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CH E1 " sheetId="1" r:id="rId1"/>
    <sheet name="SCH E1-D" sheetId="2" r:id="rId2"/>
    <sheet name="SCH E1-E" sheetId="3" r:id="rId3"/>
  </sheets>
  <externalReferences>
    <externalReference r:id="rId6"/>
    <externalReference r:id="rId7"/>
  </externalReferences>
  <definedNames>
    <definedName name="ACwvu.MONTH1." localSheetId="0" hidden="1">'SCH E1 '!$AA$1</definedName>
    <definedName name="ACwvu.MONTH2." localSheetId="0" hidden="1">'SCH E1 '!$BA$1</definedName>
    <definedName name="ACwvu.MONTH3." localSheetId="0" hidden="1">'SCH E1 '!$CA$1</definedName>
    <definedName name="ACwvu.MONTH4." localSheetId="0" hidden="1">'SCH E1 '!$DA$1</definedName>
    <definedName name="ACwvu.MONTH5." localSheetId="0" hidden="1">'SCH E1 '!$EA$1</definedName>
    <definedName name="ACwvu.MONTH6." localSheetId="0" hidden="1">'SCH E1 '!$FA$1</definedName>
    <definedName name="ACwvu.SUMMARY." localSheetId="0" hidden="1">'SCH E1 '!$A$2</definedName>
    <definedName name="_xlnm.Print_Area" localSheetId="0">'SCH E1 '!$A$1:$L$61</definedName>
    <definedName name="_xlnm.Print_Area" localSheetId="1">'SCH E1-D'!$A$1:$K$46</definedName>
    <definedName name="_xlnm.Print_Area" localSheetId="2">'SCH E1-E'!$A$1:$R$48</definedName>
    <definedName name="Swvu.MONTH1." localSheetId="0" hidden="1">'SCH E1 '!$AA$1</definedName>
    <definedName name="Swvu.MONTH2." localSheetId="0" hidden="1">'SCH E1 '!$BA$1</definedName>
    <definedName name="Swvu.MONTH3." localSheetId="0" hidden="1">'SCH E1 '!$CA$1</definedName>
    <definedName name="Swvu.MONTH4." localSheetId="0" hidden="1">'SCH E1 '!$DA$1</definedName>
    <definedName name="Swvu.MONTH5." localSheetId="0" hidden="1">'SCH E1 '!$EA$1</definedName>
    <definedName name="Swvu.MONTH6." localSheetId="0" hidden="1">'SCH E1 '!$FA$1</definedName>
    <definedName name="Swvu.SUMMARY." localSheetId="0" hidden="1">'SCH E1 '!$A$2</definedName>
    <definedName name="wvu.MONTH1." localSheetId="0" hidden="1">{TRUE,TRUE,-1.25,-15.5,484.5,256.5,FALSE,FALSE,TRUE,TRUE,0,16,#N/A,1,#N/A,16.421875,17.235294117647058,1,FALSE,FALSE,3,TRUE,1,FALSE,100,"Swvu.MONTH1.","ACwvu.MONTH1.",#N/A,FALSE,FALSE,0.3,0.3,0.5,0.25,1,"","",TRUE,FALSE,FALSE,FALSE,1,100,#N/A,#N/A,"=R1C27:R61C38",FALSE,#N/A,#N/A,FALSE,FALSE,TRUE,1,65532,65532,FALSE,FALSE,TRUE,TRUE,TRUE}</definedName>
    <definedName name="wvu.MONTH2." localSheetId="0" hidden="1">{TRUE,TRUE,-1.25,-15.5,484.5,256.5,FALSE,FALSE,TRUE,TRUE,0,42,#N/A,1,#N/A,16.421875,17.235294117647058,1,FALSE,FALSE,3,TRUE,1,FALSE,100,"Swvu.MONTH2.","ACwvu.MONTH2.",#N/A,FALSE,FALSE,0.3,0.3,0.5,0.25,1,"","",TRUE,FALSE,FALSE,FALSE,1,100,#N/A,#N/A,"=R1C53:R61C64",FALSE,#N/A,#N/A,FALSE,FALSE,TRUE,1,65532,65532,FALSE,FALSE,TRUE,TRUE,TRUE}</definedName>
    <definedName name="wvu.MONTH3." localSheetId="0" hidden="1">{TRUE,TRUE,-1.25,-15.5,484.5,256.5,FALSE,FALSE,TRUE,TRUE,0,68,#N/A,1,#N/A,16.421875,17.235294117647058,1,FALSE,FALSE,3,TRUE,1,FALSE,100,"Swvu.MONTH3.","ACwvu.MONTH3.",#N/A,FALSE,FALSE,0.3,0.3,0.5,0.25,1,"","",TRUE,FALSE,FALSE,FALSE,1,100,#N/A,#N/A,"=R1C79:R61C90",FALSE,#N/A,#N/A,FALSE,FALSE,TRUE,1,65532,65532,FALSE,FALSE,TRUE,TRUE,TRUE}</definedName>
    <definedName name="wvu.MONTH4." localSheetId="0" hidden="1">{TRUE,TRUE,-1.25,-15.5,484.5,256.5,FALSE,FALSE,TRUE,TRUE,0,94,#N/A,1,#N/A,16.421875,17.235294117647058,1,FALSE,FALSE,3,TRUE,1,FALSE,100,"Swvu.MONTH4.","ACwvu.MONTH4.",#N/A,FALSE,FALSE,0.3,0.3,0.5,0.25,1,"","",TRUE,FALSE,FALSE,FALSE,1,100,#N/A,#N/A,"=R1C105:R61C116",FALSE,#N/A,#N/A,FALSE,FALSE,TRUE,1,65532,65532,FALSE,FALSE,TRUE,TRUE,TRUE}</definedName>
    <definedName name="wvu.MONTH5." localSheetId="0" hidden="1">{TRUE,TRUE,-1.25,-15.5,484.5,256.5,FALSE,FALSE,TRUE,TRUE,0,120,#N/A,1,#N/A,16.421875,17.235294117647058,1,FALSE,FALSE,3,TRUE,1,FALSE,100,"Swvu.MONTH5.","ACwvu.MONTH5.",#N/A,FALSE,FALSE,0.3,0.3,0.5,0.25,1,"","",TRUE,FALSE,FALSE,FALSE,1,100,#N/A,#N/A,"=R1C131:R61C142",FALSE,#N/A,#N/A,FALSE,FALSE,TRUE,1,65532,65532,FALSE,FALSE,TRUE,TRUE,TRUE}</definedName>
    <definedName name="wvu.MONTH6." localSheetId="0" hidden="1">{TRUE,TRUE,-1.25,-15.5,484.5,256.5,FALSE,FALSE,TRUE,TRUE,0,146,#N/A,1,#N/A,16.421875,17.235294117647058,1,FALSE,FALSE,3,TRUE,1,FALSE,100,"Swvu.MONTH6.","ACwvu.MONTH6.",#N/A,FALSE,FALSE,0.3,0.3,0.5,0.25,1,"","",TRUE,FALSE,FALSE,FALSE,1,100,#N/A,#N/A,"=R1C157:R61C168",FALSE,#N/A,#N/A,FALSE,FALSE,TRUE,1,65532,65532,FALSE,FALSE,TRUE,TRUE,TRUE}</definedName>
    <definedName name="wvu.SUMMARY." localSheetId="0" hidden="1">{TRUE,TRUE,-1.25,-15.5,484.5,256.5,FALSE,FALSE,TRUE,TRUE,0,1,#N/A,1,#N/A,9.95,17.235294117647058,1,FALSE,FALSE,3,TRUE,1,FALSE,100,"Swvu.SUMMARY.","ACwvu.SUMMARY.",#N/A,FALSE,FALSE,0.3,0.3,0.5,0.25,1,"","",TRUE,FALSE,FALSE,FALSE,1,100,#N/A,#N/A,"=R1C1:R61C12",FALSE,#N/A,#N/A,FALSE,FALSE,TRUE,1,65532,65532,FALSE,FALSE,TRUE,TRUE,TRUE}</definedName>
    <definedName name="Z_007A5742_F177_11D1_AABA_00C04F990FED_.wvu.PrintArea" localSheetId="0" hidden="1">'SCH E1 '!$AA$1:$AL$59</definedName>
    <definedName name="Z_007A5743_F177_11D1_AABA_00C04F990FED_.wvu.PrintArea" localSheetId="0" hidden="1">'SCH E1 '!$BA$1:$BL$59</definedName>
    <definedName name="Z_007A5744_F177_11D1_AABA_00C04F990FED_.wvu.PrintArea" localSheetId="0" hidden="1">'SCH E1 '!$CA$1:$CL$59</definedName>
    <definedName name="Z_007A5745_F177_11D1_AABA_00C04F990FED_.wvu.PrintArea" localSheetId="0" hidden="1">'SCH E1 '!$DA$1:$DL$59</definedName>
    <definedName name="Z_007A5746_F177_11D1_AABA_00C04F990FED_.wvu.PrintArea" localSheetId="0" hidden="1">'SCH E1 '!$EA$1:$EL$59</definedName>
    <definedName name="Z_007A5747_F177_11D1_AABA_00C04F990FED_.wvu.PrintArea" localSheetId="0" hidden="1">'SCH E1 '!$FA$1:$FL$59</definedName>
    <definedName name="Z_007A5748_F177_11D1_AABA_00C04F990FED_.wvu.PrintArea" localSheetId="0" hidden="1">'SCH E1 '!$A$1:$L$59</definedName>
    <definedName name="Z_0751DF10_858A_11D4_A54A_00C04FF35E92_.wvu.PrintArea" localSheetId="0" hidden="1">'SCH E1 '!$AA$1:$AL$61</definedName>
    <definedName name="Z_0751DF12_858A_11D4_A54A_00C04FF35E92_.wvu.PrintArea" localSheetId="0" hidden="1">'SCH E1 '!$BA$1:$BL$61</definedName>
    <definedName name="Z_0751DF14_858A_11D4_A54A_00C04FF35E92_.wvu.PrintArea" localSheetId="0" hidden="1">'SCH E1 '!$CA$1:$CL$61</definedName>
    <definedName name="Z_0751DF16_858A_11D4_A54A_00C04FF35E92_.wvu.PrintArea" localSheetId="0" hidden="1">'SCH E1 '!$DA$1:$DL$61</definedName>
    <definedName name="Z_0751DF18_858A_11D4_A54A_00C04FF35E92_.wvu.PrintArea" localSheetId="0" hidden="1">'SCH E1 '!$EA$1:$EL$61</definedName>
    <definedName name="Z_0751DF1A_858A_11D4_A54A_00C04FF35E92_.wvu.PrintArea" localSheetId="0" hidden="1">'SCH E1 '!$FA$1:$FL$61</definedName>
    <definedName name="Z_0751DF1C_858A_11D4_A54A_00C04FF35E92_.wvu.PrintArea" localSheetId="0" hidden="1">'SCH E1 '!$A$1:$L$61</definedName>
    <definedName name="Z_0DBBDCF0_2615_11D2_AAEF_00C04F990FED_.wvu.PrintArea" localSheetId="0" hidden="1">'SCH E1 '!$AA$1:$AL$59</definedName>
    <definedName name="Z_0DBBDCF2_2615_11D2_AAEF_00C04F990FED_.wvu.PrintArea" localSheetId="0" hidden="1">'SCH E1 '!$BA$1:$BL$59</definedName>
    <definedName name="Z_0DBBDCF4_2615_11D2_AAEF_00C04F990FED_.wvu.PrintArea" localSheetId="0" hidden="1">'SCH E1 '!$CA$1:$CL$59</definedName>
    <definedName name="Z_0DBBDCF6_2615_11D2_AAEF_00C04F990FED_.wvu.PrintArea" localSheetId="0" hidden="1">'SCH E1 '!$DA$1:$DL$59</definedName>
    <definedName name="Z_0DBBDCF8_2615_11D2_AAEF_00C04F990FED_.wvu.PrintArea" localSheetId="0" hidden="1">'SCH E1 '!$EA$1:$EL$59</definedName>
    <definedName name="Z_0DBBDCFA_2615_11D2_AAEF_00C04F990FED_.wvu.PrintArea" localSheetId="0" hidden="1">'SCH E1 '!$FA$1:$FL$59</definedName>
    <definedName name="Z_0DBBDCFC_2615_11D2_AAEF_00C04F990FED_.wvu.PrintArea" localSheetId="0" hidden="1">'SCH E1 '!$A$1:$L$59</definedName>
    <definedName name="Z_0E916BD9_52E7_11D2_AB20_00C04F990FED_.wvu.PrintArea" localSheetId="0" hidden="1">'SCH E1 '!$AA$1:$AL$59</definedName>
    <definedName name="Z_0E916BDB_52E7_11D2_AB20_00C04F990FED_.wvu.PrintArea" localSheetId="0" hidden="1">'SCH E1 '!$BA$1:$BL$59</definedName>
    <definedName name="Z_0E916BDD_52E7_11D2_AB20_00C04F990FED_.wvu.PrintArea" localSheetId="0" hidden="1">'SCH E1 '!$CA$1:$CL$59</definedName>
    <definedName name="Z_0E916BDF_52E7_11D2_AB20_00C04F990FED_.wvu.PrintArea" localSheetId="0" hidden="1">'SCH E1 '!$DA$1:$DL$59</definedName>
    <definedName name="Z_0E916BE1_52E7_11D2_AB20_00C04F990FED_.wvu.PrintArea" localSheetId="0" hidden="1">'SCH E1 '!$EA$1:$EL$59</definedName>
    <definedName name="Z_0E916BE3_52E7_11D2_AB20_00C04F990FED_.wvu.PrintArea" localSheetId="0" hidden="1">'SCH E1 '!$FA$1:$FL$59</definedName>
    <definedName name="Z_0E916BE5_52E7_11D2_AB20_00C04F990FED_.wvu.PrintArea" localSheetId="0" hidden="1">'SCH E1 '!$A$1:$L$59</definedName>
    <definedName name="Z_0E916C07_52E7_11D2_AB20_00C04F990FED_.wvu.PrintArea" localSheetId="0" hidden="1">'SCH E1 '!$AA$1:$AL$59</definedName>
    <definedName name="Z_0E916C09_52E7_11D2_AB20_00C04F990FED_.wvu.PrintArea" localSheetId="0" hidden="1">'SCH E1 '!$BA$1:$BL$59</definedName>
    <definedName name="Z_0E916C0B_52E7_11D2_AB20_00C04F990FED_.wvu.PrintArea" localSheetId="0" hidden="1">'SCH E1 '!$CA$1:$CL$59</definedName>
    <definedName name="Z_0E916C0D_52E7_11D2_AB20_00C04F990FED_.wvu.PrintArea" localSheetId="0" hidden="1">'SCH E1 '!$DA$1:$DL$59</definedName>
    <definedName name="Z_0E916C0F_52E7_11D2_AB20_00C04F990FED_.wvu.PrintArea" localSheetId="0" hidden="1">'SCH E1 '!$EA$1:$EL$59</definedName>
    <definedName name="Z_0E916C11_52E7_11D2_AB20_00C04F990FED_.wvu.PrintArea" localSheetId="0" hidden="1">'SCH E1 '!$FA$1:$FL$59</definedName>
    <definedName name="Z_0E916C13_52E7_11D2_AB20_00C04F990FED_.wvu.PrintArea" localSheetId="0" hidden="1">'SCH E1 '!$A$1:$L$59</definedName>
    <definedName name="Z_0E916C41_52E7_11D2_AB20_00C04F990FED_.wvu.PrintArea" localSheetId="0" hidden="1">'SCH E1 '!$AA$1:$AL$59</definedName>
    <definedName name="Z_0E916C43_52E7_11D2_AB20_00C04F990FED_.wvu.PrintArea" localSheetId="0" hidden="1">'SCH E1 '!$BA$1:$BL$59</definedName>
    <definedName name="Z_0E916C45_52E7_11D2_AB20_00C04F990FED_.wvu.PrintArea" localSheetId="0" hidden="1">'SCH E1 '!$CA$1:$CL$59</definedName>
    <definedName name="Z_0E916C47_52E7_11D2_AB20_00C04F990FED_.wvu.PrintArea" localSheetId="0" hidden="1">'SCH E1 '!$DA$1:$DL$59</definedName>
    <definedName name="Z_0E916C49_52E7_11D2_AB20_00C04F990FED_.wvu.PrintArea" localSheetId="0" hidden="1">'SCH E1 '!$EA$1:$EL$59</definedName>
    <definedName name="Z_0E916C4B_52E7_11D2_AB20_00C04F990FED_.wvu.PrintArea" localSheetId="0" hidden="1">'SCH E1 '!$FA$1:$FL$59</definedName>
    <definedName name="Z_0E916C4D_52E7_11D2_AB20_00C04F990FED_.wvu.PrintArea" localSheetId="0" hidden="1">'SCH E1 '!$A$1:$L$59</definedName>
    <definedName name="Z_0E916C69_52E7_11D2_AB20_00C04F990FED_.wvu.PrintArea" localSheetId="0" hidden="1">'SCH E1 '!$AA$1:$AL$59</definedName>
    <definedName name="Z_0E916C6B_52E7_11D2_AB20_00C04F990FED_.wvu.PrintArea" localSheetId="0" hidden="1">'SCH E1 '!$BA$1:$BL$59</definedName>
    <definedName name="Z_0E916C6D_52E7_11D2_AB20_00C04F990FED_.wvu.PrintArea" localSheetId="0" hidden="1">'SCH E1 '!$CA$1:$CL$59</definedName>
    <definedName name="Z_0E916C6F_52E7_11D2_AB20_00C04F990FED_.wvu.PrintArea" localSheetId="0" hidden="1">'SCH E1 '!$DA$1:$DL$59</definedName>
    <definedName name="Z_0E916C71_52E7_11D2_AB20_00C04F990FED_.wvu.PrintArea" localSheetId="0" hidden="1">'SCH E1 '!$EA$1:$EL$59</definedName>
    <definedName name="Z_0E916C73_52E7_11D2_AB20_00C04F990FED_.wvu.PrintArea" localSheetId="0" hidden="1">'SCH E1 '!$FA$1:$FL$59</definedName>
    <definedName name="Z_0E916C75_52E7_11D2_AB20_00C04F990FED_.wvu.PrintArea" localSheetId="0" hidden="1">'SCH E1 '!$A$1:$L$59</definedName>
    <definedName name="Z_0EFED5CA_5647_11D3_AC10_00C04F990FED_.wvu.PrintArea" localSheetId="0" hidden="1">'SCH E1 '!$AA$1:$AL$59</definedName>
    <definedName name="Z_0EFED5CC_5647_11D3_AC10_00C04F990FED_.wvu.PrintArea" localSheetId="0" hidden="1">'SCH E1 '!$BA$1:$BL$59</definedName>
    <definedName name="Z_0EFED5CE_5647_11D3_AC10_00C04F990FED_.wvu.PrintArea" localSheetId="0" hidden="1">'SCH E1 '!$CA$1:$CL$59</definedName>
    <definedName name="Z_0EFED5D0_5647_11D3_AC10_00C04F990FED_.wvu.PrintArea" localSheetId="0" hidden="1">'SCH E1 '!$DA$1:$DL$59</definedName>
    <definedName name="Z_0EFED5D2_5647_11D3_AC10_00C04F990FED_.wvu.PrintArea" localSheetId="0" hidden="1">'SCH E1 '!$EA$1:$EL$59</definedName>
    <definedName name="Z_0EFED5D4_5647_11D3_AC10_00C04F990FED_.wvu.PrintArea" localSheetId="0" hidden="1">'SCH E1 '!$FA$1:$FL$59</definedName>
    <definedName name="Z_0EFED5D6_5647_11D3_AC10_00C04F990FED_.wvu.PrintArea" localSheetId="0" hidden="1">'SCH E1 '!$A$1:$L$59</definedName>
    <definedName name="Z_10C22DA0_63E9_11D4_A545_00C04FF35E92_.wvu.PrintArea" localSheetId="0" hidden="1">'SCH E1 '!$AA$1:$AL$61</definedName>
    <definedName name="Z_10C22DA2_63E9_11D4_A545_00C04FF35E92_.wvu.PrintArea" localSheetId="0" hidden="1">'SCH E1 '!$BA$1:$BL$61</definedName>
    <definedName name="Z_10C22DA4_63E9_11D4_A545_00C04FF35E92_.wvu.PrintArea" localSheetId="0" hidden="1">'SCH E1 '!$CA$1:$CL$61</definedName>
    <definedName name="Z_10C22DA6_63E9_11D4_A545_00C04FF35E92_.wvu.PrintArea" localSheetId="0" hidden="1">'SCH E1 '!$DA$1:$DL$61</definedName>
    <definedName name="Z_10C22DA8_63E9_11D4_A545_00C04FF35E92_.wvu.PrintArea" localSheetId="0" hidden="1">'SCH E1 '!$EA$1:$EL$61</definedName>
    <definedName name="Z_10C22DAA_63E9_11D4_A545_00C04FF35E92_.wvu.PrintArea" localSheetId="0" hidden="1">'SCH E1 '!$FA$1:$FL$61</definedName>
    <definedName name="Z_10C22DAC_63E9_11D4_A545_00C04FF35E92_.wvu.PrintArea" localSheetId="0" hidden="1">'SCH E1 '!$A$1:$L$61</definedName>
    <definedName name="Z_22ABAD91_79E7_11D4_A549_00C04FF35E92_.wvu.PrintArea" localSheetId="0" hidden="1">'SCH E1 '!$AA$1:$AL$61</definedName>
    <definedName name="Z_22ABAD93_79E7_11D4_A549_00C04FF35E92_.wvu.PrintArea" localSheetId="0" hidden="1">'SCH E1 '!$BA$1:$BL$61</definedName>
    <definedName name="Z_22ABAD95_79E7_11D4_A549_00C04FF35E92_.wvu.PrintArea" localSheetId="0" hidden="1">'SCH E1 '!$CA$1:$CL$61</definedName>
    <definedName name="Z_22ABAD97_79E7_11D4_A549_00C04FF35E92_.wvu.PrintArea" localSheetId="0" hidden="1">'SCH E1 '!$DA$1:$DL$61</definedName>
    <definedName name="Z_22ABAD99_79E7_11D4_A549_00C04FF35E92_.wvu.PrintArea" localSheetId="0" hidden="1">'SCH E1 '!$EA$1:$EL$61</definedName>
    <definedName name="Z_22ABAD9B_79E7_11D4_A549_00C04FF35E92_.wvu.PrintArea" localSheetId="0" hidden="1">'SCH E1 '!$FA$1:$FL$61</definedName>
    <definedName name="Z_22ABAD9D_79E7_11D4_A549_00C04FF35E92_.wvu.PrintArea" localSheetId="0" hidden="1">'SCH E1 '!$A$1:$L$61</definedName>
    <definedName name="Z_22ABADB9_79E7_11D4_A549_00C04FF35E92_.wvu.PrintArea" localSheetId="0" hidden="1">'SCH E1 '!$AA$1:$AL$61</definedName>
    <definedName name="Z_22ABADBB_79E7_11D4_A549_00C04FF35E92_.wvu.PrintArea" localSheetId="0" hidden="1">'SCH E1 '!$BA$1:$BL$61</definedName>
    <definedName name="Z_22ABADBD_79E7_11D4_A549_00C04FF35E92_.wvu.PrintArea" localSheetId="0" hidden="1">'SCH E1 '!$CA$1:$CL$61</definedName>
    <definedName name="Z_22ABADBF_79E7_11D4_A549_00C04FF35E92_.wvu.PrintArea" localSheetId="0" hidden="1">'SCH E1 '!$DA$1:$DL$61</definedName>
    <definedName name="Z_22ABADC1_79E7_11D4_A549_00C04FF35E92_.wvu.PrintArea" localSheetId="0" hidden="1">'SCH E1 '!$EA$1:$EL$61</definedName>
    <definedName name="Z_22ABADC3_79E7_11D4_A549_00C04FF35E92_.wvu.PrintArea" localSheetId="0" hidden="1">'SCH E1 '!$FA$1:$FL$61</definedName>
    <definedName name="Z_22ABADC5_79E7_11D4_A549_00C04FF35E92_.wvu.PrintArea" localSheetId="0" hidden="1">'SCH E1 '!$A$1:$L$61</definedName>
    <definedName name="Z_239E16B4_258E_11D2_AAEE_00C04F990FED_.wvu.PrintArea" localSheetId="0" hidden="1">'SCH E1 '!$AA$1:$AL$59</definedName>
    <definedName name="Z_239E16B6_258E_11D2_AAEE_00C04F990FED_.wvu.PrintArea" localSheetId="0" hidden="1">'SCH E1 '!$BA$1:$BL$59</definedName>
    <definedName name="Z_239E16B8_258E_11D2_AAEE_00C04F990FED_.wvu.PrintArea" localSheetId="0" hidden="1">'SCH E1 '!$CA$1:$CL$59</definedName>
    <definedName name="Z_239E16BA_258E_11D2_AAEE_00C04F990FED_.wvu.PrintArea" localSheetId="0" hidden="1">'SCH E1 '!$DA$1:$DL$59</definedName>
    <definedName name="Z_239E16BC_258E_11D2_AAEE_00C04F990FED_.wvu.PrintArea" localSheetId="0" hidden="1">'SCH E1 '!$EA$1:$EL$59</definedName>
    <definedName name="Z_239E16BE_258E_11D2_AAEE_00C04F990FED_.wvu.PrintArea" localSheetId="0" hidden="1">'SCH E1 '!$FA$1:$FL$59</definedName>
    <definedName name="Z_239E16C0_258E_11D2_AAEE_00C04F990FED_.wvu.PrintArea" localSheetId="0" hidden="1">'SCH E1 '!$A$1:$L$59</definedName>
    <definedName name="Z_25EF126D_6B84_11D3_AC21_00C04F990FED_.wvu.PrintArea" localSheetId="0" hidden="1">'SCH E1 '!$AA$1:$AL$61</definedName>
    <definedName name="Z_25EF126F_6B84_11D3_AC21_00C04F990FED_.wvu.PrintArea" localSheetId="0" hidden="1">'SCH E1 '!$BA$1:$BL$61</definedName>
    <definedName name="Z_25EF1271_6B84_11D3_AC21_00C04F990FED_.wvu.PrintArea" localSheetId="0" hidden="1">'SCH E1 '!$CA$1:$CL$61</definedName>
    <definedName name="Z_25EF1273_6B84_11D3_AC21_00C04F990FED_.wvu.PrintArea" localSheetId="0" hidden="1">'SCH E1 '!$DA$1:$DL$61</definedName>
    <definedName name="Z_25EF1275_6B84_11D3_AC21_00C04F990FED_.wvu.PrintArea" localSheetId="0" hidden="1">'SCH E1 '!$EA$1:$EL$61</definedName>
    <definedName name="Z_25EF1277_6B84_11D3_AC21_00C04F990FED_.wvu.PrintArea" localSheetId="0" hidden="1">'SCH E1 '!$FA$1:$FL$61</definedName>
    <definedName name="Z_25EF1279_6B84_11D3_AC21_00C04F990FED_.wvu.PrintArea" localSheetId="0" hidden="1">'SCH E1 '!$A$1:$L$61</definedName>
    <definedName name="Z_2630E215_69EC_11D3_AC1F_00C04F990FED_.wvu.PrintArea" localSheetId="0" hidden="1">'SCH E1 '!$AA$1:$AL$61</definedName>
    <definedName name="Z_2630E217_69EC_11D3_AC1F_00C04F990FED_.wvu.PrintArea" localSheetId="0" hidden="1">'SCH E1 '!$BA$1:$BL$61</definedName>
    <definedName name="Z_2630E219_69EC_11D3_AC1F_00C04F990FED_.wvu.PrintArea" localSheetId="0" hidden="1">'SCH E1 '!$CA$1:$CL$61</definedName>
    <definedName name="Z_2630E21B_69EC_11D3_AC1F_00C04F990FED_.wvu.PrintArea" localSheetId="0" hidden="1">'SCH E1 '!$DA$1:$DL$61</definedName>
    <definedName name="Z_2630E21D_69EC_11D3_AC1F_00C04F990FED_.wvu.PrintArea" localSheetId="0" hidden="1">'SCH E1 '!$EA$1:$EL$61</definedName>
    <definedName name="Z_2630E21F_69EC_11D3_AC1F_00C04F990FED_.wvu.PrintArea" localSheetId="0" hidden="1">'SCH E1 '!$FA$1:$FL$61</definedName>
    <definedName name="Z_2630E221_69EC_11D3_AC1F_00C04F990FED_.wvu.PrintArea" localSheetId="0" hidden="1">'SCH E1 '!$A$1:$L$61</definedName>
    <definedName name="Z_2FA19102_6CF5_11D3_AC23_00C04F990FED_.wvu.PrintArea" localSheetId="0" hidden="1">'SCH E1 '!$AA$1:$AL$61</definedName>
    <definedName name="Z_2FA19104_6CF5_11D3_AC23_00C04F990FED_.wvu.PrintArea" localSheetId="0" hidden="1">'SCH E1 '!$BA$1:$BL$61</definedName>
    <definedName name="Z_2FA19106_6CF5_11D3_AC23_00C04F990FED_.wvu.PrintArea" localSheetId="0" hidden="1">'SCH E1 '!$CA$1:$CL$61</definedName>
    <definedName name="Z_2FA19108_6CF5_11D3_AC23_00C04F990FED_.wvu.PrintArea" localSheetId="0" hidden="1">'SCH E1 '!$DA$1:$DL$61</definedName>
    <definedName name="Z_2FA1910A_6CF5_11D3_AC23_00C04F990FED_.wvu.PrintArea" localSheetId="0" hidden="1">'SCH E1 '!$EA$1:$EL$61</definedName>
    <definedName name="Z_2FA1910C_6CF5_11D3_AC23_00C04F990FED_.wvu.PrintArea" localSheetId="0" hidden="1">'SCH E1 '!$FA$1:$FL$61</definedName>
    <definedName name="Z_2FA1910E_6CF5_11D3_AC23_00C04F990FED_.wvu.PrintArea" localSheetId="0" hidden="1">'SCH E1 '!$A$1:$L$61</definedName>
    <definedName name="Z_2FA19133_6CF5_11D3_AC23_00C04F990FED_.wvu.PrintArea" localSheetId="0" hidden="1">'SCH E1 '!$AA$1:$AL$61</definedName>
    <definedName name="Z_2FA19135_6CF5_11D3_AC23_00C04F990FED_.wvu.PrintArea" localSheetId="0" hidden="1">'SCH E1 '!$BA$1:$BL$61</definedName>
    <definedName name="Z_2FA19137_6CF5_11D3_AC23_00C04F990FED_.wvu.PrintArea" localSheetId="0" hidden="1">'SCH E1 '!$CA$1:$CL$61</definedName>
    <definedName name="Z_2FA19139_6CF5_11D3_AC23_00C04F990FED_.wvu.PrintArea" localSheetId="0" hidden="1">'SCH E1 '!$DA$1:$DL$61</definedName>
    <definedName name="Z_2FA1913B_6CF5_11D3_AC23_00C04F990FED_.wvu.PrintArea" localSheetId="0" hidden="1">'SCH E1 '!$EA$1:$EL$61</definedName>
    <definedName name="Z_2FA1913D_6CF5_11D3_AC23_00C04F990FED_.wvu.PrintArea" localSheetId="0" hidden="1">'SCH E1 '!$FA$1:$FL$61</definedName>
    <definedName name="Z_2FA1913F_6CF5_11D3_AC23_00C04F990FED_.wvu.PrintArea" localSheetId="0" hidden="1">'SCH E1 '!$A$1:$L$61</definedName>
    <definedName name="Z_2FA1914D_6CF5_11D3_AC23_00C04F990FED_.wvu.PrintArea" localSheetId="0" hidden="1">'SCH E1 '!$AA$1:$AL$61</definedName>
    <definedName name="Z_2FA1914F_6CF5_11D3_AC23_00C04F990FED_.wvu.PrintArea" localSheetId="0" hidden="1">'SCH E1 '!$BA$1:$BL$61</definedName>
    <definedName name="Z_2FA19151_6CF5_11D3_AC23_00C04F990FED_.wvu.PrintArea" localSheetId="0" hidden="1">'SCH E1 '!$CA$1:$CL$61</definedName>
    <definedName name="Z_2FA19153_6CF5_11D3_AC23_00C04F990FED_.wvu.PrintArea" localSheetId="0" hidden="1">'SCH E1 '!$DA$1:$DL$61</definedName>
    <definedName name="Z_2FA19155_6CF5_11D3_AC23_00C04F990FED_.wvu.PrintArea" localSheetId="0" hidden="1">'SCH E1 '!$EA$1:$EL$61</definedName>
    <definedName name="Z_2FA19157_6CF5_11D3_AC23_00C04F990FED_.wvu.PrintArea" localSheetId="0" hidden="1">'SCH E1 '!$FA$1:$FL$61</definedName>
    <definedName name="Z_2FA19159_6CF5_11D3_AC23_00C04F990FED_.wvu.PrintArea" localSheetId="0" hidden="1">'SCH E1 '!$A$1:$L$61</definedName>
    <definedName name="Z_42585CC2_F497_11D1_AABB_00C04F990FED_.wvu.PrintArea" localSheetId="0" hidden="1">'SCH E1 '!$AA$1:$AL$59</definedName>
    <definedName name="Z_42585CC3_F497_11D1_AABB_00C04F990FED_.wvu.PrintArea" localSheetId="0" hidden="1">'SCH E1 '!$BA$1:$BL$59</definedName>
    <definedName name="Z_42585CC4_F497_11D1_AABB_00C04F990FED_.wvu.PrintArea" localSheetId="0" hidden="1">'SCH E1 '!$CA$1:$CL$59</definedName>
    <definedName name="Z_42585CC5_F497_11D1_AABB_00C04F990FED_.wvu.PrintArea" localSheetId="0" hidden="1">'SCH E1 '!$DA$1:$DL$59</definedName>
    <definedName name="Z_42585CC6_F497_11D1_AABB_00C04F990FED_.wvu.PrintArea" localSheetId="0" hidden="1">'SCH E1 '!$EA$1:$EL$59</definedName>
    <definedName name="Z_42585CC7_F497_11D1_AABB_00C04F990FED_.wvu.PrintArea" localSheetId="0" hidden="1">'SCH E1 '!$FA$1:$FL$59</definedName>
    <definedName name="Z_42585CC8_F497_11D1_AABB_00C04F990FED_.wvu.PrintArea" localSheetId="0" hidden="1">'SCH E1 '!$A$1:$L$59</definedName>
    <definedName name="Z_476FA41B_36F4_11D4_A53D_00C04FF35E92_.wvu.PrintArea" localSheetId="0" hidden="1">'SCH E1 '!$AA$1:$AL$61</definedName>
    <definedName name="Z_476FA41D_36F4_11D4_A53D_00C04FF35E92_.wvu.PrintArea" localSheetId="0" hidden="1">'SCH E1 '!$BA$1:$BL$61</definedName>
    <definedName name="Z_476FA41F_36F4_11D4_A53D_00C04FF35E92_.wvu.PrintArea" localSheetId="0" hidden="1">'SCH E1 '!$CA$1:$CL$61</definedName>
    <definedName name="Z_476FA421_36F4_11D4_A53D_00C04FF35E92_.wvu.PrintArea" localSheetId="0" hidden="1">'SCH E1 '!$DA$1:$DL$61</definedName>
    <definedName name="Z_476FA423_36F4_11D4_A53D_00C04FF35E92_.wvu.PrintArea" localSheetId="0" hidden="1">'SCH E1 '!$EA$1:$EL$61</definedName>
    <definedName name="Z_476FA425_36F4_11D4_A53D_00C04FF35E92_.wvu.PrintArea" localSheetId="0" hidden="1">'SCH E1 '!$FA$1:$FL$61</definedName>
    <definedName name="Z_476FA427_36F4_11D4_A53D_00C04FF35E92_.wvu.PrintArea" localSheetId="0" hidden="1">'SCH E1 '!$A$1:$L$61</definedName>
    <definedName name="Z_48A5333F_1394_11D3_ABD3_00C04F990FED_.wvu.PrintArea" localSheetId="0" hidden="1">'SCH E1 '!$AA$1:$AL$59</definedName>
    <definedName name="Z_48A53341_1394_11D3_ABD3_00C04F990FED_.wvu.PrintArea" localSheetId="0" hidden="1">'SCH E1 '!$BA$1:$BL$59</definedName>
    <definedName name="Z_48A53343_1394_11D3_ABD3_00C04F990FED_.wvu.PrintArea" localSheetId="0" hidden="1">'SCH E1 '!$CA$1:$CL$59</definedName>
    <definedName name="Z_48A53345_1394_11D3_ABD3_00C04F990FED_.wvu.PrintArea" localSheetId="0" hidden="1">'SCH E1 '!$DA$1:$DL$59</definedName>
    <definedName name="Z_48A53347_1394_11D3_ABD3_00C04F990FED_.wvu.PrintArea" localSheetId="0" hidden="1">'SCH E1 '!$EA$1:$EL$59</definedName>
    <definedName name="Z_48A53349_1394_11D3_ABD3_00C04F990FED_.wvu.PrintArea" localSheetId="0" hidden="1">'SCH E1 '!$FA$1:$FL$59</definedName>
    <definedName name="Z_48A5334B_1394_11D3_ABD3_00C04F990FED_.wvu.PrintArea" localSheetId="0" hidden="1">'SCH E1 '!$A$1:$L$59</definedName>
    <definedName name="Z_54E08408_4D59_11D2_AB1B_00C04F990FED_.wvu.PrintArea" localSheetId="0" hidden="1">'SCH E1 '!$AA$1:$AL$59</definedName>
    <definedName name="Z_54E0840A_4D59_11D2_AB1B_00C04F990FED_.wvu.PrintArea" localSheetId="0" hidden="1">'SCH E1 '!$BA$1:$BL$59</definedName>
    <definedName name="Z_54E0840C_4D59_11D2_AB1B_00C04F990FED_.wvu.PrintArea" localSheetId="0" hidden="1">'SCH E1 '!$CA$1:$CL$59</definedName>
    <definedName name="Z_54E0840E_4D59_11D2_AB1B_00C04F990FED_.wvu.PrintArea" localSheetId="0" hidden="1">'SCH E1 '!$DA$1:$DL$59</definedName>
    <definedName name="Z_54E08410_4D59_11D2_AB1B_00C04F990FED_.wvu.PrintArea" localSheetId="0" hidden="1">'SCH E1 '!$EA$1:$EL$59</definedName>
    <definedName name="Z_54E08412_4D59_11D2_AB1B_00C04F990FED_.wvu.PrintArea" localSheetId="0" hidden="1">'SCH E1 '!$FA$1:$FL$59</definedName>
    <definedName name="Z_54E08414_4D59_11D2_AB1B_00C04F990FED_.wvu.PrintArea" localSheetId="0" hidden="1">'SCH E1 '!$A$1:$L$59</definedName>
    <definedName name="Z_5A41559E_4339_11D2_AB11_00C04F990FED_.wvu.PrintArea" localSheetId="0" hidden="1">'SCH E1 '!$AA$1:$AL$59</definedName>
    <definedName name="Z_5A4155A0_4339_11D2_AB11_00C04F990FED_.wvu.PrintArea" localSheetId="0" hidden="1">'SCH E1 '!$BA$1:$BL$59</definedName>
    <definedName name="Z_5A4155A2_4339_11D2_AB11_00C04F990FED_.wvu.PrintArea" localSheetId="0" hidden="1">'SCH E1 '!$CA$1:$CL$59</definedName>
    <definedName name="Z_5A4155A4_4339_11D2_AB11_00C04F990FED_.wvu.PrintArea" localSheetId="0" hidden="1">'SCH E1 '!$DA$1:$DL$59</definedName>
    <definedName name="Z_5A4155A6_4339_11D2_AB11_00C04F990FED_.wvu.PrintArea" localSheetId="0" hidden="1">'SCH E1 '!$EA$1:$EL$59</definedName>
    <definedName name="Z_5A4155A8_4339_11D2_AB11_00C04F990FED_.wvu.PrintArea" localSheetId="0" hidden="1">'SCH E1 '!$FA$1:$FL$59</definedName>
    <definedName name="Z_5A4155AA_4339_11D2_AB11_00C04F990FED_.wvu.PrintArea" localSheetId="0" hidden="1">'SCH E1 '!$A$1:$L$59</definedName>
    <definedName name="Z_5E22D373_742F_11D4_A548_00C04FF35E92_.wvu.PrintArea" localSheetId="0" hidden="1">'SCH E1 '!$AA$1:$AL$61</definedName>
    <definedName name="Z_5E22D375_742F_11D4_A548_00C04FF35E92_.wvu.PrintArea" localSheetId="0" hidden="1">'SCH E1 '!$BA$1:$BL$61</definedName>
    <definedName name="Z_5E22D377_742F_11D4_A548_00C04FF35E92_.wvu.PrintArea" localSheetId="0" hidden="1">'SCH E1 '!$CA$1:$CL$61</definedName>
    <definedName name="Z_5E22D379_742F_11D4_A548_00C04FF35E92_.wvu.PrintArea" localSheetId="0" hidden="1">'SCH E1 '!$DA$1:$DL$61</definedName>
    <definedName name="Z_5E22D37B_742F_11D4_A548_00C04FF35E92_.wvu.PrintArea" localSheetId="0" hidden="1">'SCH E1 '!$EA$1:$EL$61</definedName>
    <definedName name="Z_5E22D37D_742F_11D4_A548_00C04FF35E92_.wvu.PrintArea" localSheetId="0" hidden="1">'SCH E1 '!$FA$1:$FL$61</definedName>
    <definedName name="Z_5E22D37F_742F_11D4_A548_00C04FF35E92_.wvu.PrintArea" localSheetId="0" hidden="1">'SCH E1 '!$A$1:$L$61</definedName>
    <definedName name="Z_5ECF0EE4_FBAB_11D1_AAC1_00C04F990FED_.wvu.PrintArea" localSheetId="0" hidden="1">'SCH E1 '!$AA$1:$AL$59</definedName>
    <definedName name="Z_5ECF0EE5_FBAB_11D1_AAC1_00C04F990FED_.wvu.PrintArea" localSheetId="0" hidden="1">'SCH E1 '!$BA$1:$BL$59</definedName>
    <definedName name="Z_5ECF0EE6_FBAB_11D1_AAC1_00C04F990FED_.wvu.PrintArea" localSheetId="0" hidden="1">'SCH E1 '!$CA$1:$CL$59</definedName>
    <definedName name="Z_5ECF0EE7_FBAB_11D1_AAC1_00C04F990FED_.wvu.PrintArea" localSheetId="0" hidden="1">'SCH E1 '!$DA$1:$DL$59</definedName>
    <definedName name="Z_5ECF0EE8_FBAB_11D1_AAC1_00C04F990FED_.wvu.PrintArea" localSheetId="0" hidden="1">'SCH E1 '!$EA$1:$EL$59</definedName>
    <definedName name="Z_5ECF0EE9_FBAB_11D1_AAC1_00C04F990FED_.wvu.PrintArea" localSheetId="0" hidden="1">'SCH E1 '!$FA$1:$FL$59</definedName>
    <definedName name="Z_5ECF0EEA_FBAB_11D1_AAC1_00C04F990FED_.wvu.PrintArea" localSheetId="0" hidden="1">'SCH E1 '!$A$1:$L$59</definedName>
    <definedName name="Z_68497EAC_4EEB_11D2_AB1D_00C04F990FED_.wvu.PrintArea" localSheetId="0" hidden="1">'SCH E1 '!$AA$1:$AL$59</definedName>
    <definedName name="Z_68497EAE_4EEB_11D2_AB1D_00C04F990FED_.wvu.PrintArea" localSheetId="0" hidden="1">'SCH E1 '!$BA$1:$BL$59</definedName>
    <definedName name="Z_68497EB0_4EEB_11D2_AB1D_00C04F990FED_.wvu.PrintArea" localSheetId="0" hidden="1">'SCH E1 '!$CA$1:$CL$59</definedName>
    <definedName name="Z_68497EB2_4EEB_11D2_AB1D_00C04F990FED_.wvu.PrintArea" localSheetId="0" hidden="1">'SCH E1 '!$DA$1:$DL$59</definedName>
    <definedName name="Z_68497EB4_4EEB_11D2_AB1D_00C04F990FED_.wvu.PrintArea" localSheetId="0" hidden="1">'SCH E1 '!$EA$1:$EL$59</definedName>
    <definedName name="Z_68497EB6_4EEB_11D2_AB1D_00C04F990FED_.wvu.PrintArea" localSheetId="0" hidden="1">'SCH E1 '!$FA$1:$FL$59</definedName>
    <definedName name="Z_68497EB8_4EEB_11D2_AB1D_00C04F990FED_.wvu.PrintArea" localSheetId="0" hidden="1">'SCH E1 '!$A$1:$L$59</definedName>
    <definedName name="Z_68497EBB_4EEB_11D2_AB1D_00C04F990FED_.wvu.PrintArea" localSheetId="0" hidden="1">'SCH E1 '!$AA$1:$AL$59</definedName>
    <definedName name="Z_68497EBD_4EEB_11D2_AB1D_00C04F990FED_.wvu.PrintArea" localSheetId="0" hidden="1">'SCH E1 '!$BA$1:$BL$59</definedName>
    <definedName name="Z_68497EBF_4EEB_11D2_AB1D_00C04F990FED_.wvu.PrintArea" localSheetId="0" hidden="1">'SCH E1 '!$CA$1:$CL$59</definedName>
    <definedName name="Z_68497EC1_4EEB_11D2_AB1D_00C04F990FED_.wvu.PrintArea" localSheetId="0" hidden="1">'SCH E1 '!$DA$1:$DL$59</definedName>
    <definedName name="Z_68497EC3_4EEB_11D2_AB1D_00C04F990FED_.wvu.PrintArea" localSheetId="0" hidden="1">'SCH E1 '!$EA$1:$EL$59</definedName>
    <definedName name="Z_68497EC5_4EEB_11D2_AB1D_00C04F990FED_.wvu.PrintArea" localSheetId="0" hidden="1">'SCH E1 '!$FA$1:$FL$59</definedName>
    <definedName name="Z_68497EC7_4EEB_11D2_AB1D_00C04F990FED_.wvu.PrintArea" localSheetId="0" hidden="1">'SCH E1 '!$A$1:$L$59</definedName>
    <definedName name="Z_6D9B2162_FEB9_11D4_AD17_00C04F990FED_.wvu.PrintArea" localSheetId="0" hidden="1">'SCH E1 '!$AA$1:$AL$61</definedName>
    <definedName name="Z_6D9B2164_FEB9_11D4_AD17_00C04F990FED_.wvu.PrintArea" localSheetId="0" hidden="1">'SCH E1 '!$BA$1:$BL$61</definedName>
    <definedName name="Z_6D9B2166_FEB9_11D4_AD17_00C04F990FED_.wvu.PrintArea" localSheetId="0" hidden="1">'SCH E1 '!$CA$1:$CL$61</definedName>
    <definedName name="Z_6D9B2168_FEB9_11D4_AD17_00C04F990FED_.wvu.PrintArea" localSheetId="0" hidden="1">'SCH E1 '!$DA$1:$DL$61</definedName>
    <definedName name="Z_6D9B216A_FEB9_11D4_AD17_00C04F990FED_.wvu.PrintArea" localSheetId="0" hidden="1">'SCH E1 '!$EA$1:$EL$61</definedName>
    <definedName name="Z_6D9B216C_FEB9_11D4_AD17_00C04F990FED_.wvu.PrintArea" localSheetId="0" hidden="1">'SCH E1 '!$FA$1:$FL$61</definedName>
    <definedName name="Z_6D9B216E_FEB9_11D4_AD17_00C04F990FED_.wvu.PrintArea" localSheetId="0" hidden="1">'SCH E1 '!$A$1:$L$61</definedName>
    <definedName name="Z_6E8E3B5A_6B79_11D3_AC21_00C04F990FED_.wvu.PrintArea" localSheetId="0" hidden="1">'SCH E1 '!$AA$1:$AL$61</definedName>
    <definedName name="Z_6E8E3B5C_6B79_11D3_AC21_00C04F990FED_.wvu.PrintArea" localSheetId="0" hidden="1">'SCH E1 '!$BA$1:$BL$61</definedName>
    <definedName name="Z_6E8E3B5E_6B79_11D3_AC21_00C04F990FED_.wvu.PrintArea" localSheetId="0" hidden="1">'SCH E1 '!$CA$1:$CL$61</definedName>
    <definedName name="Z_6E8E3B60_6B79_11D3_AC21_00C04F990FED_.wvu.PrintArea" localSheetId="0" hidden="1">'SCH E1 '!$DA$1:$DL$61</definedName>
    <definedName name="Z_6E8E3B62_6B79_11D3_AC21_00C04F990FED_.wvu.PrintArea" localSheetId="0" hidden="1">'SCH E1 '!$EA$1:$EL$61</definedName>
    <definedName name="Z_6E8E3B64_6B79_11D3_AC21_00C04F990FED_.wvu.PrintArea" localSheetId="0" hidden="1">'SCH E1 '!$FA$1:$FL$61</definedName>
    <definedName name="Z_6E8E3B66_6B79_11D3_AC21_00C04F990FED_.wvu.PrintArea" localSheetId="0" hidden="1">'SCH E1 '!$A$1:$L$61</definedName>
    <definedName name="Z_6E8E3B90_6B79_11D3_AC21_00C04F990FED_.wvu.PrintArea" localSheetId="0" hidden="1">'SCH E1 '!$AA$1:$AL$61</definedName>
    <definedName name="Z_6E8E3B92_6B79_11D3_AC21_00C04F990FED_.wvu.PrintArea" localSheetId="0" hidden="1">'SCH E1 '!$BA$1:$BL$61</definedName>
    <definedName name="Z_6E8E3B94_6B79_11D3_AC21_00C04F990FED_.wvu.PrintArea" localSheetId="0" hidden="1">'SCH E1 '!$CA$1:$CL$61</definedName>
    <definedName name="Z_6E8E3B96_6B79_11D3_AC21_00C04F990FED_.wvu.PrintArea" localSheetId="0" hidden="1">'SCH E1 '!$DA$1:$DL$61</definedName>
    <definedName name="Z_6E8E3B98_6B79_11D3_AC21_00C04F990FED_.wvu.PrintArea" localSheetId="0" hidden="1">'SCH E1 '!$EA$1:$EL$61</definedName>
    <definedName name="Z_6E8E3B9A_6B79_11D3_AC21_00C04F990FED_.wvu.PrintArea" localSheetId="0" hidden="1">'SCH E1 '!$FA$1:$FL$61</definedName>
    <definedName name="Z_6E8E3B9C_6B79_11D3_AC21_00C04F990FED_.wvu.PrintArea" localSheetId="0" hidden="1">'SCH E1 '!$A$1:$L$61</definedName>
    <definedName name="Z_6E8E3BAA_6B79_11D3_AC21_00C04F990FED_.wvu.PrintArea" localSheetId="0" hidden="1">'SCH E1 '!$AA$1:$AL$61</definedName>
    <definedName name="Z_6E8E3BAC_6B79_11D3_AC21_00C04F990FED_.wvu.PrintArea" localSheetId="0" hidden="1">'SCH E1 '!$BA$1:$BL$61</definedName>
    <definedName name="Z_6E8E3BAE_6B79_11D3_AC21_00C04F990FED_.wvu.PrintArea" localSheetId="0" hidden="1">'SCH E1 '!$CA$1:$CL$61</definedName>
    <definedName name="Z_6E8E3BB0_6B79_11D3_AC21_00C04F990FED_.wvu.PrintArea" localSheetId="0" hidden="1">'SCH E1 '!$DA$1:$DL$61</definedName>
    <definedName name="Z_6E8E3BB2_6B79_11D3_AC21_00C04F990FED_.wvu.PrintArea" localSheetId="0" hidden="1">'SCH E1 '!$EA$1:$EL$61</definedName>
    <definedName name="Z_6E8E3BB4_6B79_11D3_AC21_00C04F990FED_.wvu.PrintArea" localSheetId="0" hidden="1">'SCH E1 '!$FA$1:$FL$61</definedName>
    <definedName name="Z_6E8E3BB6_6B79_11D3_AC21_00C04F990FED_.wvu.PrintArea" localSheetId="0" hidden="1">'SCH E1 '!$A$1:$L$61</definedName>
    <definedName name="Z_6F45FF90_4350_11D2_AB11_00C04F990FED_.wvu.PrintArea" localSheetId="0" hidden="1">'SCH E1 '!$AA$1:$AL$59</definedName>
    <definedName name="Z_6F45FF92_4350_11D2_AB11_00C04F990FED_.wvu.PrintArea" localSheetId="0" hidden="1">'SCH E1 '!$BA$1:$BL$59</definedName>
    <definedName name="Z_6F45FF94_4350_11D2_AB11_00C04F990FED_.wvu.PrintArea" localSheetId="0" hidden="1">'SCH E1 '!$CA$1:$CL$59</definedName>
    <definedName name="Z_6F45FF96_4350_11D2_AB11_00C04F990FED_.wvu.PrintArea" localSheetId="0" hidden="1">'SCH E1 '!$DA$1:$DL$59</definedName>
    <definedName name="Z_6F45FF98_4350_11D2_AB11_00C04F990FED_.wvu.PrintArea" localSheetId="0" hidden="1">'SCH E1 '!$EA$1:$EL$59</definedName>
    <definedName name="Z_6F45FF9A_4350_11D2_AB11_00C04F990FED_.wvu.PrintArea" localSheetId="0" hidden="1">'SCH E1 '!$FA$1:$FL$59</definedName>
    <definedName name="Z_6F45FF9C_4350_11D2_AB11_00C04F990FED_.wvu.PrintArea" localSheetId="0" hidden="1">'SCH E1 '!$A$1:$L$59</definedName>
    <definedName name="Z_70B5B394_6C5B_11D3_AC22_00C04F990FED_.wvu.PrintArea" localSheetId="0" hidden="1">'SCH E1 '!$AA$1:$AL$61</definedName>
    <definedName name="Z_70B5B396_6C5B_11D3_AC22_00C04F990FED_.wvu.PrintArea" localSheetId="0" hidden="1">'SCH E1 '!$BA$1:$BL$61</definedName>
    <definedName name="Z_70B5B398_6C5B_11D3_AC22_00C04F990FED_.wvu.PrintArea" localSheetId="0" hidden="1">'SCH E1 '!$CA$1:$CL$61</definedName>
    <definedName name="Z_70B5B39A_6C5B_11D3_AC22_00C04F990FED_.wvu.PrintArea" localSheetId="0" hidden="1">'SCH E1 '!$DA$1:$DL$61</definedName>
    <definedName name="Z_70B5B39C_6C5B_11D3_AC22_00C04F990FED_.wvu.PrintArea" localSheetId="0" hidden="1">'SCH E1 '!$EA$1:$EL$61</definedName>
    <definedName name="Z_70B5B39E_6C5B_11D3_AC22_00C04F990FED_.wvu.PrintArea" localSheetId="0" hidden="1">'SCH E1 '!$FA$1:$FL$61</definedName>
    <definedName name="Z_70B5B3A0_6C5B_11D3_AC22_00C04F990FED_.wvu.PrintArea" localSheetId="0" hidden="1">'SCH E1 '!$A$1:$L$61</definedName>
    <definedName name="Z_70B5B3E3_6C5B_11D3_AC22_00C04F990FED_.wvu.PrintArea" localSheetId="0" hidden="1">'SCH E1 '!$AA$1:$AL$61</definedName>
    <definedName name="Z_70B5B3E5_6C5B_11D3_AC22_00C04F990FED_.wvu.PrintArea" localSheetId="0" hidden="1">'SCH E1 '!$BA$1:$BL$61</definedName>
    <definedName name="Z_70B5B3E7_6C5B_11D3_AC22_00C04F990FED_.wvu.PrintArea" localSheetId="0" hidden="1">'SCH E1 '!$CA$1:$CL$61</definedName>
    <definedName name="Z_70B5B3E9_6C5B_11D3_AC22_00C04F990FED_.wvu.PrintArea" localSheetId="0" hidden="1">'SCH E1 '!$DA$1:$DL$61</definedName>
    <definedName name="Z_70B5B3EB_6C5B_11D3_AC22_00C04F990FED_.wvu.PrintArea" localSheetId="0" hidden="1">'SCH E1 '!$EA$1:$EL$61</definedName>
    <definedName name="Z_70B5B3ED_6C5B_11D3_AC22_00C04F990FED_.wvu.PrintArea" localSheetId="0" hidden="1">'SCH E1 '!$FA$1:$FL$61</definedName>
    <definedName name="Z_70B5B3EF_6C5B_11D3_AC22_00C04F990FED_.wvu.PrintArea" localSheetId="0" hidden="1">'SCH E1 '!$A$1:$L$61</definedName>
    <definedName name="Z_7ACAA59D_FA56_11D1_AABF_00C04F990FED_.wvu.PrintArea" localSheetId="0" hidden="1">'SCH E1 '!$AA$1:$AL$59</definedName>
    <definedName name="Z_7ACAA59E_FA56_11D1_AABF_00C04F990FED_.wvu.PrintArea" localSheetId="0" hidden="1">'SCH E1 '!$BA$1:$BL$59</definedName>
    <definedName name="Z_7ACAA59F_FA56_11D1_AABF_00C04F990FED_.wvu.PrintArea" localSheetId="0" hidden="1">'SCH E1 '!$CA$1:$CL$59</definedName>
    <definedName name="Z_7ACAA5A0_FA56_11D1_AABF_00C04F990FED_.wvu.PrintArea" localSheetId="0" hidden="1">'SCH E1 '!$DA$1:$DL$59</definedName>
    <definedName name="Z_7ACAA5A1_FA56_11D1_AABF_00C04F990FED_.wvu.PrintArea" localSheetId="0" hidden="1">'SCH E1 '!$EA$1:$EL$59</definedName>
    <definedName name="Z_7ACAA5A2_FA56_11D1_AABF_00C04F990FED_.wvu.PrintArea" localSheetId="0" hidden="1">'SCH E1 '!$FA$1:$FL$59</definedName>
    <definedName name="Z_7ACAA5A3_FA56_11D1_AABF_00C04F990FED_.wvu.PrintArea" localSheetId="0" hidden="1">'SCH E1 '!$A$1:$L$59</definedName>
    <definedName name="Z_7D2B833E_3772_11D2_AB06_00C04F990FED_.wvu.PrintArea" localSheetId="0" hidden="1">'SCH E1 '!$AA$1:$AL$59</definedName>
    <definedName name="Z_7D2B8340_3772_11D2_AB06_00C04F990FED_.wvu.PrintArea" localSheetId="0" hidden="1">'SCH E1 '!$BA$1:$BL$59</definedName>
    <definedName name="Z_7D2B8342_3772_11D2_AB06_00C04F990FED_.wvu.PrintArea" localSheetId="0" hidden="1">'SCH E1 '!$CA$1:$CL$59</definedName>
    <definedName name="Z_7D2B8344_3772_11D2_AB06_00C04F990FED_.wvu.PrintArea" localSheetId="0" hidden="1">'SCH E1 '!$DA$1:$DL$59</definedName>
    <definedName name="Z_7D2B8346_3772_11D2_AB06_00C04F990FED_.wvu.PrintArea" localSheetId="0" hidden="1">'SCH E1 '!$EA$1:$EL$59</definedName>
    <definedName name="Z_7D2B8348_3772_11D2_AB06_00C04F990FED_.wvu.PrintArea" localSheetId="0" hidden="1">'SCH E1 '!$FA$1:$FL$59</definedName>
    <definedName name="Z_7D2B834A_3772_11D2_AB06_00C04F990FED_.wvu.PrintArea" localSheetId="0" hidden="1">'SCH E1 '!$A$1:$L$59</definedName>
    <definedName name="Z_7F759C2A_5C8B_11D3_AC16_00C04F990FED_.wvu.PrintArea" localSheetId="0" hidden="1">'SCH E1 '!$AA$1:$AL$59</definedName>
    <definedName name="Z_7F759C2C_5C8B_11D3_AC16_00C04F990FED_.wvu.PrintArea" localSheetId="0" hidden="1">'SCH E1 '!$BA$1:$BL$59</definedName>
    <definedName name="Z_7F759C2E_5C8B_11D3_AC16_00C04F990FED_.wvu.PrintArea" localSheetId="0" hidden="1">'SCH E1 '!$CA$1:$CL$59</definedName>
    <definedName name="Z_7F759C30_5C8B_11D3_AC16_00C04F990FED_.wvu.PrintArea" localSheetId="0" hidden="1">'SCH E1 '!$DA$1:$DL$59</definedName>
    <definedName name="Z_7F759C32_5C8B_11D3_AC16_00C04F990FED_.wvu.PrintArea" localSheetId="0" hidden="1">'SCH E1 '!$EA$1:$EL$59</definedName>
    <definedName name="Z_7F759C34_5C8B_11D3_AC16_00C04F990FED_.wvu.PrintArea" localSheetId="0" hidden="1">'SCH E1 '!$FA$1:$FL$59</definedName>
    <definedName name="Z_7F759C36_5C8B_11D3_AC16_00C04F990FED_.wvu.PrintArea" localSheetId="0" hidden="1">'SCH E1 '!$A$1:$L$59</definedName>
    <definedName name="Z_82852731_6C2D_11D3_AC22_00C04F990FED_.wvu.PrintArea" localSheetId="0" hidden="1">'SCH E1 '!$AA$1:$AL$61</definedName>
    <definedName name="Z_82852733_6C2D_11D3_AC22_00C04F990FED_.wvu.PrintArea" localSheetId="0" hidden="1">'SCH E1 '!$BA$1:$BL$61</definedName>
    <definedName name="Z_82852735_6C2D_11D3_AC22_00C04F990FED_.wvu.PrintArea" localSheetId="0" hidden="1">'SCH E1 '!$CA$1:$CL$61</definedName>
    <definedName name="Z_82852737_6C2D_11D3_AC22_00C04F990FED_.wvu.PrintArea" localSheetId="0" hidden="1">'SCH E1 '!$DA$1:$DL$61</definedName>
    <definedName name="Z_82852739_6C2D_11D3_AC22_00C04F990FED_.wvu.PrintArea" localSheetId="0" hidden="1">'SCH E1 '!$EA$1:$EL$61</definedName>
    <definedName name="Z_8285273B_6C2D_11D3_AC22_00C04F990FED_.wvu.PrintArea" localSheetId="0" hidden="1">'SCH E1 '!$FA$1:$FL$61</definedName>
    <definedName name="Z_8285273D_6C2D_11D3_AC22_00C04F990FED_.wvu.PrintArea" localSheetId="0" hidden="1">'SCH E1 '!$A$1:$L$61</definedName>
    <definedName name="Z_87893EE3_4339_11D2_AB11_00C04F990FED_.wvu.PrintArea" localSheetId="0" hidden="1">'SCH E1 '!$AA$1:$AL$59</definedName>
    <definedName name="Z_87893EE5_4339_11D2_AB11_00C04F990FED_.wvu.PrintArea" localSheetId="0" hidden="1">'SCH E1 '!$BA$1:$BL$59</definedName>
    <definedName name="Z_87893EE7_4339_11D2_AB11_00C04F990FED_.wvu.PrintArea" localSheetId="0" hidden="1">'SCH E1 '!$CA$1:$CL$59</definedName>
    <definedName name="Z_87893EE9_4339_11D2_AB11_00C04F990FED_.wvu.PrintArea" localSheetId="0" hidden="1">'SCH E1 '!$DA$1:$DL$59</definedName>
    <definedName name="Z_87893EEB_4339_11D2_AB11_00C04F990FED_.wvu.PrintArea" localSheetId="0" hidden="1">'SCH E1 '!$EA$1:$EL$59</definedName>
    <definedName name="Z_87893EED_4339_11D2_AB11_00C04F990FED_.wvu.PrintArea" localSheetId="0" hidden="1">'SCH E1 '!$FA$1:$FL$59</definedName>
    <definedName name="Z_87893EEF_4339_11D2_AB11_00C04F990FED_.wvu.PrintArea" localSheetId="0" hidden="1">'SCH E1 '!$A$1:$L$59</definedName>
    <definedName name="Z_8A2987BB_59A7_11D4_A545_00C04FF35E92_.wvu.PrintArea" localSheetId="0" hidden="1">'SCH E1 '!$AA$1:$AL$61</definedName>
    <definedName name="Z_8A2987BD_59A7_11D4_A545_00C04FF35E92_.wvu.PrintArea" localSheetId="0" hidden="1">'SCH E1 '!$BA$1:$BL$61</definedName>
    <definedName name="Z_8A2987BF_59A7_11D4_A545_00C04FF35E92_.wvu.PrintArea" localSheetId="0" hidden="1">'SCH E1 '!$CA$1:$CL$61</definedName>
    <definedName name="Z_8A2987C1_59A7_11D4_A545_00C04FF35E92_.wvu.PrintArea" localSheetId="0" hidden="1">'SCH E1 '!$DA$1:$DL$61</definedName>
    <definedName name="Z_8A2987C3_59A7_11D4_A545_00C04FF35E92_.wvu.PrintArea" localSheetId="0" hidden="1">'SCH E1 '!$EA$1:$EL$61</definedName>
    <definedName name="Z_8A2987C5_59A7_11D4_A545_00C04FF35E92_.wvu.PrintArea" localSheetId="0" hidden="1">'SCH E1 '!$FA$1:$FL$61</definedName>
    <definedName name="Z_8A2987C7_59A7_11D4_A545_00C04FF35E92_.wvu.PrintArea" localSheetId="0" hidden="1">'SCH E1 '!$A$1:$L$61</definedName>
    <definedName name="Z_8BECCB12_0447_11D2_AACB_00C04F990FED_.wvu.PrintArea" localSheetId="0" hidden="1">'SCH E1 '!$AA$1:$AL$59</definedName>
    <definedName name="Z_8BECCB13_0447_11D2_AACB_00C04F990FED_.wvu.PrintArea" localSheetId="0" hidden="1">'SCH E1 '!$BA$1:$BL$59</definedName>
    <definedName name="Z_8BECCB14_0447_11D2_AACB_00C04F990FED_.wvu.PrintArea" localSheetId="0" hidden="1">'SCH E1 '!$CA$1:$CL$59</definedName>
    <definedName name="Z_8BECCB15_0447_11D2_AACB_00C04F990FED_.wvu.PrintArea" localSheetId="0" hidden="1">'SCH E1 '!$DA$1:$DL$59</definedName>
    <definedName name="Z_8BECCB16_0447_11D2_AACB_00C04F990FED_.wvu.PrintArea" localSheetId="0" hidden="1">'SCH E1 '!$EA$1:$EL$59</definedName>
    <definedName name="Z_8BECCB17_0447_11D2_AACB_00C04F990FED_.wvu.PrintArea" localSheetId="0" hidden="1">'SCH E1 '!$FA$1:$FL$59</definedName>
    <definedName name="Z_8BECCB18_0447_11D2_AACB_00C04F990FED_.wvu.PrintArea" localSheetId="0" hidden="1">'SCH E1 '!$A$1:$L$59</definedName>
    <definedName name="Z_8BECCB1E_0447_11D2_AACB_00C04F990FED_.wvu.PrintArea" localSheetId="0" hidden="1">'SCH E1 '!$AA$1:$AL$59</definedName>
    <definedName name="Z_8BECCB1F_0447_11D2_AACB_00C04F990FED_.wvu.PrintArea" localSheetId="0" hidden="1">'SCH E1 '!$BA$1:$BL$59</definedName>
    <definedName name="Z_8BECCB20_0447_11D2_AACB_00C04F990FED_.wvu.PrintArea" localSheetId="0" hidden="1">'SCH E1 '!$CA$1:$CL$59</definedName>
    <definedName name="Z_8BECCB21_0447_11D2_AACB_00C04F990FED_.wvu.PrintArea" localSheetId="0" hidden="1">'SCH E1 '!$DA$1:$DL$59</definedName>
    <definedName name="Z_8BECCB22_0447_11D2_AACB_00C04F990FED_.wvu.PrintArea" localSheetId="0" hidden="1">'SCH E1 '!$EA$1:$EL$59</definedName>
    <definedName name="Z_8BECCB23_0447_11D2_AACB_00C04F990FED_.wvu.PrintArea" localSheetId="0" hidden="1">'SCH E1 '!$FA$1:$FL$59</definedName>
    <definedName name="Z_8BECCB24_0447_11D2_AACB_00C04F990FED_.wvu.PrintArea" localSheetId="0" hidden="1">'SCH E1 '!$A$1:$L$59</definedName>
    <definedName name="Z_8BECCB36_0447_11D2_AACB_00C04F990FED_.wvu.PrintArea" localSheetId="0" hidden="1">'SCH E1 '!$AA$1:$AL$59</definedName>
    <definedName name="Z_8BECCB37_0447_11D2_AACB_00C04F990FED_.wvu.PrintArea" localSheetId="0" hidden="1">'SCH E1 '!$BA$1:$BL$59</definedName>
    <definedName name="Z_8BECCB38_0447_11D2_AACB_00C04F990FED_.wvu.PrintArea" localSheetId="0" hidden="1">'SCH E1 '!$CA$1:$CL$59</definedName>
    <definedName name="Z_8BECCB39_0447_11D2_AACB_00C04F990FED_.wvu.PrintArea" localSheetId="0" hidden="1">'SCH E1 '!$DA$1:$DL$59</definedName>
    <definedName name="Z_8BECCB3A_0447_11D2_AACB_00C04F990FED_.wvu.PrintArea" localSheetId="0" hidden="1">'SCH E1 '!$EA$1:$EL$59</definedName>
    <definedName name="Z_8BECCB3B_0447_11D2_AACB_00C04F990FED_.wvu.PrintArea" localSheetId="0" hidden="1">'SCH E1 '!$FA$1:$FL$59</definedName>
    <definedName name="Z_8BECCB3C_0447_11D2_AACB_00C04F990FED_.wvu.PrintArea" localSheetId="0" hidden="1">'SCH E1 '!$A$1:$L$59</definedName>
    <definedName name="Z_8D3CAE6C_832E_11D4_A54A_00C04FF35E92_.wvu.PrintArea" localSheetId="0" hidden="1">'SCH E1 '!$AA$1:$AL$61</definedName>
    <definedName name="Z_8D3CAE6E_832E_11D4_A54A_00C04FF35E92_.wvu.PrintArea" localSheetId="0" hidden="1">'SCH E1 '!$BA$1:$BL$61</definedName>
    <definedName name="Z_8D3CAE70_832E_11D4_A54A_00C04FF35E92_.wvu.PrintArea" localSheetId="0" hidden="1">'SCH E1 '!$CA$1:$CL$61</definedName>
    <definedName name="Z_8D3CAE72_832E_11D4_A54A_00C04FF35E92_.wvu.PrintArea" localSheetId="0" hidden="1">'SCH E1 '!$DA$1:$DL$61</definedName>
    <definedName name="Z_8D3CAE74_832E_11D4_A54A_00C04FF35E92_.wvu.PrintArea" localSheetId="0" hidden="1">'SCH E1 '!$EA$1:$EL$61</definedName>
    <definedName name="Z_8D3CAE76_832E_11D4_A54A_00C04FF35E92_.wvu.PrintArea" localSheetId="0" hidden="1">'SCH E1 '!$FA$1:$FL$61</definedName>
    <definedName name="Z_8D3CAE78_832E_11D4_A54A_00C04FF35E92_.wvu.PrintArea" localSheetId="0" hidden="1">'SCH E1 '!$A$1:$L$61</definedName>
    <definedName name="Z_91A0F838_586B_11D2_AB24_00C04F990FED_.wvu.PrintArea" localSheetId="0" hidden="1">'SCH E1 '!$AA$1:$AL$59</definedName>
    <definedName name="Z_91A0F83A_586B_11D2_AB24_00C04F990FED_.wvu.PrintArea" localSheetId="0" hidden="1">'SCH E1 '!$BA$1:$BL$59</definedName>
    <definedName name="Z_91A0F83C_586B_11D2_AB24_00C04F990FED_.wvu.PrintArea" localSheetId="0" hidden="1">'SCH E1 '!$CA$1:$CL$59</definedName>
    <definedName name="Z_91A0F83E_586B_11D2_AB24_00C04F990FED_.wvu.PrintArea" localSheetId="0" hidden="1">'SCH E1 '!$DA$1:$DL$59</definedName>
    <definedName name="Z_91A0F840_586B_11D2_AB24_00C04F990FED_.wvu.PrintArea" localSheetId="0" hidden="1">'SCH E1 '!$EA$1:$EL$59</definedName>
    <definedName name="Z_91A0F842_586B_11D2_AB24_00C04F990FED_.wvu.PrintArea" localSheetId="0" hidden="1">'SCH E1 '!$FA$1:$FL$59</definedName>
    <definedName name="Z_91A0F844_586B_11D2_AB24_00C04F990FED_.wvu.PrintArea" localSheetId="0" hidden="1">'SCH E1 '!$A$1:$L$59</definedName>
    <definedName name="Z_9531D642_9033_11D2_AB58_00C04F990FED_.wvu.PrintArea" localSheetId="0" hidden="1">'SCH E1 '!$AA$1:$AL$59</definedName>
    <definedName name="Z_9531D644_9033_11D2_AB58_00C04F990FED_.wvu.PrintArea" localSheetId="0" hidden="1">'SCH E1 '!$BA$1:$BL$59</definedName>
    <definedName name="Z_9531D646_9033_11D2_AB58_00C04F990FED_.wvu.PrintArea" localSheetId="0" hidden="1">'SCH E1 '!$CA$1:$CL$59</definedName>
    <definedName name="Z_9531D648_9033_11D2_AB58_00C04F990FED_.wvu.PrintArea" localSheetId="0" hidden="1">'SCH E1 '!$DA$1:$DL$59</definedName>
    <definedName name="Z_9531D64A_9033_11D2_AB58_00C04F990FED_.wvu.PrintArea" localSheetId="0" hidden="1">'SCH E1 '!$EA$1:$EL$59</definedName>
    <definedName name="Z_9531D64C_9033_11D2_AB58_00C04F990FED_.wvu.PrintArea" localSheetId="0" hidden="1">'SCH E1 '!$FA$1:$FL$59</definedName>
    <definedName name="Z_9531D64E_9033_11D2_AB58_00C04F990FED_.wvu.PrintArea" localSheetId="0" hidden="1">'SCH E1 '!$A$1:$L$59</definedName>
    <definedName name="Z_9C29543D_8D59_11D4_A54B_00C04FF35E92_.wvu.PrintArea" localSheetId="0" hidden="1">'SCH E1 '!$AA$1:$AL$61</definedName>
    <definedName name="Z_9C29543F_8D59_11D4_A54B_00C04FF35E92_.wvu.PrintArea" localSheetId="0" hidden="1">'SCH E1 '!$BA$1:$BL$61</definedName>
    <definedName name="Z_9C295441_8D59_11D4_A54B_00C04FF35E92_.wvu.PrintArea" localSheetId="0" hidden="1">'SCH E1 '!$CA$1:$CL$61</definedName>
    <definedName name="Z_9C295443_8D59_11D4_A54B_00C04FF35E92_.wvu.PrintArea" localSheetId="0" hidden="1">'SCH E1 '!$DA$1:$DL$61</definedName>
    <definedName name="Z_9C295445_8D59_11D4_A54B_00C04FF35E92_.wvu.PrintArea" localSheetId="0" hidden="1">'SCH E1 '!$EA$1:$EL$61</definedName>
    <definedName name="Z_9C295447_8D59_11D4_A54B_00C04FF35E92_.wvu.PrintArea" localSheetId="0" hidden="1">'SCH E1 '!$FA$1:$FL$61</definedName>
    <definedName name="Z_9C295449_8D59_11D4_A54B_00C04FF35E92_.wvu.PrintArea" localSheetId="0" hidden="1">'SCH E1 '!$A$1:$L$61</definedName>
    <definedName name="Z_9C29545A_8D59_11D4_A54B_00C04FF35E92_.wvu.PrintArea" localSheetId="0" hidden="1">'SCH E1 '!$AA$1:$AL$61</definedName>
    <definedName name="Z_9C29545C_8D59_11D4_A54B_00C04FF35E92_.wvu.PrintArea" localSheetId="0" hidden="1">'SCH E1 '!$BA$1:$BL$61</definedName>
    <definedName name="Z_9C29545E_8D59_11D4_A54B_00C04FF35E92_.wvu.PrintArea" localSheetId="0" hidden="1">'SCH E1 '!$CA$1:$CL$61</definedName>
    <definedName name="Z_9C295460_8D59_11D4_A54B_00C04FF35E92_.wvu.PrintArea" localSheetId="0" hidden="1">'SCH E1 '!$DA$1:$DL$61</definedName>
    <definedName name="Z_9C295462_8D59_11D4_A54B_00C04FF35E92_.wvu.PrintArea" localSheetId="0" hidden="1">'SCH E1 '!$EA$1:$EL$61</definedName>
    <definedName name="Z_9C295464_8D59_11D4_A54B_00C04FF35E92_.wvu.PrintArea" localSheetId="0" hidden="1">'SCH E1 '!$FA$1:$FL$61</definedName>
    <definedName name="Z_9C295466_8D59_11D4_A54B_00C04FF35E92_.wvu.PrintArea" localSheetId="0" hidden="1">'SCH E1 '!$A$1:$L$61</definedName>
    <definedName name="Z_9DFBBB2B_3D08_11D2_AB0B_00C04F990FED_.wvu.PrintArea" localSheetId="0" hidden="1">'SCH E1 '!$AA$1:$AL$59</definedName>
    <definedName name="Z_9DFBBB2D_3D08_11D2_AB0B_00C04F990FED_.wvu.PrintArea" localSheetId="0" hidden="1">'SCH E1 '!$BA$1:$BL$59</definedName>
    <definedName name="Z_9DFBBB2F_3D08_11D2_AB0B_00C04F990FED_.wvu.PrintArea" localSheetId="0" hidden="1">'SCH E1 '!$CA$1:$CL$59</definedName>
    <definedName name="Z_9DFBBB31_3D08_11D2_AB0B_00C04F990FED_.wvu.PrintArea" localSheetId="0" hidden="1">'SCH E1 '!$DA$1:$DL$59</definedName>
    <definedName name="Z_9DFBBB33_3D08_11D2_AB0B_00C04F990FED_.wvu.PrintArea" localSheetId="0" hidden="1">'SCH E1 '!$EA$1:$EL$59</definedName>
    <definedName name="Z_9DFBBB35_3D08_11D2_AB0B_00C04F990FED_.wvu.PrintArea" localSheetId="0" hidden="1">'SCH E1 '!$FA$1:$FL$59</definedName>
    <definedName name="Z_9DFBBB37_3D08_11D2_AB0B_00C04F990FED_.wvu.PrintArea" localSheetId="0" hidden="1">'SCH E1 '!$A$1:$L$59</definedName>
    <definedName name="Z_A05D90E0_49AE_11D3_AC04_00C04F990FED_.wvu.PrintArea" localSheetId="0" hidden="1">'SCH E1 '!$AA$1:$AL$59</definedName>
    <definedName name="Z_A05D90E2_49AE_11D3_AC04_00C04F990FED_.wvu.PrintArea" localSheetId="0" hidden="1">'SCH E1 '!$BA$1:$BL$59</definedName>
    <definedName name="Z_A05D90E4_49AE_11D3_AC04_00C04F990FED_.wvu.PrintArea" localSheetId="0" hidden="1">'SCH E1 '!$CA$1:$CL$59</definedName>
    <definedName name="Z_A05D90E6_49AE_11D3_AC04_00C04F990FED_.wvu.PrintArea" localSheetId="0" hidden="1">'SCH E1 '!$DA$1:$DL$59</definedName>
    <definedName name="Z_A05D90E8_49AE_11D3_AC04_00C04F990FED_.wvu.PrintArea" localSheetId="0" hidden="1">'SCH E1 '!$EA$1:$EL$59</definedName>
    <definedName name="Z_A05D90EA_49AE_11D3_AC04_00C04F990FED_.wvu.PrintArea" localSheetId="0" hidden="1">'SCH E1 '!$FA$1:$FL$59</definedName>
    <definedName name="Z_A05D90EC_49AE_11D3_AC04_00C04F990FED_.wvu.PrintArea" localSheetId="0" hidden="1">'SCH E1 '!$A$1:$L$59</definedName>
    <definedName name="Z_A5AD76AB_CB27_11D2_AB98_00C04F990FED_.wvu.PrintArea" localSheetId="0" hidden="1">'SCH E1 '!$AA$1:$AL$59</definedName>
    <definedName name="Z_A5AD76AD_CB27_11D2_AB98_00C04F990FED_.wvu.PrintArea" localSheetId="0" hidden="1">'SCH E1 '!$BA$1:$BL$59</definedName>
    <definedName name="Z_A5AD76AF_CB27_11D2_AB98_00C04F990FED_.wvu.PrintArea" localSheetId="0" hidden="1">'SCH E1 '!$CA$1:$CL$59</definedName>
    <definedName name="Z_A5AD76B1_CB27_11D2_AB98_00C04F990FED_.wvu.PrintArea" localSheetId="0" hidden="1">'SCH E1 '!$DA$1:$DL$59</definedName>
    <definedName name="Z_A5AD76B3_CB27_11D2_AB98_00C04F990FED_.wvu.PrintArea" localSheetId="0" hidden="1">'SCH E1 '!$EA$1:$EL$59</definedName>
    <definedName name="Z_A5AD76B5_CB27_11D2_AB98_00C04F990FED_.wvu.PrintArea" localSheetId="0" hidden="1">'SCH E1 '!$FA$1:$FL$59</definedName>
    <definedName name="Z_A5AD76B7_CB27_11D2_AB98_00C04F990FED_.wvu.PrintArea" localSheetId="0" hidden="1">'SCH E1 '!$A$1:$L$59</definedName>
    <definedName name="Z_A5AD76D7_CB27_11D2_AB98_00C04F990FED_.wvu.PrintArea" localSheetId="0" hidden="1">'SCH E1 '!$AA$1:$AL$59</definedName>
    <definedName name="Z_A5AD76D9_CB27_11D2_AB98_00C04F990FED_.wvu.PrintArea" localSheetId="0" hidden="1">'SCH E1 '!$BA$1:$BL$59</definedName>
    <definedName name="Z_A5AD76DB_CB27_11D2_AB98_00C04F990FED_.wvu.PrintArea" localSheetId="0" hidden="1">'SCH E1 '!$CA$1:$CL$59</definedName>
    <definedName name="Z_A5AD76DD_CB27_11D2_AB98_00C04F990FED_.wvu.PrintArea" localSheetId="0" hidden="1">'SCH E1 '!$DA$1:$DL$59</definedName>
    <definedName name="Z_A5AD76DF_CB27_11D2_AB98_00C04F990FED_.wvu.PrintArea" localSheetId="0" hidden="1">'SCH E1 '!$EA$1:$EL$59</definedName>
    <definedName name="Z_A5AD76E1_CB27_11D2_AB98_00C04F990FED_.wvu.PrintArea" localSheetId="0" hidden="1">'SCH E1 '!$FA$1:$FL$59</definedName>
    <definedName name="Z_A5AD76E3_CB27_11D2_AB98_00C04F990FED_.wvu.PrintArea" localSheetId="0" hidden="1">'SCH E1 '!$A$1:$L$59</definedName>
    <definedName name="Z_A8F1C2D0_A989_11D3_AC56_00C04F990FED_.wvu.PrintArea" localSheetId="0" hidden="1">'SCH E1 '!$AA$1:$AL$61</definedName>
    <definedName name="Z_A8F1C2D2_A989_11D3_AC56_00C04F990FED_.wvu.PrintArea" localSheetId="0" hidden="1">'SCH E1 '!$BA$1:$BL$61</definedName>
    <definedName name="Z_A8F1C2D4_A989_11D3_AC56_00C04F990FED_.wvu.PrintArea" localSheetId="0" hidden="1">'SCH E1 '!$CA$1:$CL$61</definedName>
    <definedName name="Z_A8F1C2D6_A989_11D3_AC56_00C04F990FED_.wvu.PrintArea" localSheetId="0" hidden="1">'SCH E1 '!$DA$1:$DL$61</definedName>
    <definedName name="Z_A8F1C2D8_A989_11D3_AC56_00C04F990FED_.wvu.PrintArea" localSheetId="0" hidden="1">'SCH E1 '!$EA$1:$EL$61</definedName>
    <definedName name="Z_A8F1C2DA_A989_11D3_AC56_00C04F990FED_.wvu.PrintArea" localSheetId="0" hidden="1">'SCH E1 '!$FA$1:$FL$61</definedName>
    <definedName name="Z_A8F1C2DC_A989_11D3_AC56_00C04F990FED_.wvu.PrintArea" localSheetId="0" hidden="1">'SCH E1 '!$A$1:$L$61</definedName>
    <definedName name="Z_AE8DBEC3_6A9C_11D3_AC20_00C04F990FED_.wvu.PrintArea" localSheetId="0" hidden="1">'SCH E1 '!$AA$1:$AL$61</definedName>
    <definedName name="Z_AE8DBEC5_6A9C_11D3_AC20_00C04F990FED_.wvu.PrintArea" localSheetId="0" hidden="1">'SCH E1 '!$BA$1:$BL$61</definedName>
    <definedName name="Z_AE8DBEC7_6A9C_11D3_AC20_00C04F990FED_.wvu.PrintArea" localSheetId="0" hidden="1">'SCH E1 '!$CA$1:$CL$61</definedName>
    <definedName name="Z_AE8DBEC9_6A9C_11D3_AC20_00C04F990FED_.wvu.PrintArea" localSheetId="0" hidden="1">'SCH E1 '!$DA$1:$DL$61</definedName>
    <definedName name="Z_AE8DBECB_6A9C_11D3_AC20_00C04F990FED_.wvu.PrintArea" localSheetId="0" hidden="1">'SCH E1 '!$EA$1:$EL$61</definedName>
    <definedName name="Z_AE8DBECD_6A9C_11D3_AC20_00C04F990FED_.wvu.PrintArea" localSheetId="0" hidden="1">'SCH E1 '!$FA$1:$FL$61</definedName>
    <definedName name="Z_AE8DBECF_6A9C_11D3_AC20_00C04F990FED_.wvu.PrintArea" localSheetId="0" hidden="1">'SCH E1 '!$A$1:$L$61</definedName>
    <definedName name="Z_AE8DBED8_6A9C_11D3_AC20_00C04F990FED_.wvu.PrintArea" localSheetId="0" hidden="1">'SCH E1 '!$AA$1:$AL$61</definedName>
    <definedName name="Z_AE8DBEDA_6A9C_11D3_AC20_00C04F990FED_.wvu.PrintArea" localSheetId="0" hidden="1">'SCH E1 '!$BA$1:$BL$61</definedName>
    <definedName name="Z_AE8DBEDC_6A9C_11D3_AC20_00C04F990FED_.wvu.PrintArea" localSheetId="0" hidden="1">'SCH E1 '!$CA$1:$CL$61</definedName>
    <definedName name="Z_AE8DBEDE_6A9C_11D3_AC20_00C04F990FED_.wvu.PrintArea" localSheetId="0" hidden="1">'SCH E1 '!$DA$1:$DL$61</definedName>
    <definedName name="Z_AE8DBEE0_6A9C_11D3_AC20_00C04F990FED_.wvu.PrintArea" localSheetId="0" hidden="1">'SCH E1 '!$EA$1:$EL$61</definedName>
    <definedName name="Z_AE8DBEE2_6A9C_11D3_AC20_00C04F990FED_.wvu.PrintArea" localSheetId="0" hidden="1">'SCH E1 '!$FA$1:$FL$61</definedName>
    <definedName name="Z_AE8DBEE4_6A9C_11D3_AC20_00C04F990FED_.wvu.PrintArea" localSheetId="0" hidden="1">'SCH E1 '!$A$1:$L$61</definedName>
    <definedName name="Z_AE8DBF03_6A9C_11D3_AC20_00C04F990FED_.wvu.PrintArea" localSheetId="0" hidden="1">'SCH E1 '!$AA$1:$AL$61</definedName>
    <definedName name="Z_AE8DBF05_6A9C_11D3_AC20_00C04F990FED_.wvu.PrintArea" localSheetId="0" hidden="1">'SCH E1 '!$BA$1:$BL$61</definedName>
    <definedName name="Z_AE8DBF07_6A9C_11D3_AC20_00C04F990FED_.wvu.PrintArea" localSheetId="0" hidden="1">'SCH E1 '!$CA$1:$CL$61</definedName>
    <definedName name="Z_AE8DBF09_6A9C_11D3_AC20_00C04F990FED_.wvu.PrintArea" localSheetId="0" hidden="1">'SCH E1 '!$DA$1:$DL$61</definedName>
    <definedName name="Z_AE8DBF0B_6A9C_11D3_AC20_00C04F990FED_.wvu.PrintArea" localSheetId="0" hidden="1">'SCH E1 '!$EA$1:$EL$61</definedName>
    <definedName name="Z_AE8DBF0D_6A9C_11D3_AC20_00C04F990FED_.wvu.PrintArea" localSheetId="0" hidden="1">'SCH E1 '!$FA$1:$FL$61</definedName>
    <definedName name="Z_AE8DBF0F_6A9C_11D3_AC20_00C04F990FED_.wvu.PrintArea" localSheetId="0" hidden="1">'SCH E1 '!$A$1:$L$61</definedName>
    <definedName name="Z_AEE98196_690D_11D3_AC1E_00C04F990FED_.wvu.PrintArea" localSheetId="0" hidden="1">'SCH E1 '!$AA$1:$AL$61</definedName>
    <definedName name="Z_AEE98198_690D_11D3_AC1E_00C04F990FED_.wvu.PrintArea" localSheetId="0" hidden="1">'SCH E1 '!$BA$1:$BL$61</definedName>
    <definedName name="Z_AEE9819A_690D_11D3_AC1E_00C04F990FED_.wvu.PrintArea" localSheetId="0" hidden="1">'SCH E1 '!$CA$1:$CL$61</definedName>
    <definedName name="Z_AEE9819C_690D_11D3_AC1E_00C04F990FED_.wvu.PrintArea" localSheetId="0" hidden="1">'SCH E1 '!$DA$1:$DL$61</definedName>
    <definedName name="Z_AEE9819E_690D_11D3_AC1E_00C04F990FED_.wvu.PrintArea" localSheetId="0" hidden="1">'SCH E1 '!$EA$1:$EL$61</definedName>
    <definedName name="Z_AEE981A0_690D_11D3_AC1E_00C04F990FED_.wvu.PrintArea" localSheetId="0" hidden="1">'SCH E1 '!$FA$1:$FL$61</definedName>
    <definedName name="Z_AEE981A2_690D_11D3_AC1E_00C04F990FED_.wvu.PrintArea" localSheetId="0" hidden="1">'SCH E1 '!$A$1:$L$61</definedName>
    <definedName name="Z_AF85EF52_62E8_11D4_A545_00C04FF35E92_.wvu.PrintArea" localSheetId="0" hidden="1">'SCH E1 '!$AA$1:$AL$61</definedName>
    <definedName name="Z_AF85EF54_62E8_11D4_A545_00C04FF35E92_.wvu.PrintArea" localSheetId="0" hidden="1">'SCH E1 '!$BA$1:$BL$61</definedName>
    <definedName name="Z_AF85EF56_62E8_11D4_A545_00C04FF35E92_.wvu.PrintArea" localSheetId="0" hidden="1">'SCH E1 '!$CA$1:$CL$61</definedName>
    <definedName name="Z_AF85EF58_62E8_11D4_A545_00C04FF35E92_.wvu.PrintArea" localSheetId="0" hidden="1">'SCH E1 '!$DA$1:$DL$61</definedName>
    <definedName name="Z_AF85EF5A_62E8_11D4_A545_00C04FF35E92_.wvu.PrintArea" localSheetId="0" hidden="1">'SCH E1 '!$EA$1:$EL$61</definedName>
    <definedName name="Z_AF85EF5C_62E8_11D4_A545_00C04FF35E92_.wvu.PrintArea" localSheetId="0" hidden="1">'SCH E1 '!$FA$1:$FL$61</definedName>
    <definedName name="Z_AF85EF5E_62E8_11D4_A545_00C04FF35E92_.wvu.PrintArea" localSheetId="0" hidden="1">'SCH E1 '!$A$1:$L$61</definedName>
    <definedName name="Z_B0C8E4BD_3828_11D2_AB07_00C04F990FED_.wvu.PrintArea" localSheetId="0" hidden="1">'SCH E1 '!$AA$1:$AL$59</definedName>
    <definedName name="Z_B0C8E4BF_3828_11D2_AB07_00C04F990FED_.wvu.PrintArea" localSheetId="0" hidden="1">'SCH E1 '!$BA$1:$BL$59</definedName>
    <definedName name="Z_B0C8E4C1_3828_11D2_AB07_00C04F990FED_.wvu.PrintArea" localSheetId="0" hidden="1">'SCH E1 '!$CA$1:$CL$59</definedName>
    <definedName name="Z_B0C8E4C3_3828_11D2_AB07_00C04F990FED_.wvu.PrintArea" localSheetId="0" hidden="1">'SCH E1 '!$DA$1:$DL$59</definedName>
    <definedName name="Z_B0C8E4C5_3828_11D2_AB07_00C04F990FED_.wvu.PrintArea" localSheetId="0" hidden="1">'SCH E1 '!$EA$1:$EL$59</definedName>
    <definedName name="Z_B0C8E4C7_3828_11D2_AB07_00C04F990FED_.wvu.PrintArea" localSheetId="0" hidden="1">'SCH E1 '!$FA$1:$FL$59</definedName>
    <definedName name="Z_B0C8E4C9_3828_11D2_AB07_00C04F990FED_.wvu.PrintArea" localSheetId="0" hidden="1">'SCH E1 '!$A$1:$L$59</definedName>
    <definedName name="Z_B7ED92DB_3CDC_11D2_AB0B_00C04F990FED_.wvu.PrintArea" localSheetId="0" hidden="1">'SCH E1 '!$AA$1:$AL$59</definedName>
    <definedName name="Z_B7ED92DD_3CDC_11D2_AB0B_00C04F990FED_.wvu.PrintArea" localSheetId="0" hidden="1">'SCH E1 '!$BA$1:$BL$59</definedName>
    <definedName name="Z_B7ED92DF_3CDC_11D2_AB0B_00C04F990FED_.wvu.PrintArea" localSheetId="0" hidden="1">'SCH E1 '!$CA$1:$CL$59</definedName>
    <definedName name="Z_B7ED92E1_3CDC_11D2_AB0B_00C04F990FED_.wvu.PrintArea" localSheetId="0" hidden="1">'SCH E1 '!$DA$1:$DL$59</definedName>
    <definedName name="Z_B7ED92E3_3CDC_11D2_AB0B_00C04F990FED_.wvu.PrintArea" localSheetId="0" hidden="1">'SCH E1 '!$EA$1:$EL$59</definedName>
    <definedName name="Z_B7ED92E5_3CDC_11D2_AB0B_00C04F990FED_.wvu.PrintArea" localSheetId="0" hidden="1">'SCH E1 '!$FA$1:$FL$59</definedName>
    <definedName name="Z_B7ED92E7_3CDC_11D2_AB0B_00C04F990FED_.wvu.PrintArea" localSheetId="0" hidden="1">'SCH E1 '!$A$1:$L$59</definedName>
    <definedName name="Z_B7ED92F2_3CDC_11D2_AB0B_00C04F990FED_.wvu.PrintArea" localSheetId="0" hidden="1">'SCH E1 '!$AA$1:$AL$59</definedName>
    <definedName name="Z_B7ED92F4_3CDC_11D2_AB0B_00C04F990FED_.wvu.PrintArea" localSheetId="0" hidden="1">'SCH E1 '!$BA$1:$BL$59</definedName>
    <definedName name="Z_B7ED92F6_3CDC_11D2_AB0B_00C04F990FED_.wvu.PrintArea" localSheetId="0" hidden="1">'SCH E1 '!$CA$1:$CL$59</definedName>
    <definedName name="Z_B7ED92F8_3CDC_11D2_AB0B_00C04F990FED_.wvu.PrintArea" localSheetId="0" hidden="1">'SCH E1 '!$DA$1:$DL$59</definedName>
    <definedName name="Z_B7ED92FA_3CDC_11D2_AB0B_00C04F990FED_.wvu.PrintArea" localSheetId="0" hidden="1">'SCH E1 '!$EA$1:$EL$59</definedName>
    <definedName name="Z_B7ED92FC_3CDC_11D2_AB0B_00C04F990FED_.wvu.PrintArea" localSheetId="0" hidden="1">'SCH E1 '!$FA$1:$FL$59</definedName>
    <definedName name="Z_B7ED92FE_3CDC_11D2_AB0B_00C04F990FED_.wvu.PrintArea" localSheetId="0" hidden="1">'SCH E1 '!$A$1:$L$59</definedName>
    <definedName name="Z_B86DA4E0_53A9_11D2_AB21_00C04F990FED_.wvu.PrintArea" localSheetId="0" hidden="1">'SCH E1 '!$AA$1:$AL$59</definedName>
    <definedName name="Z_B86DA4E2_53A9_11D2_AB21_00C04F990FED_.wvu.PrintArea" localSheetId="0" hidden="1">'SCH E1 '!$BA$1:$BL$59</definedName>
    <definedName name="Z_B86DA4E4_53A9_11D2_AB21_00C04F990FED_.wvu.PrintArea" localSheetId="0" hidden="1">'SCH E1 '!$CA$1:$CL$59</definedName>
    <definedName name="Z_B86DA4E6_53A9_11D2_AB21_00C04F990FED_.wvu.PrintArea" localSheetId="0" hidden="1">'SCH E1 '!$DA$1:$DL$59</definedName>
    <definedName name="Z_B86DA4E8_53A9_11D2_AB21_00C04F990FED_.wvu.PrintArea" localSheetId="0" hidden="1">'SCH E1 '!$EA$1:$EL$59</definedName>
    <definedName name="Z_B86DA4EA_53A9_11D2_AB21_00C04F990FED_.wvu.PrintArea" localSheetId="0" hidden="1">'SCH E1 '!$FA$1:$FL$59</definedName>
    <definedName name="Z_B86DA4EC_53A9_11D2_AB21_00C04F990FED_.wvu.PrintArea" localSheetId="0" hidden="1">'SCH E1 '!$A$1:$L$59</definedName>
    <definedName name="Z_B86DA4EF_53A9_11D2_AB21_00C04F990FED_.wvu.PrintArea" localSheetId="0" hidden="1">'SCH E1 '!$AA$1:$AL$59</definedName>
    <definedName name="Z_B86DA4F1_53A9_11D2_AB21_00C04F990FED_.wvu.PrintArea" localSheetId="0" hidden="1">'SCH E1 '!$BA$1:$BL$59</definedName>
    <definedName name="Z_B86DA4F3_53A9_11D2_AB21_00C04F990FED_.wvu.PrintArea" localSheetId="0" hidden="1">'SCH E1 '!$CA$1:$CL$59</definedName>
    <definedName name="Z_B86DA4F5_53A9_11D2_AB21_00C04F990FED_.wvu.PrintArea" localSheetId="0" hidden="1">'SCH E1 '!$DA$1:$DL$59</definedName>
    <definedName name="Z_B86DA4F7_53A9_11D2_AB21_00C04F990FED_.wvu.PrintArea" localSheetId="0" hidden="1">'SCH E1 '!$EA$1:$EL$59</definedName>
    <definedName name="Z_B86DA4F9_53A9_11D2_AB21_00C04F990FED_.wvu.PrintArea" localSheetId="0" hidden="1">'SCH E1 '!$FA$1:$FL$59</definedName>
    <definedName name="Z_B86DA4FB_53A9_11D2_AB21_00C04F990FED_.wvu.PrintArea" localSheetId="0" hidden="1">'SCH E1 '!$A$1:$L$59</definedName>
    <definedName name="Z_B86DA509_53A9_11D2_AB21_00C04F990FED_.wvu.PrintArea" localSheetId="0" hidden="1">'SCH E1 '!$AA$1:$AL$59</definedName>
    <definedName name="Z_B86DA50B_53A9_11D2_AB21_00C04F990FED_.wvu.PrintArea" localSheetId="0" hidden="1">'SCH E1 '!$BA$1:$BL$59</definedName>
    <definedName name="Z_B86DA50D_53A9_11D2_AB21_00C04F990FED_.wvu.PrintArea" localSheetId="0" hidden="1">'SCH E1 '!$CA$1:$CL$59</definedName>
    <definedName name="Z_B86DA50F_53A9_11D2_AB21_00C04F990FED_.wvu.PrintArea" localSheetId="0" hidden="1">'SCH E1 '!$DA$1:$DL$59</definedName>
    <definedName name="Z_B86DA511_53A9_11D2_AB21_00C04F990FED_.wvu.PrintArea" localSheetId="0" hidden="1">'SCH E1 '!$EA$1:$EL$59</definedName>
    <definedName name="Z_B86DA513_53A9_11D2_AB21_00C04F990FED_.wvu.PrintArea" localSheetId="0" hidden="1">'SCH E1 '!$FA$1:$FL$59</definedName>
    <definedName name="Z_B86DA515_53A9_11D2_AB21_00C04F990FED_.wvu.PrintArea" localSheetId="0" hidden="1">'SCH E1 '!$A$1:$L$59</definedName>
    <definedName name="Z_B86DA519_53A9_11D2_AB21_00C04F990FED_.wvu.PrintArea" localSheetId="0" hidden="1">'SCH E1 '!$AA$1:$AL$59</definedName>
    <definedName name="Z_B86DA51B_53A9_11D2_AB21_00C04F990FED_.wvu.PrintArea" localSheetId="0" hidden="1">'SCH E1 '!$BA$1:$BL$59</definedName>
    <definedName name="Z_B86DA51D_53A9_11D2_AB21_00C04F990FED_.wvu.PrintArea" localSheetId="0" hidden="1">'SCH E1 '!$CA$1:$CL$59</definedName>
    <definedName name="Z_B86DA51F_53A9_11D2_AB21_00C04F990FED_.wvu.PrintArea" localSheetId="0" hidden="1">'SCH E1 '!$DA$1:$DL$59</definedName>
    <definedName name="Z_B86DA521_53A9_11D2_AB21_00C04F990FED_.wvu.PrintArea" localSheetId="0" hidden="1">'SCH E1 '!$EA$1:$EL$59</definedName>
    <definedName name="Z_B86DA523_53A9_11D2_AB21_00C04F990FED_.wvu.PrintArea" localSheetId="0" hidden="1">'SCH E1 '!$FA$1:$FL$59</definedName>
    <definedName name="Z_B86DA525_53A9_11D2_AB21_00C04F990FED_.wvu.PrintArea" localSheetId="0" hidden="1">'SCH E1 '!$A$1:$L$59</definedName>
    <definedName name="Z_BE76527F_6A98_11D3_AC20_00C04F990FED_.wvu.PrintArea" localSheetId="0" hidden="1">'SCH E1 '!$AA$1:$AL$61</definedName>
    <definedName name="Z_BE765281_6A98_11D3_AC20_00C04F990FED_.wvu.PrintArea" localSheetId="0" hidden="1">'SCH E1 '!$BA$1:$BL$61</definedName>
    <definedName name="Z_BE765283_6A98_11D3_AC20_00C04F990FED_.wvu.PrintArea" localSheetId="0" hidden="1">'SCH E1 '!$CA$1:$CL$61</definedName>
    <definedName name="Z_BE765285_6A98_11D3_AC20_00C04F990FED_.wvu.PrintArea" localSheetId="0" hidden="1">'SCH E1 '!$DA$1:$DL$61</definedName>
    <definedName name="Z_BE765287_6A98_11D3_AC20_00C04F990FED_.wvu.PrintArea" localSheetId="0" hidden="1">'SCH E1 '!$EA$1:$EL$61</definedName>
    <definedName name="Z_BE765289_6A98_11D3_AC20_00C04F990FED_.wvu.PrintArea" localSheetId="0" hidden="1">'SCH E1 '!$FA$1:$FL$61</definedName>
    <definedName name="Z_BE76528B_6A98_11D3_AC20_00C04F990FED_.wvu.PrintArea" localSheetId="0" hidden="1">'SCH E1 '!$A$1:$L$61</definedName>
    <definedName name="Z_C7959DC4_7017_11D3_AC25_00C04F990FED_.wvu.PrintArea" localSheetId="0" hidden="1">'SCH E1 '!$AA$1:$AL$61</definedName>
    <definedName name="Z_C7959DC6_7017_11D3_AC25_00C04F990FED_.wvu.PrintArea" localSheetId="0" hidden="1">'SCH E1 '!$BA$1:$BL$61</definedName>
    <definedName name="Z_C7959DC8_7017_11D3_AC25_00C04F990FED_.wvu.PrintArea" localSheetId="0" hidden="1">'SCH E1 '!$CA$1:$CL$61</definedName>
    <definedName name="Z_C7959DCA_7017_11D3_AC25_00C04F990FED_.wvu.PrintArea" localSheetId="0" hidden="1">'SCH E1 '!$DA$1:$DL$61</definedName>
    <definedName name="Z_C7959DCC_7017_11D3_AC25_00C04F990FED_.wvu.PrintArea" localSheetId="0" hidden="1">'SCH E1 '!$EA$1:$EL$61</definedName>
    <definedName name="Z_C7959DCE_7017_11D3_AC25_00C04F990FED_.wvu.PrintArea" localSheetId="0" hidden="1">'SCH E1 '!$FA$1:$FL$61</definedName>
    <definedName name="Z_C7959DD0_7017_11D3_AC25_00C04F990FED_.wvu.PrintArea" localSheetId="0" hidden="1">'SCH E1 '!$A$1:$L$61</definedName>
    <definedName name="Z_CB61DC51_7A78_11D4_A549_00C04FF35E92_.wvu.PrintArea" localSheetId="0" hidden="1">'SCH E1 '!$AA$1:$AL$61</definedName>
    <definedName name="Z_CB61DC53_7A78_11D4_A549_00C04FF35E92_.wvu.PrintArea" localSheetId="0" hidden="1">'SCH E1 '!$BA$1:$BL$61</definedName>
    <definedName name="Z_CB61DC55_7A78_11D4_A549_00C04FF35E92_.wvu.PrintArea" localSheetId="0" hidden="1">'SCH E1 '!$CA$1:$CL$61</definedName>
    <definedName name="Z_CB61DC57_7A78_11D4_A549_00C04FF35E92_.wvu.PrintArea" localSheetId="0" hidden="1">'SCH E1 '!$DA$1:$DL$61</definedName>
    <definedName name="Z_CB61DC59_7A78_11D4_A549_00C04FF35E92_.wvu.PrintArea" localSheetId="0" hidden="1">'SCH E1 '!$EA$1:$EL$61</definedName>
    <definedName name="Z_CB61DC5B_7A78_11D4_A549_00C04FF35E92_.wvu.PrintArea" localSheetId="0" hidden="1">'SCH E1 '!$FA$1:$FL$61</definedName>
    <definedName name="Z_CB61DC5D_7A78_11D4_A549_00C04FF35E92_.wvu.PrintArea" localSheetId="0" hidden="1">'SCH E1 '!$A$1:$L$61</definedName>
    <definedName name="Z_CB61DC7A_7A78_11D4_A549_00C04FF35E92_.wvu.PrintArea" localSheetId="0" hidden="1">'SCH E1 '!$AA$1:$AL$61</definedName>
    <definedName name="Z_CB61DC7C_7A78_11D4_A549_00C04FF35E92_.wvu.PrintArea" localSheetId="0" hidden="1">'SCH E1 '!$BA$1:$BL$61</definedName>
    <definedName name="Z_CB61DC7E_7A78_11D4_A549_00C04FF35E92_.wvu.PrintArea" localSheetId="0" hidden="1">'SCH E1 '!$CA$1:$CL$61</definedName>
    <definedName name="Z_CB61DC80_7A78_11D4_A549_00C04FF35E92_.wvu.PrintArea" localSheetId="0" hidden="1">'SCH E1 '!$DA$1:$DL$61</definedName>
    <definedName name="Z_CB61DC82_7A78_11D4_A549_00C04FF35E92_.wvu.PrintArea" localSheetId="0" hidden="1">'SCH E1 '!$EA$1:$EL$61</definedName>
    <definedName name="Z_CB61DC84_7A78_11D4_A549_00C04FF35E92_.wvu.PrintArea" localSheetId="0" hidden="1">'SCH E1 '!$FA$1:$FL$61</definedName>
    <definedName name="Z_CB61DC86_7A78_11D4_A549_00C04FF35E92_.wvu.PrintArea" localSheetId="0" hidden="1">'SCH E1 '!$A$1:$L$61</definedName>
    <definedName name="Z_DA6134F7_F949_11D1_AABE_00C04F990FED_.wvu.PrintArea" localSheetId="0" hidden="1">'SCH E1 '!$AA$1:$AL$59</definedName>
    <definedName name="Z_DA6134F8_F949_11D1_AABE_00C04F990FED_.wvu.PrintArea" localSheetId="0" hidden="1">'SCH E1 '!$BA$1:$BL$59</definedName>
    <definedName name="Z_DA6134F9_F949_11D1_AABE_00C04F990FED_.wvu.PrintArea" localSheetId="0" hidden="1">'SCH E1 '!$CA$1:$CL$59</definedName>
    <definedName name="Z_DA6134FA_F949_11D1_AABE_00C04F990FED_.wvu.PrintArea" localSheetId="0" hidden="1">'SCH E1 '!$DA$1:$DL$59</definedName>
    <definedName name="Z_DA6134FB_F949_11D1_AABE_00C04F990FED_.wvu.PrintArea" localSheetId="0" hidden="1">'SCH E1 '!$EA$1:$EL$59</definedName>
    <definedName name="Z_DA6134FC_F949_11D1_AABE_00C04F990FED_.wvu.PrintArea" localSheetId="0" hidden="1">'SCH E1 '!$FA$1:$FL$59</definedName>
    <definedName name="Z_DA6134FD_F949_11D1_AABE_00C04F990FED_.wvu.PrintArea" localSheetId="0" hidden="1">'SCH E1 '!$A$1:$L$59</definedName>
    <definedName name="Z_DB8CB19B_56D1_11D2_AB22_00C04F990FED_.wvu.PrintArea" localSheetId="0" hidden="1">'SCH E1 '!$AA$1:$AL$59</definedName>
    <definedName name="Z_DB8CB19D_56D1_11D2_AB22_00C04F990FED_.wvu.PrintArea" localSheetId="0" hidden="1">'SCH E1 '!$BA$1:$BL$59</definedName>
    <definedName name="Z_DB8CB19F_56D1_11D2_AB22_00C04F990FED_.wvu.PrintArea" localSheetId="0" hidden="1">'SCH E1 '!$CA$1:$CL$59</definedName>
    <definedName name="Z_DB8CB1A1_56D1_11D2_AB22_00C04F990FED_.wvu.PrintArea" localSheetId="0" hidden="1">'SCH E1 '!$DA$1:$DL$59</definedName>
    <definedName name="Z_DB8CB1A3_56D1_11D2_AB22_00C04F990FED_.wvu.PrintArea" localSheetId="0" hidden="1">'SCH E1 '!$EA$1:$EL$59</definedName>
    <definedName name="Z_DB8CB1A5_56D1_11D2_AB22_00C04F990FED_.wvu.PrintArea" localSheetId="0" hidden="1">'SCH E1 '!$FA$1:$FL$59</definedName>
    <definedName name="Z_DB8CB1A7_56D1_11D2_AB22_00C04F990FED_.wvu.PrintArea" localSheetId="0" hidden="1">'SCH E1 '!$A$1:$L$59</definedName>
    <definedName name="Z_DBB648B1_387A_11D4_A53F_00C04FF35E92_.wvu.PrintArea" localSheetId="0" hidden="1">'SCH E1 '!$AA$1:$AL$61</definedName>
    <definedName name="Z_DBB648B3_387A_11D4_A53F_00C04FF35E92_.wvu.PrintArea" localSheetId="0" hidden="1">'SCH E1 '!$BA$1:$BL$61</definedName>
    <definedName name="Z_DBB648B5_387A_11D4_A53F_00C04FF35E92_.wvu.PrintArea" localSheetId="0" hidden="1">'SCH E1 '!$CA$1:$CL$61</definedName>
    <definedName name="Z_DBB648B7_387A_11D4_A53F_00C04FF35E92_.wvu.PrintArea" localSheetId="0" hidden="1">'SCH E1 '!$DA$1:$DL$61</definedName>
    <definedName name="Z_DBB648B9_387A_11D4_A53F_00C04FF35E92_.wvu.PrintArea" localSheetId="0" hidden="1">'SCH E1 '!$EA$1:$EL$61</definedName>
    <definedName name="Z_DBB648BB_387A_11D4_A53F_00C04FF35E92_.wvu.PrintArea" localSheetId="0" hidden="1">'SCH E1 '!$FA$1:$FL$61</definedName>
    <definedName name="Z_DBB648BD_387A_11D4_A53F_00C04FF35E92_.wvu.PrintArea" localSheetId="0" hidden="1">'SCH E1 '!$A$1:$L$61</definedName>
    <definedName name="Z_DC0770D8_679F_11D3_AC1C_00C04F990FED_.wvu.PrintArea" localSheetId="0" hidden="1">'SCH E1 '!$AA$1:$AL$61</definedName>
    <definedName name="Z_DC0770DA_679F_11D3_AC1C_00C04F990FED_.wvu.PrintArea" localSheetId="0" hidden="1">'SCH E1 '!$BA$1:$BL$61</definedName>
    <definedName name="Z_DC0770DC_679F_11D3_AC1C_00C04F990FED_.wvu.PrintArea" localSheetId="0" hidden="1">'SCH E1 '!$CA$1:$CL$61</definedName>
    <definedName name="Z_DC0770DE_679F_11D3_AC1C_00C04F990FED_.wvu.PrintArea" localSheetId="0" hidden="1">'SCH E1 '!$DA$1:$DL$61</definedName>
    <definedName name="Z_DC0770E0_679F_11D3_AC1C_00C04F990FED_.wvu.PrintArea" localSheetId="0" hidden="1">'SCH E1 '!$EA$1:$EL$61</definedName>
    <definedName name="Z_DC0770E2_679F_11D3_AC1C_00C04F990FED_.wvu.PrintArea" localSheetId="0" hidden="1">'SCH E1 '!$FA$1:$FL$61</definedName>
    <definedName name="Z_DC0770E4_679F_11D3_AC1C_00C04F990FED_.wvu.PrintArea" localSheetId="0" hidden="1">'SCH E1 '!$A$1:$L$61</definedName>
    <definedName name="Z_DC0770EC_679F_11D3_AC1C_00C04F990FED_.wvu.PrintArea" localSheetId="0" hidden="1">'SCH E1 '!$AA$1:$AL$61</definedName>
    <definedName name="Z_DC0770EE_679F_11D3_AC1C_00C04F990FED_.wvu.PrintArea" localSheetId="0" hidden="1">'SCH E1 '!$BA$1:$BL$61</definedName>
    <definedName name="Z_DC0770F0_679F_11D3_AC1C_00C04F990FED_.wvu.PrintArea" localSheetId="0" hidden="1">'SCH E1 '!$CA$1:$CL$61</definedName>
    <definedName name="Z_DC0770F2_679F_11D3_AC1C_00C04F990FED_.wvu.PrintArea" localSheetId="0" hidden="1">'SCH E1 '!$DA$1:$DL$61</definedName>
    <definedName name="Z_DC0770F4_679F_11D3_AC1C_00C04F990FED_.wvu.PrintArea" localSheetId="0" hidden="1">'SCH E1 '!$EA$1:$EL$61</definedName>
    <definedName name="Z_DC0770F6_679F_11D3_AC1C_00C04F990FED_.wvu.PrintArea" localSheetId="0" hidden="1">'SCH E1 '!$FA$1:$FL$61</definedName>
    <definedName name="Z_DC0770F8_679F_11D3_AC1C_00C04F990FED_.wvu.PrintArea" localSheetId="0" hidden="1">'SCH E1 '!$A$1:$L$61</definedName>
    <definedName name="Z_DE0EE1A4_5630_11D3_AC10_00C04F990FED_.wvu.PrintArea" localSheetId="0" hidden="1">'SCH E1 '!$AA$1:$AL$59</definedName>
    <definedName name="Z_DE0EE1A6_5630_11D3_AC10_00C04F990FED_.wvu.PrintArea" localSheetId="0" hidden="1">'SCH E1 '!$BA$1:$BL$59</definedName>
    <definedName name="Z_DE0EE1A8_5630_11D3_AC10_00C04F990FED_.wvu.PrintArea" localSheetId="0" hidden="1">'SCH E1 '!$CA$1:$CL$59</definedName>
    <definedName name="Z_DE0EE1AA_5630_11D3_AC10_00C04F990FED_.wvu.PrintArea" localSheetId="0" hidden="1">'SCH E1 '!$DA$1:$DL$59</definedName>
    <definedName name="Z_DE0EE1AC_5630_11D3_AC10_00C04F990FED_.wvu.PrintArea" localSheetId="0" hidden="1">'SCH E1 '!$EA$1:$EL$59</definedName>
    <definedName name="Z_DE0EE1AE_5630_11D3_AC10_00C04F990FED_.wvu.PrintArea" localSheetId="0" hidden="1">'SCH E1 '!$FA$1:$FL$59</definedName>
    <definedName name="Z_DE0EE1B0_5630_11D3_AC10_00C04F990FED_.wvu.PrintArea" localSheetId="0" hidden="1">'SCH E1 '!$A$1:$L$59</definedName>
    <definedName name="Z_DE0EE1C2_5630_11D3_AC10_00C04F990FED_.wvu.PrintArea" localSheetId="0" hidden="1">'SCH E1 '!$AA$1:$AL$59</definedName>
    <definedName name="Z_DE0EE1C4_5630_11D3_AC10_00C04F990FED_.wvu.PrintArea" localSheetId="0" hidden="1">'SCH E1 '!$BA$1:$BL$59</definedName>
    <definedName name="Z_DE0EE1C6_5630_11D3_AC10_00C04F990FED_.wvu.PrintArea" localSheetId="0" hidden="1">'SCH E1 '!$CA$1:$CL$59</definedName>
    <definedName name="Z_DE0EE1C8_5630_11D3_AC10_00C04F990FED_.wvu.PrintArea" localSheetId="0" hidden="1">'SCH E1 '!$DA$1:$DL$59</definedName>
    <definedName name="Z_DE0EE1CA_5630_11D3_AC10_00C04F990FED_.wvu.PrintArea" localSheetId="0" hidden="1">'SCH E1 '!$EA$1:$EL$59</definedName>
    <definedName name="Z_DE0EE1CC_5630_11D3_AC10_00C04F990FED_.wvu.PrintArea" localSheetId="0" hidden="1">'SCH E1 '!$FA$1:$FL$59</definedName>
    <definedName name="Z_DE0EE1CE_5630_11D3_AC10_00C04F990FED_.wvu.PrintArea" localSheetId="0" hidden="1">'SCH E1 '!$A$1:$L$59</definedName>
    <definedName name="Z_DE0EE1EA_5630_11D3_AC10_00C04F990FED_.wvu.PrintArea" localSheetId="0" hidden="1">'SCH E1 '!$AA$1:$AL$59</definedName>
    <definedName name="Z_DE0EE1EC_5630_11D3_AC10_00C04F990FED_.wvu.PrintArea" localSheetId="0" hidden="1">'SCH E1 '!$BA$1:$BL$59</definedName>
    <definedName name="Z_DE0EE1EE_5630_11D3_AC10_00C04F990FED_.wvu.PrintArea" localSheetId="0" hidden="1">'SCH E1 '!$CA$1:$CL$59</definedName>
    <definedName name="Z_DE0EE1F0_5630_11D3_AC10_00C04F990FED_.wvu.PrintArea" localSheetId="0" hidden="1">'SCH E1 '!$DA$1:$DL$59</definedName>
    <definedName name="Z_DE0EE1F2_5630_11D3_AC10_00C04F990FED_.wvu.PrintArea" localSheetId="0" hidden="1">'SCH E1 '!$EA$1:$EL$59</definedName>
    <definedName name="Z_DE0EE1F4_5630_11D3_AC10_00C04F990FED_.wvu.PrintArea" localSheetId="0" hidden="1">'SCH E1 '!$FA$1:$FL$59</definedName>
    <definedName name="Z_DE0EE1F6_5630_11D3_AC10_00C04F990FED_.wvu.PrintArea" localSheetId="0" hidden="1">'SCH E1 '!$A$1:$L$59</definedName>
    <definedName name="Z_DE6A162A_2305_11D2_AAED_00C04F990FED_.wvu.PrintArea" localSheetId="0" hidden="1">'SCH E1 '!$AA$1:$AL$59</definedName>
    <definedName name="Z_DE6A162B_2305_11D2_AAED_00C04F990FED_.wvu.PrintArea" localSheetId="0" hidden="1">'SCH E1 '!$BA$1:$BL$59</definedName>
    <definedName name="Z_DE6A162C_2305_11D2_AAED_00C04F990FED_.wvu.PrintArea" localSheetId="0" hidden="1">'SCH E1 '!$CA$1:$CL$59</definedName>
    <definedName name="Z_DE6A162D_2305_11D2_AAED_00C04F990FED_.wvu.PrintArea" localSheetId="0" hidden="1">'SCH E1 '!$DA$1:$DL$59</definedName>
    <definedName name="Z_DE6A162E_2305_11D2_AAED_00C04F990FED_.wvu.PrintArea" localSheetId="0" hidden="1">'SCH E1 '!$EA$1:$EL$59</definedName>
    <definedName name="Z_DE6A162F_2305_11D2_AAED_00C04F990FED_.wvu.PrintArea" localSheetId="0" hidden="1">'SCH E1 '!$FA$1:$FL$59</definedName>
    <definedName name="Z_DE6A1630_2305_11D2_AAED_00C04F990FED_.wvu.PrintArea" localSheetId="0" hidden="1">'SCH E1 '!$A$1:$L$59</definedName>
    <definedName name="Z_DE6A1632_2305_11D2_AAED_00C04F990FED_.wvu.PrintArea" localSheetId="0" hidden="1">'SCH E1 '!$FA$1:$FL$59</definedName>
    <definedName name="Z_DE869FFA_5E5D_11D4_A545_00C04FF35E92_.wvu.PrintArea" localSheetId="0" hidden="1">'SCH E1 '!$AA$1:$AL$61</definedName>
    <definedName name="Z_DE869FFC_5E5D_11D4_A545_00C04FF35E92_.wvu.PrintArea" localSheetId="0" hidden="1">'SCH E1 '!$BA$1:$BL$61</definedName>
    <definedName name="Z_DE869FFE_5E5D_11D4_A545_00C04FF35E92_.wvu.PrintArea" localSheetId="0" hidden="1">'SCH E1 '!$CA$1:$CL$61</definedName>
    <definedName name="Z_DE86A000_5E5D_11D4_A545_00C04FF35E92_.wvu.PrintArea" localSheetId="0" hidden="1">'SCH E1 '!$DA$1:$DL$61</definedName>
    <definedName name="Z_DE86A002_5E5D_11D4_A545_00C04FF35E92_.wvu.PrintArea" localSheetId="0" hidden="1">'SCH E1 '!$EA$1:$EL$61</definedName>
    <definedName name="Z_DE86A004_5E5D_11D4_A545_00C04FF35E92_.wvu.PrintArea" localSheetId="0" hidden="1">'SCH E1 '!$FA$1:$FL$61</definedName>
    <definedName name="Z_DE86A006_5E5D_11D4_A545_00C04FF35E92_.wvu.PrintArea" localSheetId="0" hidden="1">'SCH E1 '!$A$1:$L$61</definedName>
    <definedName name="Z_E48AED68_02CA_11D2_AAC9_00C04F990FED_.wvu.PrintArea" localSheetId="0" hidden="1">'SCH E1 '!$AA$1:$AL$59</definedName>
    <definedName name="Z_E48AED69_02CA_11D2_AAC9_00C04F990FED_.wvu.PrintArea" localSheetId="0" hidden="1">'SCH E1 '!$BA$1:$BL$59</definedName>
    <definedName name="Z_E48AED6A_02CA_11D2_AAC9_00C04F990FED_.wvu.PrintArea" localSheetId="0" hidden="1">'SCH E1 '!$CA$1:$CL$59</definedName>
    <definedName name="Z_E48AED6B_02CA_11D2_AAC9_00C04F990FED_.wvu.PrintArea" localSheetId="0" hidden="1">'SCH E1 '!$DA$1:$DL$59</definedName>
    <definedName name="Z_E48AED6C_02CA_11D2_AAC9_00C04F990FED_.wvu.PrintArea" localSheetId="0" hidden="1">'SCH E1 '!$EA$1:$EL$59</definedName>
    <definedName name="Z_E48AED6D_02CA_11D2_AAC9_00C04F990FED_.wvu.PrintArea" localSheetId="0" hidden="1">'SCH E1 '!$FA$1:$FL$59</definedName>
    <definedName name="Z_E48AED6E_02CA_11D2_AAC9_00C04F990FED_.wvu.PrintArea" localSheetId="0" hidden="1">'SCH E1 '!$A$1:$L$59</definedName>
    <definedName name="Z_E48AED7E_02CA_11D2_AAC9_00C04F990FED_.wvu.PrintArea" localSheetId="0" hidden="1">'SCH E1 '!$AA$1:$AL$59</definedName>
    <definedName name="Z_E48AED7F_02CA_11D2_AAC9_00C04F990FED_.wvu.PrintArea" localSheetId="0" hidden="1">'SCH E1 '!$BA$1:$BL$59</definedName>
    <definedName name="Z_E48AED80_02CA_11D2_AAC9_00C04F990FED_.wvu.PrintArea" localSheetId="0" hidden="1">'SCH E1 '!$CA$1:$CL$59</definedName>
    <definedName name="Z_E48AED81_02CA_11D2_AAC9_00C04F990FED_.wvu.PrintArea" localSheetId="0" hidden="1">'SCH E1 '!$DA$1:$DL$59</definedName>
    <definedName name="Z_E48AED82_02CA_11D2_AAC9_00C04F990FED_.wvu.PrintArea" localSheetId="0" hidden="1">'SCH E1 '!$EA$1:$EL$59</definedName>
    <definedName name="Z_E48AED83_02CA_11D2_AAC9_00C04F990FED_.wvu.PrintArea" localSheetId="0" hidden="1">'SCH E1 '!$FA$1:$FL$59</definedName>
    <definedName name="Z_E48AED84_02CA_11D2_AAC9_00C04F990FED_.wvu.PrintArea" localSheetId="0" hidden="1">'SCH E1 '!$A$1:$L$59</definedName>
    <definedName name="Z_E48AED96_02CA_11D2_AAC9_00C04F990FED_.wvu.PrintArea" localSheetId="0" hidden="1">'SCH E1 '!$AA$1:$AL$59</definedName>
    <definedName name="Z_E48AED97_02CA_11D2_AAC9_00C04F990FED_.wvu.PrintArea" localSheetId="0" hidden="1">'SCH E1 '!$BA$1:$BL$59</definedName>
    <definedName name="Z_E48AED98_02CA_11D2_AAC9_00C04F990FED_.wvu.PrintArea" localSheetId="0" hidden="1">'SCH E1 '!$CA$1:$CL$59</definedName>
    <definedName name="Z_E48AED99_02CA_11D2_AAC9_00C04F990FED_.wvu.PrintArea" localSheetId="0" hidden="1">'SCH E1 '!$DA$1:$DL$59</definedName>
    <definedName name="Z_E48AED9A_02CA_11D2_AAC9_00C04F990FED_.wvu.PrintArea" localSheetId="0" hidden="1">'SCH E1 '!$EA$1:$EL$59</definedName>
    <definedName name="Z_E48AED9B_02CA_11D2_AAC9_00C04F990FED_.wvu.PrintArea" localSheetId="0" hidden="1">'SCH E1 '!$FA$1:$FL$59</definedName>
    <definedName name="Z_E48AED9C_02CA_11D2_AAC9_00C04F990FED_.wvu.PrintArea" localSheetId="0" hidden="1">'SCH E1 '!$A$1:$L$59</definedName>
    <definedName name="Z_E5B87FFE_693E_11D4_A546_00C04FF35E92_.wvu.PrintArea" localSheetId="0" hidden="1">'SCH E1 '!$AA$1:$AL$61</definedName>
    <definedName name="Z_E5B88000_693E_11D4_A546_00C04FF35E92_.wvu.PrintArea" localSheetId="0" hidden="1">'SCH E1 '!$BA$1:$BL$61</definedName>
    <definedName name="Z_E5B88002_693E_11D4_A546_00C04FF35E92_.wvu.PrintArea" localSheetId="0" hidden="1">'SCH E1 '!$CA$1:$CL$61</definedName>
    <definedName name="Z_E5B88004_693E_11D4_A546_00C04FF35E92_.wvu.PrintArea" localSheetId="0" hidden="1">'SCH E1 '!$DA$1:$DL$61</definedName>
    <definedName name="Z_E5B88006_693E_11D4_A546_00C04FF35E92_.wvu.PrintArea" localSheetId="0" hidden="1">'SCH E1 '!$EA$1:$EL$61</definedName>
    <definedName name="Z_E5B88008_693E_11D4_A546_00C04FF35E92_.wvu.PrintArea" localSheetId="0" hidden="1">'SCH E1 '!$FA$1:$FL$61</definedName>
    <definedName name="Z_E5B8800A_693E_11D4_A546_00C04FF35E92_.wvu.PrintArea" localSheetId="0" hidden="1">'SCH E1 '!$A$1:$L$61</definedName>
    <definedName name="Z_E61C658D_AE77_11D4_A54E_00C04FF35E92_.wvu.PrintArea" localSheetId="0" hidden="1">'SCH E1 '!$AA$1:$AL$61</definedName>
    <definedName name="Z_E61C658F_AE77_11D4_A54E_00C04FF35E92_.wvu.PrintArea" localSheetId="0" hidden="1">'SCH E1 '!$BA$1:$BL$61</definedName>
    <definedName name="Z_E61C6591_AE77_11D4_A54E_00C04FF35E92_.wvu.PrintArea" localSheetId="0" hidden="1">'SCH E1 '!$CA$1:$CL$61</definedName>
    <definedName name="Z_E61C6593_AE77_11D4_A54E_00C04FF35E92_.wvu.PrintArea" localSheetId="0" hidden="1">'SCH E1 '!$DA$1:$DL$61</definedName>
    <definedName name="Z_E61C6595_AE77_11D4_A54E_00C04FF35E92_.wvu.PrintArea" localSheetId="0" hidden="1">'SCH E1 '!$EA$1:$EL$61</definedName>
    <definedName name="Z_E61C6597_AE77_11D4_A54E_00C04FF35E92_.wvu.PrintArea" localSheetId="0" hidden="1">'SCH E1 '!$FA$1:$FL$61</definedName>
    <definedName name="Z_E61C6599_AE77_11D4_A54E_00C04FF35E92_.wvu.PrintArea" localSheetId="0" hidden="1">'SCH E1 '!$A$1:$L$61</definedName>
    <definedName name="Z_E74B5AF6_4E1F_11D2_AB1C_00C04F990FED_.wvu.PrintArea" localSheetId="0" hidden="1">'SCH E1 '!$AA$1:$AL$59</definedName>
    <definedName name="Z_E74B5AF8_4E1F_11D2_AB1C_00C04F990FED_.wvu.PrintArea" localSheetId="0" hidden="1">'SCH E1 '!$BA$1:$BL$59</definedName>
    <definedName name="Z_E74B5AFA_4E1F_11D2_AB1C_00C04F990FED_.wvu.PrintArea" localSheetId="0" hidden="1">'SCH E1 '!$CA$1:$CL$59</definedName>
    <definedName name="Z_E74B5AFC_4E1F_11D2_AB1C_00C04F990FED_.wvu.PrintArea" localSheetId="0" hidden="1">'SCH E1 '!$DA$1:$DL$59</definedName>
    <definedName name="Z_E74B5AFE_4E1F_11D2_AB1C_00C04F990FED_.wvu.PrintArea" localSheetId="0" hidden="1">'SCH E1 '!$EA$1:$EL$59</definedName>
    <definedName name="Z_E74B5B00_4E1F_11D2_AB1C_00C04F990FED_.wvu.PrintArea" localSheetId="0" hidden="1">'SCH E1 '!$FA$1:$FL$59</definedName>
    <definedName name="Z_E74B5B02_4E1F_11D2_AB1C_00C04F990FED_.wvu.PrintArea" localSheetId="0" hidden="1">'SCH E1 '!$A$1:$L$59</definedName>
    <definedName name="Z_E74B5B13_4E1F_11D2_AB1C_00C04F990FED_.wvu.PrintArea" localSheetId="0" hidden="1">'SCH E1 '!$AA$1:$AL$59</definedName>
    <definedName name="Z_E74B5B15_4E1F_11D2_AB1C_00C04F990FED_.wvu.PrintArea" localSheetId="0" hidden="1">'SCH E1 '!$BA$1:$BL$59</definedName>
    <definedName name="Z_E74B5B17_4E1F_11D2_AB1C_00C04F990FED_.wvu.PrintArea" localSheetId="0" hidden="1">'SCH E1 '!$CA$1:$CL$59</definedName>
    <definedName name="Z_E74B5B19_4E1F_11D2_AB1C_00C04F990FED_.wvu.PrintArea" localSheetId="0" hidden="1">'SCH E1 '!$DA$1:$DL$59</definedName>
    <definedName name="Z_E74B5B1B_4E1F_11D2_AB1C_00C04F990FED_.wvu.PrintArea" localSheetId="0" hidden="1">'SCH E1 '!$EA$1:$EL$59</definedName>
    <definedName name="Z_E74B5B1D_4E1F_11D2_AB1C_00C04F990FED_.wvu.PrintArea" localSheetId="0" hidden="1">'SCH E1 '!$FA$1:$FL$59</definedName>
    <definedName name="Z_E74B5B1F_4E1F_11D2_AB1C_00C04F990FED_.wvu.PrintArea" localSheetId="0" hidden="1">'SCH E1 '!$A$1:$L$59</definedName>
    <definedName name="Z_E74B5B28_4E1F_11D2_AB1C_00C04F990FED_.wvu.PrintArea" localSheetId="0" hidden="1">'SCH E1 '!$AA$1:$AL$59</definedName>
    <definedName name="Z_E74B5B2A_4E1F_11D2_AB1C_00C04F990FED_.wvu.PrintArea" localSheetId="0" hidden="1">'SCH E1 '!$BA$1:$BL$59</definedName>
    <definedName name="Z_E74B5B2C_4E1F_11D2_AB1C_00C04F990FED_.wvu.PrintArea" localSheetId="0" hidden="1">'SCH E1 '!$CA$1:$CL$59</definedName>
    <definedName name="Z_E74B5B2E_4E1F_11D2_AB1C_00C04F990FED_.wvu.PrintArea" localSheetId="0" hidden="1">'SCH E1 '!$DA$1:$DL$59</definedName>
    <definedName name="Z_E74B5B30_4E1F_11D2_AB1C_00C04F990FED_.wvu.PrintArea" localSheetId="0" hidden="1">'SCH E1 '!$EA$1:$EL$59</definedName>
    <definedName name="Z_E74B5B32_4E1F_11D2_AB1C_00C04F990FED_.wvu.PrintArea" localSheetId="0" hidden="1">'SCH E1 '!$FA$1:$FL$59</definedName>
    <definedName name="Z_E74B5B34_4E1F_11D2_AB1C_00C04F990FED_.wvu.PrintArea" localSheetId="0" hidden="1">'SCH E1 '!$A$1:$L$59</definedName>
    <definedName name="Z_E74B5B7C_4E1F_11D2_AB1C_00C04F990FED_.wvu.PrintArea" localSheetId="0" hidden="1">'SCH E1 '!$AA$1:$AL$59</definedName>
    <definedName name="Z_E74B5B7E_4E1F_11D2_AB1C_00C04F990FED_.wvu.PrintArea" localSheetId="0" hidden="1">'SCH E1 '!$BA$1:$BL$59</definedName>
    <definedName name="Z_E74B5B80_4E1F_11D2_AB1C_00C04F990FED_.wvu.PrintArea" localSheetId="0" hidden="1">'SCH E1 '!$CA$1:$CL$59</definedName>
    <definedName name="Z_E74B5B82_4E1F_11D2_AB1C_00C04F990FED_.wvu.PrintArea" localSheetId="0" hidden="1">'SCH E1 '!$DA$1:$DL$59</definedName>
    <definedName name="Z_E74B5B84_4E1F_11D2_AB1C_00C04F990FED_.wvu.PrintArea" localSheetId="0" hidden="1">'SCH E1 '!$EA$1:$EL$59</definedName>
    <definedName name="Z_E74B5B86_4E1F_11D2_AB1C_00C04F990FED_.wvu.PrintArea" localSheetId="0" hidden="1">'SCH E1 '!$FA$1:$FL$59</definedName>
    <definedName name="Z_E74B5B88_4E1F_11D2_AB1C_00C04F990FED_.wvu.PrintArea" localSheetId="0" hidden="1">'SCH E1 '!$A$1:$L$59</definedName>
    <definedName name="Z_EB7BA8C4_56FB_11D3_AC11_00C04F990FED_.wvu.PrintArea" localSheetId="0" hidden="1">'SCH E1 '!$AA$1:$AL$59</definedName>
    <definedName name="Z_EB7BA8C6_56FB_11D3_AC11_00C04F990FED_.wvu.PrintArea" localSheetId="0" hidden="1">'SCH E1 '!$BA$1:$BL$59</definedName>
    <definedName name="Z_EB7BA8C8_56FB_11D3_AC11_00C04F990FED_.wvu.PrintArea" localSheetId="0" hidden="1">'SCH E1 '!$CA$1:$CL$59</definedName>
    <definedName name="Z_EB7BA8CA_56FB_11D3_AC11_00C04F990FED_.wvu.PrintArea" localSheetId="0" hidden="1">'SCH E1 '!$DA$1:$DL$59</definedName>
    <definedName name="Z_EB7BA8CC_56FB_11D3_AC11_00C04F990FED_.wvu.PrintArea" localSheetId="0" hidden="1">'SCH E1 '!$EA$1:$EL$59</definedName>
    <definedName name="Z_EB7BA8CE_56FB_11D3_AC11_00C04F990FED_.wvu.PrintArea" localSheetId="0" hidden="1">'SCH E1 '!$FA$1:$FL$59</definedName>
    <definedName name="Z_EB7BA8D0_56FB_11D3_AC11_00C04F990FED_.wvu.PrintArea" localSheetId="0" hidden="1">'SCH E1 '!$A$1:$L$59</definedName>
    <definedName name="Z_EDF19682_7D9F_11D4_A549_00C04FF35E92_.wvu.PrintArea" localSheetId="0" hidden="1">'SCH E1 '!$AA$1:$AL$61</definedName>
    <definedName name="Z_EDF19684_7D9F_11D4_A549_00C04FF35E92_.wvu.PrintArea" localSheetId="0" hidden="1">'SCH E1 '!$BA$1:$BL$61</definedName>
    <definedName name="Z_EDF19686_7D9F_11D4_A549_00C04FF35E92_.wvu.PrintArea" localSheetId="0" hidden="1">'SCH E1 '!$CA$1:$CL$61</definedName>
    <definedName name="Z_EDF19688_7D9F_11D4_A549_00C04FF35E92_.wvu.PrintArea" localSheetId="0" hidden="1">'SCH E1 '!$DA$1:$DL$61</definedName>
    <definedName name="Z_EDF1968A_7D9F_11D4_A549_00C04FF35E92_.wvu.PrintArea" localSheetId="0" hidden="1">'SCH E1 '!$EA$1:$EL$61</definedName>
    <definedName name="Z_EDF1968C_7D9F_11D4_A549_00C04FF35E92_.wvu.PrintArea" localSheetId="0" hidden="1">'SCH E1 '!$FA$1:$FL$61</definedName>
    <definedName name="Z_EDF1968E_7D9F_11D4_A549_00C04FF35E92_.wvu.PrintArea" localSheetId="0" hidden="1">'SCH E1 '!$A$1:$L$61</definedName>
    <definedName name="Z_EDF1969D_7D9F_11D4_A549_00C04FF35E92_.wvu.PrintArea" localSheetId="0" hidden="1">'SCH E1 '!$AA$1:$AL$61</definedName>
    <definedName name="Z_EDF1969F_7D9F_11D4_A549_00C04FF35E92_.wvu.PrintArea" localSheetId="0" hidden="1">'SCH E1 '!$BA$1:$BL$61</definedName>
    <definedName name="Z_EDF196A1_7D9F_11D4_A549_00C04FF35E92_.wvu.PrintArea" localSheetId="0" hidden="1">'SCH E1 '!$CA$1:$CL$61</definedName>
    <definedName name="Z_EDF196A3_7D9F_11D4_A549_00C04FF35E92_.wvu.PrintArea" localSheetId="0" hidden="1">'SCH E1 '!$DA$1:$DL$61</definedName>
    <definedName name="Z_EDF196A5_7D9F_11D4_A549_00C04FF35E92_.wvu.PrintArea" localSheetId="0" hidden="1">'SCH E1 '!$EA$1:$EL$61</definedName>
    <definedName name="Z_EDF196A7_7D9F_11D4_A549_00C04FF35E92_.wvu.PrintArea" localSheetId="0" hidden="1">'SCH E1 '!$FA$1:$FL$61</definedName>
    <definedName name="Z_EDF196A9_7D9F_11D4_A549_00C04FF35E92_.wvu.PrintArea" localSheetId="0" hidden="1">'SCH E1 '!$A$1:$L$61</definedName>
    <definedName name="Z_EDF196C8_7D9F_11D4_A549_00C04FF35E92_.wvu.PrintArea" localSheetId="0" hidden="1">'SCH E1 '!$AA$1:$AL$61</definedName>
    <definedName name="Z_EDF196CA_7D9F_11D4_A549_00C04FF35E92_.wvu.PrintArea" localSheetId="0" hidden="1">'SCH E1 '!$BA$1:$BL$61</definedName>
    <definedName name="Z_EDF196CC_7D9F_11D4_A549_00C04FF35E92_.wvu.PrintArea" localSheetId="0" hidden="1">'SCH E1 '!$CA$1:$CL$61</definedName>
    <definedName name="Z_EDF196CE_7D9F_11D4_A549_00C04FF35E92_.wvu.PrintArea" localSheetId="0" hidden="1">'SCH E1 '!$DA$1:$DL$61</definedName>
    <definedName name="Z_EDF196D0_7D9F_11D4_A549_00C04FF35E92_.wvu.PrintArea" localSheetId="0" hidden="1">'SCH E1 '!$EA$1:$EL$61</definedName>
    <definedName name="Z_EDF196D2_7D9F_11D4_A549_00C04FF35E92_.wvu.PrintArea" localSheetId="0" hidden="1">'SCH E1 '!$FA$1:$FL$61</definedName>
    <definedName name="Z_EDF196D4_7D9F_11D4_A549_00C04FF35E92_.wvu.PrintArea" localSheetId="0" hidden="1">'SCH E1 '!$A$1:$L$61</definedName>
    <definedName name="Z_EDF196E2_7D9F_11D4_A549_00C04FF35E92_.wvu.PrintArea" localSheetId="0" hidden="1">'SCH E1 '!$AA$1:$AL$61</definedName>
    <definedName name="Z_EDF196E4_7D9F_11D4_A549_00C04FF35E92_.wvu.PrintArea" localSheetId="0" hidden="1">'SCH E1 '!$BA$1:$BL$61</definedName>
    <definedName name="Z_EDF196E6_7D9F_11D4_A549_00C04FF35E92_.wvu.PrintArea" localSheetId="0" hidden="1">'SCH E1 '!$CA$1:$CL$61</definedName>
    <definedName name="Z_EDF196E8_7D9F_11D4_A549_00C04FF35E92_.wvu.PrintArea" localSheetId="0" hidden="1">'SCH E1 '!$DA$1:$DL$61</definedName>
    <definedName name="Z_EDF196EA_7D9F_11D4_A549_00C04FF35E92_.wvu.PrintArea" localSheetId="0" hidden="1">'SCH E1 '!$EA$1:$EL$61</definedName>
    <definedName name="Z_EDF196EC_7D9F_11D4_A549_00C04FF35E92_.wvu.PrintArea" localSheetId="0" hidden="1">'SCH E1 '!$FA$1:$FL$61</definedName>
    <definedName name="Z_EDF196EE_7D9F_11D4_A549_00C04FF35E92_.wvu.PrintArea" localSheetId="0" hidden="1">'SCH E1 '!$A$1:$L$61</definedName>
    <definedName name="Z_EFB4D731_0065_11D2_AAC6_00C04F990FED_.wvu.PrintArea" localSheetId="0" hidden="1">'SCH E1 '!$AA$1:$AL$59</definedName>
    <definedName name="Z_EFB4D732_0065_11D2_AAC6_00C04F990FED_.wvu.PrintArea" localSheetId="0" hidden="1">'SCH E1 '!$BA$1:$BL$59</definedName>
    <definedName name="Z_EFB4D733_0065_11D2_AAC6_00C04F990FED_.wvu.PrintArea" localSheetId="0" hidden="1">'SCH E1 '!$CA$1:$CL$59</definedName>
    <definedName name="Z_EFB4D734_0065_11D2_AAC6_00C04F990FED_.wvu.PrintArea" localSheetId="0" hidden="1">'SCH E1 '!$DA$1:$DL$59</definedName>
    <definedName name="Z_EFB4D735_0065_11D2_AAC6_00C04F990FED_.wvu.PrintArea" localSheetId="0" hidden="1">'SCH E1 '!$EA$1:$EL$59</definedName>
    <definedName name="Z_EFB4D736_0065_11D2_AAC6_00C04F990FED_.wvu.PrintArea" localSheetId="0" hidden="1">'SCH E1 '!$FA$1:$FL$59</definedName>
    <definedName name="Z_EFB4D737_0065_11D2_AAC6_00C04F990FED_.wvu.PrintArea" localSheetId="0" hidden="1">'SCH E1 '!$A$1:$L$59</definedName>
    <definedName name="Z_F253B5F4_7668_11D3_AC2B_00C04F990FED_.wvu.PrintArea" localSheetId="0" hidden="1">'SCH E1 '!$AA$1:$AL$61</definedName>
    <definedName name="Z_F253B5F6_7668_11D3_AC2B_00C04F990FED_.wvu.PrintArea" localSheetId="0" hidden="1">'SCH E1 '!$BA$1:$BL$61</definedName>
    <definedName name="Z_F253B5F8_7668_11D3_AC2B_00C04F990FED_.wvu.PrintArea" localSheetId="0" hidden="1">'SCH E1 '!$CA$1:$CL$61</definedName>
    <definedName name="Z_F253B5FA_7668_11D3_AC2B_00C04F990FED_.wvu.PrintArea" localSheetId="0" hidden="1">'SCH E1 '!$DA$1:$DL$61</definedName>
    <definedName name="Z_F253B5FC_7668_11D3_AC2B_00C04F990FED_.wvu.PrintArea" localSheetId="0" hidden="1">'SCH E1 '!$EA$1:$EL$61</definedName>
    <definedName name="Z_F253B5FE_7668_11D3_AC2B_00C04F990FED_.wvu.PrintArea" localSheetId="0" hidden="1">'SCH E1 '!$FA$1:$FL$61</definedName>
    <definedName name="Z_F253B600_7668_11D3_AC2B_00C04F990FED_.wvu.PrintArea" localSheetId="0" hidden="1">'SCH E1 '!$A$1:$L$61</definedName>
    <definedName name="Z_FBF06507_6D0A_11D3_AC23_00C04F990FED_.wvu.PrintArea" localSheetId="0" hidden="1">'SCH E1 '!$AA$1:$AL$61</definedName>
    <definedName name="Z_FBF06509_6D0A_11D3_AC23_00C04F990FED_.wvu.PrintArea" localSheetId="0" hidden="1">'SCH E1 '!$BA$1:$BL$61</definedName>
    <definedName name="Z_FBF0650B_6D0A_11D3_AC23_00C04F990FED_.wvu.PrintArea" localSheetId="0" hidden="1">'SCH E1 '!$CA$1:$CL$61</definedName>
    <definedName name="Z_FBF0650D_6D0A_11D3_AC23_00C04F990FED_.wvu.PrintArea" localSheetId="0" hidden="1">'SCH E1 '!$DA$1:$DL$61</definedName>
    <definedName name="Z_FBF0650F_6D0A_11D3_AC23_00C04F990FED_.wvu.PrintArea" localSheetId="0" hidden="1">'SCH E1 '!$EA$1:$EL$61</definedName>
    <definedName name="Z_FBF06511_6D0A_11D3_AC23_00C04F990FED_.wvu.PrintArea" localSheetId="0" hidden="1">'SCH E1 '!$FA$1:$FL$61</definedName>
    <definedName name="Z_FBF06513_6D0A_11D3_AC23_00C04F990FED_.wvu.PrintArea" localSheetId="0" hidden="1">'SCH E1 '!$A$1:$L$61</definedName>
  </definedNames>
  <calcPr fullCalcOnLoad="1"/>
</workbook>
</file>

<file path=xl/sharedStrings.xml><?xml version="1.0" encoding="utf-8"?>
<sst xmlns="http://schemas.openxmlformats.org/spreadsheetml/2006/main" count="215" uniqueCount="169">
  <si>
    <t>SCHEDULE  E1-D</t>
  </si>
  <si>
    <t>FLORIDA POWER CORPORATION</t>
  </si>
  <si>
    <t>CALCULATION OF LEVELIZED FUEL ADJUSTMENT FACTORS</t>
  </si>
  <si>
    <t>(PROJECTED PERIOD)</t>
  </si>
  <si>
    <t>FOR THE PERIOD OF:  MAY THROUGH  DECEMBER 2002</t>
  </si>
  <si>
    <t>1.</t>
  </si>
  <si>
    <t>Reduction per Stipulation, Section 12 - May - Dec. (Jurisdictional)</t>
  </si>
  <si>
    <t>2.</t>
  </si>
  <si>
    <t xml:space="preserve">Reduction per Stipulation, Section 14 - May - Dec. </t>
  </si>
  <si>
    <t>3.</t>
  </si>
  <si>
    <t xml:space="preserve">Regulatory Assessment Fee  </t>
  </si>
  <si>
    <t>4.</t>
  </si>
  <si>
    <t xml:space="preserve">Total Adjustment to Fuel Cost   </t>
  </si>
  <si>
    <t>5.</t>
  </si>
  <si>
    <t xml:space="preserve">Jurisdictional Sales  </t>
  </si>
  <si>
    <t>Mwh</t>
  </si>
  <si>
    <t>6.</t>
  </si>
  <si>
    <t>Jurisdictional Cost per Kwh Sold  (Line 4 / Line 5 / 10)</t>
  </si>
  <si>
    <t>Cents/kwh</t>
  </si>
  <si>
    <t>7.</t>
  </si>
  <si>
    <t>Effective Jurisdictional Sales</t>
  </si>
  <si>
    <t>DECREASE TO FUEL FACTORS:</t>
  </si>
  <si>
    <t>8.</t>
  </si>
  <si>
    <t>Fuel Factor at Secondary Metering  (Line 4 / Line 7 / 10)</t>
  </si>
  <si>
    <t>9.</t>
  </si>
  <si>
    <t>Fuel Factor at Primary Metering  (Line 8 * 99%)</t>
  </si>
  <si>
    <t>10.</t>
  </si>
  <si>
    <t>Fuel Factor at Transmission Metering  (Line 8 * 98%)</t>
  </si>
  <si>
    <t>ADJUSTED LEVELIZED FUEL FACTORS:</t>
  </si>
  <si>
    <t>CURRENT</t>
  </si>
  <si>
    <t>PROPOSED</t>
  </si>
  <si>
    <t>11.</t>
  </si>
  <si>
    <t>Fuel Factor at Secondary Metering</t>
  </si>
  <si>
    <t>12.</t>
  </si>
  <si>
    <t>Fuel Factor at Primary Metering</t>
  </si>
  <si>
    <t>13.</t>
  </si>
  <si>
    <t>Fuel Factor at Transmission Metering</t>
  </si>
  <si>
    <t>Distribution Secondary</t>
  </si>
  <si>
    <t>Distribution Primary</t>
  </si>
  <si>
    <t>Transmission</t>
  </si>
  <si>
    <t xml:space="preserve"> SCHEDULE  E1-E</t>
  </si>
  <si>
    <t>CALCULATION OF FINAL FUEL COST FACTORS</t>
  </si>
  <si>
    <t>(1)</t>
  </si>
  <si>
    <t>(2)</t>
  </si>
  <si>
    <t>(3)</t>
  </si>
  <si>
    <t>----------Time of Use----------</t>
  </si>
  <si>
    <t>Levelized</t>
  </si>
  <si>
    <t>On-Peak</t>
  </si>
  <si>
    <t>Off-Peak</t>
  </si>
  <si>
    <t>Factors</t>
  </si>
  <si>
    <t>Multiplier</t>
  </si>
  <si>
    <t>Line:</t>
  </si>
  <si>
    <t>Metering Voltage</t>
  </si>
  <si>
    <t>Cents/Kwh</t>
  </si>
  <si>
    <t xml:space="preserve">      </t>
  </si>
  <si>
    <t>Lighting Service</t>
  </si>
  <si>
    <t xml:space="preserve"> --</t>
  </si>
  <si>
    <t>Line 4 Calculated as secondary rate 2.367 * (18.7% * On-Peak Multiplier 1.216 + 81.3% * Off-Peak Multiplier 0.907).</t>
  </si>
  <si>
    <t xml:space="preserve"> D E V E L O P M E N T   O F   T I M E   O F   U S E   M U L T I P L I E R S</t>
  </si>
  <si>
    <t xml:space="preserve"> </t>
  </si>
  <si>
    <t>ON-PEAK PERIOD</t>
  </si>
  <si>
    <t>OFF-PEAK PERIOD</t>
  </si>
  <si>
    <t>TOTAL</t>
  </si>
  <si>
    <t xml:space="preserve"> Average</t>
  </si>
  <si>
    <t>System MWH</t>
  </si>
  <si>
    <t>Marginal</t>
  </si>
  <si>
    <t xml:space="preserve"> Marginal</t>
  </si>
  <si>
    <t>Mo/Yr</t>
  </si>
  <si>
    <t>Requirements</t>
  </si>
  <si>
    <t xml:space="preserve"> Cost</t>
  </si>
  <si>
    <t>Cost (¢/kWh)</t>
  </si>
  <si>
    <t>1/02</t>
  </si>
  <si>
    <t>2/02</t>
  </si>
  <si>
    <t>3/02</t>
  </si>
  <si>
    <t>4/02</t>
  </si>
  <si>
    <t>5/02</t>
  </si>
  <si>
    <t>6/02</t>
  </si>
  <si>
    <t>7/02</t>
  </si>
  <si>
    <t>8/02</t>
  </si>
  <si>
    <t>9/02</t>
  </si>
  <si>
    <t>10/02</t>
  </si>
  <si>
    <t>11/02</t>
  </si>
  <si>
    <t>12/02</t>
  </si>
  <si>
    <t>MARGINAL FUEL COST</t>
  </si>
  <si>
    <t>ON-PEAK</t>
  </si>
  <si>
    <t>OFF-PEAK</t>
  </si>
  <si>
    <t>AVERAGE</t>
  </si>
  <si>
    <t>WEIGHTING MULTIPLIER</t>
  </si>
  <si>
    <t>SCHEDULE  E1</t>
  </si>
  <si>
    <t>FUEL AND PURCHASED POWER COST RECOVERY CLAUSE</t>
  </si>
  <si>
    <t>ESTIMATED FOR THE PERIOD OF:  JANUARY THROUGH  DECEMBER 2002</t>
  </si>
  <si>
    <t>DOLLARS</t>
  </si>
  <si>
    <t>MWH</t>
  </si>
  <si>
    <t>CENTS/KWH</t>
  </si>
  <si>
    <t xml:space="preserve">  1.</t>
  </si>
  <si>
    <t>Fuel Cost of System Net Generation</t>
  </si>
  <si>
    <t xml:space="preserve">  2.</t>
  </si>
  <si>
    <t>Spent Nuclear Fuel Disposal Cost</t>
  </si>
  <si>
    <t>*</t>
  </si>
  <si>
    <t xml:space="preserve">  3.</t>
  </si>
  <si>
    <t>Coal Car Investment</t>
  </si>
  <si>
    <t xml:space="preserve">  4.</t>
  </si>
  <si>
    <t>Adjustment to Fuel Cost</t>
  </si>
  <si>
    <t xml:space="preserve">  5.</t>
  </si>
  <si>
    <t>TOTAL COST OF GENERATED POWER</t>
  </si>
  <si>
    <t xml:space="preserve">  6.</t>
  </si>
  <si>
    <t>Energy Cost of Purchased Power (Excl. Econ &amp; Cogens) (E7)</t>
  </si>
  <si>
    <t xml:space="preserve">  7.</t>
  </si>
  <si>
    <t>Energy Cost of Sch. C,X Economy Purchases (Broker) (E9)</t>
  </si>
  <si>
    <t xml:space="preserve">  8.</t>
  </si>
  <si>
    <t>Energy Cost of Economy Purchases (Non-Broker) (E9)</t>
  </si>
  <si>
    <t xml:space="preserve">  9.</t>
  </si>
  <si>
    <t>Energy Cost of Schedule E Economy Purchases (E9)</t>
  </si>
  <si>
    <t>Capacity Cost of Economy Purchases (E9)</t>
  </si>
  <si>
    <t>Payments to Qualifying Facilities (E8)</t>
  </si>
  <si>
    <t>TOTAL COST OF PURCHASED POWER</t>
  </si>
  <si>
    <t>TOTAL AVAILABLE KWH</t>
  </si>
  <si>
    <t>14.</t>
  </si>
  <si>
    <t>Fuel Cost of Economy Sales</t>
  </si>
  <si>
    <t>(E6)</t>
  </si>
  <si>
    <t>14a.</t>
  </si>
  <si>
    <t>Gain on Economy Sales - 80%</t>
  </si>
  <si>
    <t>15.</t>
  </si>
  <si>
    <t>Fuel Cost of Other Power Sales</t>
  </si>
  <si>
    <t>15a.</t>
  </si>
  <si>
    <t>Gain on Other Power Sales</t>
  </si>
  <si>
    <t>16.</t>
  </si>
  <si>
    <t>Fuel Cost of Unit Power Sales</t>
  </si>
  <si>
    <t>16a.</t>
  </si>
  <si>
    <t>Gain on Unit Power Sales</t>
  </si>
  <si>
    <t>17.</t>
  </si>
  <si>
    <t>Fuel Cost of Stratified Sales</t>
  </si>
  <si>
    <t>18.</t>
  </si>
  <si>
    <t>TOTAL FUEL COST AND GAINS ON POWER SALES</t>
  </si>
  <si>
    <t>19.</t>
  </si>
  <si>
    <t>Net Inadvertent Interchange</t>
  </si>
  <si>
    <t>20.</t>
  </si>
  <si>
    <t>TOTAL FUEL AND NET POWER TRANSACTIONS</t>
  </si>
  <si>
    <t>21.</t>
  </si>
  <si>
    <t>Net Unbilled</t>
  </si>
  <si>
    <t>22.</t>
  </si>
  <si>
    <t>Company Use</t>
  </si>
  <si>
    <t>23.</t>
  </si>
  <si>
    <t>T &amp; D Losses</t>
  </si>
  <si>
    <t>24.</t>
  </si>
  <si>
    <t>Adjusted System KWH Sales</t>
  </si>
  <si>
    <t>25.</t>
  </si>
  <si>
    <t>Wholesale KWH Sales (Excluding Supplemental Sales)</t>
  </si>
  <si>
    <t>26.</t>
  </si>
  <si>
    <t>Jurisdictional KWH Sales</t>
  </si>
  <si>
    <t>27.</t>
  </si>
  <si>
    <t xml:space="preserve">Jurisdictional KWH Sales Adjusted for Line Losses </t>
  </si>
  <si>
    <t>27a.</t>
  </si>
  <si>
    <t>Reduction per Stipulation, Sections 12 &amp; 14 - May-Dec. (Jurisd.)</t>
  </si>
  <si>
    <t>28.</t>
  </si>
  <si>
    <t>Prior Period True-Up  (E1-B, Sheet 1)</t>
  </si>
  <si>
    <t>29.</t>
  </si>
  <si>
    <t>Total Jurisdictional Fuel Cost</t>
  </si>
  <si>
    <t>30.</t>
  </si>
  <si>
    <t>Revenue Tax Factor</t>
  </si>
  <si>
    <t>31.</t>
  </si>
  <si>
    <t>Fuel Cost Adjusted for Taxes</t>
  </si>
  <si>
    <t>32.</t>
  </si>
  <si>
    <t xml:space="preserve">GPIF </t>
  </si>
  <si>
    <t>33.</t>
  </si>
  <si>
    <t>Fuel Factor Adjusted for taxes including GPIF</t>
  </si>
  <si>
    <t>34.</t>
  </si>
  <si>
    <t>Total Fuel Cost Factor (rounded to the nearest .001 cents/ KWH)</t>
  </si>
  <si>
    <t>For Informational Purposes Only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</si>
</sst>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#,##0.000_);\(#,##0.000\)"/>
    <numFmt numFmtId="168" formatCode="0.0"/>
    <numFmt numFmtId="169" formatCode="0.0%"/>
    <numFmt numFmtId="170" formatCode="0.000\ "/>
    <numFmt numFmtId="171" formatCode="General_)"/>
    <numFmt numFmtId="172" formatCode="mmm\-yy_)"/>
    <numFmt numFmtId="173" formatCode="0.000_)"/>
    <numFmt numFmtId="174" formatCode="#,##0.0_);\(#,##0.0\)"/>
    <numFmt numFmtId="175" formatCode="#,##0.0000_);\(#,##0.0000\)"/>
    <numFmt numFmtId="176" formatCode="#,##0.00000_);\(#,##0.00000\)"/>
    <numFmt numFmtId="177" formatCode="#,##0.000000_);\(#,##0.000000\)"/>
    <numFmt numFmtId="178" formatCode="#,##0.0000000_);\(#,##0.0000000\)"/>
    <numFmt numFmtId="179" formatCode="0.0000000"/>
    <numFmt numFmtId="180" formatCode="0.00000\ "/>
    <numFmt numFmtId="181" formatCode="0.0000\ "/>
    <numFmt numFmtId="182" formatCode="0.000000\ "/>
    <numFmt numFmtId="183" formatCode="&quot;$&quot;#,##0.00000_);[Red]\(&quot;$&quot;#,##0.00000\)"/>
    <numFmt numFmtId="184" formatCode="&quot;$&quot;#,##0.0000_);[Red]\(&quot;$&quot;#,##0.0000\)"/>
    <numFmt numFmtId="185" formatCode="#,##0.00000000_);\(#,##0.00000000\)"/>
    <numFmt numFmtId="186" formatCode="#,##0.0000000_);[Red]\(#,##0.0000000\)"/>
    <numFmt numFmtId="187" formatCode="0.000_);[Red]\(0.000\)"/>
    <numFmt numFmtId="188" formatCode="#,##0.000_);[Red]\(#,##0.000\)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_(* #,##0_);_(* \(#,##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b/>
      <sz val="6"/>
      <name val="Arial"/>
      <family val="0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0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" fontId="7" fillId="0" borderId="0" xfId="0" applyNumberFormat="1" applyFont="1" applyBorder="1" applyAlignment="1" applyProtection="1">
      <alignment horizontal="center"/>
      <protection locked="0"/>
    </xf>
    <xf numFmtId="17" fontId="3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37" fontId="6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37" fontId="9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170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37" fontId="10" fillId="0" borderId="1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175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165" fontId="18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0" fontId="13" fillId="0" borderId="0" xfId="0" applyFont="1" applyAlignment="1" quotePrefix="1">
      <alignment horizontal="left"/>
    </xf>
    <xf numFmtId="0" fontId="19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87" fontId="1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20" fillId="0" borderId="0" xfId="0" applyFont="1" applyAlignment="1" applyProtection="1">
      <alignment horizontal="right"/>
      <protection/>
    </xf>
    <xf numFmtId="167" fontId="5" fillId="0" borderId="0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3" fontId="13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3" fontId="21" fillId="0" borderId="0" xfId="0" applyNumberFormat="1" applyFont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>
      <alignment horizontal="centerContinuous"/>
    </xf>
    <xf numFmtId="3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 quotePrefix="1">
      <alignment horizontal="left"/>
    </xf>
    <xf numFmtId="0" fontId="5" fillId="0" borderId="0" xfId="0" applyFont="1" applyAlignment="1">
      <alignment horizontal="centerContinuous"/>
    </xf>
    <xf numFmtId="37" fontId="6" fillId="0" borderId="1" xfId="0" applyNumberFormat="1" applyFont="1" applyBorder="1" applyAlignment="1">
      <alignment/>
    </xf>
    <xf numFmtId="172" fontId="1" fillId="0" borderId="0" xfId="0" applyNumberFormat="1" applyFont="1" applyAlignment="1" applyProtection="1" quotePrefix="1">
      <alignment horizontal="left"/>
      <protection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1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38" fontId="0" fillId="0" borderId="0" xfId="0" applyNumberFormat="1" applyFill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38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176" fontId="1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9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centerContinuous"/>
    </xf>
    <xf numFmtId="38" fontId="1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8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4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7" fontId="22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38" fontId="13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38" fontId="9" fillId="0" borderId="0" xfId="0" applyNumberFormat="1" applyFont="1" applyBorder="1" applyAlignment="1">
      <alignment/>
    </xf>
    <xf numFmtId="38" fontId="2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1a-e1f_midcour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msc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E1-A"/>
      <sheetName val="SCH E1-A (2)"/>
      <sheetName val="SCH EI-B-1"/>
      <sheetName val="SCH E1-B-2"/>
      <sheetName val="SCH E1-C"/>
      <sheetName val="SCH E1-D"/>
      <sheetName val="SCH E1-E"/>
      <sheetName val="SCH E1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 E1 (1)"/>
      <sheetName val="SCH E1 (2)"/>
      <sheetName val="SCH E2"/>
      <sheetName val="SCH 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83"/>
  <sheetViews>
    <sheetView showGridLines="0" tabSelected="1" workbookViewId="0" topLeftCell="A1">
      <selection activeCell="AA1" sqref="AA1:HU78"/>
    </sheetView>
  </sheetViews>
  <sheetFormatPr defaultColWidth="9.140625" defaultRowHeight="12.75"/>
  <cols>
    <col min="1" max="1" width="4.140625" style="0" customWidth="1"/>
    <col min="7" max="7" width="11.57421875" style="0" customWidth="1"/>
    <col min="8" max="8" width="6.00390625" style="0" customWidth="1"/>
    <col min="9" max="9" width="12.57421875" style="0" customWidth="1"/>
    <col min="10" max="10" width="5.7109375" style="0" customWidth="1"/>
    <col min="11" max="11" width="9.7109375" style="0" customWidth="1"/>
    <col min="12" max="12" width="7.57421875" style="0" customWidth="1"/>
    <col min="13" max="26" width="3.7109375" style="0" customWidth="1"/>
    <col min="27" max="27" width="4.140625" style="0" customWidth="1"/>
    <col min="33" max="33" width="11.57421875" style="0" customWidth="1"/>
    <col min="34" max="34" width="6.00390625" style="0" customWidth="1"/>
    <col min="35" max="35" width="12.57421875" style="0" customWidth="1"/>
    <col min="36" max="36" width="5.7109375" style="0" customWidth="1"/>
    <col min="37" max="37" width="9.7109375" style="0" customWidth="1"/>
    <col min="38" max="38" width="7.57421875" style="0" customWidth="1"/>
    <col min="39" max="52" width="3.7109375" style="0" customWidth="1"/>
    <col min="53" max="53" width="4.140625" style="0" customWidth="1"/>
    <col min="58" max="58" width="8.57421875" style="0" customWidth="1"/>
    <col min="59" max="59" width="11.57421875" style="0" customWidth="1"/>
    <col min="60" max="60" width="6.28125" style="0" customWidth="1"/>
    <col min="61" max="61" width="12.57421875" style="0" customWidth="1"/>
    <col min="62" max="62" width="5.7109375" style="0" customWidth="1"/>
    <col min="63" max="63" width="9.7109375" style="0" customWidth="1"/>
    <col min="64" max="64" width="7.57421875" style="0" customWidth="1"/>
    <col min="65" max="78" width="3.7109375" style="0" customWidth="1"/>
    <col min="79" max="79" width="4.140625" style="0" customWidth="1"/>
    <col min="85" max="85" width="11.57421875" style="0" customWidth="1"/>
    <col min="86" max="86" width="6.00390625" style="0" customWidth="1"/>
    <col min="87" max="87" width="12.57421875" style="0" customWidth="1"/>
    <col min="88" max="88" width="5.7109375" style="0" customWidth="1"/>
    <col min="89" max="89" width="9.7109375" style="0" customWidth="1"/>
    <col min="90" max="90" width="7.57421875" style="0" customWidth="1"/>
    <col min="91" max="104" width="3.7109375" style="0" customWidth="1"/>
    <col min="105" max="105" width="4.140625" style="0" customWidth="1"/>
    <col min="111" max="111" width="11.57421875" style="0" customWidth="1"/>
    <col min="112" max="112" width="6.00390625" style="0" customWidth="1"/>
    <col min="113" max="113" width="12.57421875" style="0" customWidth="1"/>
    <col min="114" max="114" width="5.7109375" style="0" customWidth="1"/>
    <col min="115" max="115" width="9.7109375" style="0" customWidth="1"/>
    <col min="116" max="116" width="7.57421875" style="0" customWidth="1"/>
    <col min="117" max="130" width="3.7109375" style="0" customWidth="1"/>
    <col min="131" max="131" width="4.140625" style="0" customWidth="1"/>
    <col min="136" max="136" width="8.421875" style="0" customWidth="1"/>
    <col min="137" max="137" width="11.57421875" style="0" customWidth="1"/>
    <col min="138" max="138" width="6.140625" style="0" customWidth="1"/>
    <col min="139" max="139" width="12.57421875" style="0" customWidth="1"/>
    <col min="140" max="140" width="5.7109375" style="0" customWidth="1"/>
    <col min="141" max="141" width="9.7109375" style="0" customWidth="1"/>
    <col min="142" max="142" width="7.57421875" style="0" customWidth="1"/>
    <col min="143" max="156" width="3.7109375" style="0" customWidth="1"/>
    <col min="157" max="157" width="4.140625" style="0" customWidth="1"/>
    <col min="163" max="163" width="11.57421875" style="0" customWidth="1"/>
    <col min="164" max="164" width="6.00390625" style="0" customWidth="1"/>
    <col min="165" max="165" width="12.57421875" style="0" customWidth="1"/>
    <col min="166" max="166" width="5.7109375" style="0" customWidth="1"/>
    <col min="167" max="167" width="9.7109375" style="0" customWidth="1"/>
    <col min="168" max="168" width="7.57421875" style="0" customWidth="1"/>
  </cols>
  <sheetData>
    <row r="1" spans="8:229" ht="12.75">
      <c r="H1" s="124"/>
      <c r="I1" s="1"/>
      <c r="J1" s="124"/>
      <c r="L1" s="2" t="s">
        <v>88</v>
      </c>
      <c r="M1" s="1"/>
      <c r="AA1" s="54"/>
      <c r="AB1" s="54"/>
      <c r="AC1" s="54"/>
      <c r="AD1" s="54"/>
      <c r="AE1" s="54"/>
      <c r="AF1" s="54"/>
      <c r="AG1" s="54"/>
      <c r="AH1" s="147"/>
      <c r="AI1" s="28"/>
      <c r="AJ1" s="147"/>
      <c r="AK1" s="28"/>
      <c r="AL1" s="148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147"/>
      <c r="BI1" s="28"/>
      <c r="BJ1" s="147"/>
      <c r="BK1" s="28"/>
      <c r="BL1" s="148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147"/>
      <c r="CI1" s="28"/>
      <c r="CJ1" s="147"/>
      <c r="CK1" s="28"/>
      <c r="CL1" s="148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147"/>
      <c r="DI1" s="28"/>
      <c r="DJ1" s="147"/>
      <c r="DK1" s="28"/>
      <c r="DL1" s="148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147"/>
      <c r="EI1" s="28"/>
      <c r="EJ1" s="147"/>
      <c r="EK1" s="28"/>
      <c r="EL1" s="148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147"/>
      <c r="FI1" s="28"/>
      <c r="FJ1" s="147"/>
      <c r="FK1" s="28"/>
      <c r="FL1" s="148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</row>
    <row r="2" spans="1:229" ht="12.75">
      <c r="A2" s="126" t="s">
        <v>1</v>
      </c>
      <c r="B2" s="127"/>
      <c r="C2" s="127"/>
      <c r="D2" s="127"/>
      <c r="E2" s="127"/>
      <c r="F2" s="127"/>
      <c r="G2" s="127"/>
      <c r="H2" s="128"/>
      <c r="I2" s="127"/>
      <c r="J2" s="128"/>
      <c r="K2" s="127"/>
      <c r="L2" s="129"/>
      <c r="AA2" s="149"/>
      <c r="AB2" s="150"/>
      <c r="AC2" s="150"/>
      <c r="AD2" s="150"/>
      <c r="AE2" s="150"/>
      <c r="AF2" s="150"/>
      <c r="AG2" s="150"/>
      <c r="AH2" s="151"/>
      <c r="AI2" s="150"/>
      <c r="AJ2" s="151"/>
      <c r="AK2" s="150"/>
      <c r="AL2" s="152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149"/>
      <c r="BB2" s="150"/>
      <c r="BC2" s="150"/>
      <c r="BD2" s="150"/>
      <c r="BE2" s="150"/>
      <c r="BF2" s="150"/>
      <c r="BG2" s="150"/>
      <c r="BH2" s="151"/>
      <c r="BI2" s="150"/>
      <c r="BJ2" s="151"/>
      <c r="BK2" s="150"/>
      <c r="BL2" s="152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149"/>
      <c r="CB2" s="150"/>
      <c r="CC2" s="150"/>
      <c r="CD2" s="150"/>
      <c r="CE2" s="150"/>
      <c r="CF2" s="150"/>
      <c r="CG2" s="150"/>
      <c r="CH2" s="151"/>
      <c r="CI2" s="150"/>
      <c r="CJ2" s="151"/>
      <c r="CK2" s="150"/>
      <c r="CL2" s="152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149"/>
      <c r="DB2" s="150"/>
      <c r="DC2" s="150"/>
      <c r="DD2" s="150"/>
      <c r="DE2" s="150"/>
      <c r="DF2" s="150"/>
      <c r="DG2" s="150"/>
      <c r="DH2" s="151"/>
      <c r="DI2" s="150"/>
      <c r="DJ2" s="151"/>
      <c r="DK2" s="150"/>
      <c r="DL2" s="152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149"/>
      <c r="EB2" s="150"/>
      <c r="EC2" s="150"/>
      <c r="ED2" s="150"/>
      <c r="EE2" s="150"/>
      <c r="EF2" s="150"/>
      <c r="EG2" s="150"/>
      <c r="EH2" s="151"/>
      <c r="EI2" s="150"/>
      <c r="EJ2" s="151"/>
      <c r="EK2" s="150"/>
      <c r="EL2" s="152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149"/>
      <c r="FB2" s="150"/>
      <c r="FC2" s="150"/>
      <c r="FD2" s="150"/>
      <c r="FE2" s="150"/>
      <c r="FF2" s="150"/>
      <c r="FG2" s="150"/>
      <c r="FH2" s="151"/>
      <c r="FI2" s="150"/>
      <c r="FJ2" s="151"/>
      <c r="FK2" s="150"/>
      <c r="FL2" s="152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</row>
    <row r="3" spans="1:229" ht="12.75">
      <c r="A3" s="126" t="s">
        <v>89</v>
      </c>
      <c r="B3" s="127"/>
      <c r="C3" s="127"/>
      <c r="D3" s="127"/>
      <c r="E3" s="127"/>
      <c r="F3" s="127"/>
      <c r="G3" s="127"/>
      <c r="H3" s="128"/>
      <c r="I3" s="127"/>
      <c r="J3" s="128"/>
      <c r="K3" s="127"/>
      <c r="L3" s="129"/>
      <c r="AA3" s="149"/>
      <c r="AB3" s="150"/>
      <c r="AC3" s="150"/>
      <c r="AD3" s="150"/>
      <c r="AE3" s="150"/>
      <c r="AF3" s="150"/>
      <c r="AG3" s="150"/>
      <c r="AH3" s="151"/>
      <c r="AI3" s="150"/>
      <c r="AJ3" s="151"/>
      <c r="AK3" s="150"/>
      <c r="AL3" s="152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149"/>
      <c r="BB3" s="150"/>
      <c r="BC3" s="150"/>
      <c r="BD3" s="150"/>
      <c r="BE3" s="150"/>
      <c r="BF3" s="150"/>
      <c r="BG3" s="150"/>
      <c r="BH3" s="151"/>
      <c r="BI3" s="150"/>
      <c r="BJ3" s="151"/>
      <c r="BK3" s="150"/>
      <c r="BL3" s="152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49"/>
      <c r="CB3" s="150"/>
      <c r="CC3" s="150"/>
      <c r="CD3" s="150"/>
      <c r="CE3" s="150"/>
      <c r="CF3" s="150"/>
      <c r="CG3" s="150"/>
      <c r="CH3" s="151"/>
      <c r="CI3" s="150"/>
      <c r="CJ3" s="151"/>
      <c r="CK3" s="150"/>
      <c r="CL3" s="152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149"/>
      <c r="DB3" s="150"/>
      <c r="DC3" s="150"/>
      <c r="DD3" s="150"/>
      <c r="DE3" s="150"/>
      <c r="DF3" s="150"/>
      <c r="DG3" s="150"/>
      <c r="DH3" s="151"/>
      <c r="DI3" s="150"/>
      <c r="DJ3" s="151"/>
      <c r="DK3" s="150"/>
      <c r="DL3" s="152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149"/>
      <c r="EB3" s="150"/>
      <c r="EC3" s="150"/>
      <c r="ED3" s="150"/>
      <c r="EE3" s="150"/>
      <c r="EF3" s="150"/>
      <c r="EG3" s="150"/>
      <c r="EH3" s="151"/>
      <c r="EI3" s="150"/>
      <c r="EJ3" s="151"/>
      <c r="EK3" s="150"/>
      <c r="EL3" s="152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149"/>
      <c r="FB3" s="150"/>
      <c r="FC3" s="150"/>
      <c r="FD3" s="150"/>
      <c r="FE3" s="150"/>
      <c r="FF3" s="150"/>
      <c r="FG3" s="150"/>
      <c r="FH3" s="151"/>
      <c r="FI3" s="150"/>
      <c r="FJ3" s="151"/>
      <c r="FK3" s="150"/>
      <c r="FL3" s="152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</row>
    <row r="4" spans="1:229" ht="12.75">
      <c r="A4" s="145" t="s">
        <v>90</v>
      </c>
      <c r="B4" s="127"/>
      <c r="C4" s="127"/>
      <c r="D4" s="127"/>
      <c r="E4" s="127"/>
      <c r="F4" s="127"/>
      <c r="G4" s="127"/>
      <c r="H4" s="128"/>
      <c r="I4" s="127"/>
      <c r="J4" s="128"/>
      <c r="K4" s="127"/>
      <c r="L4" s="129"/>
      <c r="AA4" s="153"/>
      <c r="AB4" s="154"/>
      <c r="AC4" s="154"/>
      <c r="AD4" s="153"/>
      <c r="AE4" s="155"/>
      <c r="AF4" s="153"/>
      <c r="AG4" s="156"/>
      <c r="AH4" s="157"/>
      <c r="AI4" s="154"/>
      <c r="AJ4" s="158"/>
      <c r="AK4" s="154"/>
      <c r="AL4" s="159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153"/>
      <c r="BB4" s="154"/>
      <c r="BC4" s="154"/>
      <c r="BD4" s="153"/>
      <c r="BE4" s="155"/>
      <c r="BF4" s="153"/>
      <c r="BG4" s="156"/>
      <c r="BH4" s="160"/>
      <c r="BI4" s="154"/>
      <c r="BJ4" s="158"/>
      <c r="BK4" s="154"/>
      <c r="BL4" s="159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53"/>
      <c r="CB4" s="154"/>
      <c r="CC4" s="154"/>
      <c r="CD4" s="153"/>
      <c r="CE4" s="155"/>
      <c r="CF4" s="153"/>
      <c r="CG4" s="156"/>
      <c r="CH4" s="160"/>
      <c r="CI4" s="154"/>
      <c r="CJ4" s="158"/>
      <c r="CK4" s="154"/>
      <c r="CL4" s="159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153"/>
      <c r="DB4" s="154"/>
      <c r="DC4" s="154"/>
      <c r="DD4" s="153"/>
      <c r="DE4" s="155"/>
      <c r="DF4" s="153"/>
      <c r="DG4" s="156"/>
      <c r="DH4" s="160"/>
      <c r="DI4" s="154"/>
      <c r="DJ4" s="158"/>
      <c r="DK4" s="154"/>
      <c r="DL4" s="159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153"/>
      <c r="EB4" s="154"/>
      <c r="EC4" s="154"/>
      <c r="ED4" s="153"/>
      <c r="EE4" s="155"/>
      <c r="EF4" s="153"/>
      <c r="EG4" s="156"/>
      <c r="EH4" s="160"/>
      <c r="EI4" s="154"/>
      <c r="EJ4" s="158"/>
      <c r="EK4" s="154"/>
      <c r="EL4" s="159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153"/>
      <c r="FB4" s="154"/>
      <c r="FC4" s="154"/>
      <c r="FD4" s="153"/>
      <c r="FE4" s="155"/>
      <c r="FF4" s="153"/>
      <c r="FG4" s="156"/>
      <c r="FH4" s="160"/>
      <c r="FI4" s="154"/>
      <c r="FJ4" s="158"/>
      <c r="FK4" s="154"/>
      <c r="FL4" s="159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</row>
    <row r="5" spans="8:229" ht="12.75">
      <c r="H5" s="124"/>
      <c r="J5" s="124"/>
      <c r="L5" s="125"/>
      <c r="AA5" s="54"/>
      <c r="AB5" s="54"/>
      <c r="AC5" s="54"/>
      <c r="AD5" s="54"/>
      <c r="AE5" s="54"/>
      <c r="AF5" s="54"/>
      <c r="AG5" s="54"/>
      <c r="AH5" s="147"/>
      <c r="AI5" s="54"/>
      <c r="AJ5" s="147"/>
      <c r="AK5" s="54"/>
      <c r="AL5" s="148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147"/>
      <c r="BI5" s="54"/>
      <c r="BJ5" s="147"/>
      <c r="BK5" s="54"/>
      <c r="BL5" s="148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147"/>
      <c r="CI5" s="54"/>
      <c r="CJ5" s="147"/>
      <c r="CK5" s="54"/>
      <c r="CL5" s="148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147"/>
      <c r="DI5" s="54"/>
      <c r="DJ5" s="147"/>
      <c r="DK5" s="54"/>
      <c r="DL5" s="148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147"/>
      <c r="EI5" s="54"/>
      <c r="EJ5" s="147"/>
      <c r="EK5" s="54"/>
      <c r="EL5" s="148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147"/>
      <c r="FI5" s="54"/>
      <c r="FJ5" s="147"/>
      <c r="FK5" s="54"/>
      <c r="FL5" s="148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</row>
    <row r="6" spans="1:229" ht="12.75">
      <c r="A6" s="1"/>
      <c r="B6" s="1"/>
      <c r="C6" s="1"/>
      <c r="D6" s="1"/>
      <c r="E6" s="1"/>
      <c r="F6" s="1"/>
      <c r="G6" s="1"/>
      <c r="H6" s="130"/>
      <c r="I6" s="1"/>
      <c r="J6" s="130"/>
      <c r="K6" s="1"/>
      <c r="L6" s="131"/>
      <c r="M6" s="1"/>
      <c r="N6" s="1"/>
      <c r="AA6" s="28"/>
      <c r="AB6" s="28"/>
      <c r="AC6" s="28"/>
      <c r="AD6" s="28"/>
      <c r="AE6" s="28"/>
      <c r="AF6" s="28"/>
      <c r="AG6" s="28"/>
      <c r="AH6" s="146"/>
      <c r="AI6" s="28"/>
      <c r="AJ6" s="146"/>
      <c r="AK6" s="28"/>
      <c r="AL6" s="161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28"/>
      <c r="BB6" s="28"/>
      <c r="BC6" s="28"/>
      <c r="BD6" s="28"/>
      <c r="BE6" s="28"/>
      <c r="BF6" s="28"/>
      <c r="BG6" s="28"/>
      <c r="BH6" s="146"/>
      <c r="BI6" s="28"/>
      <c r="BJ6" s="146"/>
      <c r="BK6" s="28"/>
      <c r="BL6" s="161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28"/>
      <c r="CB6" s="28"/>
      <c r="CC6" s="28"/>
      <c r="CD6" s="28"/>
      <c r="CE6" s="28"/>
      <c r="CF6" s="28"/>
      <c r="CG6" s="28"/>
      <c r="CH6" s="146"/>
      <c r="CI6" s="28"/>
      <c r="CJ6" s="146"/>
      <c r="CK6" s="28"/>
      <c r="CL6" s="161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28"/>
      <c r="DB6" s="28"/>
      <c r="DC6" s="28"/>
      <c r="DD6" s="28"/>
      <c r="DE6" s="28"/>
      <c r="DF6" s="28"/>
      <c r="DG6" s="28"/>
      <c r="DH6" s="146"/>
      <c r="DI6" s="28"/>
      <c r="DJ6" s="146"/>
      <c r="DK6" s="28"/>
      <c r="DL6" s="161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28"/>
      <c r="EB6" s="28"/>
      <c r="EC6" s="28"/>
      <c r="ED6" s="28"/>
      <c r="EE6" s="28"/>
      <c r="EF6" s="28"/>
      <c r="EG6" s="28"/>
      <c r="EH6" s="146"/>
      <c r="EI6" s="28"/>
      <c r="EJ6" s="146"/>
      <c r="EK6" s="28"/>
      <c r="EL6" s="161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28"/>
      <c r="FB6" s="28"/>
      <c r="FC6" s="28"/>
      <c r="FD6" s="28"/>
      <c r="FE6" s="28"/>
      <c r="FF6" s="28"/>
      <c r="FG6" s="28"/>
      <c r="FH6" s="146"/>
      <c r="FI6" s="28"/>
      <c r="FJ6" s="146"/>
      <c r="FK6" s="28"/>
      <c r="FL6" s="161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</row>
    <row r="7" spans="1:229" ht="12.75">
      <c r="A7" s="132"/>
      <c r="B7" s="1"/>
      <c r="C7" s="133"/>
      <c r="D7" s="1"/>
      <c r="E7" s="1"/>
      <c r="F7" s="1"/>
      <c r="G7" s="71" t="s">
        <v>91</v>
      </c>
      <c r="H7" s="134"/>
      <c r="I7" s="71" t="s">
        <v>92</v>
      </c>
      <c r="J7" s="134"/>
      <c r="K7" s="135" t="s">
        <v>93</v>
      </c>
      <c r="L7" s="131"/>
      <c r="M7" s="1"/>
      <c r="N7" s="1"/>
      <c r="AA7" s="162"/>
      <c r="AB7" s="28"/>
      <c r="AC7" s="9"/>
      <c r="AD7" s="28"/>
      <c r="AE7" s="28"/>
      <c r="AF7" s="28"/>
      <c r="AG7" s="23"/>
      <c r="AH7" s="163"/>
      <c r="AI7" s="23"/>
      <c r="AJ7" s="163"/>
      <c r="AK7" s="164"/>
      <c r="AL7" s="161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162"/>
      <c r="BB7" s="28"/>
      <c r="BC7" s="9"/>
      <c r="BD7" s="28"/>
      <c r="BE7" s="28"/>
      <c r="BF7" s="28"/>
      <c r="BG7" s="23"/>
      <c r="BH7" s="163"/>
      <c r="BI7" s="23"/>
      <c r="BJ7" s="163"/>
      <c r="BK7" s="164"/>
      <c r="BL7" s="161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162"/>
      <c r="CB7" s="28"/>
      <c r="CC7" s="9"/>
      <c r="CD7" s="28"/>
      <c r="CE7" s="28"/>
      <c r="CF7" s="28"/>
      <c r="CG7" s="23"/>
      <c r="CH7" s="163"/>
      <c r="CI7" s="23"/>
      <c r="CJ7" s="163"/>
      <c r="CK7" s="164"/>
      <c r="CL7" s="161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162"/>
      <c r="DB7" s="28"/>
      <c r="DC7" s="9"/>
      <c r="DD7" s="28"/>
      <c r="DE7" s="28"/>
      <c r="DF7" s="28"/>
      <c r="DG7" s="23"/>
      <c r="DH7" s="163"/>
      <c r="DI7" s="23"/>
      <c r="DJ7" s="163"/>
      <c r="DK7" s="164"/>
      <c r="DL7" s="161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162"/>
      <c r="EB7" s="28"/>
      <c r="EC7" s="9"/>
      <c r="ED7" s="28"/>
      <c r="EE7" s="28"/>
      <c r="EF7" s="28"/>
      <c r="EG7" s="23"/>
      <c r="EH7" s="163"/>
      <c r="EI7" s="23"/>
      <c r="EJ7" s="163"/>
      <c r="EK7" s="164"/>
      <c r="EL7" s="161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162"/>
      <c r="FB7" s="28"/>
      <c r="FC7" s="9"/>
      <c r="FD7" s="28"/>
      <c r="FE7" s="28"/>
      <c r="FF7" s="28"/>
      <c r="FG7" s="23"/>
      <c r="FH7" s="163"/>
      <c r="FI7" s="23"/>
      <c r="FJ7" s="163"/>
      <c r="FK7" s="164"/>
      <c r="FL7" s="161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</row>
    <row r="8" spans="1:229" ht="12.75">
      <c r="A8" s="49" t="s">
        <v>94</v>
      </c>
      <c r="B8" s="1" t="s">
        <v>95</v>
      </c>
      <c r="C8" s="1"/>
      <c r="D8" s="1"/>
      <c r="E8" s="1"/>
      <c r="F8" s="1"/>
      <c r="G8" s="19">
        <v>848829151</v>
      </c>
      <c r="H8" s="19"/>
      <c r="I8" s="19">
        <v>32645940</v>
      </c>
      <c r="J8" s="130"/>
      <c r="K8" s="136">
        <f>IF(I8=0,0,(G8/I8)/10)</f>
        <v>2.60010632562579</v>
      </c>
      <c r="L8" s="131"/>
      <c r="M8" s="1"/>
      <c r="N8" s="1"/>
      <c r="AA8" s="116"/>
      <c r="AB8" s="28"/>
      <c r="AC8" s="28"/>
      <c r="AD8" s="28"/>
      <c r="AE8" s="28"/>
      <c r="AF8" s="28"/>
      <c r="AG8" s="47"/>
      <c r="AH8" s="47"/>
      <c r="AI8" s="47"/>
      <c r="AJ8" s="146"/>
      <c r="AK8" s="165"/>
      <c r="AL8" s="161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116"/>
      <c r="BB8" s="28"/>
      <c r="BC8" s="28"/>
      <c r="BD8" s="28"/>
      <c r="BE8" s="28"/>
      <c r="BF8" s="28"/>
      <c r="BG8" s="47"/>
      <c r="BH8" s="47"/>
      <c r="BI8" s="47"/>
      <c r="BJ8" s="146"/>
      <c r="BK8" s="165"/>
      <c r="BL8" s="161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116"/>
      <c r="CB8" s="28"/>
      <c r="CC8" s="28"/>
      <c r="CD8" s="28"/>
      <c r="CE8" s="28"/>
      <c r="CF8" s="28"/>
      <c r="CG8" s="47"/>
      <c r="CH8" s="47"/>
      <c r="CI8" s="47"/>
      <c r="CJ8" s="146"/>
      <c r="CK8" s="165"/>
      <c r="CL8" s="161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116"/>
      <c r="DB8" s="28"/>
      <c r="DC8" s="28"/>
      <c r="DD8" s="28"/>
      <c r="DE8" s="28"/>
      <c r="DF8" s="28"/>
      <c r="DG8" s="47"/>
      <c r="DH8" s="47"/>
      <c r="DI8" s="47"/>
      <c r="DJ8" s="146"/>
      <c r="DK8" s="165"/>
      <c r="DL8" s="161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116"/>
      <c r="EB8" s="28"/>
      <c r="EC8" s="28"/>
      <c r="ED8" s="28"/>
      <c r="EE8" s="28"/>
      <c r="EF8" s="28"/>
      <c r="EG8" s="47"/>
      <c r="EH8" s="47"/>
      <c r="EI8" s="47"/>
      <c r="EJ8" s="146"/>
      <c r="EK8" s="165"/>
      <c r="EL8" s="161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116"/>
      <c r="FB8" s="28"/>
      <c r="FC8" s="28"/>
      <c r="FD8" s="28"/>
      <c r="FE8" s="28"/>
      <c r="FF8" s="28"/>
      <c r="FG8" s="47"/>
      <c r="FH8" s="47"/>
      <c r="FI8" s="47"/>
      <c r="FJ8" s="146"/>
      <c r="FK8" s="165"/>
      <c r="FL8" s="161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</row>
    <row r="9" spans="1:229" ht="12.75">
      <c r="A9" s="49" t="s">
        <v>96</v>
      </c>
      <c r="B9" s="1" t="s">
        <v>97</v>
      </c>
      <c r="C9" s="1"/>
      <c r="D9" s="1"/>
      <c r="E9" s="1"/>
      <c r="F9" s="1"/>
      <c r="G9" s="19">
        <v>6164383.005000001</v>
      </c>
      <c r="H9" s="19"/>
      <c r="I9" s="19">
        <v>6592923</v>
      </c>
      <c r="J9" s="130" t="s">
        <v>98</v>
      </c>
      <c r="K9" s="136">
        <f>IF(I9=0,0,(G9/I9)/10)</f>
        <v>0.09350000000000001</v>
      </c>
      <c r="L9" s="131"/>
      <c r="M9" s="1"/>
      <c r="N9" s="1"/>
      <c r="AA9" s="116"/>
      <c r="AB9" s="28"/>
      <c r="AC9" s="28"/>
      <c r="AD9" s="28"/>
      <c r="AE9" s="28"/>
      <c r="AF9" s="28"/>
      <c r="AG9" s="166"/>
      <c r="AH9" s="47"/>
      <c r="AI9" s="47"/>
      <c r="AJ9" s="146"/>
      <c r="AK9" s="165"/>
      <c r="AL9" s="161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116"/>
      <c r="BB9" s="28"/>
      <c r="BC9" s="28"/>
      <c r="BD9" s="28"/>
      <c r="BE9" s="28"/>
      <c r="BF9" s="28"/>
      <c r="BG9" s="166"/>
      <c r="BH9" s="47"/>
      <c r="BI9" s="47"/>
      <c r="BJ9" s="146"/>
      <c r="BK9" s="165"/>
      <c r="BL9" s="161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116"/>
      <c r="CB9" s="28"/>
      <c r="CC9" s="28"/>
      <c r="CD9" s="28"/>
      <c r="CE9" s="28"/>
      <c r="CF9" s="28"/>
      <c r="CG9" s="166"/>
      <c r="CH9" s="47"/>
      <c r="CI9" s="47"/>
      <c r="CJ9" s="146"/>
      <c r="CK9" s="165"/>
      <c r="CL9" s="161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116"/>
      <c r="DB9" s="28"/>
      <c r="DC9" s="28"/>
      <c r="DD9" s="28"/>
      <c r="DE9" s="28"/>
      <c r="DF9" s="28"/>
      <c r="DG9" s="166"/>
      <c r="DH9" s="47"/>
      <c r="DI9" s="47"/>
      <c r="DJ9" s="146"/>
      <c r="DK9" s="165"/>
      <c r="DL9" s="161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116"/>
      <c r="EB9" s="28"/>
      <c r="EC9" s="28"/>
      <c r="ED9" s="28"/>
      <c r="EE9" s="28"/>
      <c r="EF9" s="28"/>
      <c r="EG9" s="166"/>
      <c r="EH9" s="47"/>
      <c r="EI9" s="47"/>
      <c r="EJ9" s="146"/>
      <c r="EK9" s="165"/>
      <c r="EL9" s="161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116"/>
      <c r="FB9" s="28"/>
      <c r="FC9" s="28"/>
      <c r="FD9" s="28"/>
      <c r="FE9" s="28"/>
      <c r="FF9" s="28"/>
      <c r="FG9" s="166"/>
      <c r="FH9" s="47"/>
      <c r="FI9" s="47"/>
      <c r="FJ9" s="146"/>
      <c r="FK9" s="165"/>
      <c r="FL9" s="161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</row>
    <row r="10" spans="1:229" ht="12.75">
      <c r="A10" s="49" t="s">
        <v>99</v>
      </c>
      <c r="B10" s="1" t="s">
        <v>100</v>
      </c>
      <c r="C10" s="1"/>
      <c r="D10" s="1"/>
      <c r="E10" s="1"/>
      <c r="F10" s="1"/>
      <c r="G10" s="19">
        <v>0</v>
      </c>
      <c r="H10" s="19"/>
      <c r="I10" s="19">
        <v>0</v>
      </c>
      <c r="J10" s="130"/>
      <c r="K10" s="136">
        <f>IF(I10=0,0,(G10/I10)/10)</f>
        <v>0</v>
      </c>
      <c r="L10" s="131"/>
      <c r="M10" s="1"/>
      <c r="N10" s="1"/>
      <c r="AA10" s="116"/>
      <c r="AB10" s="28"/>
      <c r="AC10" s="28"/>
      <c r="AD10" s="28"/>
      <c r="AE10" s="28"/>
      <c r="AF10" s="28"/>
      <c r="AG10" s="47"/>
      <c r="AH10" s="47"/>
      <c r="AI10" s="166"/>
      <c r="AJ10" s="146"/>
      <c r="AK10" s="165"/>
      <c r="AL10" s="161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116"/>
      <c r="BB10" s="28"/>
      <c r="BC10" s="28"/>
      <c r="BD10" s="28"/>
      <c r="BE10" s="28"/>
      <c r="BF10" s="28"/>
      <c r="BG10" s="47"/>
      <c r="BH10" s="47"/>
      <c r="BI10" s="166"/>
      <c r="BJ10" s="146"/>
      <c r="BK10" s="165"/>
      <c r="BL10" s="16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16"/>
      <c r="CB10" s="28"/>
      <c r="CC10" s="28"/>
      <c r="CD10" s="28"/>
      <c r="CE10" s="28"/>
      <c r="CF10" s="28"/>
      <c r="CG10" s="47"/>
      <c r="CH10" s="47"/>
      <c r="CI10" s="166"/>
      <c r="CJ10" s="146"/>
      <c r="CK10" s="165"/>
      <c r="CL10" s="161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116"/>
      <c r="DB10" s="28"/>
      <c r="DC10" s="28"/>
      <c r="DD10" s="28"/>
      <c r="DE10" s="28"/>
      <c r="DF10" s="28"/>
      <c r="DG10" s="166"/>
      <c r="DH10" s="47"/>
      <c r="DI10" s="166"/>
      <c r="DJ10" s="146"/>
      <c r="DK10" s="165"/>
      <c r="DL10" s="161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116"/>
      <c r="EB10" s="28"/>
      <c r="EC10" s="28"/>
      <c r="ED10" s="28"/>
      <c r="EE10" s="28"/>
      <c r="EF10" s="28"/>
      <c r="EG10" s="166"/>
      <c r="EH10" s="47"/>
      <c r="EI10" s="166"/>
      <c r="EJ10" s="146"/>
      <c r="EK10" s="165"/>
      <c r="EL10" s="161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116"/>
      <c r="FB10" s="28"/>
      <c r="FC10" s="28"/>
      <c r="FD10" s="28"/>
      <c r="FE10" s="28"/>
      <c r="FF10" s="28"/>
      <c r="FG10" s="166"/>
      <c r="FH10" s="47"/>
      <c r="FI10" s="166"/>
      <c r="FJ10" s="146"/>
      <c r="FK10" s="165"/>
      <c r="FL10" s="161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</row>
    <row r="11" spans="1:229" ht="12.75">
      <c r="A11" s="49" t="s">
        <v>101</v>
      </c>
      <c r="B11" s="1" t="s">
        <v>102</v>
      </c>
      <c r="C11" s="1"/>
      <c r="D11" s="1"/>
      <c r="E11" s="1"/>
      <c r="F11" s="1"/>
      <c r="G11" s="138">
        <v>10962000</v>
      </c>
      <c r="H11" s="19"/>
      <c r="I11" s="138">
        <v>0</v>
      </c>
      <c r="J11" s="130"/>
      <c r="K11" s="139">
        <f>IF(I11=0,0,(G11/I11)/10)</f>
        <v>0</v>
      </c>
      <c r="L11" s="131"/>
      <c r="M11" s="1"/>
      <c r="N11" s="1"/>
      <c r="AA11" s="116"/>
      <c r="AB11" s="28"/>
      <c r="AC11" s="28"/>
      <c r="AD11" s="28"/>
      <c r="AE11" s="28"/>
      <c r="AF11" s="28"/>
      <c r="AG11" s="166"/>
      <c r="AH11" s="47"/>
      <c r="AI11" s="166"/>
      <c r="AJ11" s="146"/>
      <c r="AK11" s="165"/>
      <c r="AL11" s="161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116"/>
      <c r="BB11" s="28"/>
      <c r="BC11" s="28"/>
      <c r="BD11" s="28"/>
      <c r="BE11" s="28"/>
      <c r="BF11" s="28"/>
      <c r="BG11" s="166"/>
      <c r="BH11" s="47"/>
      <c r="BI11" s="166"/>
      <c r="BJ11" s="146"/>
      <c r="BK11" s="165"/>
      <c r="BL11" s="16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16"/>
      <c r="CB11" s="28"/>
      <c r="CC11" s="28"/>
      <c r="CD11" s="28"/>
      <c r="CE11" s="28"/>
      <c r="CF11" s="28"/>
      <c r="CG11" s="166"/>
      <c r="CH11" s="47"/>
      <c r="CI11" s="166"/>
      <c r="CJ11" s="146"/>
      <c r="CK11" s="165"/>
      <c r="CL11" s="161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116"/>
      <c r="DB11" s="28"/>
      <c r="DC11" s="28"/>
      <c r="DD11" s="28"/>
      <c r="DE11" s="28"/>
      <c r="DF11" s="28"/>
      <c r="DG11" s="166"/>
      <c r="DH11" s="47"/>
      <c r="DI11" s="166"/>
      <c r="DJ11" s="146"/>
      <c r="DK11" s="165"/>
      <c r="DL11" s="161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116"/>
      <c r="EB11" s="28"/>
      <c r="EC11" s="28"/>
      <c r="ED11" s="28"/>
      <c r="EE11" s="28"/>
      <c r="EF11" s="28"/>
      <c r="EG11" s="166"/>
      <c r="EH11" s="47"/>
      <c r="EI11" s="166"/>
      <c r="EJ11" s="146"/>
      <c r="EK11" s="165"/>
      <c r="EL11" s="161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116"/>
      <c r="FB11" s="28"/>
      <c r="FC11" s="28"/>
      <c r="FD11" s="28"/>
      <c r="FE11" s="28"/>
      <c r="FF11" s="28"/>
      <c r="FG11" s="166"/>
      <c r="FH11" s="47"/>
      <c r="FI11" s="166"/>
      <c r="FJ11" s="146"/>
      <c r="FK11" s="165"/>
      <c r="FL11" s="161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</row>
    <row r="12" spans="1:229" ht="9" customHeight="1">
      <c r="A12" s="140"/>
      <c r="B12" s="1"/>
      <c r="C12" s="1"/>
      <c r="D12" s="1"/>
      <c r="E12" s="1"/>
      <c r="F12" s="1"/>
      <c r="G12" s="137"/>
      <c r="H12" s="137"/>
      <c r="I12" s="137"/>
      <c r="J12" s="130"/>
      <c r="K12" s="136"/>
      <c r="L12" s="131"/>
      <c r="M12" s="1"/>
      <c r="N12" s="1"/>
      <c r="AA12" s="167"/>
      <c r="AB12" s="28"/>
      <c r="AC12" s="28"/>
      <c r="AD12" s="28"/>
      <c r="AE12" s="28"/>
      <c r="AF12" s="28"/>
      <c r="AG12" s="47"/>
      <c r="AH12" s="47"/>
      <c r="AI12" s="47"/>
      <c r="AJ12" s="146"/>
      <c r="AK12" s="165"/>
      <c r="AL12" s="161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167"/>
      <c r="BB12" s="28"/>
      <c r="BC12" s="28"/>
      <c r="BD12" s="28"/>
      <c r="BE12" s="28"/>
      <c r="BF12" s="28"/>
      <c r="BG12" s="47"/>
      <c r="BH12" s="47"/>
      <c r="BI12" s="47"/>
      <c r="BJ12" s="146"/>
      <c r="BK12" s="165"/>
      <c r="BL12" s="161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7"/>
      <c r="CB12" s="28"/>
      <c r="CC12" s="28"/>
      <c r="CD12" s="28"/>
      <c r="CE12" s="28"/>
      <c r="CF12" s="28"/>
      <c r="CG12" s="47"/>
      <c r="CH12" s="47"/>
      <c r="CI12" s="47"/>
      <c r="CJ12" s="146"/>
      <c r="CK12" s="165"/>
      <c r="CL12" s="161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167"/>
      <c r="DB12" s="28"/>
      <c r="DC12" s="28"/>
      <c r="DD12" s="28"/>
      <c r="DE12" s="28"/>
      <c r="DF12" s="28"/>
      <c r="DG12" s="47"/>
      <c r="DH12" s="47"/>
      <c r="DI12" s="47"/>
      <c r="DJ12" s="146"/>
      <c r="DK12" s="165"/>
      <c r="DL12" s="161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167"/>
      <c r="EB12" s="28"/>
      <c r="EC12" s="28"/>
      <c r="ED12" s="28"/>
      <c r="EE12" s="28"/>
      <c r="EF12" s="28"/>
      <c r="EG12" s="47"/>
      <c r="EH12" s="47"/>
      <c r="EI12" s="47"/>
      <c r="EJ12" s="146"/>
      <c r="EK12" s="165"/>
      <c r="EL12" s="161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167"/>
      <c r="FB12" s="28"/>
      <c r="FC12" s="28"/>
      <c r="FD12" s="28"/>
      <c r="FE12" s="28"/>
      <c r="FF12" s="28"/>
      <c r="FG12" s="47"/>
      <c r="FH12" s="47"/>
      <c r="FI12" s="47"/>
      <c r="FJ12" s="146"/>
      <c r="FK12" s="165"/>
      <c r="FL12" s="161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</row>
    <row r="13" spans="1:229" ht="12.75">
      <c r="A13" s="49" t="s">
        <v>103</v>
      </c>
      <c r="B13" s="1" t="s">
        <v>104</v>
      </c>
      <c r="C13" s="1"/>
      <c r="D13" s="1"/>
      <c r="E13" s="1"/>
      <c r="F13" s="1"/>
      <c r="G13" s="19">
        <f>SUM(G8:G11)</f>
        <v>865955534.005</v>
      </c>
      <c r="H13" s="137"/>
      <c r="I13" s="19">
        <f>SUM(I8:I11)-I9</f>
        <v>32645940</v>
      </c>
      <c r="J13" s="130"/>
      <c r="K13" s="136">
        <f>IF(I13=0,0,(G13/I13)/10)</f>
        <v>2.6525673146645494</v>
      </c>
      <c r="L13" s="131"/>
      <c r="M13" s="1"/>
      <c r="N13" s="1"/>
      <c r="AA13" s="116"/>
      <c r="AB13" s="28"/>
      <c r="AC13" s="28"/>
      <c r="AD13" s="28"/>
      <c r="AE13" s="28"/>
      <c r="AF13" s="28"/>
      <c r="AG13" s="166"/>
      <c r="AH13" s="47"/>
      <c r="AI13" s="166"/>
      <c r="AJ13" s="146"/>
      <c r="AK13" s="165"/>
      <c r="AL13" s="161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116"/>
      <c r="BB13" s="28"/>
      <c r="BC13" s="28"/>
      <c r="BD13" s="28"/>
      <c r="BE13" s="28"/>
      <c r="BF13" s="28"/>
      <c r="BG13" s="166"/>
      <c r="BH13" s="47"/>
      <c r="BI13" s="166"/>
      <c r="BJ13" s="146"/>
      <c r="BK13" s="165"/>
      <c r="BL13" s="16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16"/>
      <c r="CB13" s="28"/>
      <c r="CC13" s="28"/>
      <c r="CD13" s="28"/>
      <c r="CE13" s="28"/>
      <c r="CF13" s="28"/>
      <c r="CG13" s="166"/>
      <c r="CH13" s="47"/>
      <c r="CI13" s="166"/>
      <c r="CJ13" s="146"/>
      <c r="CK13" s="165"/>
      <c r="CL13" s="161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116"/>
      <c r="DB13" s="28"/>
      <c r="DC13" s="28"/>
      <c r="DD13" s="28"/>
      <c r="DE13" s="28"/>
      <c r="DF13" s="28"/>
      <c r="DG13" s="166"/>
      <c r="DH13" s="47"/>
      <c r="DI13" s="166"/>
      <c r="DJ13" s="146"/>
      <c r="DK13" s="165"/>
      <c r="DL13" s="161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116"/>
      <c r="EB13" s="28"/>
      <c r="EC13" s="28"/>
      <c r="ED13" s="28"/>
      <c r="EE13" s="28"/>
      <c r="EF13" s="28"/>
      <c r="EG13" s="166"/>
      <c r="EH13" s="47"/>
      <c r="EI13" s="166"/>
      <c r="EJ13" s="146"/>
      <c r="EK13" s="165"/>
      <c r="EL13" s="161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116"/>
      <c r="FB13" s="28"/>
      <c r="FC13" s="28"/>
      <c r="FD13" s="28"/>
      <c r="FE13" s="28"/>
      <c r="FF13" s="28"/>
      <c r="FG13" s="166"/>
      <c r="FH13" s="47"/>
      <c r="FI13" s="166"/>
      <c r="FJ13" s="146"/>
      <c r="FK13" s="165"/>
      <c r="FL13" s="161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</row>
    <row r="14" spans="1:229" ht="9.75" customHeight="1">
      <c r="A14" s="140"/>
      <c r="B14" s="1"/>
      <c r="C14" s="1"/>
      <c r="D14" s="1"/>
      <c r="E14" s="1"/>
      <c r="F14" s="1"/>
      <c r="G14" s="137"/>
      <c r="H14" s="137"/>
      <c r="I14" s="137"/>
      <c r="J14" s="130"/>
      <c r="K14" s="136"/>
      <c r="L14" s="131"/>
      <c r="M14" s="1"/>
      <c r="N14" s="1"/>
      <c r="AA14" s="167"/>
      <c r="AB14" s="28"/>
      <c r="AC14" s="28"/>
      <c r="AD14" s="28"/>
      <c r="AE14" s="28"/>
      <c r="AF14" s="28"/>
      <c r="AG14" s="47"/>
      <c r="AH14" s="47"/>
      <c r="AI14" s="47"/>
      <c r="AJ14" s="146"/>
      <c r="AK14" s="165"/>
      <c r="AL14" s="161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167"/>
      <c r="BB14" s="28"/>
      <c r="BC14" s="28"/>
      <c r="BD14" s="28"/>
      <c r="BE14" s="28"/>
      <c r="BF14" s="28"/>
      <c r="BG14" s="47"/>
      <c r="BH14" s="47"/>
      <c r="BI14" s="47"/>
      <c r="BJ14" s="146"/>
      <c r="BK14" s="165"/>
      <c r="BL14" s="16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7"/>
      <c r="CB14" s="28"/>
      <c r="CC14" s="28"/>
      <c r="CD14" s="28"/>
      <c r="CE14" s="28"/>
      <c r="CF14" s="28"/>
      <c r="CG14" s="47"/>
      <c r="CH14" s="47"/>
      <c r="CI14" s="47"/>
      <c r="CJ14" s="146"/>
      <c r="CK14" s="165"/>
      <c r="CL14" s="161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167"/>
      <c r="DB14" s="28"/>
      <c r="DC14" s="28"/>
      <c r="DD14" s="28"/>
      <c r="DE14" s="28"/>
      <c r="DF14" s="28"/>
      <c r="DG14" s="47"/>
      <c r="DH14" s="47"/>
      <c r="DI14" s="47"/>
      <c r="DJ14" s="146"/>
      <c r="DK14" s="165"/>
      <c r="DL14" s="161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167"/>
      <c r="EB14" s="28"/>
      <c r="EC14" s="28"/>
      <c r="ED14" s="28"/>
      <c r="EE14" s="28"/>
      <c r="EF14" s="28"/>
      <c r="EG14" s="47"/>
      <c r="EH14" s="47"/>
      <c r="EI14" s="47"/>
      <c r="EJ14" s="146"/>
      <c r="EK14" s="165"/>
      <c r="EL14" s="161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167"/>
      <c r="FB14" s="28"/>
      <c r="FC14" s="28"/>
      <c r="FD14" s="28"/>
      <c r="FE14" s="28"/>
      <c r="FF14" s="28"/>
      <c r="FG14" s="47"/>
      <c r="FH14" s="47"/>
      <c r="FI14" s="47"/>
      <c r="FJ14" s="146"/>
      <c r="FK14" s="165"/>
      <c r="FL14" s="161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</row>
    <row r="15" spans="1:229" ht="12.75">
      <c r="A15" s="49" t="s">
        <v>105</v>
      </c>
      <c r="B15" s="1" t="s">
        <v>106</v>
      </c>
      <c r="C15" s="1"/>
      <c r="D15" s="1"/>
      <c r="E15" s="1"/>
      <c r="F15" s="1"/>
      <c r="G15" s="19">
        <v>59300216</v>
      </c>
      <c r="H15" s="137"/>
      <c r="I15" s="19">
        <v>3319365</v>
      </c>
      <c r="J15" s="130"/>
      <c r="K15" s="136">
        <f aca="true" t="shared" si="0" ref="K15:K20">IF(I15=0,0,(G15/I15)/10)</f>
        <v>1.786492777986151</v>
      </c>
      <c r="L15" s="131"/>
      <c r="M15" s="1"/>
      <c r="N15" s="1"/>
      <c r="AA15" s="116"/>
      <c r="AB15" s="28"/>
      <c r="AC15" s="28"/>
      <c r="AD15" s="28"/>
      <c r="AE15" s="28"/>
      <c r="AF15" s="28"/>
      <c r="AG15" s="47"/>
      <c r="AH15" s="47"/>
      <c r="AI15" s="47"/>
      <c r="AJ15" s="146"/>
      <c r="AK15" s="165"/>
      <c r="AL15" s="161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116"/>
      <c r="BB15" s="28"/>
      <c r="BC15" s="28"/>
      <c r="BD15" s="28"/>
      <c r="BE15" s="28"/>
      <c r="BF15" s="28"/>
      <c r="BG15" s="47"/>
      <c r="BH15" s="47"/>
      <c r="BI15" s="47"/>
      <c r="BJ15" s="146"/>
      <c r="BK15" s="165"/>
      <c r="BL15" s="16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16"/>
      <c r="CB15" s="28"/>
      <c r="CC15" s="28"/>
      <c r="CD15" s="28"/>
      <c r="CE15" s="28"/>
      <c r="CF15" s="28"/>
      <c r="CG15" s="47"/>
      <c r="CH15" s="47"/>
      <c r="CI15" s="47"/>
      <c r="CJ15" s="146"/>
      <c r="CK15" s="165"/>
      <c r="CL15" s="161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116"/>
      <c r="DB15" s="28"/>
      <c r="DC15" s="28"/>
      <c r="DD15" s="28"/>
      <c r="DE15" s="28"/>
      <c r="DF15" s="28"/>
      <c r="DG15" s="47"/>
      <c r="DH15" s="47"/>
      <c r="DI15" s="47"/>
      <c r="DJ15" s="146"/>
      <c r="DK15" s="165"/>
      <c r="DL15" s="161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116"/>
      <c r="EB15" s="28"/>
      <c r="EC15" s="28"/>
      <c r="ED15" s="28"/>
      <c r="EE15" s="28"/>
      <c r="EF15" s="28"/>
      <c r="EG15" s="47"/>
      <c r="EH15" s="47"/>
      <c r="EI15" s="47"/>
      <c r="EJ15" s="146"/>
      <c r="EK15" s="165"/>
      <c r="EL15" s="161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116"/>
      <c r="FB15" s="28"/>
      <c r="FC15" s="28"/>
      <c r="FD15" s="28"/>
      <c r="FE15" s="28"/>
      <c r="FF15" s="28"/>
      <c r="FG15" s="47"/>
      <c r="FH15" s="47"/>
      <c r="FI15" s="47"/>
      <c r="FJ15" s="146"/>
      <c r="FK15" s="165"/>
      <c r="FL15" s="161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</row>
    <row r="16" spans="1:229" ht="12.75">
      <c r="A16" s="49" t="s">
        <v>107</v>
      </c>
      <c r="B16" s="1" t="s">
        <v>108</v>
      </c>
      <c r="C16" s="1"/>
      <c r="D16" s="1"/>
      <c r="E16" s="1"/>
      <c r="F16" s="1"/>
      <c r="G16" s="19">
        <v>0</v>
      </c>
      <c r="H16" s="19"/>
      <c r="I16" s="19">
        <v>0</v>
      </c>
      <c r="J16" s="130"/>
      <c r="K16" s="136">
        <f t="shared" si="0"/>
        <v>0</v>
      </c>
      <c r="L16" s="131"/>
      <c r="M16" s="1"/>
      <c r="N16" s="1"/>
      <c r="AA16" s="116"/>
      <c r="AB16" s="28"/>
      <c r="AC16" s="28"/>
      <c r="AD16" s="28"/>
      <c r="AE16" s="28"/>
      <c r="AF16" s="28"/>
      <c r="AG16" s="47"/>
      <c r="AH16" s="47"/>
      <c r="AI16" s="47"/>
      <c r="AJ16" s="146"/>
      <c r="AK16" s="165"/>
      <c r="AL16" s="161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116"/>
      <c r="BB16" s="28"/>
      <c r="BC16" s="28"/>
      <c r="BD16" s="28"/>
      <c r="BE16" s="28"/>
      <c r="BF16" s="28"/>
      <c r="BG16" s="47"/>
      <c r="BH16" s="47"/>
      <c r="BI16" s="47"/>
      <c r="BJ16" s="146"/>
      <c r="BK16" s="165"/>
      <c r="BL16" s="16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16"/>
      <c r="CB16" s="28"/>
      <c r="CC16" s="28"/>
      <c r="CD16" s="28"/>
      <c r="CE16" s="28"/>
      <c r="CF16" s="28"/>
      <c r="CG16" s="47"/>
      <c r="CH16" s="47"/>
      <c r="CI16" s="47"/>
      <c r="CJ16" s="146"/>
      <c r="CK16" s="165"/>
      <c r="CL16" s="161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116"/>
      <c r="DB16" s="28"/>
      <c r="DC16" s="28"/>
      <c r="DD16" s="28"/>
      <c r="DE16" s="28"/>
      <c r="DF16" s="28"/>
      <c r="DG16" s="47"/>
      <c r="DH16" s="47"/>
      <c r="DI16" s="47"/>
      <c r="DJ16" s="146"/>
      <c r="DK16" s="165"/>
      <c r="DL16" s="161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116"/>
      <c r="EB16" s="28"/>
      <c r="EC16" s="28"/>
      <c r="ED16" s="28"/>
      <c r="EE16" s="28"/>
      <c r="EF16" s="28"/>
      <c r="EG16" s="47"/>
      <c r="EH16" s="47"/>
      <c r="EI16" s="47"/>
      <c r="EJ16" s="146"/>
      <c r="EK16" s="165"/>
      <c r="EL16" s="161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116"/>
      <c r="FB16" s="28"/>
      <c r="FC16" s="28"/>
      <c r="FD16" s="28"/>
      <c r="FE16" s="28"/>
      <c r="FF16" s="28"/>
      <c r="FG16" s="47"/>
      <c r="FH16" s="47"/>
      <c r="FI16" s="47"/>
      <c r="FJ16" s="146"/>
      <c r="FK16" s="165"/>
      <c r="FL16" s="161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</row>
    <row r="17" spans="1:229" ht="12.75">
      <c r="A17" s="49" t="s">
        <v>109</v>
      </c>
      <c r="B17" s="1" t="s">
        <v>110</v>
      </c>
      <c r="C17" s="1"/>
      <c r="D17" s="1"/>
      <c r="E17" s="1"/>
      <c r="F17" s="1"/>
      <c r="G17" s="19">
        <v>20107161</v>
      </c>
      <c r="H17" s="19"/>
      <c r="I17" s="19">
        <v>678000</v>
      </c>
      <c r="J17" s="130"/>
      <c r="K17" s="136">
        <f t="shared" si="0"/>
        <v>2.9656579646017702</v>
      </c>
      <c r="L17" s="131"/>
      <c r="M17" s="1"/>
      <c r="N17" s="1"/>
      <c r="AA17" s="116"/>
      <c r="AB17" s="28"/>
      <c r="AC17" s="28"/>
      <c r="AD17" s="28"/>
      <c r="AE17" s="28"/>
      <c r="AF17" s="28"/>
      <c r="AG17" s="47"/>
      <c r="AH17" s="47"/>
      <c r="AI17" s="47"/>
      <c r="AJ17" s="146"/>
      <c r="AK17" s="165"/>
      <c r="AL17" s="161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116"/>
      <c r="BB17" s="28"/>
      <c r="BC17" s="28"/>
      <c r="BD17" s="28"/>
      <c r="BE17" s="28"/>
      <c r="BF17" s="28"/>
      <c r="BG17" s="47"/>
      <c r="BH17" s="47"/>
      <c r="BI17" s="47"/>
      <c r="BJ17" s="146"/>
      <c r="BK17" s="165"/>
      <c r="BL17" s="16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16"/>
      <c r="CB17" s="28"/>
      <c r="CC17" s="28"/>
      <c r="CD17" s="28"/>
      <c r="CE17" s="28"/>
      <c r="CF17" s="28"/>
      <c r="CG17" s="47"/>
      <c r="CH17" s="47"/>
      <c r="CI17" s="47"/>
      <c r="CJ17" s="146"/>
      <c r="CK17" s="165"/>
      <c r="CL17" s="161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116"/>
      <c r="DB17" s="28"/>
      <c r="DC17" s="28"/>
      <c r="DD17" s="28"/>
      <c r="DE17" s="28"/>
      <c r="DF17" s="28"/>
      <c r="DG17" s="47"/>
      <c r="DH17" s="47"/>
      <c r="DI17" s="47"/>
      <c r="DJ17" s="146"/>
      <c r="DK17" s="165"/>
      <c r="DL17" s="161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116"/>
      <c r="EB17" s="28"/>
      <c r="EC17" s="28"/>
      <c r="ED17" s="28"/>
      <c r="EE17" s="28"/>
      <c r="EF17" s="28"/>
      <c r="EG17" s="47"/>
      <c r="EH17" s="47"/>
      <c r="EI17" s="47"/>
      <c r="EJ17" s="146"/>
      <c r="EK17" s="165"/>
      <c r="EL17" s="161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116"/>
      <c r="FB17" s="28"/>
      <c r="FC17" s="28"/>
      <c r="FD17" s="28"/>
      <c r="FE17" s="28"/>
      <c r="FF17" s="28"/>
      <c r="FG17" s="47"/>
      <c r="FH17" s="47"/>
      <c r="FI17" s="47"/>
      <c r="FJ17" s="146"/>
      <c r="FK17" s="165"/>
      <c r="FL17" s="161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</row>
    <row r="18" spans="1:229" ht="12.75">
      <c r="A18" s="49" t="s">
        <v>111</v>
      </c>
      <c r="B18" s="1" t="s">
        <v>112</v>
      </c>
      <c r="C18" s="1"/>
      <c r="D18" s="1"/>
      <c r="E18" s="1"/>
      <c r="F18" s="1"/>
      <c r="G18" s="19">
        <v>0</v>
      </c>
      <c r="H18" s="19"/>
      <c r="I18" s="19">
        <v>0</v>
      </c>
      <c r="J18" s="130"/>
      <c r="K18" s="136">
        <f t="shared" si="0"/>
        <v>0</v>
      </c>
      <c r="L18" s="131"/>
      <c r="M18" s="1"/>
      <c r="N18" s="1"/>
      <c r="AA18" s="116"/>
      <c r="AB18" s="28"/>
      <c r="AC18" s="28"/>
      <c r="AD18" s="28"/>
      <c r="AE18" s="28"/>
      <c r="AF18" s="28"/>
      <c r="AG18" s="47"/>
      <c r="AH18" s="47"/>
      <c r="AI18" s="47"/>
      <c r="AJ18" s="146"/>
      <c r="AK18" s="165"/>
      <c r="AL18" s="161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116"/>
      <c r="BB18" s="28"/>
      <c r="BC18" s="28"/>
      <c r="BD18" s="28"/>
      <c r="BE18" s="28"/>
      <c r="BF18" s="28"/>
      <c r="BG18" s="47"/>
      <c r="BH18" s="47"/>
      <c r="BI18" s="47"/>
      <c r="BJ18" s="146"/>
      <c r="BK18" s="165"/>
      <c r="BL18" s="16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16"/>
      <c r="CB18" s="28"/>
      <c r="CC18" s="28"/>
      <c r="CD18" s="28"/>
      <c r="CE18" s="28"/>
      <c r="CF18" s="28"/>
      <c r="CG18" s="47"/>
      <c r="CH18" s="47"/>
      <c r="CI18" s="47"/>
      <c r="CJ18" s="146"/>
      <c r="CK18" s="165"/>
      <c r="CL18" s="161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116"/>
      <c r="DB18" s="28"/>
      <c r="DC18" s="28"/>
      <c r="DD18" s="28"/>
      <c r="DE18" s="28"/>
      <c r="DF18" s="28"/>
      <c r="DG18" s="47"/>
      <c r="DH18" s="47"/>
      <c r="DI18" s="47"/>
      <c r="DJ18" s="146"/>
      <c r="DK18" s="165"/>
      <c r="DL18" s="161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116"/>
      <c r="EB18" s="28"/>
      <c r="EC18" s="28"/>
      <c r="ED18" s="28"/>
      <c r="EE18" s="28"/>
      <c r="EF18" s="28"/>
      <c r="EG18" s="47"/>
      <c r="EH18" s="47"/>
      <c r="EI18" s="47"/>
      <c r="EJ18" s="146"/>
      <c r="EK18" s="165"/>
      <c r="EL18" s="161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116"/>
      <c r="FB18" s="28"/>
      <c r="FC18" s="28"/>
      <c r="FD18" s="28"/>
      <c r="FE18" s="28"/>
      <c r="FF18" s="28"/>
      <c r="FG18" s="47"/>
      <c r="FH18" s="47"/>
      <c r="FI18" s="47"/>
      <c r="FJ18" s="146"/>
      <c r="FK18" s="165"/>
      <c r="FL18" s="161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</row>
    <row r="19" spans="1:229" ht="12.75">
      <c r="A19" s="49" t="s">
        <v>26</v>
      </c>
      <c r="B19" s="1" t="s">
        <v>113</v>
      </c>
      <c r="C19" s="1"/>
      <c r="D19" s="1"/>
      <c r="E19" s="1"/>
      <c r="F19" s="1"/>
      <c r="G19" s="19">
        <v>0</v>
      </c>
      <c r="H19" s="19"/>
      <c r="I19" s="19">
        <v>0</v>
      </c>
      <c r="J19" s="130" t="s">
        <v>98</v>
      </c>
      <c r="K19" s="136">
        <f t="shared" si="0"/>
        <v>0</v>
      </c>
      <c r="L19" s="131"/>
      <c r="M19" s="1"/>
      <c r="N19" s="1"/>
      <c r="AA19" s="116"/>
      <c r="AB19" s="28"/>
      <c r="AC19" s="28"/>
      <c r="AD19" s="28"/>
      <c r="AE19" s="28"/>
      <c r="AF19" s="28"/>
      <c r="AG19" s="47"/>
      <c r="AH19" s="47"/>
      <c r="AI19" s="47"/>
      <c r="AJ19" s="146"/>
      <c r="AK19" s="165"/>
      <c r="AL19" s="161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116"/>
      <c r="BB19" s="28"/>
      <c r="BC19" s="28"/>
      <c r="BD19" s="28"/>
      <c r="BE19" s="28"/>
      <c r="BF19" s="28"/>
      <c r="BG19" s="47"/>
      <c r="BH19" s="47"/>
      <c r="BI19" s="47"/>
      <c r="BJ19" s="146"/>
      <c r="BK19" s="165"/>
      <c r="BL19" s="16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16"/>
      <c r="CB19" s="28"/>
      <c r="CC19" s="28"/>
      <c r="CD19" s="28"/>
      <c r="CE19" s="28"/>
      <c r="CF19" s="28"/>
      <c r="CG19" s="47"/>
      <c r="CH19" s="47"/>
      <c r="CI19" s="47"/>
      <c r="CJ19" s="146"/>
      <c r="CK19" s="165"/>
      <c r="CL19" s="161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116"/>
      <c r="DB19" s="28"/>
      <c r="DC19" s="28"/>
      <c r="DD19" s="28"/>
      <c r="DE19" s="28"/>
      <c r="DF19" s="28"/>
      <c r="DG19" s="47"/>
      <c r="DH19" s="47"/>
      <c r="DI19" s="47"/>
      <c r="DJ19" s="146"/>
      <c r="DK19" s="165"/>
      <c r="DL19" s="161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116"/>
      <c r="EB19" s="28"/>
      <c r="EC19" s="28"/>
      <c r="ED19" s="28"/>
      <c r="EE19" s="28"/>
      <c r="EF19" s="28"/>
      <c r="EG19" s="47"/>
      <c r="EH19" s="47"/>
      <c r="EI19" s="47"/>
      <c r="EJ19" s="146"/>
      <c r="EK19" s="165"/>
      <c r="EL19" s="161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116"/>
      <c r="FB19" s="28"/>
      <c r="FC19" s="28"/>
      <c r="FD19" s="28"/>
      <c r="FE19" s="28"/>
      <c r="FF19" s="28"/>
      <c r="FG19" s="47"/>
      <c r="FH19" s="47"/>
      <c r="FI19" s="47"/>
      <c r="FJ19" s="146"/>
      <c r="FK19" s="165"/>
      <c r="FL19" s="161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</row>
    <row r="20" spans="1:229" ht="12.75">
      <c r="A20" s="49" t="s">
        <v>31</v>
      </c>
      <c r="B20" s="1" t="s">
        <v>114</v>
      </c>
      <c r="C20" s="1"/>
      <c r="D20" s="1"/>
      <c r="E20" s="1"/>
      <c r="F20" s="1"/>
      <c r="G20" s="138">
        <v>158644508</v>
      </c>
      <c r="H20" s="19"/>
      <c r="I20" s="138">
        <v>6510148</v>
      </c>
      <c r="J20" s="130"/>
      <c r="K20" s="139">
        <f t="shared" si="0"/>
        <v>2.436880206102841</v>
      </c>
      <c r="L20" s="131"/>
      <c r="M20" s="1"/>
      <c r="N20" s="1"/>
      <c r="AA20" s="116"/>
      <c r="AB20" s="28"/>
      <c r="AC20" s="28"/>
      <c r="AD20" s="28"/>
      <c r="AE20" s="28"/>
      <c r="AF20" s="28"/>
      <c r="AG20" s="47"/>
      <c r="AH20" s="47"/>
      <c r="AI20" s="47"/>
      <c r="AJ20" s="146"/>
      <c r="AK20" s="165"/>
      <c r="AL20" s="161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116"/>
      <c r="BB20" s="28"/>
      <c r="BC20" s="28"/>
      <c r="BD20" s="28"/>
      <c r="BE20" s="28"/>
      <c r="BF20" s="28"/>
      <c r="BG20" s="47"/>
      <c r="BH20" s="47"/>
      <c r="BI20" s="47"/>
      <c r="BJ20" s="146"/>
      <c r="BK20" s="165"/>
      <c r="BL20" s="16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16"/>
      <c r="CB20" s="28"/>
      <c r="CC20" s="28"/>
      <c r="CD20" s="28"/>
      <c r="CE20" s="28"/>
      <c r="CF20" s="28"/>
      <c r="CG20" s="47"/>
      <c r="CH20" s="47"/>
      <c r="CI20" s="47"/>
      <c r="CJ20" s="146"/>
      <c r="CK20" s="165"/>
      <c r="CL20" s="161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116"/>
      <c r="DB20" s="28"/>
      <c r="DC20" s="28"/>
      <c r="DD20" s="28"/>
      <c r="DE20" s="28"/>
      <c r="DF20" s="28"/>
      <c r="DG20" s="47"/>
      <c r="DH20" s="47"/>
      <c r="DI20" s="47"/>
      <c r="DJ20" s="146"/>
      <c r="DK20" s="165"/>
      <c r="DL20" s="161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116"/>
      <c r="EB20" s="28"/>
      <c r="EC20" s="28"/>
      <c r="ED20" s="28"/>
      <c r="EE20" s="28"/>
      <c r="EF20" s="28"/>
      <c r="EG20" s="47"/>
      <c r="EH20" s="47"/>
      <c r="EI20" s="47"/>
      <c r="EJ20" s="146"/>
      <c r="EK20" s="165"/>
      <c r="EL20" s="161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116"/>
      <c r="FB20" s="28"/>
      <c r="FC20" s="28"/>
      <c r="FD20" s="28"/>
      <c r="FE20" s="28"/>
      <c r="FF20" s="28"/>
      <c r="FG20" s="47"/>
      <c r="FH20" s="47"/>
      <c r="FI20" s="47"/>
      <c r="FJ20" s="146"/>
      <c r="FK20" s="165"/>
      <c r="FL20" s="161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</row>
    <row r="21" spans="1:229" ht="9.75" customHeight="1">
      <c r="A21" s="140"/>
      <c r="B21" s="1"/>
      <c r="C21" s="1"/>
      <c r="D21" s="1"/>
      <c r="E21" s="1"/>
      <c r="F21" s="1"/>
      <c r="G21" s="137"/>
      <c r="H21" s="137"/>
      <c r="I21" s="137"/>
      <c r="J21" s="130"/>
      <c r="K21" s="136"/>
      <c r="L21" s="131"/>
      <c r="M21" s="1"/>
      <c r="N21" s="1"/>
      <c r="AA21" s="167"/>
      <c r="AB21" s="28"/>
      <c r="AC21" s="28"/>
      <c r="AD21" s="28"/>
      <c r="AE21" s="28"/>
      <c r="AF21" s="28"/>
      <c r="AG21" s="47"/>
      <c r="AH21" s="47"/>
      <c r="AI21" s="47"/>
      <c r="AJ21" s="146"/>
      <c r="AK21" s="165"/>
      <c r="AL21" s="161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167"/>
      <c r="BB21" s="28"/>
      <c r="BC21" s="28"/>
      <c r="BD21" s="28"/>
      <c r="BE21" s="28"/>
      <c r="BF21" s="28"/>
      <c r="BG21" s="47"/>
      <c r="BH21" s="47"/>
      <c r="BI21" s="47"/>
      <c r="BJ21" s="146"/>
      <c r="BK21" s="165"/>
      <c r="BL21" s="161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7"/>
      <c r="CB21" s="28"/>
      <c r="CC21" s="28"/>
      <c r="CD21" s="28"/>
      <c r="CE21" s="28"/>
      <c r="CF21" s="28"/>
      <c r="CG21" s="47"/>
      <c r="CH21" s="47"/>
      <c r="CI21" s="47"/>
      <c r="CJ21" s="146"/>
      <c r="CK21" s="165"/>
      <c r="CL21" s="161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167"/>
      <c r="DB21" s="28"/>
      <c r="DC21" s="28"/>
      <c r="DD21" s="28"/>
      <c r="DE21" s="28"/>
      <c r="DF21" s="28"/>
      <c r="DG21" s="47"/>
      <c r="DH21" s="47"/>
      <c r="DI21" s="47"/>
      <c r="DJ21" s="146"/>
      <c r="DK21" s="165"/>
      <c r="DL21" s="161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167"/>
      <c r="EB21" s="28"/>
      <c r="EC21" s="28"/>
      <c r="ED21" s="28"/>
      <c r="EE21" s="28"/>
      <c r="EF21" s="28"/>
      <c r="EG21" s="47"/>
      <c r="EH21" s="47"/>
      <c r="EI21" s="47"/>
      <c r="EJ21" s="146"/>
      <c r="EK21" s="165"/>
      <c r="EL21" s="161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167"/>
      <c r="FB21" s="28"/>
      <c r="FC21" s="28"/>
      <c r="FD21" s="28"/>
      <c r="FE21" s="28"/>
      <c r="FF21" s="28"/>
      <c r="FG21" s="47"/>
      <c r="FH21" s="47"/>
      <c r="FI21" s="47"/>
      <c r="FJ21" s="146"/>
      <c r="FK21" s="165"/>
      <c r="FL21" s="161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</row>
    <row r="22" spans="1:229" ht="12.75">
      <c r="A22" s="49" t="s">
        <v>33</v>
      </c>
      <c r="B22" s="1" t="s">
        <v>115</v>
      </c>
      <c r="C22" s="1"/>
      <c r="D22" s="1"/>
      <c r="E22" s="1"/>
      <c r="F22" s="1"/>
      <c r="G22" s="19">
        <f>SUM(G15:G20)</f>
        <v>238051885</v>
      </c>
      <c r="H22" s="137"/>
      <c r="I22" s="19">
        <f>SUM(I15:I20)-I19</f>
        <v>10507513</v>
      </c>
      <c r="J22" s="130"/>
      <c r="K22" s="136">
        <f>IF(I22=0,0,(G22/I22)/10)</f>
        <v>2.2655397618827595</v>
      </c>
      <c r="L22" s="131"/>
      <c r="M22" s="1"/>
      <c r="N22" s="1"/>
      <c r="AA22" s="116"/>
      <c r="AB22" s="28"/>
      <c r="AC22" s="28"/>
      <c r="AD22" s="28"/>
      <c r="AE22" s="28"/>
      <c r="AF22" s="28"/>
      <c r="AG22" s="166"/>
      <c r="AH22" s="47"/>
      <c r="AI22" s="166"/>
      <c r="AJ22" s="146"/>
      <c r="AK22" s="165"/>
      <c r="AL22" s="161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116"/>
      <c r="BB22" s="28"/>
      <c r="BC22" s="28"/>
      <c r="BD22" s="28"/>
      <c r="BE22" s="28"/>
      <c r="BF22" s="28"/>
      <c r="BG22" s="166"/>
      <c r="BH22" s="47"/>
      <c r="BI22" s="166"/>
      <c r="BJ22" s="146"/>
      <c r="BK22" s="165"/>
      <c r="BL22" s="161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16"/>
      <c r="CB22" s="28"/>
      <c r="CC22" s="28"/>
      <c r="CD22" s="28"/>
      <c r="CE22" s="28"/>
      <c r="CF22" s="28"/>
      <c r="CG22" s="166"/>
      <c r="CH22" s="47"/>
      <c r="CI22" s="166"/>
      <c r="CJ22" s="146"/>
      <c r="CK22" s="165"/>
      <c r="CL22" s="161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116"/>
      <c r="DB22" s="28"/>
      <c r="DC22" s="28"/>
      <c r="DD22" s="28"/>
      <c r="DE22" s="28"/>
      <c r="DF22" s="28"/>
      <c r="DG22" s="166"/>
      <c r="DH22" s="47"/>
      <c r="DI22" s="166"/>
      <c r="DJ22" s="146"/>
      <c r="DK22" s="165"/>
      <c r="DL22" s="161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116"/>
      <c r="EB22" s="28"/>
      <c r="EC22" s="28"/>
      <c r="ED22" s="28"/>
      <c r="EE22" s="28"/>
      <c r="EF22" s="28"/>
      <c r="EG22" s="166"/>
      <c r="EH22" s="47"/>
      <c r="EI22" s="166"/>
      <c r="EJ22" s="146"/>
      <c r="EK22" s="165"/>
      <c r="EL22" s="161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116"/>
      <c r="FB22" s="28"/>
      <c r="FC22" s="28"/>
      <c r="FD22" s="28"/>
      <c r="FE22" s="28"/>
      <c r="FF22" s="28"/>
      <c r="FG22" s="166"/>
      <c r="FH22" s="47"/>
      <c r="FI22" s="166"/>
      <c r="FJ22" s="146"/>
      <c r="FK22" s="165"/>
      <c r="FL22" s="161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</row>
    <row r="23" spans="1:229" ht="9.75" customHeight="1">
      <c r="A23" s="140"/>
      <c r="B23" s="1"/>
      <c r="C23" s="1"/>
      <c r="D23" s="1"/>
      <c r="E23" s="1"/>
      <c r="F23" s="1"/>
      <c r="G23" s="137"/>
      <c r="H23" s="137"/>
      <c r="I23" s="137"/>
      <c r="J23" s="130"/>
      <c r="K23" s="136"/>
      <c r="L23" s="131"/>
      <c r="M23" s="1"/>
      <c r="N23" s="1"/>
      <c r="AA23" s="167"/>
      <c r="AB23" s="28"/>
      <c r="AC23" s="28"/>
      <c r="AD23" s="28"/>
      <c r="AE23" s="28"/>
      <c r="AF23" s="28"/>
      <c r="AG23" s="47"/>
      <c r="AH23" s="47"/>
      <c r="AI23" s="47"/>
      <c r="AJ23" s="146"/>
      <c r="AK23" s="165"/>
      <c r="AL23" s="161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167"/>
      <c r="BB23" s="28"/>
      <c r="BC23" s="28"/>
      <c r="BD23" s="28"/>
      <c r="BE23" s="28"/>
      <c r="BF23" s="28"/>
      <c r="BG23" s="47"/>
      <c r="BH23" s="47"/>
      <c r="BI23" s="47"/>
      <c r="BJ23" s="146"/>
      <c r="BK23" s="165"/>
      <c r="BL23" s="161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7"/>
      <c r="CB23" s="28"/>
      <c r="CC23" s="28"/>
      <c r="CD23" s="28"/>
      <c r="CE23" s="28"/>
      <c r="CF23" s="28"/>
      <c r="CG23" s="47"/>
      <c r="CH23" s="47"/>
      <c r="CI23" s="47"/>
      <c r="CJ23" s="146"/>
      <c r="CK23" s="165"/>
      <c r="CL23" s="161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167"/>
      <c r="DB23" s="28"/>
      <c r="DC23" s="28"/>
      <c r="DD23" s="28"/>
      <c r="DE23" s="28"/>
      <c r="DF23" s="28"/>
      <c r="DG23" s="47"/>
      <c r="DH23" s="47"/>
      <c r="DI23" s="47"/>
      <c r="DJ23" s="146"/>
      <c r="DK23" s="165"/>
      <c r="DL23" s="161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167"/>
      <c r="EB23" s="28"/>
      <c r="EC23" s="28"/>
      <c r="ED23" s="28"/>
      <c r="EE23" s="28"/>
      <c r="EF23" s="28"/>
      <c r="EG23" s="47"/>
      <c r="EH23" s="47"/>
      <c r="EI23" s="47"/>
      <c r="EJ23" s="146"/>
      <c r="EK23" s="165"/>
      <c r="EL23" s="161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167"/>
      <c r="FB23" s="28"/>
      <c r="FC23" s="28"/>
      <c r="FD23" s="28"/>
      <c r="FE23" s="28"/>
      <c r="FF23" s="28"/>
      <c r="FG23" s="47"/>
      <c r="FH23" s="47"/>
      <c r="FI23" s="47"/>
      <c r="FJ23" s="146"/>
      <c r="FK23" s="165"/>
      <c r="FL23" s="161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</row>
    <row r="24" spans="1:229" ht="12.75">
      <c r="A24" s="49" t="s">
        <v>35</v>
      </c>
      <c r="B24" s="1" t="s">
        <v>116</v>
      </c>
      <c r="C24" s="1"/>
      <c r="D24" s="1"/>
      <c r="E24" s="1"/>
      <c r="F24" s="1"/>
      <c r="G24" s="137"/>
      <c r="H24" s="137"/>
      <c r="I24" s="19">
        <f>+I13+I22</f>
        <v>43153453</v>
      </c>
      <c r="J24" s="130"/>
      <c r="K24" s="136"/>
      <c r="L24" s="131"/>
      <c r="M24" s="1"/>
      <c r="N24" s="1"/>
      <c r="AA24" s="116"/>
      <c r="AB24" s="28"/>
      <c r="AC24" s="28"/>
      <c r="AD24" s="28"/>
      <c r="AE24" s="28"/>
      <c r="AF24" s="28"/>
      <c r="AG24" s="47"/>
      <c r="AH24" s="47"/>
      <c r="AI24" s="47"/>
      <c r="AJ24" s="146"/>
      <c r="AK24" s="165"/>
      <c r="AL24" s="161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116"/>
      <c r="BB24" s="28"/>
      <c r="BC24" s="28"/>
      <c r="BD24" s="28"/>
      <c r="BE24" s="28"/>
      <c r="BF24" s="28"/>
      <c r="BG24" s="47"/>
      <c r="BH24" s="47"/>
      <c r="BI24" s="47"/>
      <c r="BJ24" s="146"/>
      <c r="BK24" s="165"/>
      <c r="BL24" s="16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16"/>
      <c r="CB24" s="28"/>
      <c r="CC24" s="28"/>
      <c r="CD24" s="28"/>
      <c r="CE24" s="28"/>
      <c r="CF24" s="28"/>
      <c r="CG24" s="47"/>
      <c r="CH24" s="47"/>
      <c r="CI24" s="47"/>
      <c r="CJ24" s="146"/>
      <c r="CK24" s="165"/>
      <c r="CL24" s="161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116"/>
      <c r="DB24" s="28"/>
      <c r="DC24" s="28"/>
      <c r="DD24" s="28"/>
      <c r="DE24" s="28"/>
      <c r="DF24" s="28"/>
      <c r="DG24" s="47"/>
      <c r="DH24" s="47"/>
      <c r="DI24" s="47"/>
      <c r="DJ24" s="146"/>
      <c r="DK24" s="165"/>
      <c r="DL24" s="161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116"/>
      <c r="EB24" s="28"/>
      <c r="EC24" s="28"/>
      <c r="ED24" s="28"/>
      <c r="EE24" s="28"/>
      <c r="EF24" s="28"/>
      <c r="EG24" s="47"/>
      <c r="EH24" s="47"/>
      <c r="EI24" s="47"/>
      <c r="EJ24" s="146"/>
      <c r="EK24" s="165"/>
      <c r="EL24" s="161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116"/>
      <c r="FB24" s="28"/>
      <c r="FC24" s="28"/>
      <c r="FD24" s="28"/>
      <c r="FE24" s="28"/>
      <c r="FF24" s="28"/>
      <c r="FG24" s="47"/>
      <c r="FH24" s="47"/>
      <c r="FI24" s="47"/>
      <c r="FJ24" s="146"/>
      <c r="FK24" s="165"/>
      <c r="FL24" s="161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</row>
    <row r="25" spans="1:229" ht="9.75" customHeight="1">
      <c r="A25" s="1"/>
      <c r="B25" s="1"/>
      <c r="C25" s="1"/>
      <c r="D25" s="1"/>
      <c r="E25" s="1"/>
      <c r="F25" s="1"/>
      <c r="G25" s="137"/>
      <c r="H25" s="137"/>
      <c r="I25" s="137"/>
      <c r="J25" s="130"/>
      <c r="K25" s="136"/>
      <c r="L25" s="131"/>
      <c r="M25" s="1"/>
      <c r="N25" s="1"/>
      <c r="AA25" s="28"/>
      <c r="AB25" s="28"/>
      <c r="AC25" s="28"/>
      <c r="AD25" s="28"/>
      <c r="AE25" s="28"/>
      <c r="AF25" s="28"/>
      <c r="AG25" s="47"/>
      <c r="AH25" s="47"/>
      <c r="AI25" s="47"/>
      <c r="AJ25" s="146"/>
      <c r="AK25" s="165"/>
      <c r="AL25" s="161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28"/>
      <c r="BB25" s="28"/>
      <c r="BC25" s="28"/>
      <c r="BD25" s="28"/>
      <c r="BE25" s="28"/>
      <c r="BF25" s="28"/>
      <c r="BG25" s="47"/>
      <c r="BH25" s="47"/>
      <c r="BI25" s="47"/>
      <c r="BJ25" s="146"/>
      <c r="BK25" s="165"/>
      <c r="BL25" s="161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28"/>
      <c r="CB25" s="28"/>
      <c r="CC25" s="28"/>
      <c r="CD25" s="28"/>
      <c r="CE25" s="28"/>
      <c r="CF25" s="28"/>
      <c r="CG25" s="47"/>
      <c r="CH25" s="47"/>
      <c r="CI25" s="47"/>
      <c r="CJ25" s="146"/>
      <c r="CK25" s="165"/>
      <c r="CL25" s="161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28"/>
      <c r="DB25" s="28"/>
      <c r="DC25" s="28"/>
      <c r="DD25" s="28"/>
      <c r="DE25" s="28"/>
      <c r="DF25" s="28"/>
      <c r="DG25" s="47"/>
      <c r="DH25" s="47"/>
      <c r="DI25" s="47"/>
      <c r="DJ25" s="146"/>
      <c r="DK25" s="165"/>
      <c r="DL25" s="161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28"/>
      <c r="EB25" s="28"/>
      <c r="EC25" s="28"/>
      <c r="ED25" s="28"/>
      <c r="EE25" s="28"/>
      <c r="EF25" s="28"/>
      <c r="EG25" s="47"/>
      <c r="EH25" s="47"/>
      <c r="EI25" s="47"/>
      <c r="EJ25" s="146"/>
      <c r="EK25" s="165"/>
      <c r="EL25" s="161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28"/>
      <c r="FB25" s="28"/>
      <c r="FC25" s="28"/>
      <c r="FD25" s="28"/>
      <c r="FE25" s="28"/>
      <c r="FF25" s="28"/>
      <c r="FG25" s="47"/>
      <c r="FH25" s="47"/>
      <c r="FI25" s="47"/>
      <c r="FJ25" s="146"/>
      <c r="FK25" s="165"/>
      <c r="FL25" s="161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</row>
    <row r="26" spans="1:229" ht="12.75">
      <c r="A26" s="132" t="s">
        <v>117</v>
      </c>
      <c r="B26" s="1" t="s">
        <v>118</v>
      </c>
      <c r="C26" s="1"/>
      <c r="D26" s="1"/>
      <c r="E26" s="1" t="s">
        <v>119</v>
      </c>
      <c r="F26" s="1"/>
      <c r="G26" s="19">
        <v>0</v>
      </c>
      <c r="H26" s="19"/>
      <c r="I26" s="19">
        <v>0</v>
      </c>
      <c r="J26" s="130"/>
      <c r="K26" s="136">
        <f aca="true" t="shared" si="1" ref="K26:K32">IF(I26=0,0,(G26/I26)/10)</f>
        <v>0</v>
      </c>
      <c r="L26" s="131"/>
      <c r="M26" s="1"/>
      <c r="N26" s="1"/>
      <c r="AA26" s="162"/>
      <c r="AB26" s="28"/>
      <c r="AC26" s="28"/>
      <c r="AD26" s="28"/>
      <c r="AE26" s="28"/>
      <c r="AF26" s="28"/>
      <c r="AG26" s="47"/>
      <c r="AH26" s="47"/>
      <c r="AI26" s="47"/>
      <c r="AJ26" s="146"/>
      <c r="AK26" s="165"/>
      <c r="AL26" s="161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162"/>
      <c r="BB26" s="28"/>
      <c r="BC26" s="28"/>
      <c r="BD26" s="28"/>
      <c r="BE26" s="28"/>
      <c r="BF26" s="28"/>
      <c r="BG26" s="47"/>
      <c r="BH26" s="47"/>
      <c r="BI26" s="47"/>
      <c r="BJ26" s="146"/>
      <c r="BK26" s="165"/>
      <c r="BL26" s="161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2"/>
      <c r="CB26" s="28"/>
      <c r="CC26" s="28"/>
      <c r="CD26" s="28"/>
      <c r="CE26" s="28"/>
      <c r="CF26" s="28"/>
      <c r="CG26" s="47"/>
      <c r="CH26" s="47"/>
      <c r="CI26" s="47"/>
      <c r="CJ26" s="146"/>
      <c r="CK26" s="165"/>
      <c r="CL26" s="161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162"/>
      <c r="DB26" s="28"/>
      <c r="DC26" s="28"/>
      <c r="DD26" s="28"/>
      <c r="DE26" s="28"/>
      <c r="DF26" s="28"/>
      <c r="DG26" s="47"/>
      <c r="DH26" s="47"/>
      <c r="DI26" s="47"/>
      <c r="DJ26" s="146"/>
      <c r="DK26" s="165"/>
      <c r="DL26" s="161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162"/>
      <c r="EB26" s="28"/>
      <c r="EC26" s="28"/>
      <c r="ED26" s="28"/>
      <c r="EE26" s="28"/>
      <c r="EF26" s="28"/>
      <c r="EG26" s="47"/>
      <c r="EH26" s="47"/>
      <c r="EI26" s="47"/>
      <c r="EJ26" s="146"/>
      <c r="EK26" s="165"/>
      <c r="EL26" s="161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162"/>
      <c r="FB26" s="28"/>
      <c r="FC26" s="28"/>
      <c r="FD26" s="28"/>
      <c r="FE26" s="28"/>
      <c r="FF26" s="28"/>
      <c r="FG26" s="47"/>
      <c r="FH26" s="47"/>
      <c r="FI26" s="47"/>
      <c r="FJ26" s="146"/>
      <c r="FK26" s="165"/>
      <c r="FL26" s="161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</row>
    <row r="27" spans="1:229" ht="12.75">
      <c r="A27" s="132" t="s">
        <v>120</v>
      </c>
      <c r="B27" s="1" t="s">
        <v>121</v>
      </c>
      <c r="C27" s="1"/>
      <c r="D27" s="1"/>
      <c r="E27" s="1" t="s">
        <v>119</v>
      </c>
      <c r="F27" s="1"/>
      <c r="G27" s="19">
        <v>0</v>
      </c>
      <c r="H27" s="19"/>
      <c r="I27" s="19">
        <v>0</v>
      </c>
      <c r="J27" s="130" t="s">
        <v>98</v>
      </c>
      <c r="K27" s="136">
        <f t="shared" si="1"/>
        <v>0</v>
      </c>
      <c r="L27" s="131"/>
      <c r="M27" s="1"/>
      <c r="N27" s="1"/>
      <c r="AA27" s="162"/>
      <c r="AB27" s="28"/>
      <c r="AC27" s="28"/>
      <c r="AD27" s="28"/>
      <c r="AE27" s="28"/>
      <c r="AF27" s="28"/>
      <c r="AG27" s="47"/>
      <c r="AH27" s="47"/>
      <c r="AI27" s="166"/>
      <c r="AJ27" s="146"/>
      <c r="AK27" s="165"/>
      <c r="AL27" s="161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162"/>
      <c r="BB27" s="28"/>
      <c r="BC27" s="28"/>
      <c r="BD27" s="28"/>
      <c r="BE27" s="28"/>
      <c r="BF27" s="28"/>
      <c r="BG27" s="47"/>
      <c r="BH27" s="47"/>
      <c r="BI27" s="166"/>
      <c r="BJ27" s="146"/>
      <c r="BK27" s="165"/>
      <c r="BL27" s="161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2"/>
      <c r="CB27" s="28"/>
      <c r="CC27" s="28"/>
      <c r="CD27" s="28"/>
      <c r="CE27" s="28"/>
      <c r="CF27" s="28"/>
      <c r="CG27" s="47"/>
      <c r="CH27" s="47"/>
      <c r="CI27" s="166"/>
      <c r="CJ27" s="146"/>
      <c r="CK27" s="165"/>
      <c r="CL27" s="161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162"/>
      <c r="DB27" s="28"/>
      <c r="DC27" s="28"/>
      <c r="DD27" s="28"/>
      <c r="DE27" s="28"/>
      <c r="DF27" s="28"/>
      <c r="DG27" s="47"/>
      <c r="DH27" s="47"/>
      <c r="DI27" s="166"/>
      <c r="DJ27" s="146"/>
      <c r="DK27" s="165"/>
      <c r="DL27" s="161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162"/>
      <c r="EB27" s="28"/>
      <c r="EC27" s="28"/>
      <c r="ED27" s="28"/>
      <c r="EE27" s="28"/>
      <c r="EF27" s="28"/>
      <c r="EG27" s="47"/>
      <c r="EH27" s="47"/>
      <c r="EI27" s="166"/>
      <c r="EJ27" s="146"/>
      <c r="EK27" s="165"/>
      <c r="EL27" s="161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162"/>
      <c r="FB27" s="28"/>
      <c r="FC27" s="28"/>
      <c r="FD27" s="28"/>
      <c r="FE27" s="28"/>
      <c r="FF27" s="28"/>
      <c r="FG27" s="47"/>
      <c r="FH27" s="47"/>
      <c r="FI27" s="166"/>
      <c r="FJ27" s="146"/>
      <c r="FK27" s="165"/>
      <c r="FL27" s="161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</row>
    <row r="28" spans="1:229" ht="12.75">
      <c r="A28" s="132" t="s">
        <v>122</v>
      </c>
      <c r="B28" s="1" t="s">
        <v>123</v>
      </c>
      <c r="C28" s="1"/>
      <c r="D28" s="1"/>
      <c r="E28" s="1" t="s">
        <v>119</v>
      </c>
      <c r="F28" s="1"/>
      <c r="G28" s="19">
        <v>-34059150</v>
      </c>
      <c r="H28" s="19"/>
      <c r="I28" s="19">
        <v>-1035000</v>
      </c>
      <c r="J28" s="130"/>
      <c r="K28" s="136">
        <f t="shared" si="1"/>
        <v>3.2907391304347824</v>
      </c>
      <c r="L28" s="131"/>
      <c r="M28" s="1"/>
      <c r="N28" s="1"/>
      <c r="AA28" s="162"/>
      <c r="AB28" s="28"/>
      <c r="AC28" s="28"/>
      <c r="AD28" s="28"/>
      <c r="AE28" s="28"/>
      <c r="AF28" s="28"/>
      <c r="AG28" s="47"/>
      <c r="AH28" s="47"/>
      <c r="AI28" s="47"/>
      <c r="AJ28" s="146"/>
      <c r="AK28" s="165"/>
      <c r="AL28" s="161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162"/>
      <c r="BB28" s="28"/>
      <c r="BC28" s="28"/>
      <c r="BD28" s="28"/>
      <c r="BE28" s="28"/>
      <c r="BF28" s="28"/>
      <c r="BG28" s="47"/>
      <c r="BH28" s="47"/>
      <c r="BI28" s="47"/>
      <c r="BJ28" s="146"/>
      <c r="BK28" s="165"/>
      <c r="BL28" s="16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2"/>
      <c r="CB28" s="28"/>
      <c r="CC28" s="28"/>
      <c r="CD28" s="28"/>
      <c r="CE28" s="28"/>
      <c r="CF28" s="28"/>
      <c r="CG28" s="47"/>
      <c r="CH28" s="47"/>
      <c r="CI28" s="47"/>
      <c r="CJ28" s="146"/>
      <c r="CK28" s="165"/>
      <c r="CL28" s="161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162"/>
      <c r="DB28" s="28"/>
      <c r="DC28" s="28"/>
      <c r="DD28" s="28"/>
      <c r="DE28" s="28"/>
      <c r="DF28" s="28"/>
      <c r="DG28" s="47"/>
      <c r="DH28" s="47"/>
      <c r="DI28" s="47"/>
      <c r="DJ28" s="146"/>
      <c r="DK28" s="165"/>
      <c r="DL28" s="161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162"/>
      <c r="EB28" s="28"/>
      <c r="EC28" s="28"/>
      <c r="ED28" s="28"/>
      <c r="EE28" s="28"/>
      <c r="EF28" s="28"/>
      <c r="EG28" s="47"/>
      <c r="EH28" s="47"/>
      <c r="EI28" s="47"/>
      <c r="EJ28" s="146"/>
      <c r="EK28" s="165"/>
      <c r="EL28" s="161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162"/>
      <c r="FB28" s="28"/>
      <c r="FC28" s="28"/>
      <c r="FD28" s="28"/>
      <c r="FE28" s="28"/>
      <c r="FF28" s="28"/>
      <c r="FG28" s="47"/>
      <c r="FH28" s="47"/>
      <c r="FI28" s="47"/>
      <c r="FJ28" s="146"/>
      <c r="FK28" s="165"/>
      <c r="FL28" s="161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</row>
    <row r="29" spans="1:229" ht="12.75">
      <c r="A29" s="132" t="s">
        <v>124</v>
      </c>
      <c r="B29" s="1" t="s">
        <v>125</v>
      </c>
      <c r="C29" s="1"/>
      <c r="D29" s="1"/>
      <c r="E29" s="1" t="s">
        <v>119</v>
      </c>
      <c r="F29" s="1"/>
      <c r="G29" s="19">
        <v>-4765728</v>
      </c>
      <c r="H29" s="19"/>
      <c r="I29" s="19">
        <v>-1035000</v>
      </c>
      <c r="J29" s="130" t="s">
        <v>98</v>
      </c>
      <c r="K29" s="136">
        <f t="shared" si="1"/>
        <v>0.4604568115942029</v>
      </c>
      <c r="L29" s="131"/>
      <c r="M29" s="1"/>
      <c r="N29" s="1"/>
      <c r="AA29" s="162"/>
      <c r="AB29" s="28"/>
      <c r="AC29" s="28"/>
      <c r="AD29" s="28"/>
      <c r="AE29" s="28"/>
      <c r="AF29" s="28"/>
      <c r="AG29" s="47"/>
      <c r="AH29" s="47"/>
      <c r="AI29" s="166"/>
      <c r="AJ29" s="146"/>
      <c r="AK29" s="165"/>
      <c r="AL29" s="161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162"/>
      <c r="BB29" s="28"/>
      <c r="BC29" s="28"/>
      <c r="BD29" s="28"/>
      <c r="BE29" s="28"/>
      <c r="BF29" s="28"/>
      <c r="BG29" s="47"/>
      <c r="BH29" s="47"/>
      <c r="BI29" s="166"/>
      <c r="BJ29" s="146"/>
      <c r="BK29" s="165"/>
      <c r="BL29" s="161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2"/>
      <c r="CB29" s="28"/>
      <c r="CC29" s="28"/>
      <c r="CD29" s="28"/>
      <c r="CE29" s="28"/>
      <c r="CF29" s="28"/>
      <c r="CG29" s="47"/>
      <c r="CH29" s="47"/>
      <c r="CI29" s="166"/>
      <c r="CJ29" s="146"/>
      <c r="CK29" s="165"/>
      <c r="CL29" s="161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162"/>
      <c r="DB29" s="28"/>
      <c r="DC29" s="28"/>
      <c r="DD29" s="28"/>
      <c r="DE29" s="28"/>
      <c r="DF29" s="28"/>
      <c r="DG29" s="47"/>
      <c r="DH29" s="47"/>
      <c r="DI29" s="166"/>
      <c r="DJ29" s="146"/>
      <c r="DK29" s="165"/>
      <c r="DL29" s="161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162"/>
      <c r="EB29" s="28"/>
      <c r="EC29" s="28"/>
      <c r="ED29" s="28"/>
      <c r="EE29" s="28"/>
      <c r="EF29" s="28"/>
      <c r="EG29" s="47"/>
      <c r="EH29" s="47"/>
      <c r="EI29" s="166"/>
      <c r="EJ29" s="146"/>
      <c r="EK29" s="165"/>
      <c r="EL29" s="161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162"/>
      <c r="FB29" s="28"/>
      <c r="FC29" s="28"/>
      <c r="FD29" s="28"/>
      <c r="FE29" s="28"/>
      <c r="FF29" s="28"/>
      <c r="FG29" s="47"/>
      <c r="FH29" s="47"/>
      <c r="FI29" s="166"/>
      <c r="FJ29" s="146"/>
      <c r="FK29" s="165"/>
      <c r="FL29" s="161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</row>
    <row r="30" spans="1:229" ht="12.75">
      <c r="A30" s="132" t="s">
        <v>126</v>
      </c>
      <c r="B30" s="1" t="s">
        <v>127</v>
      </c>
      <c r="C30" s="1"/>
      <c r="D30" s="1"/>
      <c r="E30" s="1" t="s">
        <v>119</v>
      </c>
      <c r="F30" s="1"/>
      <c r="G30" s="19">
        <v>0</v>
      </c>
      <c r="H30" s="19"/>
      <c r="I30" s="19">
        <v>0</v>
      </c>
      <c r="J30" s="130"/>
      <c r="K30" s="136">
        <f t="shared" si="1"/>
        <v>0</v>
      </c>
      <c r="L30" s="131"/>
      <c r="M30" s="1"/>
      <c r="N30" s="1"/>
      <c r="AA30" s="162"/>
      <c r="AB30" s="28"/>
      <c r="AC30" s="28"/>
      <c r="AD30" s="28"/>
      <c r="AE30" s="28"/>
      <c r="AF30" s="28"/>
      <c r="AG30" s="47"/>
      <c r="AH30" s="47"/>
      <c r="AI30" s="47"/>
      <c r="AJ30" s="146"/>
      <c r="AK30" s="165"/>
      <c r="AL30" s="161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162"/>
      <c r="BB30" s="28"/>
      <c r="BC30" s="28"/>
      <c r="BD30" s="28"/>
      <c r="BE30" s="28"/>
      <c r="BF30" s="28"/>
      <c r="BG30" s="47"/>
      <c r="BH30" s="47"/>
      <c r="BI30" s="47"/>
      <c r="BJ30" s="146"/>
      <c r="BK30" s="165"/>
      <c r="BL30" s="161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2"/>
      <c r="CB30" s="28"/>
      <c r="CC30" s="28"/>
      <c r="CD30" s="28"/>
      <c r="CE30" s="28"/>
      <c r="CF30" s="28"/>
      <c r="CG30" s="47"/>
      <c r="CH30" s="47"/>
      <c r="CI30" s="47"/>
      <c r="CJ30" s="146"/>
      <c r="CK30" s="165"/>
      <c r="CL30" s="161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162"/>
      <c r="DB30" s="28"/>
      <c r="DC30" s="28"/>
      <c r="DD30" s="28"/>
      <c r="DE30" s="28"/>
      <c r="DF30" s="28"/>
      <c r="DG30" s="47"/>
      <c r="DH30" s="47"/>
      <c r="DI30" s="47"/>
      <c r="DJ30" s="146"/>
      <c r="DK30" s="165"/>
      <c r="DL30" s="161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162"/>
      <c r="EB30" s="28"/>
      <c r="EC30" s="28"/>
      <c r="ED30" s="28"/>
      <c r="EE30" s="28"/>
      <c r="EF30" s="28"/>
      <c r="EG30" s="47"/>
      <c r="EH30" s="47"/>
      <c r="EI30" s="47"/>
      <c r="EJ30" s="146"/>
      <c r="EK30" s="165"/>
      <c r="EL30" s="161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162"/>
      <c r="FB30" s="28"/>
      <c r="FC30" s="28"/>
      <c r="FD30" s="28"/>
      <c r="FE30" s="28"/>
      <c r="FF30" s="28"/>
      <c r="FG30" s="47"/>
      <c r="FH30" s="47"/>
      <c r="FI30" s="47"/>
      <c r="FJ30" s="146"/>
      <c r="FK30" s="165"/>
      <c r="FL30" s="161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</row>
    <row r="31" spans="1:229" ht="12.75">
      <c r="A31" s="132" t="s">
        <v>128</v>
      </c>
      <c r="B31" s="1" t="s">
        <v>129</v>
      </c>
      <c r="C31" s="1"/>
      <c r="D31" s="1"/>
      <c r="E31" s="1" t="s">
        <v>119</v>
      </c>
      <c r="F31" s="1"/>
      <c r="G31" s="19">
        <v>0</v>
      </c>
      <c r="H31" s="19"/>
      <c r="I31" s="19">
        <v>0</v>
      </c>
      <c r="J31" s="130"/>
      <c r="K31" s="136">
        <f t="shared" si="1"/>
        <v>0</v>
      </c>
      <c r="L31" s="131"/>
      <c r="M31" s="1"/>
      <c r="N31" s="1"/>
      <c r="AA31" s="162"/>
      <c r="AB31" s="28"/>
      <c r="AC31" s="28"/>
      <c r="AD31" s="28"/>
      <c r="AE31" s="28"/>
      <c r="AF31" s="28"/>
      <c r="AG31" s="47"/>
      <c r="AH31" s="47"/>
      <c r="AI31" s="166"/>
      <c r="AJ31" s="146"/>
      <c r="AK31" s="165"/>
      <c r="AL31" s="161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162"/>
      <c r="BB31" s="28"/>
      <c r="BC31" s="28"/>
      <c r="BD31" s="28"/>
      <c r="BE31" s="28"/>
      <c r="BF31" s="28"/>
      <c r="BG31" s="47"/>
      <c r="BH31" s="47"/>
      <c r="BI31" s="166"/>
      <c r="BJ31" s="146"/>
      <c r="BK31" s="165"/>
      <c r="BL31" s="161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2"/>
      <c r="CB31" s="28"/>
      <c r="CC31" s="28"/>
      <c r="CD31" s="28"/>
      <c r="CE31" s="28"/>
      <c r="CF31" s="28"/>
      <c r="CG31" s="47"/>
      <c r="CH31" s="47"/>
      <c r="CI31" s="166"/>
      <c r="CJ31" s="146"/>
      <c r="CK31" s="165"/>
      <c r="CL31" s="161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162"/>
      <c r="DB31" s="28"/>
      <c r="DC31" s="28"/>
      <c r="DD31" s="28"/>
      <c r="DE31" s="28"/>
      <c r="DF31" s="28"/>
      <c r="DG31" s="47"/>
      <c r="DH31" s="47"/>
      <c r="DI31" s="166"/>
      <c r="DJ31" s="146"/>
      <c r="DK31" s="165"/>
      <c r="DL31" s="161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162"/>
      <c r="EB31" s="28"/>
      <c r="EC31" s="28"/>
      <c r="ED31" s="28"/>
      <c r="EE31" s="28"/>
      <c r="EF31" s="28"/>
      <c r="EG31" s="47"/>
      <c r="EH31" s="47"/>
      <c r="EI31" s="166"/>
      <c r="EJ31" s="146"/>
      <c r="EK31" s="165"/>
      <c r="EL31" s="161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162"/>
      <c r="FB31" s="28"/>
      <c r="FC31" s="28"/>
      <c r="FD31" s="28"/>
      <c r="FE31" s="28"/>
      <c r="FF31" s="28"/>
      <c r="FG31" s="47"/>
      <c r="FH31" s="47"/>
      <c r="FI31" s="166"/>
      <c r="FJ31" s="146"/>
      <c r="FK31" s="165"/>
      <c r="FL31" s="161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</row>
    <row r="32" spans="1:229" ht="12.75">
      <c r="A32" s="132" t="s">
        <v>130</v>
      </c>
      <c r="B32" s="1" t="s">
        <v>131</v>
      </c>
      <c r="C32" s="1"/>
      <c r="D32" s="1"/>
      <c r="E32" s="1" t="s">
        <v>119</v>
      </c>
      <c r="F32" s="1"/>
      <c r="G32" s="138">
        <v>-71009729</v>
      </c>
      <c r="H32" s="19"/>
      <c r="I32" s="138">
        <v>-1800987</v>
      </c>
      <c r="J32" s="130"/>
      <c r="K32" s="139">
        <f t="shared" si="1"/>
        <v>3.9428229631862974</v>
      </c>
      <c r="L32" s="131"/>
      <c r="M32" s="1"/>
      <c r="N32" s="1"/>
      <c r="AA32" s="162"/>
      <c r="AB32" s="28"/>
      <c r="AC32" s="28"/>
      <c r="AD32" s="28"/>
      <c r="AE32" s="28"/>
      <c r="AF32" s="28"/>
      <c r="AG32" s="47"/>
      <c r="AH32" s="47"/>
      <c r="AI32" s="47"/>
      <c r="AJ32" s="146"/>
      <c r="AK32" s="165"/>
      <c r="AL32" s="161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162"/>
      <c r="BB32" s="28"/>
      <c r="BC32" s="28"/>
      <c r="BD32" s="28"/>
      <c r="BE32" s="28"/>
      <c r="BF32" s="28"/>
      <c r="BG32" s="47"/>
      <c r="BH32" s="47"/>
      <c r="BI32" s="47"/>
      <c r="BJ32" s="146"/>
      <c r="BK32" s="165"/>
      <c r="BL32" s="16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2"/>
      <c r="CB32" s="28"/>
      <c r="CC32" s="28"/>
      <c r="CD32" s="28"/>
      <c r="CE32" s="28"/>
      <c r="CF32" s="28"/>
      <c r="CG32" s="47"/>
      <c r="CH32" s="47"/>
      <c r="CI32" s="47"/>
      <c r="CJ32" s="146"/>
      <c r="CK32" s="165"/>
      <c r="CL32" s="161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162"/>
      <c r="DB32" s="28"/>
      <c r="DC32" s="28"/>
      <c r="DD32" s="28"/>
      <c r="DE32" s="28"/>
      <c r="DF32" s="28"/>
      <c r="DG32" s="47"/>
      <c r="DH32" s="47"/>
      <c r="DI32" s="47"/>
      <c r="DJ32" s="146"/>
      <c r="DK32" s="165"/>
      <c r="DL32" s="161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162"/>
      <c r="EB32" s="28"/>
      <c r="EC32" s="28"/>
      <c r="ED32" s="28"/>
      <c r="EE32" s="28"/>
      <c r="EF32" s="28"/>
      <c r="EG32" s="47"/>
      <c r="EH32" s="47"/>
      <c r="EI32" s="47"/>
      <c r="EJ32" s="146"/>
      <c r="EK32" s="165"/>
      <c r="EL32" s="161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162"/>
      <c r="FB32" s="28"/>
      <c r="FC32" s="28"/>
      <c r="FD32" s="28"/>
      <c r="FE32" s="28"/>
      <c r="FF32" s="28"/>
      <c r="FG32" s="47"/>
      <c r="FH32" s="47"/>
      <c r="FI32" s="47"/>
      <c r="FJ32" s="146"/>
      <c r="FK32" s="165"/>
      <c r="FL32" s="161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</row>
    <row r="33" spans="1:229" ht="9.75" customHeight="1">
      <c r="A33" s="1"/>
      <c r="B33" s="1"/>
      <c r="C33" s="1"/>
      <c r="D33" s="1"/>
      <c r="E33" s="1"/>
      <c r="F33" s="1"/>
      <c r="G33" s="137"/>
      <c r="H33" s="137"/>
      <c r="I33" s="137"/>
      <c r="J33" s="130"/>
      <c r="K33" s="136"/>
      <c r="L33" s="131"/>
      <c r="M33" s="1"/>
      <c r="N33" s="1"/>
      <c r="AA33" s="28"/>
      <c r="AB33" s="28"/>
      <c r="AC33" s="28"/>
      <c r="AD33" s="28"/>
      <c r="AE33" s="28"/>
      <c r="AF33" s="28"/>
      <c r="AG33" s="47"/>
      <c r="AH33" s="47"/>
      <c r="AI33" s="47"/>
      <c r="AJ33" s="146"/>
      <c r="AK33" s="165"/>
      <c r="AL33" s="161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28"/>
      <c r="BB33" s="28"/>
      <c r="BC33" s="28"/>
      <c r="BD33" s="28"/>
      <c r="BE33" s="28"/>
      <c r="BF33" s="28"/>
      <c r="BG33" s="47"/>
      <c r="BH33" s="47"/>
      <c r="BI33" s="47"/>
      <c r="BJ33" s="146"/>
      <c r="BK33" s="165"/>
      <c r="BL33" s="161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28"/>
      <c r="CB33" s="28"/>
      <c r="CC33" s="28"/>
      <c r="CD33" s="28"/>
      <c r="CE33" s="28"/>
      <c r="CF33" s="28"/>
      <c r="CG33" s="47"/>
      <c r="CH33" s="47"/>
      <c r="CI33" s="47"/>
      <c r="CJ33" s="146"/>
      <c r="CK33" s="165"/>
      <c r="CL33" s="161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28"/>
      <c r="DB33" s="28"/>
      <c r="DC33" s="28"/>
      <c r="DD33" s="28"/>
      <c r="DE33" s="28"/>
      <c r="DF33" s="28"/>
      <c r="DG33" s="47"/>
      <c r="DH33" s="47"/>
      <c r="DI33" s="47"/>
      <c r="DJ33" s="146"/>
      <c r="DK33" s="165"/>
      <c r="DL33" s="161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28"/>
      <c r="EB33" s="28"/>
      <c r="EC33" s="28"/>
      <c r="ED33" s="28"/>
      <c r="EE33" s="28"/>
      <c r="EF33" s="28"/>
      <c r="EG33" s="47"/>
      <c r="EH33" s="47"/>
      <c r="EI33" s="47"/>
      <c r="EJ33" s="146"/>
      <c r="EK33" s="165"/>
      <c r="EL33" s="161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28"/>
      <c r="FB33" s="28"/>
      <c r="FC33" s="28"/>
      <c r="FD33" s="28"/>
      <c r="FE33" s="28"/>
      <c r="FF33" s="28"/>
      <c r="FG33" s="47"/>
      <c r="FH33" s="47"/>
      <c r="FI33" s="47"/>
      <c r="FJ33" s="146"/>
      <c r="FK33" s="165"/>
      <c r="FL33" s="161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</row>
    <row r="34" spans="1:229" ht="12.75">
      <c r="A34" s="132" t="s">
        <v>132</v>
      </c>
      <c r="B34" s="1" t="s">
        <v>133</v>
      </c>
      <c r="C34" s="1"/>
      <c r="D34" s="1"/>
      <c r="E34" s="1"/>
      <c r="F34" s="1"/>
      <c r="G34" s="19">
        <f>SUM(G26:G32)</f>
        <v>-109834607</v>
      </c>
      <c r="H34" s="19"/>
      <c r="I34" s="19">
        <f>SUM(I26:I32)-I27-I29-I31</f>
        <v>-2835987</v>
      </c>
      <c r="J34" s="130"/>
      <c r="K34" s="136">
        <f>IF(I34=0,0,(G34/I34)/10)</f>
        <v>3.872888239614639</v>
      </c>
      <c r="L34" s="131"/>
      <c r="M34" s="1"/>
      <c r="N34" s="1"/>
      <c r="AA34" s="162"/>
      <c r="AB34" s="28"/>
      <c r="AC34" s="28"/>
      <c r="AD34" s="28"/>
      <c r="AE34" s="28"/>
      <c r="AF34" s="28"/>
      <c r="AG34" s="166"/>
      <c r="AH34" s="166"/>
      <c r="AI34" s="166"/>
      <c r="AJ34" s="146"/>
      <c r="AK34" s="165"/>
      <c r="AL34" s="161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162"/>
      <c r="BB34" s="28"/>
      <c r="BC34" s="28"/>
      <c r="BD34" s="28"/>
      <c r="BE34" s="28"/>
      <c r="BF34" s="28"/>
      <c r="BG34" s="166"/>
      <c r="BH34" s="166"/>
      <c r="BI34" s="166"/>
      <c r="BJ34" s="146"/>
      <c r="BK34" s="165"/>
      <c r="BL34" s="161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2"/>
      <c r="CB34" s="28"/>
      <c r="CC34" s="28"/>
      <c r="CD34" s="28"/>
      <c r="CE34" s="28"/>
      <c r="CF34" s="28"/>
      <c r="CG34" s="166"/>
      <c r="CH34" s="166"/>
      <c r="CI34" s="166"/>
      <c r="CJ34" s="146"/>
      <c r="CK34" s="165"/>
      <c r="CL34" s="161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162"/>
      <c r="DB34" s="28"/>
      <c r="DC34" s="28"/>
      <c r="DD34" s="28"/>
      <c r="DE34" s="28"/>
      <c r="DF34" s="28"/>
      <c r="DG34" s="166"/>
      <c r="DH34" s="166"/>
      <c r="DI34" s="166"/>
      <c r="DJ34" s="146"/>
      <c r="DK34" s="165"/>
      <c r="DL34" s="161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162"/>
      <c r="EB34" s="28"/>
      <c r="EC34" s="28"/>
      <c r="ED34" s="28"/>
      <c r="EE34" s="28"/>
      <c r="EF34" s="28"/>
      <c r="EG34" s="166"/>
      <c r="EH34" s="166"/>
      <c r="EI34" s="166"/>
      <c r="EJ34" s="146"/>
      <c r="EK34" s="165"/>
      <c r="EL34" s="161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162"/>
      <c r="FB34" s="28"/>
      <c r="FC34" s="28"/>
      <c r="FD34" s="28"/>
      <c r="FE34" s="28"/>
      <c r="FF34" s="28"/>
      <c r="FG34" s="166"/>
      <c r="FH34" s="166"/>
      <c r="FI34" s="166"/>
      <c r="FJ34" s="146"/>
      <c r="FK34" s="165"/>
      <c r="FL34" s="161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</row>
    <row r="35" spans="1:229" ht="12.75">
      <c r="A35" s="132" t="s">
        <v>134</v>
      </c>
      <c r="B35" s="1" t="s">
        <v>135</v>
      </c>
      <c r="C35" s="1"/>
      <c r="D35" s="1"/>
      <c r="E35" s="1"/>
      <c r="F35" s="1"/>
      <c r="G35" s="137"/>
      <c r="H35" s="137"/>
      <c r="I35" s="19">
        <v>0</v>
      </c>
      <c r="J35" s="130"/>
      <c r="K35" s="136"/>
      <c r="L35" s="131"/>
      <c r="M35" s="1"/>
      <c r="N35" s="1"/>
      <c r="AA35" s="162"/>
      <c r="AB35" s="28"/>
      <c r="AC35" s="28"/>
      <c r="AD35" s="28"/>
      <c r="AE35" s="28"/>
      <c r="AF35" s="28"/>
      <c r="AG35" s="47"/>
      <c r="AH35" s="47"/>
      <c r="AI35" s="166"/>
      <c r="AJ35" s="146"/>
      <c r="AK35" s="165"/>
      <c r="AL35" s="161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162"/>
      <c r="BB35" s="28"/>
      <c r="BC35" s="28"/>
      <c r="BD35" s="28"/>
      <c r="BE35" s="28"/>
      <c r="BF35" s="28"/>
      <c r="BG35" s="47"/>
      <c r="BH35" s="47"/>
      <c r="BI35" s="166"/>
      <c r="BJ35" s="146"/>
      <c r="BK35" s="165"/>
      <c r="BL35" s="161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2"/>
      <c r="CB35" s="28"/>
      <c r="CC35" s="28"/>
      <c r="CD35" s="28"/>
      <c r="CE35" s="28"/>
      <c r="CF35" s="28"/>
      <c r="CG35" s="47"/>
      <c r="CH35" s="47"/>
      <c r="CI35" s="166"/>
      <c r="CJ35" s="146"/>
      <c r="CK35" s="165"/>
      <c r="CL35" s="161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162"/>
      <c r="DB35" s="28"/>
      <c r="DC35" s="28"/>
      <c r="DD35" s="28"/>
      <c r="DE35" s="28"/>
      <c r="DF35" s="28"/>
      <c r="DG35" s="47"/>
      <c r="DH35" s="47"/>
      <c r="DI35" s="166"/>
      <c r="DJ35" s="146"/>
      <c r="DK35" s="165"/>
      <c r="DL35" s="161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162"/>
      <c r="EB35" s="28"/>
      <c r="EC35" s="28"/>
      <c r="ED35" s="28"/>
      <c r="EE35" s="28"/>
      <c r="EF35" s="28"/>
      <c r="EG35" s="47"/>
      <c r="EH35" s="47"/>
      <c r="EI35" s="166"/>
      <c r="EJ35" s="146"/>
      <c r="EK35" s="165"/>
      <c r="EL35" s="161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162"/>
      <c r="FB35" s="28"/>
      <c r="FC35" s="28"/>
      <c r="FD35" s="28"/>
      <c r="FE35" s="28"/>
      <c r="FF35" s="28"/>
      <c r="FG35" s="47"/>
      <c r="FH35" s="47"/>
      <c r="FI35" s="166"/>
      <c r="FJ35" s="146"/>
      <c r="FK35" s="165"/>
      <c r="FL35" s="161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</row>
    <row r="36" spans="1:229" ht="9.75" customHeight="1">
      <c r="A36" s="1"/>
      <c r="B36" s="1"/>
      <c r="C36" s="1"/>
      <c r="D36" s="1"/>
      <c r="E36" s="1"/>
      <c r="F36" s="1"/>
      <c r="G36" s="137"/>
      <c r="H36" s="137"/>
      <c r="I36" s="137"/>
      <c r="J36" s="130"/>
      <c r="K36" s="136"/>
      <c r="L36" s="131"/>
      <c r="M36" s="1"/>
      <c r="N36" s="1"/>
      <c r="AA36" s="28"/>
      <c r="AB36" s="28"/>
      <c r="AC36" s="28"/>
      <c r="AD36" s="28"/>
      <c r="AE36" s="28"/>
      <c r="AF36" s="28"/>
      <c r="AG36" s="47"/>
      <c r="AH36" s="47"/>
      <c r="AI36" s="47"/>
      <c r="AJ36" s="146"/>
      <c r="AK36" s="165"/>
      <c r="AL36" s="161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28"/>
      <c r="BB36" s="28"/>
      <c r="BC36" s="28"/>
      <c r="BD36" s="28"/>
      <c r="BE36" s="28"/>
      <c r="BF36" s="28"/>
      <c r="BG36" s="47"/>
      <c r="BH36" s="47"/>
      <c r="BI36" s="47"/>
      <c r="BJ36" s="146"/>
      <c r="BK36" s="165"/>
      <c r="BL36" s="161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28"/>
      <c r="CB36" s="28"/>
      <c r="CC36" s="28"/>
      <c r="CD36" s="28"/>
      <c r="CE36" s="28"/>
      <c r="CF36" s="28"/>
      <c r="CG36" s="47"/>
      <c r="CH36" s="47"/>
      <c r="CI36" s="47"/>
      <c r="CJ36" s="146"/>
      <c r="CK36" s="165"/>
      <c r="CL36" s="161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28"/>
      <c r="DB36" s="28"/>
      <c r="DC36" s="28"/>
      <c r="DD36" s="28"/>
      <c r="DE36" s="28"/>
      <c r="DF36" s="28"/>
      <c r="DG36" s="47"/>
      <c r="DH36" s="47"/>
      <c r="DI36" s="47"/>
      <c r="DJ36" s="146"/>
      <c r="DK36" s="165"/>
      <c r="DL36" s="161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28"/>
      <c r="EB36" s="28"/>
      <c r="EC36" s="28"/>
      <c r="ED36" s="28"/>
      <c r="EE36" s="28"/>
      <c r="EF36" s="28"/>
      <c r="EG36" s="47"/>
      <c r="EH36" s="47"/>
      <c r="EI36" s="47"/>
      <c r="EJ36" s="146"/>
      <c r="EK36" s="165"/>
      <c r="EL36" s="161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28"/>
      <c r="FB36" s="28"/>
      <c r="FC36" s="28"/>
      <c r="FD36" s="28"/>
      <c r="FE36" s="28"/>
      <c r="FF36" s="28"/>
      <c r="FG36" s="47"/>
      <c r="FH36" s="47"/>
      <c r="FI36" s="47"/>
      <c r="FJ36" s="146"/>
      <c r="FK36" s="165"/>
      <c r="FL36" s="161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</row>
    <row r="37" spans="1:229" ht="12.75">
      <c r="A37" s="132" t="s">
        <v>136</v>
      </c>
      <c r="B37" s="1" t="s">
        <v>137</v>
      </c>
      <c r="C37" s="1"/>
      <c r="D37" s="1"/>
      <c r="E37" s="1"/>
      <c r="F37" s="1"/>
      <c r="G37" s="19">
        <f>+G13+G22+G34</f>
        <v>994172812.0050001</v>
      </c>
      <c r="H37" s="19"/>
      <c r="I37" s="19">
        <f>+I13+I22+I34+I35</f>
        <v>40317466</v>
      </c>
      <c r="J37" s="130"/>
      <c r="K37" s="136">
        <f>IF(I37=0,0,(G37/I37)/10)</f>
        <v>2.465861351516983</v>
      </c>
      <c r="L37" s="131"/>
      <c r="M37" s="1"/>
      <c r="N37" s="1"/>
      <c r="AA37" s="162"/>
      <c r="AB37" s="28"/>
      <c r="AC37" s="28"/>
      <c r="AD37" s="28"/>
      <c r="AE37" s="28"/>
      <c r="AF37" s="28"/>
      <c r="AG37" s="166"/>
      <c r="AH37" s="166"/>
      <c r="AI37" s="166"/>
      <c r="AJ37" s="146"/>
      <c r="AK37" s="165"/>
      <c r="AL37" s="161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162"/>
      <c r="BB37" s="28"/>
      <c r="BC37" s="28"/>
      <c r="BD37" s="28"/>
      <c r="BE37" s="28"/>
      <c r="BF37" s="28"/>
      <c r="BG37" s="166"/>
      <c r="BH37" s="166"/>
      <c r="BI37" s="166"/>
      <c r="BJ37" s="146"/>
      <c r="BK37" s="165"/>
      <c r="BL37" s="161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2"/>
      <c r="CB37" s="28"/>
      <c r="CC37" s="28"/>
      <c r="CD37" s="28"/>
      <c r="CE37" s="28"/>
      <c r="CF37" s="28"/>
      <c r="CG37" s="166"/>
      <c r="CH37" s="166"/>
      <c r="CI37" s="166"/>
      <c r="CJ37" s="146"/>
      <c r="CK37" s="165"/>
      <c r="CL37" s="161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162"/>
      <c r="DB37" s="28"/>
      <c r="DC37" s="28"/>
      <c r="DD37" s="28"/>
      <c r="DE37" s="28"/>
      <c r="DF37" s="28"/>
      <c r="DG37" s="166"/>
      <c r="DH37" s="166"/>
      <c r="DI37" s="166"/>
      <c r="DJ37" s="146"/>
      <c r="DK37" s="165"/>
      <c r="DL37" s="161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162"/>
      <c r="EB37" s="28"/>
      <c r="EC37" s="28"/>
      <c r="ED37" s="28"/>
      <c r="EE37" s="28"/>
      <c r="EF37" s="28"/>
      <c r="EG37" s="166"/>
      <c r="EH37" s="166"/>
      <c r="EI37" s="166"/>
      <c r="EJ37" s="146"/>
      <c r="EK37" s="165"/>
      <c r="EL37" s="161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162"/>
      <c r="FB37" s="28"/>
      <c r="FC37" s="28"/>
      <c r="FD37" s="28"/>
      <c r="FE37" s="28"/>
      <c r="FF37" s="28"/>
      <c r="FG37" s="166"/>
      <c r="FH37" s="166"/>
      <c r="FI37" s="166"/>
      <c r="FJ37" s="146"/>
      <c r="FK37" s="165"/>
      <c r="FL37" s="161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</row>
    <row r="38" spans="1:229" ht="9.75" customHeight="1">
      <c r="A38" s="1"/>
      <c r="B38" s="1"/>
      <c r="C38" s="1"/>
      <c r="D38" s="1"/>
      <c r="E38" s="1"/>
      <c r="F38" s="1"/>
      <c r="G38" s="137"/>
      <c r="H38" s="137"/>
      <c r="I38" s="137"/>
      <c r="J38" s="130"/>
      <c r="K38" s="136"/>
      <c r="L38" s="131"/>
      <c r="M38" s="1"/>
      <c r="N38" s="1"/>
      <c r="AA38" s="28"/>
      <c r="AB38" s="28"/>
      <c r="AC38" s="28"/>
      <c r="AD38" s="28"/>
      <c r="AE38" s="28"/>
      <c r="AF38" s="28"/>
      <c r="AG38" s="47"/>
      <c r="AH38" s="47"/>
      <c r="AI38" s="47"/>
      <c r="AJ38" s="146"/>
      <c r="AK38" s="165"/>
      <c r="AL38" s="161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28"/>
      <c r="BB38" s="28"/>
      <c r="BC38" s="28"/>
      <c r="BD38" s="28"/>
      <c r="BE38" s="28"/>
      <c r="BF38" s="28"/>
      <c r="BG38" s="47"/>
      <c r="BH38" s="47"/>
      <c r="BI38" s="47"/>
      <c r="BJ38" s="146"/>
      <c r="BK38" s="165"/>
      <c r="BL38" s="161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28"/>
      <c r="CB38" s="28"/>
      <c r="CC38" s="28"/>
      <c r="CD38" s="28"/>
      <c r="CE38" s="28"/>
      <c r="CF38" s="28"/>
      <c r="CG38" s="47"/>
      <c r="CH38" s="47"/>
      <c r="CI38" s="47"/>
      <c r="CJ38" s="146"/>
      <c r="CK38" s="165"/>
      <c r="CL38" s="161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28"/>
      <c r="DB38" s="28"/>
      <c r="DC38" s="28"/>
      <c r="DD38" s="28"/>
      <c r="DE38" s="28"/>
      <c r="DF38" s="28"/>
      <c r="DG38" s="47"/>
      <c r="DH38" s="47"/>
      <c r="DI38" s="47"/>
      <c r="DJ38" s="146"/>
      <c r="DK38" s="165"/>
      <c r="DL38" s="161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28"/>
      <c r="EB38" s="28"/>
      <c r="EC38" s="28"/>
      <c r="ED38" s="28"/>
      <c r="EE38" s="28"/>
      <c r="EF38" s="28"/>
      <c r="EG38" s="47"/>
      <c r="EH38" s="47"/>
      <c r="EI38" s="47"/>
      <c r="EJ38" s="146"/>
      <c r="EK38" s="165"/>
      <c r="EL38" s="161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28"/>
      <c r="FB38" s="28"/>
      <c r="FC38" s="28"/>
      <c r="FD38" s="28"/>
      <c r="FE38" s="28"/>
      <c r="FF38" s="28"/>
      <c r="FG38" s="47"/>
      <c r="FH38" s="47"/>
      <c r="FI38" s="47"/>
      <c r="FJ38" s="146"/>
      <c r="FK38" s="165"/>
      <c r="FL38" s="161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</row>
    <row r="39" spans="1:229" ht="12.75">
      <c r="A39" s="132" t="s">
        <v>138</v>
      </c>
      <c r="B39" s="1" t="s">
        <v>139</v>
      </c>
      <c r="C39" s="1"/>
      <c r="D39" s="1"/>
      <c r="E39" s="1"/>
      <c r="F39" s="1"/>
      <c r="G39" s="19">
        <f>ROUND(G37*(I39/-I37),0)</f>
        <v>-3456275</v>
      </c>
      <c r="H39" s="137"/>
      <c r="I39" s="19">
        <v>140165</v>
      </c>
      <c r="J39" s="130"/>
      <c r="K39" s="136">
        <f>ROUND(G39/I43,3)/10</f>
        <v>-0.0091</v>
      </c>
      <c r="L39" s="131"/>
      <c r="M39" s="1"/>
      <c r="N39" s="1"/>
      <c r="AA39" s="162"/>
      <c r="AB39" s="28"/>
      <c r="AC39" s="28"/>
      <c r="AD39" s="28"/>
      <c r="AE39" s="28"/>
      <c r="AF39" s="28"/>
      <c r="AG39" s="166"/>
      <c r="AH39" s="47"/>
      <c r="AI39" s="166"/>
      <c r="AJ39" s="146"/>
      <c r="AK39" s="165"/>
      <c r="AL39" s="161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162"/>
      <c r="BB39" s="28"/>
      <c r="BC39" s="28"/>
      <c r="BD39" s="28"/>
      <c r="BE39" s="28"/>
      <c r="BF39" s="28"/>
      <c r="BG39" s="166"/>
      <c r="BH39" s="47"/>
      <c r="BI39" s="166"/>
      <c r="BJ39" s="146"/>
      <c r="BK39" s="165"/>
      <c r="BL39" s="161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2"/>
      <c r="CB39" s="28"/>
      <c r="CC39" s="28"/>
      <c r="CD39" s="28"/>
      <c r="CE39" s="28"/>
      <c r="CF39" s="28"/>
      <c r="CG39" s="166"/>
      <c r="CH39" s="47"/>
      <c r="CI39" s="166"/>
      <c r="CJ39" s="146"/>
      <c r="CK39" s="165"/>
      <c r="CL39" s="161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162"/>
      <c r="DB39" s="28"/>
      <c r="DC39" s="28"/>
      <c r="DD39" s="28"/>
      <c r="DE39" s="28"/>
      <c r="DF39" s="28"/>
      <c r="DG39" s="166"/>
      <c r="DH39" s="47"/>
      <c r="DI39" s="166"/>
      <c r="DJ39" s="146"/>
      <c r="DK39" s="165"/>
      <c r="DL39" s="161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162"/>
      <c r="EB39" s="28"/>
      <c r="EC39" s="28"/>
      <c r="ED39" s="28"/>
      <c r="EE39" s="28"/>
      <c r="EF39" s="28"/>
      <c r="EG39" s="166"/>
      <c r="EH39" s="47"/>
      <c r="EI39" s="166"/>
      <c r="EJ39" s="146"/>
      <c r="EK39" s="165"/>
      <c r="EL39" s="161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162"/>
      <c r="FB39" s="28"/>
      <c r="FC39" s="28"/>
      <c r="FD39" s="28"/>
      <c r="FE39" s="28"/>
      <c r="FF39" s="28"/>
      <c r="FG39" s="166"/>
      <c r="FH39" s="47"/>
      <c r="FI39" s="166"/>
      <c r="FJ39" s="146"/>
      <c r="FK39" s="165"/>
      <c r="FL39" s="161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</row>
    <row r="40" spans="1:229" ht="12.75">
      <c r="A40" s="132" t="s">
        <v>140</v>
      </c>
      <c r="B40" s="1" t="s">
        <v>141</v>
      </c>
      <c r="C40" s="1"/>
      <c r="D40" s="1"/>
      <c r="E40" s="1"/>
      <c r="F40" s="1"/>
      <c r="G40" s="19">
        <f>ROUND(G37*(I40/-I37),0)</f>
        <v>3550840</v>
      </c>
      <c r="H40" s="137"/>
      <c r="I40" s="19">
        <v>-144000</v>
      </c>
      <c r="J40" s="130"/>
      <c r="K40" s="136">
        <f>ROUND(G40/I43,3)/10</f>
        <v>0.0093</v>
      </c>
      <c r="L40" s="131"/>
      <c r="M40" s="1"/>
      <c r="N40" s="1"/>
      <c r="AA40" s="162"/>
      <c r="AB40" s="28"/>
      <c r="AC40" s="28"/>
      <c r="AD40" s="28"/>
      <c r="AE40" s="28"/>
      <c r="AF40" s="28"/>
      <c r="AG40" s="166"/>
      <c r="AH40" s="47"/>
      <c r="AI40" s="47"/>
      <c r="AJ40" s="146"/>
      <c r="AK40" s="165"/>
      <c r="AL40" s="161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162"/>
      <c r="BB40" s="28"/>
      <c r="BC40" s="28"/>
      <c r="BD40" s="28"/>
      <c r="BE40" s="28"/>
      <c r="BF40" s="28"/>
      <c r="BG40" s="166"/>
      <c r="BH40" s="47"/>
      <c r="BI40" s="47"/>
      <c r="BJ40" s="146"/>
      <c r="BK40" s="165"/>
      <c r="BL40" s="161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2"/>
      <c r="CB40" s="28"/>
      <c r="CC40" s="28"/>
      <c r="CD40" s="28"/>
      <c r="CE40" s="28"/>
      <c r="CF40" s="28"/>
      <c r="CG40" s="166"/>
      <c r="CH40" s="47"/>
      <c r="CI40" s="47"/>
      <c r="CJ40" s="146"/>
      <c r="CK40" s="165"/>
      <c r="CL40" s="161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162"/>
      <c r="DB40" s="28"/>
      <c r="DC40" s="28"/>
      <c r="DD40" s="28"/>
      <c r="DE40" s="28"/>
      <c r="DF40" s="28"/>
      <c r="DG40" s="166"/>
      <c r="DH40" s="47"/>
      <c r="DI40" s="47"/>
      <c r="DJ40" s="146"/>
      <c r="DK40" s="165"/>
      <c r="DL40" s="161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162"/>
      <c r="EB40" s="28"/>
      <c r="EC40" s="28"/>
      <c r="ED40" s="28"/>
      <c r="EE40" s="28"/>
      <c r="EF40" s="28"/>
      <c r="EG40" s="166"/>
      <c r="EH40" s="47"/>
      <c r="EI40" s="47"/>
      <c r="EJ40" s="146"/>
      <c r="EK40" s="165"/>
      <c r="EL40" s="161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162"/>
      <c r="FB40" s="28"/>
      <c r="FC40" s="28"/>
      <c r="FD40" s="28"/>
      <c r="FE40" s="28"/>
      <c r="FF40" s="28"/>
      <c r="FG40" s="166"/>
      <c r="FH40" s="47"/>
      <c r="FI40" s="47"/>
      <c r="FJ40" s="146"/>
      <c r="FK40" s="165"/>
      <c r="FL40" s="161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</row>
    <row r="41" spans="1:229" ht="12.75">
      <c r="A41" s="132" t="s">
        <v>142</v>
      </c>
      <c r="B41" s="1" t="s">
        <v>143</v>
      </c>
      <c r="C41" s="1"/>
      <c r="D41" s="1"/>
      <c r="E41" s="1"/>
      <c r="F41" s="1"/>
      <c r="G41" s="19">
        <f>ROUND(G37*(I41/-I37),0)</f>
        <v>53830888</v>
      </c>
      <c r="H41" s="137"/>
      <c r="I41" s="19">
        <v>-2183046</v>
      </c>
      <c r="J41" s="130"/>
      <c r="K41" s="136">
        <f>ROUND(G41/I43,4)/10</f>
        <v>0.14118</v>
      </c>
      <c r="L41" s="131"/>
      <c r="M41" s="1"/>
      <c r="N41" s="1"/>
      <c r="AA41" s="162"/>
      <c r="AB41" s="28"/>
      <c r="AC41" s="28"/>
      <c r="AD41" s="28"/>
      <c r="AE41" s="28"/>
      <c r="AF41" s="28"/>
      <c r="AG41" s="166"/>
      <c r="AH41" s="47"/>
      <c r="AI41" s="47"/>
      <c r="AJ41" s="146"/>
      <c r="AK41" s="165"/>
      <c r="AL41" s="161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62"/>
      <c r="BB41" s="28"/>
      <c r="BC41" s="28"/>
      <c r="BD41" s="28"/>
      <c r="BE41" s="28"/>
      <c r="BF41" s="28"/>
      <c r="BG41" s="166"/>
      <c r="BH41" s="47"/>
      <c r="BI41" s="47"/>
      <c r="BJ41" s="146"/>
      <c r="BK41" s="165"/>
      <c r="BL41" s="161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2"/>
      <c r="CB41" s="28"/>
      <c r="CC41" s="28"/>
      <c r="CD41" s="28"/>
      <c r="CE41" s="28"/>
      <c r="CF41" s="28"/>
      <c r="CG41" s="166"/>
      <c r="CH41" s="47"/>
      <c r="CI41" s="47"/>
      <c r="CJ41" s="146"/>
      <c r="CK41" s="165"/>
      <c r="CL41" s="161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162"/>
      <c r="DB41" s="28"/>
      <c r="DC41" s="28"/>
      <c r="DD41" s="28"/>
      <c r="DE41" s="28"/>
      <c r="DF41" s="28"/>
      <c r="DG41" s="166"/>
      <c r="DH41" s="47"/>
      <c r="DI41" s="47"/>
      <c r="DJ41" s="146"/>
      <c r="DK41" s="165"/>
      <c r="DL41" s="161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162"/>
      <c r="EB41" s="28"/>
      <c r="EC41" s="28"/>
      <c r="ED41" s="28"/>
      <c r="EE41" s="28"/>
      <c r="EF41" s="28"/>
      <c r="EG41" s="166"/>
      <c r="EH41" s="47"/>
      <c r="EI41" s="47"/>
      <c r="EJ41" s="146"/>
      <c r="EK41" s="165"/>
      <c r="EL41" s="161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162"/>
      <c r="FB41" s="28"/>
      <c r="FC41" s="28"/>
      <c r="FD41" s="28"/>
      <c r="FE41" s="28"/>
      <c r="FF41" s="28"/>
      <c r="FG41" s="166"/>
      <c r="FH41" s="47"/>
      <c r="FI41" s="47"/>
      <c r="FJ41" s="146"/>
      <c r="FK41" s="165"/>
      <c r="FL41" s="161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</row>
    <row r="42" spans="1:229" ht="9.75" customHeight="1">
      <c r="A42" s="1"/>
      <c r="B42" s="1"/>
      <c r="C42" s="1"/>
      <c r="D42" s="1"/>
      <c r="E42" s="1"/>
      <c r="F42" s="1"/>
      <c r="G42" s="137"/>
      <c r="H42" s="137"/>
      <c r="I42" s="137"/>
      <c r="J42" s="130"/>
      <c r="K42" s="136"/>
      <c r="L42" s="131"/>
      <c r="M42" s="1"/>
      <c r="N42" s="1"/>
      <c r="AA42" s="28"/>
      <c r="AB42" s="28"/>
      <c r="AC42" s="28"/>
      <c r="AD42" s="28"/>
      <c r="AE42" s="28"/>
      <c r="AF42" s="28"/>
      <c r="AG42" s="47"/>
      <c r="AH42" s="47"/>
      <c r="AI42" s="47"/>
      <c r="AJ42" s="146"/>
      <c r="AK42" s="165"/>
      <c r="AL42" s="161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28"/>
      <c r="BB42" s="28"/>
      <c r="BC42" s="28"/>
      <c r="BD42" s="28"/>
      <c r="BE42" s="28"/>
      <c r="BF42" s="28"/>
      <c r="BG42" s="47"/>
      <c r="BH42" s="47"/>
      <c r="BI42" s="47"/>
      <c r="BJ42" s="146"/>
      <c r="BK42" s="165"/>
      <c r="BL42" s="161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28"/>
      <c r="CB42" s="28"/>
      <c r="CC42" s="28"/>
      <c r="CD42" s="28"/>
      <c r="CE42" s="28"/>
      <c r="CF42" s="28"/>
      <c r="CG42" s="47"/>
      <c r="CH42" s="47"/>
      <c r="CI42" s="47"/>
      <c r="CJ42" s="146"/>
      <c r="CK42" s="165"/>
      <c r="CL42" s="161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28"/>
      <c r="DB42" s="28"/>
      <c r="DC42" s="28"/>
      <c r="DD42" s="28"/>
      <c r="DE42" s="28"/>
      <c r="DF42" s="28"/>
      <c r="DG42" s="47"/>
      <c r="DH42" s="47"/>
      <c r="DI42" s="47"/>
      <c r="DJ42" s="146"/>
      <c r="DK42" s="165"/>
      <c r="DL42" s="161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28"/>
      <c r="EB42" s="28"/>
      <c r="EC42" s="28"/>
      <c r="ED42" s="28"/>
      <c r="EE42" s="28"/>
      <c r="EF42" s="28"/>
      <c r="EG42" s="47"/>
      <c r="EH42" s="47"/>
      <c r="EI42" s="47"/>
      <c r="EJ42" s="146"/>
      <c r="EK42" s="165"/>
      <c r="EL42" s="161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28"/>
      <c r="FB42" s="28"/>
      <c r="FC42" s="28"/>
      <c r="FD42" s="28"/>
      <c r="FE42" s="28"/>
      <c r="FF42" s="28"/>
      <c r="FG42" s="47"/>
      <c r="FH42" s="47"/>
      <c r="FI42" s="47"/>
      <c r="FJ42" s="146"/>
      <c r="FK42" s="165"/>
      <c r="FL42" s="161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</row>
    <row r="43" spans="1:229" ht="12.75">
      <c r="A43" s="132" t="s">
        <v>144</v>
      </c>
      <c r="B43" s="1" t="s">
        <v>145</v>
      </c>
      <c r="C43" s="1"/>
      <c r="D43" s="1"/>
      <c r="E43" s="1"/>
      <c r="F43" s="1"/>
      <c r="G43" s="19">
        <f>+G37</f>
        <v>994172812.0050001</v>
      </c>
      <c r="H43" s="19"/>
      <c r="I43" s="19">
        <f>+I37+I39+I40+I41</f>
        <v>38130585</v>
      </c>
      <c r="J43" s="130"/>
      <c r="K43" s="136">
        <f>K37+K39+K40+K41</f>
        <v>2.6072413515169828</v>
      </c>
      <c r="L43" s="131"/>
      <c r="M43" s="1"/>
      <c r="N43" s="1"/>
      <c r="AA43" s="162"/>
      <c r="AB43" s="28"/>
      <c r="AC43" s="28"/>
      <c r="AD43" s="28"/>
      <c r="AE43" s="28"/>
      <c r="AF43" s="28"/>
      <c r="AG43" s="166"/>
      <c r="AH43" s="166"/>
      <c r="AI43" s="166"/>
      <c r="AJ43" s="146"/>
      <c r="AK43" s="165"/>
      <c r="AL43" s="161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2"/>
      <c r="BB43" s="28"/>
      <c r="BC43" s="28"/>
      <c r="BD43" s="28"/>
      <c r="BE43" s="28"/>
      <c r="BF43" s="28"/>
      <c r="BG43" s="166"/>
      <c r="BH43" s="166"/>
      <c r="BI43" s="166"/>
      <c r="BJ43" s="146"/>
      <c r="BK43" s="165"/>
      <c r="BL43" s="161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2"/>
      <c r="CB43" s="28"/>
      <c r="CC43" s="28"/>
      <c r="CD43" s="28"/>
      <c r="CE43" s="28"/>
      <c r="CF43" s="28"/>
      <c r="CG43" s="166"/>
      <c r="CH43" s="166"/>
      <c r="CI43" s="166"/>
      <c r="CJ43" s="146"/>
      <c r="CK43" s="165"/>
      <c r="CL43" s="161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162"/>
      <c r="DB43" s="28"/>
      <c r="DC43" s="28"/>
      <c r="DD43" s="28"/>
      <c r="DE43" s="28"/>
      <c r="DF43" s="28"/>
      <c r="DG43" s="166"/>
      <c r="DH43" s="166"/>
      <c r="DI43" s="166"/>
      <c r="DJ43" s="146"/>
      <c r="DK43" s="165"/>
      <c r="DL43" s="161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162"/>
      <c r="EB43" s="28"/>
      <c r="EC43" s="28"/>
      <c r="ED43" s="28"/>
      <c r="EE43" s="28"/>
      <c r="EF43" s="28"/>
      <c r="EG43" s="166"/>
      <c r="EH43" s="166"/>
      <c r="EI43" s="166"/>
      <c r="EJ43" s="146"/>
      <c r="EK43" s="165"/>
      <c r="EL43" s="161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162"/>
      <c r="FB43" s="28"/>
      <c r="FC43" s="28"/>
      <c r="FD43" s="28"/>
      <c r="FE43" s="28"/>
      <c r="FF43" s="28"/>
      <c r="FG43" s="166"/>
      <c r="FH43" s="166"/>
      <c r="FI43" s="166"/>
      <c r="FJ43" s="146"/>
      <c r="FK43" s="165"/>
      <c r="FL43" s="161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</row>
    <row r="44" spans="1:229" ht="12.75">
      <c r="A44" s="132" t="s">
        <v>146</v>
      </c>
      <c r="B44" s="1" t="s">
        <v>147</v>
      </c>
      <c r="C44" s="1"/>
      <c r="D44" s="1"/>
      <c r="E44" s="1"/>
      <c r="F44" s="1"/>
      <c r="G44" s="19">
        <v>-26252740.6749508</v>
      </c>
      <c r="H44" s="19"/>
      <c r="I44" s="19">
        <v>-1014477</v>
      </c>
      <c r="J44" s="130"/>
      <c r="K44" s="136">
        <f>IF(I44=0,0,(G44/I44)/10)</f>
        <v>2.5878103372428156</v>
      </c>
      <c r="L44" s="131"/>
      <c r="M44" s="1"/>
      <c r="N44" s="1"/>
      <c r="AA44" s="162"/>
      <c r="AB44" s="28"/>
      <c r="AC44" s="28"/>
      <c r="AD44" s="28"/>
      <c r="AE44" s="28"/>
      <c r="AF44" s="28"/>
      <c r="AG44" s="166"/>
      <c r="AH44" s="47"/>
      <c r="AI44" s="47"/>
      <c r="AJ44" s="146"/>
      <c r="AK44" s="165"/>
      <c r="AL44" s="161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2"/>
      <c r="BB44" s="28"/>
      <c r="BC44" s="28"/>
      <c r="BD44" s="28"/>
      <c r="BE44" s="28"/>
      <c r="BF44" s="28"/>
      <c r="BG44" s="166"/>
      <c r="BH44" s="47"/>
      <c r="BI44" s="47"/>
      <c r="BJ44" s="146"/>
      <c r="BK44" s="165"/>
      <c r="BL44" s="161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2"/>
      <c r="CB44" s="28"/>
      <c r="CC44" s="28"/>
      <c r="CD44" s="28"/>
      <c r="CE44" s="28"/>
      <c r="CF44" s="28"/>
      <c r="CG44" s="166"/>
      <c r="CH44" s="47"/>
      <c r="CI44" s="47"/>
      <c r="CJ44" s="146"/>
      <c r="CK44" s="165"/>
      <c r="CL44" s="161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162"/>
      <c r="DB44" s="28"/>
      <c r="DC44" s="28"/>
      <c r="DD44" s="28"/>
      <c r="DE44" s="28"/>
      <c r="DF44" s="28"/>
      <c r="DG44" s="166"/>
      <c r="DH44" s="47"/>
      <c r="DI44" s="47"/>
      <c r="DJ44" s="146"/>
      <c r="DK44" s="165"/>
      <c r="DL44" s="161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162"/>
      <c r="EB44" s="28"/>
      <c r="EC44" s="28"/>
      <c r="ED44" s="28"/>
      <c r="EE44" s="28"/>
      <c r="EF44" s="28"/>
      <c r="EG44" s="166"/>
      <c r="EH44" s="47"/>
      <c r="EI44" s="47"/>
      <c r="EJ44" s="146"/>
      <c r="EK44" s="165"/>
      <c r="EL44" s="161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162"/>
      <c r="FB44" s="28"/>
      <c r="FC44" s="28"/>
      <c r="FD44" s="28"/>
      <c r="FE44" s="28"/>
      <c r="FF44" s="28"/>
      <c r="FG44" s="166"/>
      <c r="FH44" s="47"/>
      <c r="FI44" s="47"/>
      <c r="FJ44" s="146"/>
      <c r="FK44" s="165"/>
      <c r="FL44" s="161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</row>
    <row r="45" spans="1:229" ht="9.75" customHeight="1">
      <c r="A45" s="132"/>
      <c r="B45" s="1"/>
      <c r="C45" s="1"/>
      <c r="D45" s="1"/>
      <c r="E45" s="1"/>
      <c r="F45" s="1"/>
      <c r="G45" s="137"/>
      <c r="H45" s="137"/>
      <c r="I45" s="137"/>
      <c r="J45" s="130"/>
      <c r="K45" s="136"/>
      <c r="L45" s="131"/>
      <c r="M45" s="1"/>
      <c r="N45" s="1"/>
      <c r="AA45" s="162"/>
      <c r="AB45" s="28"/>
      <c r="AC45" s="28"/>
      <c r="AD45" s="28"/>
      <c r="AE45" s="28"/>
      <c r="AF45" s="28"/>
      <c r="AG45" s="47"/>
      <c r="AH45" s="47"/>
      <c r="AI45" s="47"/>
      <c r="AJ45" s="146"/>
      <c r="AK45" s="165"/>
      <c r="AL45" s="161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62"/>
      <c r="BB45" s="28"/>
      <c r="BC45" s="28"/>
      <c r="BD45" s="28"/>
      <c r="BE45" s="28"/>
      <c r="BF45" s="28"/>
      <c r="BG45" s="47"/>
      <c r="BH45" s="47"/>
      <c r="BI45" s="47"/>
      <c r="BJ45" s="146"/>
      <c r="BK45" s="165"/>
      <c r="BL45" s="161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2"/>
      <c r="CB45" s="28"/>
      <c r="CC45" s="28"/>
      <c r="CD45" s="28"/>
      <c r="CE45" s="28"/>
      <c r="CF45" s="28"/>
      <c r="CG45" s="47"/>
      <c r="CH45" s="47"/>
      <c r="CI45" s="47"/>
      <c r="CJ45" s="146"/>
      <c r="CK45" s="165"/>
      <c r="CL45" s="161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162"/>
      <c r="DB45" s="28"/>
      <c r="DC45" s="28"/>
      <c r="DD45" s="28"/>
      <c r="DE45" s="28"/>
      <c r="DF45" s="28"/>
      <c r="DG45" s="47"/>
      <c r="DH45" s="47"/>
      <c r="DI45" s="47"/>
      <c r="DJ45" s="146"/>
      <c r="DK45" s="165"/>
      <c r="DL45" s="161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162"/>
      <c r="EB45" s="28"/>
      <c r="EC45" s="28"/>
      <c r="ED45" s="28"/>
      <c r="EE45" s="28"/>
      <c r="EF45" s="28"/>
      <c r="EG45" s="47"/>
      <c r="EH45" s="47"/>
      <c r="EI45" s="47"/>
      <c r="EJ45" s="146"/>
      <c r="EK45" s="165"/>
      <c r="EL45" s="161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162"/>
      <c r="FB45" s="28"/>
      <c r="FC45" s="28"/>
      <c r="FD45" s="28"/>
      <c r="FE45" s="28"/>
      <c r="FF45" s="28"/>
      <c r="FG45" s="47"/>
      <c r="FH45" s="47"/>
      <c r="FI45" s="47"/>
      <c r="FJ45" s="146"/>
      <c r="FK45" s="165"/>
      <c r="FL45" s="161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</row>
    <row r="46" spans="1:229" ht="12.75">
      <c r="A46" s="132" t="s">
        <v>148</v>
      </c>
      <c r="B46" s="1" t="s">
        <v>149</v>
      </c>
      <c r="C46" s="1"/>
      <c r="D46" s="1"/>
      <c r="E46" s="1"/>
      <c r="F46" s="1"/>
      <c r="G46" s="19">
        <f>G43+G44</f>
        <v>967920071.3300493</v>
      </c>
      <c r="H46" s="19"/>
      <c r="I46" s="19">
        <f>+I43+I44</f>
        <v>37116108</v>
      </c>
      <c r="J46" s="130"/>
      <c r="K46" s="136">
        <f>IF(I46=0,0,(G46/I46)/10)</f>
        <v>2.6078167229442517</v>
      </c>
      <c r="L46" s="131"/>
      <c r="M46" s="1"/>
      <c r="N46" s="1"/>
      <c r="AA46" s="162"/>
      <c r="AB46" s="28"/>
      <c r="AC46" s="28"/>
      <c r="AD46" s="28"/>
      <c r="AE46" s="28"/>
      <c r="AF46" s="28"/>
      <c r="AG46" s="166"/>
      <c r="AH46" s="166"/>
      <c r="AI46" s="47"/>
      <c r="AJ46" s="146"/>
      <c r="AK46" s="165"/>
      <c r="AL46" s="161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2"/>
      <c r="BB46" s="28"/>
      <c r="BC46" s="28"/>
      <c r="BD46" s="28"/>
      <c r="BE46" s="28"/>
      <c r="BF46" s="28"/>
      <c r="BG46" s="166"/>
      <c r="BH46" s="166"/>
      <c r="BI46" s="47"/>
      <c r="BJ46" s="146"/>
      <c r="BK46" s="165"/>
      <c r="BL46" s="161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2"/>
      <c r="CB46" s="28"/>
      <c r="CC46" s="28"/>
      <c r="CD46" s="28"/>
      <c r="CE46" s="28"/>
      <c r="CF46" s="28"/>
      <c r="CG46" s="166"/>
      <c r="CH46" s="166"/>
      <c r="CI46" s="47"/>
      <c r="CJ46" s="146"/>
      <c r="CK46" s="165"/>
      <c r="CL46" s="161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162"/>
      <c r="DB46" s="28"/>
      <c r="DC46" s="28"/>
      <c r="DD46" s="28"/>
      <c r="DE46" s="28"/>
      <c r="DF46" s="28"/>
      <c r="DG46" s="166"/>
      <c r="DH46" s="166"/>
      <c r="DI46" s="47"/>
      <c r="DJ46" s="146"/>
      <c r="DK46" s="165"/>
      <c r="DL46" s="161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162"/>
      <c r="EB46" s="28"/>
      <c r="EC46" s="28"/>
      <c r="ED46" s="28"/>
      <c r="EE46" s="28"/>
      <c r="EF46" s="28"/>
      <c r="EG46" s="166"/>
      <c r="EH46" s="166"/>
      <c r="EI46" s="47"/>
      <c r="EJ46" s="146"/>
      <c r="EK46" s="165"/>
      <c r="EL46" s="161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162"/>
      <c r="FB46" s="28"/>
      <c r="FC46" s="28"/>
      <c r="FD46" s="28"/>
      <c r="FE46" s="28"/>
      <c r="FF46" s="28"/>
      <c r="FG46" s="166"/>
      <c r="FH46" s="166"/>
      <c r="FI46" s="47"/>
      <c r="FJ46" s="146"/>
      <c r="FK46" s="165"/>
      <c r="FL46" s="161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</row>
    <row r="47" spans="1:229" ht="12.75">
      <c r="A47" s="132" t="s">
        <v>150</v>
      </c>
      <c r="B47" s="1" t="s">
        <v>151</v>
      </c>
      <c r="C47" s="1"/>
      <c r="D47" s="1"/>
      <c r="E47" s="1"/>
      <c r="F47" s="140"/>
      <c r="G47" s="19">
        <v>972856463.6938326</v>
      </c>
      <c r="H47" s="137"/>
      <c r="I47" s="19">
        <f>+I46</f>
        <v>37116108</v>
      </c>
      <c r="J47" s="130"/>
      <c r="K47" s="136">
        <f>IF(I47=0,0,ROUND(G47/I47,4)/10)</f>
        <v>2.6211200000000003</v>
      </c>
      <c r="L47" s="131"/>
      <c r="M47" s="1"/>
      <c r="N47" s="1"/>
      <c r="AA47" s="162"/>
      <c r="AB47" s="28"/>
      <c r="AC47" s="28"/>
      <c r="AD47" s="28"/>
      <c r="AE47" s="28"/>
      <c r="AF47" s="168"/>
      <c r="AG47" s="169"/>
      <c r="AH47" s="47"/>
      <c r="AI47" s="166"/>
      <c r="AJ47" s="146"/>
      <c r="AK47" s="165"/>
      <c r="AL47" s="161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62"/>
      <c r="BB47" s="28"/>
      <c r="BC47" s="28"/>
      <c r="BD47" s="28"/>
      <c r="BE47" s="28"/>
      <c r="BF47" s="170"/>
      <c r="BG47" s="169"/>
      <c r="BH47" s="47"/>
      <c r="BI47" s="166"/>
      <c r="BJ47" s="146"/>
      <c r="BK47" s="165"/>
      <c r="BL47" s="161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2"/>
      <c r="CB47" s="28"/>
      <c r="CC47" s="28"/>
      <c r="CD47" s="28"/>
      <c r="CE47" s="28"/>
      <c r="CF47" s="170"/>
      <c r="CG47" s="169"/>
      <c r="CH47" s="47"/>
      <c r="CI47" s="166"/>
      <c r="CJ47" s="146"/>
      <c r="CK47" s="165"/>
      <c r="CL47" s="161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162"/>
      <c r="DB47" s="28"/>
      <c r="DC47" s="28"/>
      <c r="DD47" s="28"/>
      <c r="DE47" s="28"/>
      <c r="DF47" s="170"/>
      <c r="DG47" s="169"/>
      <c r="DH47" s="47"/>
      <c r="DI47" s="166"/>
      <c r="DJ47" s="146"/>
      <c r="DK47" s="165"/>
      <c r="DL47" s="161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162"/>
      <c r="EB47" s="28"/>
      <c r="EC47" s="28"/>
      <c r="ED47" s="28"/>
      <c r="EE47" s="28"/>
      <c r="EF47" s="170"/>
      <c r="EG47" s="169"/>
      <c r="EH47" s="47"/>
      <c r="EI47" s="166"/>
      <c r="EJ47" s="146"/>
      <c r="EK47" s="165"/>
      <c r="EL47" s="161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162"/>
      <c r="FB47" s="28"/>
      <c r="FC47" s="28"/>
      <c r="FD47" s="28"/>
      <c r="FE47" s="28"/>
      <c r="FF47" s="170"/>
      <c r="FG47" s="169"/>
      <c r="FH47" s="47"/>
      <c r="FI47" s="166"/>
      <c r="FJ47" s="146"/>
      <c r="FK47" s="165"/>
      <c r="FL47" s="161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</row>
    <row r="48" spans="1:229" ht="9.75" customHeight="1">
      <c r="A48" s="132" t="s">
        <v>152</v>
      </c>
      <c r="B48" s="1" t="s">
        <v>153</v>
      </c>
      <c r="C48" s="1"/>
      <c r="D48" s="1"/>
      <c r="E48" s="1"/>
      <c r="F48" s="1"/>
      <c r="G48" s="24">
        <v>-83670000</v>
      </c>
      <c r="H48" s="137"/>
      <c r="I48" s="19">
        <v>25798741</v>
      </c>
      <c r="J48" s="130"/>
      <c r="K48" s="136">
        <f>IF(I48=0,0,ROUND(G48/I48,4)/10)</f>
        <v>-0.32432</v>
      </c>
      <c r="L48" s="131"/>
      <c r="M48" s="1"/>
      <c r="N48" s="1"/>
      <c r="AA48" s="28"/>
      <c r="AB48" s="28"/>
      <c r="AC48" s="28"/>
      <c r="AD48" s="28"/>
      <c r="AE48" s="28"/>
      <c r="AF48" s="28"/>
      <c r="AG48" s="47"/>
      <c r="AH48" s="47"/>
      <c r="AI48" s="166"/>
      <c r="AJ48" s="146"/>
      <c r="AK48" s="165"/>
      <c r="AL48" s="161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28"/>
      <c r="BB48" s="28"/>
      <c r="BC48" s="28"/>
      <c r="BD48" s="28"/>
      <c r="BE48" s="28"/>
      <c r="BF48" s="28"/>
      <c r="BG48" s="47"/>
      <c r="BH48" s="47"/>
      <c r="BI48" s="166"/>
      <c r="BJ48" s="146"/>
      <c r="BK48" s="165"/>
      <c r="BL48" s="161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28"/>
      <c r="CB48" s="28"/>
      <c r="CC48" s="28"/>
      <c r="CD48" s="28"/>
      <c r="CE48" s="28"/>
      <c r="CF48" s="28"/>
      <c r="CG48" s="47"/>
      <c r="CH48" s="47"/>
      <c r="CI48" s="166"/>
      <c r="CJ48" s="146"/>
      <c r="CK48" s="165"/>
      <c r="CL48" s="161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28"/>
      <c r="DB48" s="28"/>
      <c r="DC48" s="28"/>
      <c r="DD48" s="28"/>
      <c r="DE48" s="28"/>
      <c r="DF48" s="28"/>
      <c r="DG48" s="47"/>
      <c r="DH48" s="47"/>
      <c r="DI48" s="166"/>
      <c r="DJ48" s="146"/>
      <c r="DK48" s="165"/>
      <c r="DL48" s="161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28"/>
      <c r="EB48" s="28"/>
      <c r="EC48" s="28"/>
      <c r="ED48" s="28"/>
      <c r="EE48" s="28"/>
      <c r="EF48" s="28"/>
      <c r="EG48" s="47"/>
      <c r="EH48" s="47"/>
      <c r="EI48" s="166"/>
      <c r="EJ48" s="146"/>
      <c r="EK48" s="165"/>
      <c r="EL48" s="161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28"/>
      <c r="FB48" s="28"/>
      <c r="FC48" s="28"/>
      <c r="FD48" s="28"/>
      <c r="FE48" s="28"/>
      <c r="FF48" s="28"/>
      <c r="FG48" s="47"/>
      <c r="FH48" s="47"/>
      <c r="FI48" s="166"/>
      <c r="FJ48" s="146"/>
      <c r="FK48" s="165"/>
      <c r="FL48" s="161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</row>
    <row r="49" spans="1:229" ht="12.75">
      <c r="A49" s="132" t="s">
        <v>154</v>
      </c>
      <c r="B49" s="1" t="s">
        <v>155</v>
      </c>
      <c r="C49" s="1"/>
      <c r="D49" s="1"/>
      <c r="E49" s="1"/>
      <c r="F49" s="1"/>
      <c r="G49" s="19">
        <v>23640300</v>
      </c>
      <c r="H49" s="137"/>
      <c r="I49" s="19">
        <f>+I46</f>
        <v>37116108</v>
      </c>
      <c r="J49" s="130"/>
      <c r="K49" s="136">
        <f>IF(I49=0,0,ROUND(G49/I49,4)/10)</f>
        <v>0.06369</v>
      </c>
      <c r="L49" s="131"/>
      <c r="M49" s="1"/>
      <c r="N49" s="1"/>
      <c r="AA49" s="162"/>
      <c r="AB49" s="28"/>
      <c r="AC49" s="28"/>
      <c r="AD49" s="28"/>
      <c r="AE49" s="28"/>
      <c r="AF49" s="28"/>
      <c r="AG49" s="166"/>
      <c r="AH49" s="47"/>
      <c r="AI49" s="166"/>
      <c r="AJ49" s="146"/>
      <c r="AK49" s="165"/>
      <c r="AL49" s="161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162"/>
      <c r="BB49" s="28"/>
      <c r="BC49" s="28"/>
      <c r="BD49" s="28"/>
      <c r="BE49" s="28"/>
      <c r="BF49" s="28"/>
      <c r="BG49" s="166"/>
      <c r="BH49" s="47"/>
      <c r="BI49" s="166"/>
      <c r="BJ49" s="146"/>
      <c r="BK49" s="165"/>
      <c r="BL49" s="161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2"/>
      <c r="CB49" s="28"/>
      <c r="CC49" s="28"/>
      <c r="CD49" s="28"/>
      <c r="CE49" s="28"/>
      <c r="CF49" s="28"/>
      <c r="CG49" s="166"/>
      <c r="CH49" s="47"/>
      <c r="CI49" s="166"/>
      <c r="CJ49" s="146"/>
      <c r="CK49" s="165"/>
      <c r="CL49" s="161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162"/>
      <c r="DB49" s="28"/>
      <c r="DC49" s="28"/>
      <c r="DD49" s="28"/>
      <c r="DE49" s="28"/>
      <c r="DF49" s="28"/>
      <c r="DG49" s="166"/>
      <c r="DH49" s="47"/>
      <c r="DI49" s="166"/>
      <c r="DJ49" s="146"/>
      <c r="DK49" s="165"/>
      <c r="DL49" s="161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162"/>
      <c r="EB49" s="28"/>
      <c r="EC49" s="28"/>
      <c r="ED49" s="28"/>
      <c r="EE49" s="28"/>
      <c r="EF49" s="28"/>
      <c r="EG49" s="166"/>
      <c r="EH49" s="47"/>
      <c r="EI49" s="166"/>
      <c r="EJ49" s="146"/>
      <c r="EK49" s="165"/>
      <c r="EL49" s="161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162"/>
      <c r="FB49" s="28"/>
      <c r="FC49" s="28"/>
      <c r="FD49" s="28"/>
      <c r="FE49" s="28"/>
      <c r="FF49" s="28"/>
      <c r="FG49" s="166"/>
      <c r="FH49" s="47"/>
      <c r="FI49" s="166"/>
      <c r="FJ49" s="146"/>
      <c r="FK49" s="165"/>
      <c r="FL49" s="161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</row>
    <row r="50" spans="1:229" ht="12.75">
      <c r="A50" s="132" t="s">
        <v>156</v>
      </c>
      <c r="B50" s="1" t="s">
        <v>157</v>
      </c>
      <c r="C50" s="1"/>
      <c r="D50" s="1"/>
      <c r="E50" s="1"/>
      <c r="F50" s="1"/>
      <c r="G50" s="19">
        <f>+G47+G48+G49</f>
        <v>912826763.6938326</v>
      </c>
      <c r="H50" s="137"/>
      <c r="I50" s="19">
        <f>+I46</f>
        <v>37116108</v>
      </c>
      <c r="J50" s="130"/>
      <c r="K50" s="136">
        <f>K47+K48+K49</f>
        <v>2.36049</v>
      </c>
      <c r="L50" s="131"/>
      <c r="M50" s="1"/>
      <c r="N50" s="1"/>
      <c r="AA50" s="162"/>
      <c r="AB50" s="28"/>
      <c r="AC50" s="28"/>
      <c r="AD50" s="28"/>
      <c r="AE50" s="28"/>
      <c r="AF50" s="28"/>
      <c r="AG50" s="166"/>
      <c r="AH50" s="47"/>
      <c r="AI50" s="166"/>
      <c r="AJ50" s="146"/>
      <c r="AK50" s="165"/>
      <c r="AL50" s="161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162"/>
      <c r="BB50" s="28"/>
      <c r="BC50" s="28"/>
      <c r="BD50" s="28"/>
      <c r="BE50" s="28"/>
      <c r="BF50" s="28"/>
      <c r="BG50" s="166"/>
      <c r="BH50" s="47"/>
      <c r="BI50" s="166"/>
      <c r="BJ50" s="146"/>
      <c r="BK50" s="165"/>
      <c r="BL50" s="161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2"/>
      <c r="CB50" s="28"/>
      <c r="CC50" s="28"/>
      <c r="CD50" s="28"/>
      <c r="CE50" s="28"/>
      <c r="CF50" s="28"/>
      <c r="CG50" s="166"/>
      <c r="CH50" s="47"/>
      <c r="CI50" s="166"/>
      <c r="CJ50" s="146"/>
      <c r="CK50" s="165"/>
      <c r="CL50" s="161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162"/>
      <c r="DB50" s="28"/>
      <c r="DC50" s="28"/>
      <c r="DD50" s="28"/>
      <c r="DE50" s="28"/>
      <c r="DF50" s="28"/>
      <c r="DG50" s="166"/>
      <c r="DH50" s="47"/>
      <c r="DI50" s="166"/>
      <c r="DJ50" s="146"/>
      <c r="DK50" s="165"/>
      <c r="DL50" s="161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162"/>
      <c r="EB50" s="28"/>
      <c r="EC50" s="28"/>
      <c r="ED50" s="28"/>
      <c r="EE50" s="28"/>
      <c r="EF50" s="28"/>
      <c r="EG50" s="166"/>
      <c r="EH50" s="47"/>
      <c r="EI50" s="166"/>
      <c r="EJ50" s="146"/>
      <c r="EK50" s="165"/>
      <c r="EL50" s="161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162"/>
      <c r="FB50" s="28"/>
      <c r="FC50" s="28"/>
      <c r="FD50" s="28"/>
      <c r="FE50" s="28"/>
      <c r="FF50" s="28"/>
      <c r="FG50" s="166"/>
      <c r="FH50" s="47"/>
      <c r="FI50" s="166"/>
      <c r="FJ50" s="146"/>
      <c r="FK50" s="165"/>
      <c r="FL50" s="161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</row>
    <row r="51" spans="1:229" ht="12.75">
      <c r="A51" s="132" t="s">
        <v>158</v>
      </c>
      <c r="B51" s="1" t="s">
        <v>159</v>
      </c>
      <c r="C51" s="1"/>
      <c r="D51" s="1"/>
      <c r="E51" s="1"/>
      <c r="F51" s="1"/>
      <c r="G51" s="137"/>
      <c r="H51" s="137"/>
      <c r="I51" s="19"/>
      <c r="J51" s="130"/>
      <c r="K51" s="136">
        <v>1.00072</v>
      </c>
      <c r="L51" s="131"/>
      <c r="M51" s="1"/>
      <c r="N51" s="1"/>
      <c r="AA51" s="162"/>
      <c r="AB51" s="28"/>
      <c r="AC51" s="28"/>
      <c r="AD51" s="28"/>
      <c r="AE51" s="28"/>
      <c r="AF51" s="28"/>
      <c r="AG51" s="47"/>
      <c r="AH51" s="47"/>
      <c r="AI51" s="166"/>
      <c r="AJ51" s="146"/>
      <c r="AK51" s="165"/>
      <c r="AL51" s="161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162"/>
      <c r="BB51" s="28"/>
      <c r="BC51" s="28"/>
      <c r="BD51" s="28"/>
      <c r="BE51" s="28"/>
      <c r="BF51" s="28"/>
      <c r="BG51" s="47"/>
      <c r="BH51" s="47"/>
      <c r="BI51" s="166"/>
      <c r="BJ51" s="146"/>
      <c r="BK51" s="165"/>
      <c r="BL51" s="161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2"/>
      <c r="CB51" s="28"/>
      <c r="CC51" s="28"/>
      <c r="CD51" s="28"/>
      <c r="CE51" s="28"/>
      <c r="CF51" s="28"/>
      <c r="CG51" s="47"/>
      <c r="CH51" s="47"/>
      <c r="CI51" s="166"/>
      <c r="CJ51" s="146"/>
      <c r="CK51" s="165"/>
      <c r="CL51" s="161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162"/>
      <c r="DB51" s="28"/>
      <c r="DC51" s="28"/>
      <c r="DD51" s="28"/>
      <c r="DE51" s="28"/>
      <c r="DF51" s="28"/>
      <c r="DG51" s="47"/>
      <c r="DH51" s="47"/>
      <c r="DI51" s="166"/>
      <c r="DJ51" s="146"/>
      <c r="DK51" s="165"/>
      <c r="DL51" s="161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162"/>
      <c r="EB51" s="28"/>
      <c r="EC51" s="28"/>
      <c r="ED51" s="28"/>
      <c r="EE51" s="28"/>
      <c r="EF51" s="28"/>
      <c r="EG51" s="47"/>
      <c r="EH51" s="47"/>
      <c r="EI51" s="166"/>
      <c r="EJ51" s="146"/>
      <c r="EK51" s="165"/>
      <c r="EL51" s="161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162"/>
      <c r="FB51" s="28"/>
      <c r="FC51" s="28"/>
      <c r="FD51" s="28"/>
      <c r="FE51" s="28"/>
      <c r="FF51" s="28"/>
      <c r="FG51" s="47"/>
      <c r="FH51" s="47"/>
      <c r="FI51" s="166"/>
      <c r="FJ51" s="146"/>
      <c r="FK51" s="165"/>
      <c r="FL51" s="161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</row>
    <row r="52" spans="1:229" ht="12.75">
      <c r="A52" s="132" t="s">
        <v>160</v>
      </c>
      <c r="B52" s="1" t="s">
        <v>161</v>
      </c>
      <c r="C52" s="1"/>
      <c r="D52" s="1"/>
      <c r="E52" s="1"/>
      <c r="F52" s="1"/>
      <c r="G52" s="19">
        <f>G50*1.00072</f>
        <v>913483998.9636922</v>
      </c>
      <c r="H52" s="137"/>
      <c r="I52" s="19">
        <f>+I46</f>
        <v>37116108</v>
      </c>
      <c r="J52" s="130"/>
      <c r="K52" s="136">
        <f>+K50*K51</f>
        <v>2.3621895528000003</v>
      </c>
      <c r="L52" s="131"/>
      <c r="M52" s="1"/>
      <c r="N52" s="1"/>
      <c r="AA52" s="162"/>
      <c r="AB52" s="28"/>
      <c r="AC52" s="28"/>
      <c r="AD52" s="28"/>
      <c r="AE52" s="28"/>
      <c r="AF52" s="28"/>
      <c r="AG52" s="166"/>
      <c r="AH52" s="47"/>
      <c r="AI52" s="166"/>
      <c r="AJ52" s="146"/>
      <c r="AK52" s="165"/>
      <c r="AL52" s="161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162"/>
      <c r="BB52" s="28"/>
      <c r="BC52" s="28"/>
      <c r="BD52" s="28"/>
      <c r="BE52" s="28"/>
      <c r="BF52" s="28"/>
      <c r="BG52" s="166"/>
      <c r="BH52" s="47"/>
      <c r="BI52" s="166"/>
      <c r="BJ52" s="146"/>
      <c r="BK52" s="165"/>
      <c r="BL52" s="161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2"/>
      <c r="CB52" s="28"/>
      <c r="CC52" s="28"/>
      <c r="CD52" s="28"/>
      <c r="CE52" s="28"/>
      <c r="CF52" s="28"/>
      <c r="CG52" s="166"/>
      <c r="CH52" s="47"/>
      <c r="CI52" s="166"/>
      <c r="CJ52" s="146"/>
      <c r="CK52" s="165"/>
      <c r="CL52" s="161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162"/>
      <c r="DB52" s="28"/>
      <c r="DC52" s="28"/>
      <c r="DD52" s="28"/>
      <c r="DE52" s="28"/>
      <c r="DF52" s="28"/>
      <c r="DG52" s="166"/>
      <c r="DH52" s="47"/>
      <c r="DI52" s="166"/>
      <c r="DJ52" s="146"/>
      <c r="DK52" s="165"/>
      <c r="DL52" s="161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162"/>
      <c r="EB52" s="28"/>
      <c r="EC52" s="28"/>
      <c r="ED52" s="28"/>
      <c r="EE52" s="28"/>
      <c r="EF52" s="28"/>
      <c r="EG52" s="166"/>
      <c r="EH52" s="47"/>
      <c r="EI52" s="166"/>
      <c r="EJ52" s="146"/>
      <c r="EK52" s="165"/>
      <c r="EL52" s="161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162"/>
      <c r="FB52" s="28"/>
      <c r="FC52" s="28"/>
      <c r="FD52" s="28"/>
      <c r="FE52" s="28"/>
      <c r="FF52" s="28"/>
      <c r="FG52" s="166"/>
      <c r="FH52" s="47"/>
      <c r="FI52" s="166"/>
      <c r="FJ52" s="146"/>
      <c r="FK52" s="165"/>
      <c r="FL52" s="161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</row>
    <row r="53" spans="1:229" ht="12.75">
      <c r="A53" s="132" t="s">
        <v>162</v>
      </c>
      <c r="B53" s="1" t="s">
        <v>163</v>
      </c>
      <c r="C53" s="1"/>
      <c r="D53" s="1"/>
      <c r="E53" s="1"/>
      <c r="F53" s="1"/>
      <c r="G53" s="19">
        <v>266919</v>
      </c>
      <c r="H53" s="137"/>
      <c r="I53" s="19">
        <f>+I46</f>
        <v>37116108</v>
      </c>
      <c r="J53" s="130"/>
      <c r="K53" s="136">
        <f>IF(I53=0,0,(G53/I53)/10)</f>
        <v>0.0007191459837329927</v>
      </c>
      <c r="L53" s="131"/>
      <c r="M53" s="1"/>
      <c r="N53" s="1"/>
      <c r="AA53" s="162"/>
      <c r="AB53" s="28"/>
      <c r="AC53" s="28"/>
      <c r="AD53" s="28"/>
      <c r="AE53" s="28"/>
      <c r="AF53" s="28"/>
      <c r="AG53" s="166"/>
      <c r="AH53" s="47"/>
      <c r="AI53" s="166"/>
      <c r="AJ53" s="146"/>
      <c r="AK53" s="165"/>
      <c r="AL53" s="161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162"/>
      <c r="BB53" s="28"/>
      <c r="BC53" s="28"/>
      <c r="BD53" s="28"/>
      <c r="BE53" s="28"/>
      <c r="BF53" s="28"/>
      <c r="BG53" s="166"/>
      <c r="BH53" s="47"/>
      <c r="BI53" s="166"/>
      <c r="BJ53" s="146"/>
      <c r="BK53" s="165"/>
      <c r="BL53" s="161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2"/>
      <c r="CB53" s="28"/>
      <c r="CC53" s="28"/>
      <c r="CD53" s="28"/>
      <c r="CE53" s="28"/>
      <c r="CF53" s="28"/>
      <c r="CG53" s="166"/>
      <c r="CH53" s="47"/>
      <c r="CI53" s="166"/>
      <c r="CJ53" s="146"/>
      <c r="CK53" s="165"/>
      <c r="CL53" s="161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162"/>
      <c r="DB53" s="28"/>
      <c r="DC53" s="28"/>
      <c r="DD53" s="28"/>
      <c r="DE53" s="28"/>
      <c r="DF53" s="28"/>
      <c r="DG53" s="166"/>
      <c r="DH53" s="47"/>
      <c r="DI53" s="166"/>
      <c r="DJ53" s="146"/>
      <c r="DK53" s="165"/>
      <c r="DL53" s="161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162"/>
      <c r="EB53" s="28"/>
      <c r="EC53" s="28"/>
      <c r="ED53" s="28"/>
      <c r="EE53" s="28"/>
      <c r="EF53" s="28"/>
      <c r="EG53" s="166"/>
      <c r="EH53" s="47"/>
      <c r="EI53" s="166"/>
      <c r="EJ53" s="146"/>
      <c r="EK53" s="165"/>
      <c r="EL53" s="161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162"/>
      <c r="FB53" s="28"/>
      <c r="FC53" s="28"/>
      <c r="FD53" s="28"/>
      <c r="FE53" s="28"/>
      <c r="FF53" s="28"/>
      <c r="FG53" s="166"/>
      <c r="FH53" s="47"/>
      <c r="FI53" s="166"/>
      <c r="FJ53" s="146"/>
      <c r="FK53" s="165"/>
      <c r="FL53" s="161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</row>
    <row r="54" spans="1:229" ht="12.75">
      <c r="A54" s="132" t="s">
        <v>164</v>
      </c>
      <c r="B54" s="1" t="s">
        <v>165</v>
      </c>
      <c r="C54" s="1"/>
      <c r="D54" s="1"/>
      <c r="E54" s="1"/>
      <c r="F54" s="1"/>
      <c r="G54" s="19">
        <f>G52+G53</f>
        <v>913750917.9636922</v>
      </c>
      <c r="H54" s="137"/>
      <c r="I54" s="19">
        <f>+I46</f>
        <v>37116108</v>
      </c>
      <c r="J54" s="130"/>
      <c r="K54" s="136">
        <f>+K52+K53</f>
        <v>2.362908698783733</v>
      </c>
      <c r="L54" s="131"/>
      <c r="M54" s="1"/>
      <c r="N54" s="1"/>
      <c r="AA54" s="162"/>
      <c r="AB54" s="28"/>
      <c r="AC54" s="28"/>
      <c r="AD54" s="28"/>
      <c r="AE54" s="28"/>
      <c r="AF54" s="28"/>
      <c r="AG54" s="166"/>
      <c r="AH54" s="47"/>
      <c r="AI54" s="166"/>
      <c r="AJ54" s="146"/>
      <c r="AK54" s="165"/>
      <c r="AL54" s="161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162"/>
      <c r="BB54" s="28"/>
      <c r="BC54" s="28"/>
      <c r="BD54" s="28"/>
      <c r="BE54" s="28"/>
      <c r="BF54" s="28"/>
      <c r="BG54" s="166"/>
      <c r="BH54" s="47"/>
      <c r="BI54" s="166"/>
      <c r="BJ54" s="146"/>
      <c r="BK54" s="165"/>
      <c r="BL54" s="161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2"/>
      <c r="CB54" s="28"/>
      <c r="CC54" s="28"/>
      <c r="CD54" s="28"/>
      <c r="CE54" s="28"/>
      <c r="CF54" s="28"/>
      <c r="CG54" s="166"/>
      <c r="CH54" s="47"/>
      <c r="CI54" s="166"/>
      <c r="CJ54" s="146"/>
      <c r="CK54" s="165"/>
      <c r="CL54" s="161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162"/>
      <c r="DB54" s="28"/>
      <c r="DC54" s="28"/>
      <c r="DD54" s="28"/>
      <c r="DE54" s="28"/>
      <c r="DF54" s="28"/>
      <c r="DG54" s="166"/>
      <c r="DH54" s="47"/>
      <c r="DI54" s="166"/>
      <c r="DJ54" s="146"/>
      <c r="DK54" s="165"/>
      <c r="DL54" s="161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162"/>
      <c r="EB54" s="28"/>
      <c r="EC54" s="28"/>
      <c r="ED54" s="28"/>
      <c r="EE54" s="28"/>
      <c r="EF54" s="28"/>
      <c r="EG54" s="166"/>
      <c r="EH54" s="47"/>
      <c r="EI54" s="166"/>
      <c r="EJ54" s="146"/>
      <c r="EK54" s="165"/>
      <c r="EL54" s="161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162"/>
      <c r="FB54" s="28"/>
      <c r="FC54" s="28"/>
      <c r="FD54" s="28"/>
      <c r="FE54" s="28"/>
      <c r="FF54" s="28"/>
      <c r="FG54" s="166"/>
      <c r="FH54" s="47"/>
      <c r="FI54" s="166"/>
      <c r="FJ54" s="146"/>
      <c r="FK54" s="165"/>
      <c r="FL54" s="161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</row>
    <row r="55" spans="1:229" ht="9.75" customHeight="1">
      <c r="A55" s="1"/>
      <c r="B55" s="1"/>
      <c r="C55" s="1"/>
      <c r="D55" s="1"/>
      <c r="E55" s="1"/>
      <c r="F55" s="1"/>
      <c r="G55" s="137"/>
      <c r="H55" s="137"/>
      <c r="I55" s="137"/>
      <c r="J55" s="130"/>
      <c r="K55" s="141"/>
      <c r="L55" s="131"/>
      <c r="M55" s="1"/>
      <c r="N55" s="1"/>
      <c r="AA55" s="28"/>
      <c r="AB55" s="28"/>
      <c r="AC55" s="28"/>
      <c r="AD55" s="28"/>
      <c r="AE55" s="28"/>
      <c r="AF55" s="28"/>
      <c r="AG55" s="47"/>
      <c r="AH55" s="47"/>
      <c r="AI55" s="47"/>
      <c r="AJ55" s="146"/>
      <c r="AK55" s="171"/>
      <c r="AL55" s="161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28"/>
      <c r="BB55" s="28"/>
      <c r="BC55" s="28"/>
      <c r="BD55" s="28"/>
      <c r="BE55" s="28"/>
      <c r="BF55" s="28"/>
      <c r="BG55" s="47"/>
      <c r="BH55" s="47"/>
      <c r="BI55" s="47"/>
      <c r="BJ55" s="146"/>
      <c r="BK55" s="171"/>
      <c r="BL55" s="161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28"/>
      <c r="CB55" s="28"/>
      <c r="CC55" s="28"/>
      <c r="CD55" s="28"/>
      <c r="CE55" s="28"/>
      <c r="CF55" s="28"/>
      <c r="CG55" s="47"/>
      <c r="CH55" s="47"/>
      <c r="CI55" s="47"/>
      <c r="CJ55" s="146"/>
      <c r="CK55" s="171"/>
      <c r="CL55" s="161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28"/>
      <c r="DB55" s="28"/>
      <c r="DC55" s="28"/>
      <c r="DD55" s="28"/>
      <c r="DE55" s="28"/>
      <c r="DF55" s="28"/>
      <c r="DG55" s="47"/>
      <c r="DH55" s="47"/>
      <c r="DI55" s="47"/>
      <c r="DJ55" s="146"/>
      <c r="DK55" s="171"/>
      <c r="DL55" s="161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28"/>
      <c r="EB55" s="28"/>
      <c r="EC55" s="28"/>
      <c r="ED55" s="28"/>
      <c r="EE55" s="28"/>
      <c r="EF55" s="28"/>
      <c r="EG55" s="47"/>
      <c r="EH55" s="47"/>
      <c r="EI55" s="47"/>
      <c r="EJ55" s="146"/>
      <c r="EK55" s="171"/>
      <c r="EL55" s="161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28"/>
      <c r="FB55" s="28"/>
      <c r="FC55" s="28"/>
      <c r="FD55" s="28"/>
      <c r="FE55" s="28"/>
      <c r="FF55" s="28"/>
      <c r="FG55" s="47"/>
      <c r="FH55" s="47"/>
      <c r="FI55" s="47"/>
      <c r="FJ55" s="146"/>
      <c r="FK55" s="171"/>
      <c r="FL55" s="161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</row>
    <row r="56" spans="1:229" ht="12.75">
      <c r="A56" s="132" t="s">
        <v>166</v>
      </c>
      <c r="B56" s="1" t="s">
        <v>167</v>
      </c>
      <c r="C56" s="1"/>
      <c r="D56" s="1"/>
      <c r="E56" s="1"/>
      <c r="F56" s="1"/>
      <c r="G56" s="137"/>
      <c r="H56" s="137"/>
      <c r="I56" s="137"/>
      <c r="J56" s="130"/>
      <c r="K56" s="142">
        <f>+K54</f>
        <v>2.362908698783733</v>
      </c>
      <c r="L56" s="131"/>
      <c r="M56" s="1"/>
      <c r="N56" s="1"/>
      <c r="AA56" s="162"/>
      <c r="AB56" s="28"/>
      <c r="AC56" s="28"/>
      <c r="AD56" s="28"/>
      <c r="AE56" s="28"/>
      <c r="AF56" s="28"/>
      <c r="AG56" s="47"/>
      <c r="AH56" s="47"/>
      <c r="AI56" s="47"/>
      <c r="AJ56" s="146"/>
      <c r="AK56" s="172"/>
      <c r="AL56" s="161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162"/>
      <c r="BB56" s="28"/>
      <c r="BC56" s="28"/>
      <c r="BD56" s="28"/>
      <c r="BE56" s="28"/>
      <c r="BF56" s="28"/>
      <c r="BG56" s="47"/>
      <c r="BH56" s="47"/>
      <c r="BI56" s="47"/>
      <c r="BJ56" s="146"/>
      <c r="BK56" s="172"/>
      <c r="BL56" s="161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2"/>
      <c r="CB56" s="28"/>
      <c r="CC56" s="28"/>
      <c r="CD56" s="28"/>
      <c r="CE56" s="28"/>
      <c r="CF56" s="28"/>
      <c r="CG56" s="47"/>
      <c r="CH56" s="47"/>
      <c r="CI56" s="47"/>
      <c r="CJ56" s="146"/>
      <c r="CK56" s="172"/>
      <c r="CL56" s="161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162"/>
      <c r="DB56" s="28"/>
      <c r="DC56" s="28"/>
      <c r="DD56" s="28"/>
      <c r="DE56" s="28"/>
      <c r="DF56" s="28"/>
      <c r="DG56" s="47"/>
      <c r="DH56" s="47"/>
      <c r="DI56" s="47"/>
      <c r="DJ56" s="146"/>
      <c r="DK56" s="172"/>
      <c r="DL56" s="161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162"/>
      <c r="EB56" s="28"/>
      <c r="EC56" s="28"/>
      <c r="ED56" s="28"/>
      <c r="EE56" s="28"/>
      <c r="EF56" s="28"/>
      <c r="EG56" s="47"/>
      <c r="EH56" s="47"/>
      <c r="EI56" s="47"/>
      <c r="EJ56" s="146"/>
      <c r="EK56" s="172"/>
      <c r="EL56" s="161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162"/>
      <c r="FB56" s="28"/>
      <c r="FC56" s="28"/>
      <c r="FD56" s="28"/>
      <c r="FE56" s="28"/>
      <c r="FF56" s="28"/>
      <c r="FG56" s="47"/>
      <c r="FH56" s="47"/>
      <c r="FI56" s="47"/>
      <c r="FJ56" s="146"/>
      <c r="FK56" s="172"/>
      <c r="FL56" s="161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</row>
    <row r="57" spans="1:229" ht="10.5" customHeight="1">
      <c r="A57" s="1"/>
      <c r="B57" s="1"/>
      <c r="C57" s="1"/>
      <c r="D57" s="1"/>
      <c r="E57" s="1"/>
      <c r="F57" s="1"/>
      <c r="G57" s="137"/>
      <c r="H57" s="137"/>
      <c r="I57" s="137"/>
      <c r="J57" s="130"/>
      <c r="K57" s="141"/>
      <c r="L57" s="131"/>
      <c r="M57" s="1"/>
      <c r="N57" s="1"/>
      <c r="AA57" s="28"/>
      <c r="AB57" s="28"/>
      <c r="AC57" s="28"/>
      <c r="AD57" s="28"/>
      <c r="AE57" s="28"/>
      <c r="AF57" s="28"/>
      <c r="AG57" s="47"/>
      <c r="AH57" s="47"/>
      <c r="AI57" s="47"/>
      <c r="AJ57" s="146"/>
      <c r="AK57" s="171"/>
      <c r="AL57" s="161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28"/>
      <c r="BB57" s="28"/>
      <c r="BC57" s="28"/>
      <c r="BD57" s="28"/>
      <c r="BE57" s="28"/>
      <c r="BF57" s="28"/>
      <c r="BG57" s="47"/>
      <c r="BH57" s="47"/>
      <c r="BI57" s="47"/>
      <c r="BJ57" s="146"/>
      <c r="BK57" s="171"/>
      <c r="BL57" s="161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28"/>
      <c r="CB57" s="28"/>
      <c r="CC57" s="28"/>
      <c r="CD57" s="28"/>
      <c r="CE57" s="28"/>
      <c r="CF57" s="28"/>
      <c r="CG57" s="47"/>
      <c r="CH57" s="47"/>
      <c r="CI57" s="47"/>
      <c r="CJ57" s="146"/>
      <c r="CK57" s="171"/>
      <c r="CL57" s="161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28"/>
      <c r="DB57" s="28"/>
      <c r="DC57" s="28"/>
      <c r="DD57" s="28"/>
      <c r="DE57" s="28"/>
      <c r="DF57" s="28"/>
      <c r="DG57" s="47"/>
      <c r="DH57" s="47"/>
      <c r="DI57" s="47"/>
      <c r="DJ57" s="146"/>
      <c r="DK57" s="171"/>
      <c r="DL57" s="161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28"/>
      <c r="EB57" s="28"/>
      <c r="EC57" s="28"/>
      <c r="ED57" s="28"/>
      <c r="EE57" s="28"/>
      <c r="EF57" s="28"/>
      <c r="EG57" s="47"/>
      <c r="EH57" s="47"/>
      <c r="EI57" s="47"/>
      <c r="EJ57" s="146"/>
      <c r="EK57" s="171"/>
      <c r="EL57" s="161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28"/>
      <c r="FB57" s="28"/>
      <c r="FC57" s="28"/>
      <c r="FD57" s="28"/>
      <c r="FE57" s="28"/>
      <c r="FF57" s="28"/>
      <c r="FG57" s="47"/>
      <c r="FH57" s="47"/>
      <c r="FI57" s="47"/>
      <c r="FJ57" s="146"/>
      <c r="FK57" s="171"/>
      <c r="FL57" s="161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</row>
    <row r="58" spans="1:229" ht="12.75">
      <c r="A58" s="143" t="s">
        <v>98</v>
      </c>
      <c r="B58" s="1" t="s">
        <v>168</v>
      </c>
      <c r="C58" s="1"/>
      <c r="D58" s="1"/>
      <c r="E58" s="1"/>
      <c r="F58" s="1"/>
      <c r="G58" s="137"/>
      <c r="H58" s="137"/>
      <c r="I58" s="137"/>
      <c r="J58" s="130"/>
      <c r="K58" s="141"/>
      <c r="L58" s="131"/>
      <c r="M58" s="1"/>
      <c r="N58" s="1"/>
      <c r="AA58" s="164"/>
      <c r="AB58" s="28"/>
      <c r="AC58" s="28"/>
      <c r="AD58" s="28"/>
      <c r="AE58" s="28"/>
      <c r="AF58" s="28"/>
      <c r="AG58" s="47"/>
      <c r="AH58" s="47"/>
      <c r="AI58" s="47"/>
      <c r="AJ58" s="146"/>
      <c r="AK58" s="171"/>
      <c r="AL58" s="161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164"/>
      <c r="BB58" s="28"/>
      <c r="BC58" s="28"/>
      <c r="BD58" s="28"/>
      <c r="BE58" s="28"/>
      <c r="BF58" s="28"/>
      <c r="BG58" s="47"/>
      <c r="BH58" s="47"/>
      <c r="BI58" s="47"/>
      <c r="BJ58" s="146"/>
      <c r="BK58" s="171"/>
      <c r="BL58" s="161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4"/>
      <c r="CB58" s="28"/>
      <c r="CC58" s="28"/>
      <c r="CD58" s="28"/>
      <c r="CE58" s="28"/>
      <c r="CF58" s="28"/>
      <c r="CG58" s="47"/>
      <c r="CH58" s="47"/>
      <c r="CI58" s="47"/>
      <c r="CJ58" s="146"/>
      <c r="CK58" s="171"/>
      <c r="CL58" s="161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164"/>
      <c r="DB58" s="28"/>
      <c r="DC58" s="28"/>
      <c r="DD58" s="28"/>
      <c r="DE58" s="28"/>
      <c r="DF58" s="28"/>
      <c r="DG58" s="47"/>
      <c r="DH58" s="47"/>
      <c r="DI58" s="47"/>
      <c r="DJ58" s="146"/>
      <c r="DK58" s="171"/>
      <c r="DL58" s="161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164"/>
      <c r="EB58" s="28"/>
      <c r="EC58" s="28"/>
      <c r="ED58" s="28"/>
      <c r="EE58" s="28"/>
      <c r="EF58" s="28"/>
      <c r="EG58" s="47"/>
      <c r="EH58" s="47"/>
      <c r="EI58" s="47"/>
      <c r="EJ58" s="146"/>
      <c r="EK58" s="171"/>
      <c r="EL58" s="161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164"/>
      <c r="FB58" s="28"/>
      <c r="FC58" s="28"/>
      <c r="FD58" s="28"/>
      <c r="FE58" s="28"/>
      <c r="FF58" s="28"/>
      <c r="FG58" s="47"/>
      <c r="FH58" s="47"/>
      <c r="FI58" s="47"/>
      <c r="FJ58" s="146"/>
      <c r="FK58" s="171"/>
      <c r="FL58" s="161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</row>
    <row r="59" spans="1:229" ht="12.75">
      <c r="A59" s="143"/>
      <c r="B59" s="1"/>
      <c r="C59" s="1"/>
      <c r="D59" s="1"/>
      <c r="E59" s="1"/>
      <c r="F59" s="1"/>
      <c r="G59" s="137"/>
      <c r="H59" s="137"/>
      <c r="I59" s="137"/>
      <c r="J59" s="130"/>
      <c r="K59" s="141"/>
      <c r="L59" s="131"/>
      <c r="M59" s="1"/>
      <c r="N59" s="1"/>
      <c r="AA59" s="164"/>
      <c r="AB59" s="28"/>
      <c r="AC59" s="28"/>
      <c r="AD59" s="28"/>
      <c r="AE59" s="28"/>
      <c r="AF59" s="28"/>
      <c r="AG59" s="47"/>
      <c r="AH59" s="47"/>
      <c r="AI59" s="47"/>
      <c r="AJ59" s="146"/>
      <c r="AK59" s="171"/>
      <c r="AL59" s="161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164"/>
      <c r="BB59" s="28"/>
      <c r="BC59" s="28"/>
      <c r="BD59" s="28"/>
      <c r="BE59" s="28"/>
      <c r="BF59" s="28"/>
      <c r="BG59" s="47"/>
      <c r="BH59" s="47"/>
      <c r="BI59" s="47"/>
      <c r="BJ59" s="146"/>
      <c r="BK59" s="171"/>
      <c r="BL59" s="161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4"/>
      <c r="CB59" s="28"/>
      <c r="CC59" s="28"/>
      <c r="CD59" s="28"/>
      <c r="CE59" s="28"/>
      <c r="CF59" s="28"/>
      <c r="CG59" s="47"/>
      <c r="CH59" s="47"/>
      <c r="CI59" s="47"/>
      <c r="CJ59" s="146"/>
      <c r="CK59" s="171"/>
      <c r="CL59" s="161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164"/>
      <c r="DB59" s="28"/>
      <c r="DC59" s="28"/>
      <c r="DD59" s="28"/>
      <c r="DE59" s="28"/>
      <c r="DF59" s="28"/>
      <c r="DG59" s="47"/>
      <c r="DH59" s="47"/>
      <c r="DI59" s="47"/>
      <c r="DJ59" s="146"/>
      <c r="DK59" s="171"/>
      <c r="DL59" s="161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164"/>
      <c r="EB59" s="28"/>
      <c r="EC59" s="28"/>
      <c r="ED59" s="28"/>
      <c r="EE59" s="28"/>
      <c r="EF59" s="28"/>
      <c r="EG59" s="47"/>
      <c r="EH59" s="47"/>
      <c r="EI59" s="47"/>
      <c r="EJ59" s="146"/>
      <c r="EK59" s="171"/>
      <c r="EL59" s="161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164"/>
      <c r="FB59" s="28"/>
      <c r="FC59" s="28"/>
      <c r="FD59" s="28"/>
      <c r="FE59" s="28"/>
      <c r="FF59" s="28"/>
      <c r="FG59" s="47"/>
      <c r="FH59" s="47"/>
      <c r="FI59" s="47"/>
      <c r="FJ59" s="146"/>
      <c r="FK59" s="171"/>
      <c r="FL59" s="161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</row>
    <row r="60" spans="7:229" ht="12.75">
      <c r="G60" s="124"/>
      <c r="H60" s="124"/>
      <c r="I60" s="124"/>
      <c r="J60" s="124"/>
      <c r="K60" s="144"/>
      <c r="L60" s="125"/>
      <c r="AA60" s="54"/>
      <c r="AB60" s="54"/>
      <c r="AC60" s="54"/>
      <c r="AD60" s="54"/>
      <c r="AE60" s="54"/>
      <c r="AF60" s="54"/>
      <c r="AG60" s="147"/>
      <c r="AH60" s="147"/>
      <c r="AI60" s="147"/>
      <c r="AJ60" s="147"/>
      <c r="AK60" s="173"/>
      <c r="AL60" s="148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147"/>
      <c r="BH60" s="147"/>
      <c r="BI60" s="147"/>
      <c r="BJ60" s="147"/>
      <c r="BK60" s="173"/>
      <c r="BL60" s="148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147"/>
      <c r="CH60" s="147"/>
      <c r="CI60" s="147"/>
      <c r="CJ60" s="147"/>
      <c r="CK60" s="173"/>
      <c r="CL60" s="148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147"/>
      <c r="DH60" s="147"/>
      <c r="DI60" s="147"/>
      <c r="DJ60" s="147"/>
      <c r="DK60" s="173"/>
      <c r="DL60" s="148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147"/>
      <c r="EH60" s="147"/>
      <c r="EI60" s="147"/>
      <c r="EJ60" s="147"/>
      <c r="EK60" s="173"/>
      <c r="EL60" s="148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147"/>
      <c r="FH60" s="147"/>
      <c r="FI60" s="147"/>
      <c r="FJ60" s="147"/>
      <c r="FK60" s="173"/>
      <c r="FL60" s="148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</row>
    <row r="61" spans="7:229" ht="12.75">
      <c r="G61" s="124"/>
      <c r="H61" s="124"/>
      <c r="I61" s="124"/>
      <c r="J61" s="124"/>
      <c r="K61" s="144"/>
      <c r="L61" s="125"/>
      <c r="AA61" s="54"/>
      <c r="AB61" s="54"/>
      <c r="AC61" s="54"/>
      <c r="AD61" s="54"/>
      <c r="AE61" s="54"/>
      <c r="AF61" s="54"/>
      <c r="AG61" s="147"/>
      <c r="AH61" s="147"/>
      <c r="AI61" s="147"/>
      <c r="AJ61" s="147"/>
      <c r="AK61" s="173"/>
      <c r="AL61" s="148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147"/>
      <c r="BH61" s="147"/>
      <c r="BI61" s="147"/>
      <c r="BJ61" s="147"/>
      <c r="BK61" s="173"/>
      <c r="BL61" s="148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147"/>
      <c r="CH61" s="147"/>
      <c r="CI61" s="147"/>
      <c r="CJ61" s="147"/>
      <c r="CK61" s="173"/>
      <c r="CL61" s="148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147"/>
      <c r="DH61" s="147"/>
      <c r="DI61" s="147"/>
      <c r="DJ61" s="147"/>
      <c r="DK61" s="173"/>
      <c r="DL61" s="148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147"/>
      <c r="EH61" s="147"/>
      <c r="EI61" s="147"/>
      <c r="EJ61" s="147"/>
      <c r="EK61" s="173"/>
      <c r="EL61" s="148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147"/>
      <c r="FH61" s="147"/>
      <c r="FI61" s="147"/>
      <c r="FJ61" s="147"/>
      <c r="FK61" s="173"/>
      <c r="FL61" s="148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</row>
    <row r="62" spans="7:229" ht="12.75">
      <c r="G62" s="124"/>
      <c r="H62" s="124"/>
      <c r="I62" s="124"/>
      <c r="J62" s="124"/>
      <c r="K62" s="144"/>
      <c r="L62" s="125"/>
      <c r="AA62" s="54"/>
      <c r="AB62" s="54"/>
      <c r="AC62" s="54"/>
      <c r="AD62" s="54"/>
      <c r="AE62" s="54"/>
      <c r="AF62" s="54"/>
      <c r="AG62" s="147"/>
      <c r="AH62" s="147"/>
      <c r="AI62" s="147"/>
      <c r="AJ62" s="147"/>
      <c r="AK62" s="173"/>
      <c r="AL62" s="148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147"/>
      <c r="BH62" s="147"/>
      <c r="BI62" s="147"/>
      <c r="BJ62" s="147"/>
      <c r="BK62" s="173"/>
      <c r="BL62" s="148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147"/>
      <c r="CH62" s="147"/>
      <c r="CI62" s="147"/>
      <c r="CJ62" s="147"/>
      <c r="CK62" s="173"/>
      <c r="CL62" s="148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147"/>
      <c r="DH62" s="147"/>
      <c r="DI62" s="147"/>
      <c r="DJ62" s="147"/>
      <c r="DK62" s="173"/>
      <c r="DL62" s="148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147"/>
      <c r="EH62" s="147"/>
      <c r="EI62" s="147"/>
      <c r="EJ62" s="147"/>
      <c r="EK62" s="173"/>
      <c r="EL62" s="148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147"/>
      <c r="FH62" s="147"/>
      <c r="FI62" s="147"/>
      <c r="FJ62" s="147"/>
      <c r="FK62" s="173"/>
      <c r="FL62" s="148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</row>
    <row r="63" spans="7:229" ht="12.75">
      <c r="G63" s="124"/>
      <c r="H63" s="124"/>
      <c r="I63" s="124"/>
      <c r="J63" s="124"/>
      <c r="K63" s="144"/>
      <c r="L63" s="125"/>
      <c r="AA63" s="54"/>
      <c r="AB63" s="54"/>
      <c r="AC63" s="54"/>
      <c r="AD63" s="54"/>
      <c r="AE63" s="54"/>
      <c r="AF63" s="54"/>
      <c r="AG63" s="147"/>
      <c r="AH63" s="147"/>
      <c r="AI63" s="147"/>
      <c r="AJ63" s="147"/>
      <c r="AK63" s="173"/>
      <c r="AL63" s="148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147"/>
      <c r="BH63" s="147"/>
      <c r="BI63" s="147"/>
      <c r="BJ63" s="147"/>
      <c r="BK63" s="173"/>
      <c r="BL63" s="148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147"/>
      <c r="CH63" s="147"/>
      <c r="CI63" s="147"/>
      <c r="CJ63" s="147"/>
      <c r="CK63" s="173"/>
      <c r="CL63" s="148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147"/>
      <c r="DH63" s="147"/>
      <c r="DI63" s="147"/>
      <c r="DJ63" s="147"/>
      <c r="DK63" s="173"/>
      <c r="DL63" s="148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147"/>
      <c r="EH63" s="147"/>
      <c r="EI63" s="147"/>
      <c r="EJ63" s="147"/>
      <c r="EK63" s="173"/>
      <c r="EL63" s="148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147"/>
      <c r="FH63" s="147"/>
      <c r="FI63" s="147"/>
      <c r="FJ63" s="147"/>
      <c r="FK63" s="173"/>
      <c r="FL63" s="148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</row>
    <row r="64" spans="1:229" ht="12.75">
      <c r="A64" s="54"/>
      <c r="B64" s="54"/>
      <c r="C64" s="54"/>
      <c r="D64" s="54"/>
      <c r="E64" s="54"/>
      <c r="F64" s="54"/>
      <c r="G64" s="124"/>
      <c r="H64" s="124"/>
      <c r="I64" s="124"/>
      <c r="J64" s="124"/>
      <c r="K64" s="144"/>
      <c r="L64" s="125"/>
      <c r="AA64" s="54"/>
      <c r="AB64" s="28"/>
      <c r="AC64" s="54"/>
      <c r="AD64" s="54"/>
      <c r="AE64" s="174"/>
      <c r="AF64" s="54"/>
      <c r="AG64" s="147"/>
      <c r="AH64" s="147"/>
      <c r="AI64" s="147"/>
      <c r="AJ64" s="147"/>
      <c r="AK64" s="173"/>
      <c r="AL64" s="148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28"/>
      <c r="BC64" s="54"/>
      <c r="BD64" s="54"/>
      <c r="BE64" s="175"/>
      <c r="BF64" s="54"/>
      <c r="BG64" s="147"/>
      <c r="BH64" s="147"/>
      <c r="BI64" s="147"/>
      <c r="BJ64" s="147"/>
      <c r="BK64" s="173"/>
      <c r="BL64" s="148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28"/>
      <c r="CC64" s="54"/>
      <c r="CD64" s="54"/>
      <c r="CE64" s="175"/>
      <c r="CF64" s="54"/>
      <c r="CG64" s="147"/>
      <c r="CH64" s="147"/>
      <c r="CI64" s="147"/>
      <c r="CJ64" s="147"/>
      <c r="CK64" s="173"/>
      <c r="CL64" s="148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28"/>
      <c r="DC64" s="54"/>
      <c r="DD64" s="54"/>
      <c r="DE64" s="175"/>
      <c r="DF64" s="54"/>
      <c r="DG64" s="147"/>
      <c r="DH64" s="147"/>
      <c r="DI64" s="147"/>
      <c r="DJ64" s="147"/>
      <c r="DK64" s="173"/>
      <c r="DL64" s="148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28"/>
      <c r="EC64" s="54"/>
      <c r="ED64" s="54"/>
      <c r="EE64" s="175"/>
      <c r="EF64" s="54"/>
      <c r="EG64" s="147"/>
      <c r="EH64" s="147"/>
      <c r="EI64" s="147"/>
      <c r="EJ64" s="147"/>
      <c r="EK64" s="173"/>
      <c r="EL64" s="148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28"/>
      <c r="FC64" s="54"/>
      <c r="FD64" s="54"/>
      <c r="FE64" s="175"/>
      <c r="FF64" s="54"/>
      <c r="FG64" s="147"/>
      <c r="FH64" s="147"/>
      <c r="FI64" s="147"/>
      <c r="FJ64" s="147"/>
      <c r="FK64" s="173"/>
      <c r="FL64" s="148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</row>
    <row r="65" spans="1:229" ht="12.75">
      <c r="A65" s="54"/>
      <c r="B65" s="54"/>
      <c r="C65" s="54"/>
      <c r="D65" s="54"/>
      <c r="E65" s="54"/>
      <c r="F65" s="54"/>
      <c r="G65" s="124"/>
      <c r="H65" s="124"/>
      <c r="I65" s="124"/>
      <c r="J65" s="124"/>
      <c r="K65" s="144"/>
      <c r="L65" s="125"/>
      <c r="AA65" s="54"/>
      <c r="AB65" s="54"/>
      <c r="AC65" s="28"/>
      <c r="AD65" s="28"/>
      <c r="AE65" s="28"/>
      <c r="AF65" s="54"/>
      <c r="AG65" s="147"/>
      <c r="AH65" s="147"/>
      <c r="AI65" s="147"/>
      <c r="AJ65" s="147"/>
      <c r="AK65" s="173"/>
      <c r="AL65" s="148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28"/>
      <c r="BD65" s="28"/>
      <c r="BE65" s="28"/>
      <c r="BF65" s="54"/>
      <c r="BG65" s="147"/>
      <c r="BH65" s="147"/>
      <c r="BI65" s="147"/>
      <c r="BJ65" s="147"/>
      <c r="BK65" s="173"/>
      <c r="BL65" s="148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28"/>
      <c r="CD65" s="28"/>
      <c r="CE65" s="28"/>
      <c r="CF65" s="54"/>
      <c r="CG65" s="147"/>
      <c r="CH65" s="147"/>
      <c r="CI65" s="147"/>
      <c r="CJ65" s="147"/>
      <c r="CK65" s="173"/>
      <c r="CL65" s="148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28"/>
      <c r="DD65" s="28"/>
      <c r="DE65" s="28"/>
      <c r="DF65" s="54"/>
      <c r="DG65" s="147"/>
      <c r="DH65" s="147"/>
      <c r="DI65" s="147"/>
      <c r="DJ65" s="147"/>
      <c r="DK65" s="173"/>
      <c r="DL65" s="148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28"/>
      <c r="ED65" s="28"/>
      <c r="EE65" s="28"/>
      <c r="EF65" s="54"/>
      <c r="EG65" s="147"/>
      <c r="EH65" s="147"/>
      <c r="EI65" s="147"/>
      <c r="EJ65" s="147"/>
      <c r="EK65" s="173"/>
      <c r="EL65" s="148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28"/>
      <c r="FD65" s="28"/>
      <c r="FE65" s="28"/>
      <c r="FF65" s="54"/>
      <c r="FG65" s="147"/>
      <c r="FH65" s="147"/>
      <c r="FI65" s="147"/>
      <c r="FJ65" s="147"/>
      <c r="FK65" s="173"/>
      <c r="FL65" s="148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</row>
    <row r="66" spans="1:229" ht="12.75">
      <c r="A66" s="54"/>
      <c r="B66" s="28"/>
      <c r="C66" s="28"/>
      <c r="D66" s="28"/>
      <c r="E66" s="28"/>
      <c r="F66" s="54"/>
      <c r="G66" s="124"/>
      <c r="H66" s="124"/>
      <c r="I66" s="124"/>
      <c r="J66" s="124"/>
      <c r="K66" s="144"/>
      <c r="L66" s="125"/>
      <c r="AA66" s="54"/>
      <c r="AB66" s="28"/>
      <c r="AC66" s="28"/>
      <c r="AD66" s="28"/>
      <c r="AE66" s="28"/>
      <c r="AF66" s="54"/>
      <c r="AG66" s="147"/>
      <c r="AH66" s="147"/>
      <c r="AI66" s="147"/>
      <c r="AJ66" s="147"/>
      <c r="AK66" s="173"/>
      <c r="AL66" s="148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28"/>
      <c r="BC66" s="28"/>
      <c r="BD66" s="28"/>
      <c r="BE66" s="28"/>
      <c r="BF66" s="54"/>
      <c r="BG66" s="147"/>
      <c r="BH66" s="147"/>
      <c r="BI66" s="147"/>
      <c r="BJ66" s="147"/>
      <c r="BK66" s="173"/>
      <c r="BL66" s="148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28"/>
      <c r="CC66" s="28"/>
      <c r="CD66" s="28"/>
      <c r="CE66" s="28"/>
      <c r="CF66" s="54"/>
      <c r="CG66" s="147"/>
      <c r="CH66" s="147"/>
      <c r="CI66" s="147"/>
      <c r="CJ66" s="147"/>
      <c r="CK66" s="173"/>
      <c r="CL66" s="148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28"/>
      <c r="DC66" s="28"/>
      <c r="DD66" s="28"/>
      <c r="DE66" s="28"/>
      <c r="DF66" s="54"/>
      <c r="DG66" s="147"/>
      <c r="DH66" s="147"/>
      <c r="DI66" s="147"/>
      <c r="DJ66" s="147"/>
      <c r="DK66" s="173"/>
      <c r="DL66" s="148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28"/>
      <c r="EC66" s="28"/>
      <c r="ED66" s="28"/>
      <c r="EE66" s="28"/>
      <c r="EF66" s="54"/>
      <c r="EG66" s="147"/>
      <c r="EH66" s="147"/>
      <c r="EI66" s="147"/>
      <c r="EJ66" s="147"/>
      <c r="EK66" s="173"/>
      <c r="EL66" s="148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28"/>
      <c r="FC66" s="28"/>
      <c r="FD66" s="28"/>
      <c r="FE66" s="28"/>
      <c r="FF66" s="54"/>
      <c r="FG66" s="147"/>
      <c r="FH66" s="147"/>
      <c r="FI66" s="147"/>
      <c r="FJ66" s="147"/>
      <c r="FK66" s="173"/>
      <c r="FL66" s="148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</row>
    <row r="67" spans="1:229" ht="12.75">
      <c r="A67" s="54"/>
      <c r="B67" s="116"/>
      <c r="C67" s="28"/>
      <c r="D67" s="28"/>
      <c r="E67" s="146"/>
      <c r="F67" s="54"/>
      <c r="G67" s="124"/>
      <c r="H67" s="124"/>
      <c r="I67" s="124"/>
      <c r="J67" s="124"/>
      <c r="K67" s="144"/>
      <c r="L67" s="125"/>
      <c r="AA67" s="54"/>
      <c r="AB67" s="116"/>
      <c r="AC67" s="28"/>
      <c r="AD67" s="28"/>
      <c r="AE67" s="176"/>
      <c r="AF67" s="54"/>
      <c r="AG67" s="147"/>
      <c r="AH67" s="147"/>
      <c r="AI67" s="147"/>
      <c r="AJ67" s="147"/>
      <c r="AK67" s="173"/>
      <c r="AL67" s="148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116"/>
      <c r="BC67" s="28"/>
      <c r="BD67" s="28"/>
      <c r="BE67" s="176"/>
      <c r="BF67" s="54"/>
      <c r="BG67" s="147"/>
      <c r="BH67" s="147"/>
      <c r="BI67" s="147"/>
      <c r="BJ67" s="147"/>
      <c r="BK67" s="173"/>
      <c r="BL67" s="148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116"/>
      <c r="CC67" s="28"/>
      <c r="CD67" s="28"/>
      <c r="CE67" s="176"/>
      <c r="CF67" s="54"/>
      <c r="CG67" s="147"/>
      <c r="CH67" s="147"/>
      <c r="CI67" s="147"/>
      <c r="CJ67" s="147"/>
      <c r="CK67" s="173"/>
      <c r="CL67" s="148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116"/>
      <c r="DC67" s="28"/>
      <c r="DD67" s="28"/>
      <c r="DE67" s="176"/>
      <c r="DF67" s="54"/>
      <c r="DG67" s="147"/>
      <c r="DH67" s="147"/>
      <c r="DI67" s="147"/>
      <c r="DJ67" s="147"/>
      <c r="DK67" s="173"/>
      <c r="DL67" s="148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116"/>
      <c r="EC67" s="28"/>
      <c r="ED67" s="28"/>
      <c r="EE67" s="176"/>
      <c r="EF67" s="54"/>
      <c r="EG67" s="147"/>
      <c r="EH67" s="147"/>
      <c r="EI67" s="147"/>
      <c r="EJ67" s="147"/>
      <c r="EK67" s="173"/>
      <c r="EL67" s="148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116"/>
      <c r="FC67" s="28"/>
      <c r="FD67" s="28"/>
      <c r="FE67" s="176"/>
      <c r="FF67" s="54"/>
      <c r="FG67" s="147"/>
      <c r="FH67" s="147"/>
      <c r="FI67" s="147"/>
      <c r="FJ67" s="147"/>
      <c r="FK67" s="173"/>
      <c r="FL67" s="148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</row>
    <row r="68" spans="1:229" ht="12.75">
      <c r="A68" s="54"/>
      <c r="B68" s="28"/>
      <c r="C68" s="28"/>
      <c r="D68" s="28"/>
      <c r="E68" s="146"/>
      <c r="F68" s="54"/>
      <c r="G68" s="124"/>
      <c r="H68" s="124"/>
      <c r="I68" s="124"/>
      <c r="J68" s="124"/>
      <c r="K68" s="144"/>
      <c r="L68" s="125"/>
      <c r="AA68" s="54"/>
      <c r="AB68" s="28"/>
      <c r="AC68" s="28"/>
      <c r="AD68" s="28"/>
      <c r="AE68" s="176"/>
      <c r="AF68" s="177"/>
      <c r="AG68" s="147"/>
      <c r="AH68" s="147"/>
      <c r="AI68" s="147"/>
      <c r="AJ68" s="147"/>
      <c r="AK68" s="173"/>
      <c r="AL68" s="148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28"/>
      <c r="BC68" s="28"/>
      <c r="BD68" s="28"/>
      <c r="BE68" s="176"/>
      <c r="BF68" s="54"/>
      <c r="BG68" s="147"/>
      <c r="BH68" s="147"/>
      <c r="BI68" s="147"/>
      <c r="BJ68" s="147"/>
      <c r="BK68" s="173"/>
      <c r="BL68" s="148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28"/>
      <c r="CC68" s="28"/>
      <c r="CD68" s="28"/>
      <c r="CE68" s="176"/>
      <c r="CF68" s="54"/>
      <c r="CG68" s="147"/>
      <c r="CH68" s="147"/>
      <c r="CI68" s="147"/>
      <c r="CJ68" s="147"/>
      <c r="CK68" s="173"/>
      <c r="CL68" s="148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28"/>
      <c r="DC68" s="28"/>
      <c r="DD68" s="28"/>
      <c r="DE68" s="176"/>
      <c r="DF68" s="54"/>
      <c r="DG68" s="147"/>
      <c r="DH68" s="147"/>
      <c r="DI68" s="147"/>
      <c r="DJ68" s="147"/>
      <c r="DK68" s="173"/>
      <c r="DL68" s="148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28"/>
      <c r="EC68" s="28"/>
      <c r="ED68" s="28"/>
      <c r="EE68" s="176"/>
      <c r="EF68" s="54"/>
      <c r="EG68" s="147"/>
      <c r="EH68" s="147"/>
      <c r="EI68" s="147"/>
      <c r="EJ68" s="147"/>
      <c r="EK68" s="173"/>
      <c r="EL68" s="148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28"/>
      <c r="FC68" s="28"/>
      <c r="FD68" s="28"/>
      <c r="FE68" s="176"/>
      <c r="FF68" s="54"/>
      <c r="FG68" s="147"/>
      <c r="FH68" s="147"/>
      <c r="FI68" s="147"/>
      <c r="FJ68" s="147"/>
      <c r="FK68" s="173"/>
      <c r="FL68" s="148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</row>
    <row r="69" spans="1:229" ht="12.75">
      <c r="A69" s="54"/>
      <c r="B69" s="116"/>
      <c r="C69" s="28"/>
      <c r="D69" s="28"/>
      <c r="E69" s="146"/>
      <c r="F69" s="54"/>
      <c r="G69" s="124"/>
      <c r="H69" s="124"/>
      <c r="I69" s="124"/>
      <c r="J69" s="124"/>
      <c r="K69" s="144"/>
      <c r="L69" s="125"/>
      <c r="AA69" s="54"/>
      <c r="AB69" s="116"/>
      <c r="AC69" s="28"/>
      <c r="AD69" s="28"/>
      <c r="AE69" s="176"/>
      <c r="AF69" s="177"/>
      <c r="AG69" s="147"/>
      <c r="AH69" s="147"/>
      <c r="AI69" s="147"/>
      <c r="AJ69" s="147"/>
      <c r="AK69" s="173"/>
      <c r="AL69" s="148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116"/>
      <c r="BC69" s="28"/>
      <c r="BD69" s="28"/>
      <c r="BE69" s="176"/>
      <c r="BF69" s="178"/>
      <c r="BG69" s="147"/>
      <c r="BH69" s="147"/>
      <c r="BI69" s="147"/>
      <c r="BJ69" s="147"/>
      <c r="BK69" s="173"/>
      <c r="BL69" s="148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116"/>
      <c r="CC69" s="28"/>
      <c r="CD69" s="28"/>
      <c r="CE69" s="176"/>
      <c r="CF69" s="178"/>
      <c r="CG69" s="147"/>
      <c r="CH69" s="147"/>
      <c r="CI69" s="147"/>
      <c r="CJ69" s="147"/>
      <c r="CK69" s="173"/>
      <c r="CL69" s="148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116"/>
      <c r="DC69" s="28"/>
      <c r="DD69" s="28"/>
      <c r="DE69" s="176"/>
      <c r="DF69" s="178"/>
      <c r="DG69" s="147"/>
      <c r="DH69" s="147"/>
      <c r="DI69" s="147"/>
      <c r="DJ69" s="147"/>
      <c r="DK69" s="173"/>
      <c r="DL69" s="148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116"/>
      <c r="EC69" s="28"/>
      <c r="ED69" s="28"/>
      <c r="EE69" s="176"/>
      <c r="EF69" s="178"/>
      <c r="EG69" s="147"/>
      <c r="EH69" s="147"/>
      <c r="EI69" s="147"/>
      <c r="EJ69" s="147"/>
      <c r="EK69" s="173"/>
      <c r="EL69" s="148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116"/>
      <c r="FC69" s="28"/>
      <c r="FD69" s="28"/>
      <c r="FE69" s="176"/>
      <c r="FF69" s="178"/>
      <c r="FG69" s="147"/>
      <c r="FH69" s="147"/>
      <c r="FI69" s="147"/>
      <c r="FJ69" s="147"/>
      <c r="FK69" s="173"/>
      <c r="FL69" s="148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</row>
    <row r="70" spans="1:229" ht="12.75">
      <c r="A70" s="54"/>
      <c r="B70" s="28"/>
      <c r="C70" s="28"/>
      <c r="D70" s="28"/>
      <c r="E70" s="146"/>
      <c r="F70" s="54"/>
      <c r="G70" s="124"/>
      <c r="H70" s="124"/>
      <c r="I70" s="124"/>
      <c r="J70" s="124"/>
      <c r="K70" s="144"/>
      <c r="L70" s="125"/>
      <c r="AA70" s="54"/>
      <c r="AB70" s="28"/>
      <c r="AC70" s="28"/>
      <c r="AD70" s="28"/>
      <c r="AE70" s="176"/>
      <c r="AF70" s="54"/>
      <c r="AG70" s="147"/>
      <c r="AH70" s="147"/>
      <c r="AI70" s="147"/>
      <c r="AJ70" s="147"/>
      <c r="AK70" s="173"/>
      <c r="AL70" s="148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28"/>
      <c r="BC70" s="28"/>
      <c r="BD70" s="28"/>
      <c r="BE70" s="176"/>
      <c r="BF70" s="54"/>
      <c r="BG70" s="147"/>
      <c r="BH70" s="147"/>
      <c r="BI70" s="147"/>
      <c r="BJ70" s="147"/>
      <c r="BK70" s="173"/>
      <c r="BL70" s="148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28"/>
      <c r="CC70" s="28"/>
      <c r="CD70" s="28"/>
      <c r="CE70" s="176"/>
      <c r="CF70" s="54"/>
      <c r="CG70" s="147"/>
      <c r="CH70" s="147"/>
      <c r="CI70" s="147"/>
      <c r="CJ70" s="147"/>
      <c r="CK70" s="173"/>
      <c r="CL70" s="148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28"/>
      <c r="DC70" s="28"/>
      <c r="DD70" s="28"/>
      <c r="DE70" s="176"/>
      <c r="DF70" s="54"/>
      <c r="DG70" s="147"/>
      <c r="DH70" s="147"/>
      <c r="DI70" s="147"/>
      <c r="DJ70" s="147"/>
      <c r="DK70" s="173"/>
      <c r="DL70" s="148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28"/>
      <c r="EC70" s="28"/>
      <c r="ED70" s="28"/>
      <c r="EE70" s="176"/>
      <c r="EF70" s="54"/>
      <c r="EG70" s="147"/>
      <c r="EH70" s="147"/>
      <c r="EI70" s="147"/>
      <c r="EJ70" s="147"/>
      <c r="EK70" s="173"/>
      <c r="EL70" s="148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28"/>
      <c r="FC70" s="28"/>
      <c r="FD70" s="28"/>
      <c r="FE70" s="176"/>
      <c r="FF70" s="54"/>
      <c r="FG70" s="147"/>
      <c r="FH70" s="147"/>
      <c r="FI70" s="147"/>
      <c r="FJ70" s="147"/>
      <c r="FK70" s="173"/>
      <c r="FL70" s="148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</row>
    <row r="71" spans="1:229" ht="12.75">
      <c r="A71" s="54"/>
      <c r="B71" s="28"/>
      <c r="C71" s="28"/>
      <c r="D71" s="28"/>
      <c r="E71" s="146"/>
      <c r="F71" s="54"/>
      <c r="G71" s="124"/>
      <c r="H71" s="124"/>
      <c r="I71" s="124"/>
      <c r="J71" s="124"/>
      <c r="K71" s="144"/>
      <c r="L71" s="125"/>
      <c r="AA71" s="54"/>
      <c r="AB71" s="28"/>
      <c r="AC71" s="28"/>
      <c r="AD71" s="28"/>
      <c r="AE71" s="146"/>
      <c r="AF71" s="54"/>
      <c r="AG71" s="147"/>
      <c r="AH71" s="147"/>
      <c r="AI71" s="147"/>
      <c r="AJ71" s="147"/>
      <c r="AK71" s="173"/>
      <c r="AL71" s="148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28"/>
      <c r="BC71" s="28"/>
      <c r="BD71" s="28"/>
      <c r="BE71" s="146"/>
      <c r="BF71" s="54"/>
      <c r="BG71" s="147"/>
      <c r="BH71" s="147"/>
      <c r="BI71" s="147"/>
      <c r="BJ71" s="147"/>
      <c r="BK71" s="173"/>
      <c r="BL71" s="148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28"/>
      <c r="CC71" s="28"/>
      <c r="CD71" s="28"/>
      <c r="CE71" s="146"/>
      <c r="CF71" s="54"/>
      <c r="CG71" s="147"/>
      <c r="CH71" s="147"/>
      <c r="CI71" s="147"/>
      <c r="CJ71" s="147"/>
      <c r="CK71" s="173"/>
      <c r="CL71" s="148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28"/>
      <c r="DC71" s="28"/>
      <c r="DD71" s="28"/>
      <c r="DE71" s="146"/>
      <c r="DF71" s="54"/>
      <c r="DG71" s="147"/>
      <c r="DH71" s="147"/>
      <c r="DI71" s="147"/>
      <c r="DJ71" s="147"/>
      <c r="DK71" s="173"/>
      <c r="DL71" s="148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28"/>
      <c r="EC71" s="28"/>
      <c r="ED71" s="28"/>
      <c r="EE71" s="146"/>
      <c r="EF71" s="54"/>
      <c r="EG71" s="147"/>
      <c r="EH71" s="147"/>
      <c r="EI71" s="147"/>
      <c r="EJ71" s="147"/>
      <c r="EK71" s="173"/>
      <c r="EL71" s="148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28"/>
      <c r="FC71" s="28"/>
      <c r="FD71" s="28"/>
      <c r="FE71" s="146"/>
      <c r="FF71" s="54"/>
      <c r="FG71" s="147"/>
      <c r="FH71" s="147"/>
      <c r="FI71" s="147"/>
      <c r="FJ71" s="147"/>
      <c r="FK71" s="173"/>
      <c r="FL71" s="148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</row>
    <row r="72" spans="1:229" ht="12.75">
      <c r="A72" s="54"/>
      <c r="B72" s="54"/>
      <c r="C72" s="54"/>
      <c r="D72" s="54"/>
      <c r="E72" s="54"/>
      <c r="F72" s="54"/>
      <c r="G72" s="124"/>
      <c r="H72" s="124"/>
      <c r="I72" s="124"/>
      <c r="J72" s="124"/>
      <c r="K72" s="144"/>
      <c r="L72" s="125"/>
      <c r="AA72" s="54"/>
      <c r="AB72" s="28"/>
      <c r="AC72" s="28"/>
      <c r="AD72" s="28"/>
      <c r="AE72" s="28"/>
      <c r="AF72" s="54"/>
      <c r="AG72" s="147"/>
      <c r="AH72" s="147"/>
      <c r="AI72" s="147"/>
      <c r="AJ72" s="147"/>
      <c r="AK72" s="173"/>
      <c r="AL72" s="148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28"/>
      <c r="BC72" s="28"/>
      <c r="BD72" s="28"/>
      <c r="BE72" s="28"/>
      <c r="BF72" s="54"/>
      <c r="BG72" s="147"/>
      <c r="BH72" s="147"/>
      <c r="BI72" s="147"/>
      <c r="BJ72" s="147"/>
      <c r="BK72" s="173"/>
      <c r="BL72" s="148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28"/>
      <c r="CC72" s="28"/>
      <c r="CD72" s="28"/>
      <c r="CE72" s="28"/>
      <c r="CF72" s="54"/>
      <c r="CG72" s="147"/>
      <c r="CH72" s="147"/>
      <c r="CI72" s="147"/>
      <c r="CJ72" s="147"/>
      <c r="CK72" s="173"/>
      <c r="CL72" s="148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28"/>
      <c r="DC72" s="28"/>
      <c r="DD72" s="28"/>
      <c r="DE72" s="28"/>
      <c r="DF72" s="54"/>
      <c r="DG72" s="147"/>
      <c r="DH72" s="147"/>
      <c r="DI72" s="147"/>
      <c r="DJ72" s="147"/>
      <c r="DK72" s="173"/>
      <c r="DL72" s="148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28"/>
      <c r="EC72" s="28"/>
      <c r="ED72" s="28"/>
      <c r="EE72" s="28"/>
      <c r="EF72" s="54"/>
      <c r="EG72" s="147"/>
      <c r="EH72" s="147"/>
      <c r="EI72" s="147"/>
      <c r="EJ72" s="147"/>
      <c r="EK72" s="173"/>
      <c r="EL72" s="148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28"/>
      <c r="FC72" s="28"/>
      <c r="FD72" s="28"/>
      <c r="FE72" s="28"/>
      <c r="FF72" s="54"/>
      <c r="FG72" s="147"/>
      <c r="FH72" s="147"/>
      <c r="FI72" s="147"/>
      <c r="FJ72" s="147"/>
      <c r="FK72" s="173"/>
      <c r="FL72" s="148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</row>
    <row r="73" spans="1:229" ht="12.75">
      <c r="A73" s="54"/>
      <c r="B73" s="54"/>
      <c r="C73" s="54"/>
      <c r="D73" s="54"/>
      <c r="E73" s="54"/>
      <c r="F73" s="54"/>
      <c r="G73" s="124"/>
      <c r="H73" s="124"/>
      <c r="I73" s="124"/>
      <c r="J73" s="124"/>
      <c r="K73" s="144"/>
      <c r="L73" s="125"/>
      <c r="AA73" s="54"/>
      <c r="AB73" s="28"/>
      <c r="AC73" s="28"/>
      <c r="AD73" s="28"/>
      <c r="AE73" s="176"/>
      <c r="AF73" s="54"/>
      <c r="AG73" s="147"/>
      <c r="AH73" s="147"/>
      <c r="AI73" s="147"/>
      <c r="AJ73" s="147"/>
      <c r="AK73" s="173"/>
      <c r="AL73" s="148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28"/>
      <c r="BC73" s="28"/>
      <c r="BD73" s="28"/>
      <c r="BE73" s="179"/>
      <c r="BF73" s="54"/>
      <c r="BG73" s="147"/>
      <c r="BH73" s="147"/>
      <c r="BI73" s="147"/>
      <c r="BJ73" s="147"/>
      <c r="BK73" s="173"/>
      <c r="BL73" s="148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28"/>
      <c r="CC73" s="28"/>
      <c r="CD73" s="28"/>
      <c r="CE73" s="179"/>
      <c r="CF73" s="54"/>
      <c r="CG73" s="147"/>
      <c r="CH73" s="147"/>
      <c r="CI73" s="147"/>
      <c r="CJ73" s="147"/>
      <c r="CK73" s="173"/>
      <c r="CL73" s="148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28"/>
      <c r="DC73" s="28"/>
      <c r="DD73" s="28"/>
      <c r="DE73" s="179"/>
      <c r="DF73" s="54"/>
      <c r="DG73" s="147"/>
      <c r="DH73" s="147"/>
      <c r="DI73" s="147"/>
      <c r="DJ73" s="147"/>
      <c r="DK73" s="173"/>
      <c r="DL73" s="148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28"/>
      <c r="EC73" s="28"/>
      <c r="ED73" s="28"/>
      <c r="EE73" s="179"/>
      <c r="EF73" s="54"/>
      <c r="EG73" s="147"/>
      <c r="EH73" s="147"/>
      <c r="EI73" s="147"/>
      <c r="EJ73" s="147"/>
      <c r="EK73" s="173"/>
      <c r="EL73" s="148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28"/>
      <c r="FC73" s="28"/>
      <c r="FD73" s="28"/>
      <c r="FE73" s="179"/>
      <c r="FF73" s="54"/>
      <c r="FG73" s="147"/>
      <c r="FH73" s="147"/>
      <c r="FI73" s="147"/>
      <c r="FJ73" s="147"/>
      <c r="FK73" s="173"/>
      <c r="FL73" s="148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</row>
    <row r="74" spans="1:229" ht="12.75">
      <c r="A74" s="54"/>
      <c r="B74" s="54"/>
      <c r="C74" s="54"/>
      <c r="D74" s="54"/>
      <c r="E74" s="54"/>
      <c r="F74" s="54"/>
      <c r="G74" s="124"/>
      <c r="H74" s="124"/>
      <c r="I74" s="124"/>
      <c r="J74" s="124"/>
      <c r="K74" s="144"/>
      <c r="L74" s="125"/>
      <c r="AA74" s="54"/>
      <c r="AB74" s="28"/>
      <c r="AC74" s="28"/>
      <c r="AD74" s="28"/>
      <c r="AE74" s="180"/>
      <c r="AF74" s="167"/>
      <c r="AG74" s="147"/>
      <c r="AH74" s="147"/>
      <c r="AI74" s="147"/>
      <c r="AJ74" s="147"/>
      <c r="AK74" s="173"/>
      <c r="AL74" s="148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28"/>
      <c r="BC74" s="28"/>
      <c r="BD74" s="28"/>
      <c r="BE74" s="179"/>
      <c r="BF74" s="54"/>
      <c r="BG74" s="147"/>
      <c r="BH74" s="147"/>
      <c r="BI74" s="147"/>
      <c r="BJ74" s="147"/>
      <c r="BK74" s="173"/>
      <c r="BL74" s="148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28"/>
      <c r="CC74" s="28"/>
      <c r="CD74" s="28"/>
      <c r="CE74" s="179"/>
      <c r="CF74" s="54"/>
      <c r="CG74" s="147"/>
      <c r="CH74" s="147"/>
      <c r="CI74" s="147"/>
      <c r="CJ74" s="147"/>
      <c r="CK74" s="173"/>
      <c r="CL74" s="148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28"/>
      <c r="DC74" s="28"/>
      <c r="DD74" s="28"/>
      <c r="DE74" s="179"/>
      <c r="DF74" s="54"/>
      <c r="DG74" s="147"/>
      <c r="DH74" s="147"/>
      <c r="DI74" s="147"/>
      <c r="DJ74" s="147"/>
      <c r="DK74" s="173"/>
      <c r="DL74" s="148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28"/>
      <c r="EC74" s="28"/>
      <c r="ED74" s="28"/>
      <c r="EE74" s="179"/>
      <c r="EF74" s="54"/>
      <c r="EG74" s="147"/>
      <c r="EH74" s="147"/>
      <c r="EI74" s="147"/>
      <c r="EJ74" s="147"/>
      <c r="EK74" s="173"/>
      <c r="EL74" s="148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28"/>
      <c r="FC74" s="28"/>
      <c r="FD74" s="28"/>
      <c r="FE74" s="179"/>
      <c r="FF74" s="54"/>
      <c r="FG74" s="147"/>
      <c r="FH74" s="147"/>
      <c r="FI74" s="147"/>
      <c r="FJ74" s="147"/>
      <c r="FK74" s="173"/>
      <c r="FL74" s="148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</row>
    <row r="75" spans="1:229" ht="12.75">
      <c r="A75" s="54"/>
      <c r="B75" s="54"/>
      <c r="C75" s="54"/>
      <c r="D75" s="54"/>
      <c r="E75" s="54"/>
      <c r="F75" s="54"/>
      <c r="G75" s="124"/>
      <c r="H75" s="124"/>
      <c r="I75" s="124"/>
      <c r="J75" s="124"/>
      <c r="K75" s="144"/>
      <c r="L75" s="125"/>
      <c r="AA75" s="54"/>
      <c r="AB75" s="28"/>
      <c r="AC75" s="28"/>
      <c r="AD75" s="28"/>
      <c r="AE75" s="176"/>
      <c r="AF75" s="54"/>
      <c r="AG75" s="147"/>
      <c r="AH75" s="147"/>
      <c r="AI75" s="147"/>
      <c r="AJ75" s="147"/>
      <c r="AK75" s="173"/>
      <c r="AL75" s="148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28"/>
      <c r="BC75" s="28"/>
      <c r="BD75" s="28"/>
      <c r="BE75" s="179"/>
      <c r="BF75" s="54"/>
      <c r="BG75" s="147"/>
      <c r="BH75" s="147"/>
      <c r="BI75" s="147"/>
      <c r="BJ75" s="147"/>
      <c r="BK75" s="173"/>
      <c r="BL75" s="148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28"/>
      <c r="CC75" s="28"/>
      <c r="CD75" s="28"/>
      <c r="CE75" s="179"/>
      <c r="CF75" s="54"/>
      <c r="CG75" s="147"/>
      <c r="CH75" s="147"/>
      <c r="CI75" s="147"/>
      <c r="CJ75" s="147"/>
      <c r="CK75" s="173"/>
      <c r="CL75" s="148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8"/>
      <c r="DC75" s="28"/>
      <c r="DD75" s="28"/>
      <c r="DE75" s="179"/>
      <c r="DF75" s="54"/>
      <c r="DG75" s="147"/>
      <c r="DH75" s="147"/>
      <c r="DI75" s="147"/>
      <c r="DJ75" s="147"/>
      <c r="DK75" s="173"/>
      <c r="DL75" s="148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28"/>
      <c r="EC75" s="28"/>
      <c r="ED75" s="28"/>
      <c r="EE75" s="179"/>
      <c r="EF75" s="54"/>
      <c r="EG75" s="147"/>
      <c r="EH75" s="147"/>
      <c r="EI75" s="147"/>
      <c r="EJ75" s="147"/>
      <c r="EK75" s="173"/>
      <c r="EL75" s="148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28"/>
      <c r="FC75" s="28"/>
      <c r="FD75" s="28"/>
      <c r="FE75" s="179"/>
      <c r="FF75" s="54"/>
      <c r="FG75" s="147"/>
      <c r="FH75" s="147"/>
      <c r="FI75" s="147"/>
      <c r="FJ75" s="147"/>
      <c r="FK75" s="173"/>
      <c r="FL75" s="148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</row>
    <row r="76" spans="1:229" ht="12.75">
      <c r="A76" s="54"/>
      <c r="B76" s="54"/>
      <c r="C76" s="54"/>
      <c r="D76" s="54"/>
      <c r="E76" s="54"/>
      <c r="F76" s="54"/>
      <c r="G76" s="124"/>
      <c r="H76" s="124"/>
      <c r="I76" s="124"/>
      <c r="J76" s="124"/>
      <c r="K76" s="144"/>
      <c r="L76" s="125"/>
      <c r="AA76" s="54"/>
      <c r="AB76" s="28"/>
      <c r="AC76" s="28"/>
      <c r="AD76" s="28"/>
      <c r="AE76" s="176"/>
      <c r="AF76" s="54"/>
      <c r="AG76" s="147"/>
      <c r="AH76" s="147"/>
      <c r="AI76" s="147"/>
      <c r="AJ76" s="147"/>
      <c r="AK76" s="173"/>
      <c r="AL76" s="148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28"/>
      <c r="BC76" s="28"/>
      <c r="BD76" s="28"/>
      <c r="BE76" s="179"/>
      <c r="BF76" s="54"/>
      <c r="BG76" s="147"/>
      <c r="BH76" s="147"/>
      <c r="BI76" s="147"/>
      <c r="BJ76" s="147"/>
      <c r="BK76" s="173"/>
      <c r="BL76" s="148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28"/>
      <c r="CC76" s="28"/>
      <c r="CD76" s="28"/>
      <c r="CE76" s="179"/>
      <c r="CF76" s="54"/>
      <c r="CG76" s="147"/>
      <c r="CH76" s="147"/>
      <c r="CI76" s="147"/>
      <c r="CJ76" s="147"/>
      <c r="CK76" s="173"/>
      <c r="CL76" s="148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28"/>
      <c r="DC76" s="28"/>
      <c r="DD76" s="28"/>
      <c r="DE76" s="179"/>
      <c r="DF76" s="54"/>
      <c r="DG76" s="147"/>
      <c r="DH76" s="147"/>
      <c r="DI76" s="147"/>
      <c r="DJ76" s="147"/>
      <c r="DK76" s="173"/>
      <c r="DL76" s="148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28"/>
      <c r="EC76" s="28"/>
      <c r="ED76" s="28"/>
      <c r="EE76" s="179"/>
      <c r="EF76" s="54"/>
      <c r="EG76" s="147"/>
      <c r="EH76" s="147"/>
      <c r="EI76" s="147"/>
      <c r="EJ76" s="147"/>
      <c r="EK76" s="173"/>
      <c r="EL76" s="148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28"/>
      <c r="FC76" s="28"/>
      <c r="FD76" s="28"/>
      <c r="FE76" s="179"/>
      <c r="FF76" s="54"/>
      <c r="FG76" s="147"/>
      <c r="FH76" s="147"/>
      <c r="FI76" s="147"/>
      <c r="FJ76" s="147"/>
      <c r="FK76" s="173"/>
      <c r="FL76" s="148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</row>
    <row r="77" spans="7:229" ht="12.75">
      <c r="G77" s="124"/>
      <c r="H77" s="124"/>
      <c r="I77" s="124"/>
      <c r="J77" s="124"/>
      <c r="AA77" s="54"/>
      <c r="AB77" s="116"/>
      <c r="AC77" s="28"/>
      <c r="AD77" s="28"/>
      <c r="AE77" s="181"/>
      <c r="AF77" s="54"/>
      <c r="AG77" s="147"/>
      <c r="AH77" s="147"/>
      <c r="AI77" s="147"/>
      <c r="AJ77" s="147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116"/>
      <c r="BC77" s="28"/>
      <c r="BD77" s="28"/>
      <c r="BE77" s="182"/>
      <c r="BF77" s="54"/>
      <c r="BG77" s="147"/>
      <c r="BH77" s="147"/>
      <c r="BI77" s="147"/>
      <c r="BJ77" s="147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116"/>
      <c r="CC77" s="28"/>
      <c r="CD77" s="28"/>
      <c r="CE77" s="182"/>
      <c r="CF77" s="54"/>
      <c r="CG77" s="147"/>
      <c r="CH77" s="147"/>
      <c r="CI77" s="147"/>
      <c r="CJ77" s="147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116"/>
      <c r="DC77" s="28"/>
      <c r="DD77" s="28"/>
      <c r="DE77" s="182"/>
      <c r="DF77" s="54"/>
      <c r="DG77" s="147"/>
      <c r="DH77" s="147"/>
      <c r="DI77" s="147"/>
      <c r="DJ77" s="147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116"/>
      <c r="EC77" s="28"/>
      <c r="ED77" s="28"/>
      <c r="EE77" s="182"/>
      <c r="EF77" s="54"/>
      <c r="EG77" s="147"/>
      <c r="EH77" s="147"/>
      <c r="EI77" s="147"/>
      <c r="EJ77" s="147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116"/>
      <c r="FC77" s="28"/>
      <c r="FD77" s="28"/>
      <c r="FE77" s="182"/>
      <c r="FF77" s="54"/>
      <c r="FG77" s="147"/>
      <c r="FH77" s="147"/>
      <c r="FI77" s="147"/>
      <c r="FJ77" s="147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</row>
    <row r="78" spans="7:229" ht="12.75">
      <c r="G78" s="124"/>
      <c r="H78" s="124"/>
      <c r="I78" s="124"/>
      <c r="J78" s="124"/>
      <c r="AA78" s="54"/>
      <c r="AB78" s="28"/>
      <c r="AC78" s="28"/>
      <c r="AD78" s="28"/>
      <c r="AE78" s="28"/>
      <c r="AF78" s="54"/>
      <c r="AG78" s="147"/>
      <c r="AH78" s="147"/>
      <c r="AI78" s="147"/>
      <c r="AJ78" s="147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28"/>
      <c r="BC78" s="28"/>
      <c r="BD78" s="28"/>
      <c r="BE78" s="28"/>
      <c r="BF78" s="54"/>
      <c r="BG78" s="147"/>
      <c r="BH78" s="147"/>
      <c r="BI78" s="147"/>
      <c r="BJ78" s="147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28"/>
      <c r="CC78" s="28"/>
      <c r="CD78" s="28"/>
      <c r="CE78" s="28"/>
      <c r="CF78" s="54"/>
      <c r="CG78" s="147"/>
      <c r="CH78" s="147"/>
      <c r="CI78" s="147"/>
      <c r="CJ78" s="147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28"/>
      <c r="DC78" s="28"/>
      <c r="DD78" s="28"/>
      <c r="DE78" s="28"/>
      <c r="DF78" s="54"/>
      <c r="DG78" s="147"/>
      <c r="DH78" s="147"/>
      <c r="DI78" s="147"/>
      <c r="DJ78" s="147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28"/>
      <c r="EC78" s="28"/>
      <c r="ED78" s="28"/>
      <c r="EE78" s="28"/>
      <c r="EF78" s="54"/>
      <c r="EG78" s="147"/>
      <c r="EH78" s="147"/>
      <c r="EI78" s="147"/>
      <c r="EJ78" s="147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28"/>
      <c r="FC78" s="28"/>
      <c r="FD78" s="28"/>
      <c r="FE78" s="28"/>
      <c r="FF78" s="54"/>
      <c r="FG78" s="147"/>
      <c r="FH78" s="147"/>
      <c r="FI78" s="147"/>
      <c r="FJ78" s="147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</row>
    <row r="79" spans="7:166" ht="12.75">
      <c r="G79" s="124"/>
      <c r="H79" s="124"/>
      <c r="I79" s="124"/>
      <c r="J79" s="124"/>
      <c r="AB79" s="1"/>
      <c r="AC79" s="1"/>
      <c r="AD79" s="1"/>
      <c r="AE79" s="1"/>
      <c r="AG79" s="124"/>
      <c r="AH79" s="124"/>
      <c r="AI79" s="124"/>
      <c r="AJ79" s="124"/>
      <c r="BB79" s="1"/>
      <c r="BC79" s="1"/>
      <c r="BD79" s="1"/>
      <c r="BE79" s="1"/>
      <c r="BG79" s="124"/>
      <c r="BH79" s="124"/>
      <c r="BI79" s="124"/>
      <c r="BJ79" s="124"/>
      <c r="CB79" s="1"/>
      <c r="CC79" s="1"/>
      <c r="CD79" s="1"/>
      <c r="CE79" s="1"/>
      <c r="CG79" s="124"/>
      <c r="CH79" s="124"/>
      <c r="CI79" s="124"/>
      <c r="CJ79" s="124"/>
      <c r="DB79" s="1"/>
      <c r="DC79" s="1"/>
      <c r="DD79" s="1"/>
      <c r="DE79" s="1"/>
      <c r="DG79" s="124"/>
      <c r="DH79" s="124"/>
      <c r="DI79" s="124"/>
      <c r="DJ79" s="124"/>
      <c r="EB79" s="1"/>
      <c r="EC79" s="1"/>
      <c r="ED79" s="1"/>
      <c r="EE79" s="1"/>
      <c r="EG79" s="124"/>
      <c r="EH79" s="124"/>
      <c r="EI79" s="124"/>
      <c r="EJ79" s="124"/>
      <c r="FB79" s="1"/>
      <c r="FC79" s="1"/>
      <c r="FD79" s="1"/>
      <c r="FE79" s="1"/>
      <c r="FG79" s="124"/>
      <c r="FH79" s="124"/>
      <c r="FI79" s="124"/>
      <c r="FJ79" s="124"/>
    </row>
    <row r="80" spans="7:166" ht="12.75">
      <c r="G80" s="124"/>
      <c r="H80" s="124"/>
      <c r="I80" s="124"/>
      <c r="J80" s="124"/>
      <c r="AB80" s="1"/>
      <c r="AC80" s="1"/>
      <c r="AD80" s="1"/>
      <c r="AE80" s="1"/>
      <c r="AG80" s="124"/>
      <c r="AH80" s="124"/>
      <c r="AI80" s="124"/>
      <c r="AJ80" s="124"/>
      <c r="BB80" s="1"/>
      <c r="BC80" s="1"/>
      <c r="BD80" s="1"/>
      <c r="BE80" s="1"/>
      <c r="BG80" s="124"/>
      <c r="BH80" s="124"/>
      <c r="BI80" s="124"/>
      <c r="BJ80" s="124"/>
      <c r="CB80" s="1"/>
      <c r="CC80" s="1"/>
      <c r="CD80" s="1"/>
      <c r="CE80" s="1"/>
      <c r="CG80" s="124"/>
      <c r="CH80" s="124"/>
      <c r="CI80" s="124"/>
      <c r="CJ80" s="124"/>
      <c r="DB80" s="1"/>
      <c r="DC80" s="1"/>
      <c r="DD80" s="1"/>
      <c r="DE80" s="1"/>
      <c r="DG80" s="124"/>
      <c r="DH80" s="124"/>
      <c r="DI80" s="124"/>
      <c r="DJ80" s="124"/>
      <c r="EB80" s="1"/>
      <c r="EC80" s="1"/>
      <c r="ED80" s="1"/>
      <c r="EE80" s="1"/>
      <c r="EG80" s="124"/>
      <c r="EH80" s="124"/>
      <c r="EI80" s="124"/>
      <c r="EJ80" s="124"/>
      <c r="FB80" s="1"/>
      <c r="FC80" s="1"/>
      <c r="FD80" s="1"/>
      <c r="FE80" s="1"/>
      <c r="FG80" s="124"/>
      <c r="FH80" s="124"/>
      <c r="FI80" s="124"/>
      <c r="FJ80" s="124"/>
    </row>
    <row r="81" spans="7:166" ht="12.75">
      <c r="G81" s="124"/>
      <c r="H81" s="124"/>
      <c r="I81" s="124"/>
      <c r="J81" s="124"/>
      <c r="AG81" s="124"/>
      <c r="AH81" s="124"/>
      <c r="AI81" s="124"/>
      <c r="AJ81" s="124"/>
      <c r="BG81" s="124"/>
      <c r="BH81" s="124"/>
      <c r="BI81" s="124"/>
      <c r="BJ81" s="124"/>
      <c r="CG81" s="124"/>
      <c r="CH81" s="124"/>
      <c r="CI81" s="124"/>
      <c r="CJ81" s="124"/>
      <c r="DG81" s="124"/>
      <c r="DH81" s="124"/>
      <c r="DI81" s="124"/>
      <c r="DJ81" s="124"/>
      <c r="EG81" s="124"/>
      <c r="EH81" s="124"/>
      <c r="EI81" s="124"/>
      <c r="EJ81" s="124"/>
      <c r="FG81" s="124"/>
      <c r="FH81" s="124"/>
      <c r="FI81" s="124"/>
      <c r="FJ81" s="124"/>
    </row>
    <row r="82" spans="7:166" ht="12.75">
      <c r="G82" s="124"/>
      <c r="H82" s="124"/>
      <c r="I82" s="124"/>
      <c r="J82" s="124"/>
      <c r="AG82" s="124"/>
      <c r="AH82" s="124"/>
      <c r="AI82" s="124"/>
      <c r="AJ82" s="124"/>
      <c r="BG82" s="124"/>
      <c r="BH82" s="124"/>
      <c r="BI82" s="124"/>
      <c r="BJ82" s="124"/>
      <c r="CG82" s="124"/>
      <c r="CH82" s="124"/>
      <c r="CI82" s="124"/>
      <c r="CJ82" s="124"/>
      <c r="DG82" s="124"/>
      <c r="DH82" s="124"/>
      <c r="DI82" s="124"/>
      <c r="DJ82" s="124"/>
      <c r="EG82" s="124"/>
      <c r="EH82" s="124"/>
      <c r="EI82" s="124"/>
      <c r="EJ82" s="124"/>
      <c r="FG82" s="124"/>
      <c r="FH82" s="124"/>
      <c r="FI82" s="124"/>
      <c r="FJ82" s="124"/>
    </row>
    <row r="83" spans="9:165" ht="12.75">
      <c r="I83" s="124"/>
      <c r="AI83" s="124"/>
      <c r="BI83" s="124"/>
      <c r="CI83" s="124"/>
      <c r="DI83" s="124"/>
      <c r="EI83" s="124"/>
      <c r="FI83" s="124"/>
    </row>
  </sheetData>
  <printOptions horizontalCentered="1"/>
  <pageMargins left="0.05" right="0.05" top="0.5" bottom="0.2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4.28125" style="0" customWidth="1"/>
    <col min="4" max="4" width="7.140625" style="0" customWidth="1"/>
    <col min="5" max="6" width="10.00390625" style="0" customWidth="1"/>
    <col min="7" max="7" width="25.8515625" style="0" customWidth="1"/>
    <col min="8" max="9" width="12.7109375" style="0" customWidth="1"/>
    <col min="10" max="10" width="4.7109375" style="0" customWidth="1"/>
    <col min="11" max="11" width="6.140625" style="0" customWidth="1"/>
    <col min="13" max="13" width="10.421875" style="0" customWidth="1"/>
    <col min="14" max="14" width="11.00390625" style="0" customWidth="1"/>
  </cols>
  <sheetData>
    <row r="1" spans="10:11" ht="12.75">
      <c r="J1" s="1"/>
      <c r="K1" s="2" t="s">
        <v>0</v>
      </c>
    </row>
    <row r="2" spans="1:11" ht="12.75">
      <c r="A2" s="3" t="s">
        <v>1</v>
      </c>
      <c r="B2" s="3"/>
      <c r="C2" s="4"/>
      <c r="D2" s="4"/>
      <c r="E2" s="4"/>
      <c r="F2" s="4"/>
      <c r="G2" s="4"/>
      <c r="H2" s="4"/>
      <c r="I2" s="5"/>
      <c r="J2" s="4"/>
      <c r="K2" s="4"/>
    </row>
    <row r="3" spans="1:11" ht="12.75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6" t="s">
        <v>3</v>
      </c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13.5" customHeight="1">
      <c r="A5" s="117" t="s">
        <v>4</v>
      </c>
      <c r="B5" s="8"/>
      <c r="C5" s="4"/>
      <c r="D5" s="4"/>
      <c r="E5" s="4"/>
      <c r="F5" s="4"/>
      <c r="G5" s="4"/>
      <c r="H5" s="4"/>
      <c r="I5" s="4"/>
      <c r="J5" s="4"/>
      <c r="K5" s="4"/>
    </row>
    <row r="6" spans="3:24" ht="12.75" customHeight="1">
      <c r="C6" s="1"/>
      <c r="D6" s="1"/>
      <c r="E6" s="1"/>
      <c r="F6" s="1"/>
      <c r="G6" s="1"/>
      <c r="H6" s="1"/>
      <c r="I6" s="1"/>
      <c r="J6" s="1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1.25" customHeight="1">
      <c r="A7" s="9"/>
      <c r="B7" s="9"/>
      <c r="C7" s="10"/>
      <c r="D7" s="9"/>
      <c r="E7" s="11"/>
      <c r="F7" s="12"/>
      <c r="G7" s="12"/>
      <c r="H7" s="12"/>
      <c r="I7" s="12"/>
      <c r="J7" s="12"/>
      <c r="K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1.25" customHeight="1">
      <c r="A9" s="9"/>
      <c r="B9" s="9"/>
      <c r="C9" s="9"/>
      <c r="D9" s="9"/>
      <c r="E9" s="13"/>
      <c r="F9" s="13"/>
      <c r="G9" s="13"/>
      <c r="H9" s="13"/>
      <c r="I9" s="13"/>
      <c r="J9" s="13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1.25" customHeight="1">
      <c r="A10" s="9"/>
      <c r="B10" s="9"/>
      <c r="C10" s="9"/>
      <c r="D10" s="9"/>
      <c r="E10" s="14"/>
      <c r="F10" s="14"/>
      <c r="G10" s="14"/>
      <c r="H10" s="14"/>
      <c r="I10" s="14"/>
      <c r="J10" s="14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1.25" customHeight="1">
      <c r="A11" s="9"/>
      <c r="B11" s="9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1.25" customHeight="1">
      <c r="A12" s="9"/>
      <c r="B12" s="9"/>
      <c r="C12" s="15" t="s">
        <v>5</v>
      </c>
      <c r="D12" s="9" t="s">
        <v>6</v>
      </c>
      <c r="E12" s="13"/>
      <c r="F12" s="13"/>
      <c r="G12" s="13"/>
      <c r="H12" s="13"/>
      <c r="I12" s="21">
        <f>(-50000000*0.9734)</f>
        <v>-48670000</v>
      </c>
      <c r="J12" s="13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1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25" customHeight="1">
      <c r="A14" s="9"/>
      <c r="B14" s="9"/>
      <c r="C14" s="15" t="s">
        <v>7</v>
      </c>
      <c r="D14" s="9" t="s">
        <v>8</v>
      </c>
      <c r="E14" s="9"/>
      <c r="F14" s="9"/>
      <c r="G14" s="9"/>
      <c r="H14" s="9"/>
      <c r="I14" s="13">
        <v>-35000000</v>
      </c>
      <c r="J14" s="9"/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1.25" customHeight="1">
      <c r="A16" s="9"/>
      <c r="B16" s="9"/>
      <c r="C16" s="15" t="s">
        <v>9</v>
      </c>
      <c r="D16" s="9" t="s">
        <v>10</v>
      </c>
      <c r="E16" s="17"/>
      <c r="F16" s="13"/>
      <c r="G16" s="13"/>
      <c r="H16" s="13"/>
      <c r="I16" s="118">
        <v>-60243</v>
      </c>
      <c r="J16" s="16"/>
      <c r="K16" s="18"/>
      <c r="L16" s="1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1.25" customHeight="1">
      <c r="A17" s="9"/>
      <c r="B17" s="9"/>
      <c r="C17" s="9"/>
      <c r="D17" s="9"/>
      <c r="E17" s="18"/>
      <c r="F17" s="18"/>
      <c r="G17" s="18"/>
      <c r="H17" s="18"/>
      <c r="I17" s="20"/>
      <c r="J17" s="18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1.25" customHeight="1">
      <c r="A18" s="9"/>
      <c r="B18" s="9"/>
      <c r="C18" s="15" t="s">
        <v>11</v>
      </c>
      <c r="D18" s="9" t="s">
        <v>12</v>
      </c>
      <c r="E18" s="9"/>
      <c r="F18" s="9"/>
      <c r="G18" s="9"/>
      <c r="H18" s="18"/>
      <c r="I18" s="21">
        <f>+I12+I14+I16</f>
        <v>-83730243</v>
      </c>
      <c r="J18" s="18"/>
      <c r="K18" s="16"/>
      <c r="L18" s="1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1.25" customHeight="1">
      <c r="A19" s="9"/>
      <c r="B19" s="9"/>
      <c r="C19" s="15"/>
      <c r="D19" s="9"/>
      <c r="E19" s="9"/>
      <c r="F19" s="9"/>
      <c r="G19" s="9"/>
      <c r="H19" s="18"/>
      <c r="I19" s="22"/>
      <c r="J19" s="18"/>
      <c r="K19" s="16"/>
      <c r="L19" s="1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1.25" customHeight="1">
      <c r="A20" s="9"/>
      <c r="B20" s="9"/>
      <c r="C20" s="9"/>
      <c r="D20" s="9"/>
      <c r="E20" s="9"/>
      <c r="F20" s="9"/>
      <c r="G20" s="9"/>
      <c r="H20" s="9"/>
      <c r="I20" s="17"/>
      <c r="J20" s="9"/>
      <c r="K20" s="9"/>
      <c r="L20" s="1"/>
      <c r="M20" s="23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1.25" customHeight="1">
      <c r="A21" s="9"/>
      <c r="B21" s="9"/>
      <c r="C21" s="15" t="s">
        <v>13</v>
      </c>
      <c r="D21" s="9" t="s">
        <v>14</v>
      </c>
      <c r="E21" s="9"/>
      <c r="F21" s="9"/>
      <c r="G21" s="9"/>
      <c r="H21" s="9"/>
      <c r="I21" s="13">
        <v>25798741</v>
      </c>
      <c r="J21" s="9" t="s">
        <v>15</v>
      </c>
      <c r="K21" s="13"/>
      <c r="L21" s="1"/>
      <c r="M21" s="2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1.25" customHeight="1">
      <c r="A22" s="9"/>
      <c r="B22" s="9"/>
      <c r="C22" s="9"/>
      <c r="D22" s="9"/>
      <c r="E22" s="9"/>
      <c r="F22" s="9"/>
      <c r="G22" s="9"/>
      <c r="H22" s="9"/>
      <c r="I22" s="25"/>
      <c r="J22" s="9"/>
      <c r="K22" s="1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1.25" customHeight="1">
      <c r="A23" s="9"/>
      <c r="B23" s="9"/>
      <c r="C23" s="15" t="s">
        <v>16</v>
      </c>
      <c r="D23" s="26" t="s">
        <v>17</v>
      </c>
      <c r="E23" s="13"/>
      <c r="F23" s="13"/>
      <c r="G23" s="13"/>
      <c r="H23" s="13"/>
      <c r="I23" s="27">
        <f>ROUND(I18/I21,4)/10</f>
        <v>-0.32455</v>
      </c>
      <c r="J23" s="13" t="s">
        <v>18</v>
      </c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1.25" customHeight="1">
      <c r="A24" s="9"/>
      <c r="B24" s="9"/>
      <c r="C24" s="9"/>
      <c r="D24" s="9"/>
      <c r="E24" s="14"/>
      <c r="F24" s="14"/>
      <c r="G24" s="14"/>
      <c r="H24" s="14"/>
      <c r="I24" s="25"/>
      <c r="J24" s="9"/>
      <c r="K24" s="9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1.25" customHeight="1">
      <c r="A25" s="9"/>
      <c r="B25" s="9"/>
      <c r="C25" s="15" t="s">
        <v>19</v>
      </c>
      <c r="D25" s="9" t="s">
        <v>20</v>
      </c>
      <c r="E25" s="13"/>
      <c r="F25" s="13"/>
      <c r="G25" s="13"/>
      <c r="H25" s="13"/>
      <c r="I25" s="13">
        <v>25758300</v>
      </c>
      <c r="J25" s="9" t="s">
        <v>15</v>
      </c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1.25" customHeight="1">
      <c r="A26" s="9"/>
      <c r="B26" s="9"/>
      <c r="C26" s="9"/>
      <c r="D26" s="9"/>
      <c r="E26" s="9"/>
      <c r="F26" s="9"/>
      <c r="G26" s="9"/>
      <c r="H26" s="9"/>
      <c r="I26" s="25"/>
      <c r="J26" s="9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1.25" customHeight="1">
      <c r="A27" s="9"/>
      <c r="B27" s="9"/>
      <c r="C27" s="15"/>
      <c r="D27" s="9"/>
      <c r="E27" s="13"/>
      <c r="F27" s="13"/>
      <c r="G27" s="13"/>
      <c r="H27" s="13"/>
      <c r="I27" s="25"/>
      <c r="J27" s="13"/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1.25" customHeight="1">
      <c r="A28" s="9"/>
      <c r="B28" s="9"/>
      <c r="C28" s="9"/>
      <c r="D28" s="9"/>
      <c r="E28" s="14"/>
      <c r="F28" s="14"/>
      <c r="G28" s="14"/>
      <c r="H28" s="14"/>
      <c r="I28" s="25"/>
      <c r="J28" s="9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1.25" customHeight="1">
      <c r="A29" s="9"/>
      <c r="B29" s="9"/>
      <c r="C29" s="9"/>
      <c r="D29" s="9"/>
      <c r="E29" s="13"/>
      <c r="F29" s="13"/>
      <c r="G29" s="13"/>
      <c r="H29" s="13"/>
      <c r="I29" s="25"/>
      <c r="J29" s="13"/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1.25" customHeight="1">
      <c r="A30" s="9"/>
      <c r="B30" s="9"/>
      <c r="C30" s="9"/>
      <c r="D30" s="29" t="s">
        <v>21</v>
      </c>
      <c r="E30" s="14"/>
      <c r="F30" s="14"/>
      <c r="G30" s="14"/>
      <c r="H30" s="14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1.25" customHeight="1">
      <c r="A31" s="9"/>
      <c r="B31" s="9"/>
      <c r="C31" s="9"/>
      <c r="D31" s="9"/>
      <c r="E31" s="13"/>
      <c r="F31" s="13"/>
      <c r="G31" s="13"/>
      <c r="H31" s="13"/>
      <c r="I31" s="13"/>
      <c r="J31" s="13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1.25" customHeight="1">
      <c r="A32" s="9"/>
      <c r="B32" s="9"/>
      <c r="C32" s="15" t="s">
        <v>22</v>
      </c>
      <c r="D32" s="26" t="s">
        <v>23</v>
      </c>
      <c r="E32" s="9"/>
      <c r="F32" s="9"/>
      <c r="G32" s="9"/>
      <c r="H32" s="9"/>
      <c r="I32" s="30">
        <v>-0.325</v>
      </c>
      <c r="J32" s="13" t="s">
        <v>18</v>
      </c>
      <c r="K32" s="9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1.25" customHeight="1">
      <c r="A33" s="9"/>
      <c r="B33" s="9"/>
      <c r="C33" s="32"/>
      <c r="D33" s="9"/>
      <c r="E33" s="33"/>
      <c r="F33" s="33"/>
      <c r="G33" s="33"/>
      <c r="H33" s="33"/>
      <c r="I33" s="34"/>
      <c r="J33" s="33"/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1.25" customHeight="1">
      <c r="A34" s="9"/>
      <c r="B34" s="9"/>
      <c r="C34" s="15" t="s">
        <v>24</v>
      </c>
      <c r="D34" s="26" t="s">
        <v>25</v>
      </c>
      <c r="E34" s="9"/>
      <c r="F34" s="9"/>
      <c r="G34" s="9"/>
      <c r="H34" s="9"/>
      <c r="I34" s="30">
        <v>-0.322</v>
      </c>
      <c r="J34" s="13" t="s">
        <v>18</v>
      </c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1.25" customHeight="1">
      <c r="A35" s="9"/>
      <c r="B35" s="9"/>
      <c r="C35" s="32"/>
      <c r="D35" s="9"/>
      <c r="E35" s="9"/>
      <c r="F35" s="9"/>
      <c r="G35" s="9"/>
      <c r="H35" s="9"/>
      <c r="I35" s="34"/>
      <c r="J35" s="9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1.25" customHeight="1">
      <c r="A36" s="9"/>
      <c r="B36" s="9"/>
      <c r="C36" s="15" t="s">
        <v>26</v>
      </c>
      <c r="D36" s="26" t="s">
        <v>27</v>
      </c>
      <c r="E36" s="9"/>
      <c r="F36" s="9"/>
      <c r="G36" s="9"/>
      <c r="H36" s="9"/>
      <c r="I36" s="30">
        <v>-0.319</v>
      </c>
      <c r="J36" s="13" t="s">
        <v>18</v>
      </c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1.25" customHeight="1">
      <c r="A37" s="9"/>
      <c r="B37" s="9"/>
      <c r="C37" s="9"/>
      <c r="D37" s="9"/>
      <c r="E37" s="17"/>
      <c r="F37" s="17"/>
      <c r="G37" s="17"/>
      <c r="H37" s="17"/>
      <c r="I37" s="17"/>
      <c r="J37" s="17"/>
      <c r="K37" s="3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1.25" customHeight="1">
      <c r="A38" s="9"/>
      <c r="B38" s="9"/>
      <c r="C38" s="9"/>
      <c r="D38" s="9"/>
      <c r="E38" s="36"/>
      <c r="F38" s="36"/>
      <c r="G38" s="36"/>
      <c r="H38" s="36"/>
      <c r="I38" s="36"/>
      <c r="J38" s="36"/>
      <c r="K38" s="3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 customHeight="1">
      <c r="A39" s="9"/>
      <c r="B39" s="9"/>
      <c r="C39" s="9"/>
      <c r="D39" s="9"/>
      <c r="E39" s="35"/>
      <c r="F39" s="35"/>
      <c r="G39" s="35"/>
      <c r="H39" s="35"/>
      <c r="I39" s="35"/>
      <c r="J39" s="35"/>
      <c r="K39" s="3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 customHeight="1">
      <c r="A40" s="9"/>
      <c r="B40" s="9"/>
      <c r="C40" s="9"/>
      <c r="D40" s="29" t="s">
        <v>28</v>
      </c>
      <c r="E40" s="35"/>
      <c r="F40" s="35"/>
      <c r="G40" s="35"/>
      <c r="H40" s="38" t="s">
        <v>29</v>
      </c>
      <c r="I40" s="38" t="s">
        <v>30</v>
      </c>
      <c r="J40" s="35"/>
      <c r="K40" s="3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 customHeight="1">
      <c r="A41" s="9"/>
      <c r="B41" s="9"/>
      <c r="C41" s="9"/>
      <c r="D41" s="9"/>
      <c r="E41" s="35"/>
      <c r="F41" s="35"/>
      <c r="G41" s="35"/>
      <c r="H41" s="35"/>
      <c r="I41" s="35"/>
      <c r="J41" s="35"/>
      <c r="K41" s="3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 customHeight="1">
      <c r="A42" s="9"/>
      <c r="B42" s="9"/>
      <c r="C42" s="15" t="s">
        <v>31</v>
      </c>
      <c r="D42" s="9" t="s">
        <v>32</v>
      </c>
      <c r="E42" s="35"/>
      <c r="F42" s="35"/>
      <c r="G42" s="35"/>
      <c r="H42" s="39">
        <v>2.692</v>
      </c>
      <c r="I42" s="39">
        <f>2.692-0.325</f>
        <v>2.367</v>
      </c>
      <c r="J42" s="13" t="s">
        <v>18</v>
      </c>
      <c r="K42" s="3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1.25" customHeight="1">
      <c r="A43" s="9"/>
      <c r="B43" s="9"/>
      <c r="C43" s="9"/>
      <c r="D43" s="9"/>
      <c r="E43" s="35"/>
      <c r="F43" s="35"/>
      <c r="G43" s="35"/>
      <c r="H43" s="40"/>
      <c r="I43" s="40"/>
      <c r="J43" s="35"/>
      <c r="K43" s="3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1.25" customHeight="1">
      <c r="A44" s="9"/>
      <c r="B44" s="9"/>
      <c r="C44" s="15" t="s">
        <v>33</v>
      </c>
      <c r="D44" s="9" t="s">
        <v>34</v>
      </c>
      <c r="E44" s="35"/>
      <c r="F44" s="35"/>
      <c r="G44" s="35"/>
      <c r="H44" s="39">
        <v>2.665</v>
      </c>
      <c r="I44" s="39">
        <f>2.665-0.322</f>
        <v>2.343</v>
      </c>
      <c r="J44" s="13" t="s">
        <v>18</v>
      </c>
      <c r="K44" s="3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1.25" customHeight="1">
      <c r="A45" s="9"/>
      <c r="B45" s="9"/>
      <c r="C45" s="9"/>
      <c r="D45" s="9"/>
      <c r="E45" s="35"/>
      <c r="F45" s="35"/>
      <c r="G45" s="35"/>
      <c r="H45" s="40"/>
      <c r="I45" s="40"/>
      <c r="J45" s="35"/>
      <c r="K45" s="3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1.25" customHeight="1">
      <c r="A46" s="9"/>
      <c r="B46" s="9"/>
      <c r="C46" s="15" t="s">
        <v>35</v>
      </c>
      <c r="D46" s="9" t="s">
        <v>36</v>
      </c>
      <c r="E46" s="9"/>
      <c r="F46" s="9"/>
      <c r="G46" s="9"/>
      <c r="H46" s="41">
        <v>2.638</v>
      </c>
      <c r="I46" s="41">
        <f>2.638-0.319</f>
        <v>2.319</v>
      </c>
      <c r="J46" s="13" t="s">
        <v>18</v>
      </c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1.25" customHeight="1">
      <c r="A47" s="9"/>
      <c r="B47" s="9"/>
      <c r="C47" s="9"/>
      <c r="D47" s="9"/>
      <c r="E47" s="13"/>
      <c r="F47" s="13"/>
      <c r="G47" s="13"/>
      <c r="H47" s="13"/>
      <c r="I47" s="13"/>
      <c r="J47" s="13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1.25" customHeight="1">
      <c r="A48" s="9"/>
      <c r="B48" s="9"/>
      <c r="C48" s="9"/>
      <c r="D48" s="9"/>
      <c r="E48" s="14"/>
      <c r="F48" s="14"/>
      <c r="G48" s="14"/>
      <c r="H48" s="14"/>
      <c r="I48" s="14"/>
      <c r="J48" s="14"/>
      <c r="K48" s="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1.25" customHeight="1">
      <c r="A49" s="9"/>
      <c r="B49" s="9"/>
      <c r="C49" s="9"/>
      <c r="D49" s="9"/>
      <c r="E49" s="13"/>
      <c r="F49" s="13"/>
      <c r="J49" s="13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1.25" customHeight="1">
      <c r="A50" s="9"/>
      <c r="B50" s="9"/>
      <c r="C50" s="9"/>
      <c r="D50" s="9"/>
      <c r="E50" s="9"/>
      <c r="F50" s="9"/>
      <c r="G50" s="54"/>
      <c r="H50" s="54"/>
      <c r="I50" s="54"/>
      <c r="J50" s="9"/>
      <c r="K50" s="9"/>
      <c r="L50" s="28"/>
      <c r="M50" s="28"/>
      <c r="N50" s="28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1.25" customHeight="1">
      <c r="A51" s="9"/>
      <c r="B51" s="9"/>
      <c r="C51" s="9"/>
      <c r="D51" s="9"/>
      <c r="E51" s="17"/>
      <c r="F51" s="13"/>
      <c r="G51" s="42"/>
      <c r="H51" s="114"/>
      <c r="I51" s="115"/>
      <c r="J51" s="13"/>
      <c r="K51" s="13"/>
      <c r="L51" s="28"/>
      <c r="M51" s="28"/>
      <c r="N51" s="28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1.25" customHeight="1">
      <c r="A52" s="9"/>
      <c r="B52" s="9"/>
      <c r="C52" s="9"/>
      <c r="D52" s="9"/>
      <c r="E52" s="14"/>
      <c r="F52" s="14"/>
      <c r="G52" s="28"/>
      <c r="H52" s="28"/>
      <c r="I52" s="28"/>
      <c r="J52" s="14"/>
      <c r="K52" s="14"/>
      <c r="L52" s="28"/>
      <c r="M52" s="28"/>
      <c r="N52" s="28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1.25" customHeight="1">
      <c r="A53" s="9"/>
      <c r="B53" s="9"/>
      <c r="C53" s="9"/>
      <c r="D53" s="9"/>
      <c r="E53" s="13"/>
      <c r="F53" s="13"/>
      <c r="G53" s="43"/>
      <c r="H53" s="44"/>
      <c r="I53" s="45"/>
      <c r="J53" s="13"/>
      <c r="K53" s="13"/>
      <c r="L53" s="28"/>
      <c r="M53" s="28"/>
      <c r="N53" s="28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1.25" customHeight="1">
      <c r="A54" s="9"/>
      <c r="B54" s="9"/>
      <c r="C54" s="9"/>
      <c r="D54" s="9"/>
      <c r="E54" s="9"/>
      <c r="F54" s="9"/>
      <c r="G54" s="46"/>
      <c r="H54" s="46"/>
      <c r="I54" s="46"/>
      <c r="J54" s="9"/>
      <c r="K54" s="9"/>
      <c r="L54" s="28"/>
      <c r="M54" s="28"/>
      <c r="N54" s="28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>
      <c r="A55" s="9"/>
      <c r="B55" s="9"/>
      <c r="C55" s="9"/>
      <c r="D55" s="9"/>
      <c r="E55" s="33"/>
      <c r="F55" s="33"/>
      <c r="G55" s="42"/>
      <c r="H55" s="47"/>
      <c r="I55" s="42"/>
      <c r="J55" s="33"/>
      <c r="K55" s="9"/>
      <c r="L55" s="28"/>
      <c r="M55" s="28"/>
      <c r="N55" s="28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1.25" customHeight="1">
      <c r="A56" s="9"/>
      <c r="B56" s="9"/>
      <c r="C56" s="9"/>
      <c r="D56" s="9"/>
      <c r="E56" s="9"/>
      <c r="F56" s="9"/>
      <c r="G56" s="42"/>
      <c r="H56" s="47"/>
      <c r="I56" s="42"/>
      <c r="J56" s="9"/>
      <c r="K56" s="9"/>
      <c r="L56" s="28"/>
      <c r="M56" s="28"/>
      <c r="N56" s="28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1.25" customHeight="1">
      <c r="A57" s="9"/>
      <c r="B57" s="9"/>
      <c r="C57" s="32"/>
      <c r="D57" s="9"/>
      <c r="E57" s="9"/>
      <c r="F57" s="9"/>
      <c r="G57" s="48"/>
      <c r="H57" s="47"/>
      <c r="I57" s="42"/>
      <c r="J57" s="9"/>
      <c r="K57" s="9"/>
      <c r="L57" s="28"/>
      <c r="M57" s="28"/>
      <c r="N57" s="28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1.25" customHeight="1">
      <c r="A58" s="9"/>
      <c r="B58" s="9"/>
      <c r="C58" s="9"/>
      <c r="D58" s="9"/>
      <c r="E58" s="9"/>
      <c r="F58" s="9"/>
      <c r="G58" s="28"/>
      <c r="H58" s="42"/>
      <c r="I58" s="42"/>
      <c r="J58" s="9"/>
      <c r="K58" s="9"/>
      <c r="L58" s="28"/>
      <c r="M58" s="28"/>
      <c r="N58" s="28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1.25" customHeight="1">
      <c r="A59" s="9"/>
      <c r="B59" s="9"/>
      <c r="C59" s="9"/>
      <c r="D59" s="9"/>
      <c r="E59" s="13"/>
      <c r="F59" s="13"/>
      <c r="G59" s="28"/>
      <c r="H59" s="42"/>
      <c r="I59" s="42"/>
      <c r="J59" s="13"/>
      <c r="K59" s="13"/>
      <c r="L59" s="42"/>
      <c r="M59" s="116"/>
      <c r="N59" s="28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1.25" customHeight="1">
      <c r="A60" s="9"/>
      <c r="B60" s="9"/>
      <c r="C60" s="9"/>
      <c r="D60" s="9"/>
      <c r="E60" s="14"/>
      <c r="F60" s="14"/>
      <c r="G60" s="14"/>
      <c r="H60" s="14"/>
      <c r="I60" s="14"/>
      <c r="J60" s="14"/>
      <c r="K60" s="14"/>
      <c r="L60" s="28"/>
      <c r="M60" s="28"/>
      <c r="N60" s="28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1.25" customHeight="1">
      <c r="A61" s="9"/>
      <c r="B61" s="9"/>
      <c r="C61" s="9"/>
      <c r="D61" s="9"/>
      <c r="E61" s="13"/>
      <c r="F61" s="13"/>
      <c r="G61" s="13"/>
      <c r="H61" s="13"/>
      <c r="I61" s="50"/>
      <c r="J61" s="13"/>
      <c r="K61" s="13"/>
      <c r="L61" s="42"/>
      <c r="M61" s="116"/>
      <c r="N61" s="28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8"/>
      <c r="M62" s="28"/>
      <c r="N62" s="28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1.25" customHeight="1">
      <c r="A63" s="9"/>
      <c r="B63" s="9"/>
      <c r="C63" s="32"/>
      <c r="D63" s="9"/>
      <c r="E63" s="9"/>
      <c r="F63" s="9"/>
      <c r="G63" s="9"/>
      <c r="H63" s="9"/>
      <c r="I63" s="9"/>
      <c r="J63" s="9"/>
      <c r="K63" s="9"/>
      <c r="L63" s="28"/>
      <c r="M63" s="28"/>
      <c r="N63" s="28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1.25" customHeight="1">
      <c r="A65" s="9"/>
      <c r="B65" s="9"/>
      <c r="C65" s="9"/>
      <c r="D65" s="9"/>
      <c r="E65" s="13"/>
      <c r="F65" s="13"/>
      <c r="G65" s="13"/>
      <c r="H65" s="13"/>
      <c r="I65" s="13"/>
      <c r="J65" s="13"/>
      <c r="K65" s="1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1.25" customHeight="1">
      <c r="A66" s="9"/>
      <c r="B66" s="9"/>
      <c r="C66" s="9"/>
      <c r="D66" s="9"/>
      <c r="E66" s="14"/>
      <c r="F66" s="14"/>
      <c r="G66" s="14"/>
      <c r="H66" s="14"/>
      <c r="I66" s="14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 customHeight="1">
      <c r="A67" s="9"/>
      <c r="B67" s="9"/>
      <c r="C67" s="9"/>
      <c r="D67" s="9"/>
      <c r="E67" s="13"/>
      <c r="F67" s="13"/>
      <c r="G67" s="13"/>
      <c r="H67" s="13"/>
      <c r="I67" s="13"/>
      <c r="J67" s="13"/>
      <c r="K67" s="1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52"/>
      <c r="B72" s="52"/>
      <c r="C72" s="52"/>
      <c r="D72" s="52"/>
      <c r="E72" s="53"/>
      <c r="F72" s="53"/>
      <c r="G72" s="53"/>
      <c r="H72" s="53"/>
      <c r="I72" s="53"/>
      <c r="J72" s="53"/>
      <c r="K72" s="5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54"/>
      <c r="B86" s="54"/>
      <c r="C86" s="28"/>
      <c r="D86" s="28"/>
      <c r="E86" s="28"/>
      <c r="F86" s="28"/>
      <c r="G86" s="28"/>
      <c r="H86" s="28"/>
      <c r="I86" s="28"/>
      <c r="J86" s="28"/>
      <c r="K86" s="2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54"/>
      <c r="B87" s="54"/>
      <c r="C87" s="28"/>
      <c r="D87" s="28"/>
      <c r="E87" s="28"/>
      <c r="F87" s="28"/>
      <c r="G87" s="28"/>
      <c r="H87" s="28"/>
      <c r="I87" s="28"/>
      <c r="J87" s="28"/>
      <c r="K87" s="2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54"/>
      <c r="B88" s="54"/>
      <c r="C88" s="28"/>
      <c r="D88" s="28"/>
      <c r="E88" s="28"/>
      <c r="F88" s="28"/>
      <c r="G88" s="28"/>
      <c r="H88" s="28"/>
      <c r="I88" s="28"/>
      <c r="J88" s="28"/>
      <c r="K88" s="2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54"/>
      <c r="B89" s="54"/>
      <c r="C89" s="28"/>
      <c r="D89" s="28"/>
      <c r="E89" s="28"/>
      <c r="F89" s="28"/>
      <c r="G89" s="28"/>
      <c r="H89" s="28"/>
      <c r="I89" s="28"/>
      <c r="J89" s="28"/>
      <c r="K89" s="2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54"/>
      <c r="B90" s="54"/>
      <c r="C90" s="28"/>
      <c r="D90" s="28"/>
      <c r="E90" s="28"/>
      <c r="F90" s="28"/>
      <c r="G90" s="28"/>
      <c r="H90" s="28"/>
      <c r="I90" s="28"/>
      <c r="J90" s="28"/>
      <c r="K90" s="2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54"/>
      <c r="B91" s="54"/>
      <c r="C91" s="28"/>
      <c r="D91" s="28"/>
      <c r="E91" s="28"/>
      <c r="F91" s="28"/>
      <c r="G91" s="28"/>
      <c r="H91" s="28"/>
      <c r="I91" s="28"/>
      <c r="J91" s="28"/>
      <c r="K91" s="2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54"/>
      <c r="B92" s="54"/>
      <c r="C92" s="28"/>
      <c r="D92" s="28"/>
      <c r="E92" s="28"/>
      <c r="F92" s="28"/>
      <c r="G92" s="28"/>
      <c r="H92" s="28"/>
      <c r="I92" s="28"/>
      <c r="J92" s="28"/>
      <c r="K92" s="2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54"/>
      <c r="B93" s="54"/>
      <c r="C93" s="28"/>
      <c r="D93" s="28"/>
      <c r="E93" s="28"/>
      <c r="F93" s="28"/>
      <c r="G93" s="28"/>
      <c r="H93" s="28"/>
      <c r="I93" s="28"/>
      <c r="J93" s="28"/>
      <c r="K93" s="2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54"/>
      <c r="B94" s="54"/>
      <c r="C94" s="28"/>
      <c r="D94" s="28"/>
      <c r="E94" s="28"/>
      <c r="F94" s="28"/>
      <c r="G94" s="28"/>
      <c r="H94" s="28"/>
      <c r="I94" s="28"/>
      <c r="J94" s="28"/>
      <c r="K94" s="2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54"/>
      <c r="B95" s="54"/>
      <c r="C95" s="28"/>
      <c r="D95" s="28"/>
      <c r="E95" s="28"/>
      <c r="F95" s="28"/>
      <c r="G95" s="28"/>
      <c r="H95" s="28"/>
      <c r="I95" s="28"/>
      <c r="J95" s="28"/>
      <c r="K95" s="2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54"/>
      <c r="B96" s="54"/>
      <c r="C96" s="28"/>
      <c r="D96" s="28"/>
      <c r="E96" s="28"/>
      <c r="F96" s="28"/>
      <c r="G96" s="28"/>
      <c r="H96" s="28"/>
      <c r="I96" s="28"/>
      <c r="J96" s="28"/>
      <c r="K96" s="2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54"/>
      <c r="B97" s="54"/>
      <c r="C97" s="28"/>
      <c r="D97" s="28"/>
      <c r="E97" s="28"/>
      <c r="F97" s="28"/>
      <c r="G97" s="28"/>
      <c r="H97" s="28"/>
      <c r="I97" s="28"/>
      <c r="J97" s="28"/>
      <c r="K97" s="2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54"/>
      <c r="B98" s="54"/>
      <c r="C98" s="28"/>
      <c r="D98" s="28"/>
      <c r="E98" s="28"/>
      <c r="F98" s="28"/>
      <c r="G98" s="28"/>
      <c r="H98" s="28"/>
      <c r="I98" s="28"/>
      <c r="J98" s="28"/>
      <c r="K98" s="2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54"/>
      <c r="B99" s="54"/>
      <c r="C99" s="28"/>
      <c r="D99" s="28"/>
      <c r="E99" s="28"/>
      <c r="F99" s="28"/>
      <c r="G99" s="28"/>
      <c r="H99" s="28"/>
      <c r="I99" s="28"/>
      <c r="J99" s="28"/>
      <c r="K99" s="2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54"/>
      <c r="B100" s="54"/>
      <c r="C100" s="28"/>
      <c r="D100" s="28"/>
      <c r="E100" s="28"/>
      <c r="F100" s="28"/>
      <c r="G100" s="28"/>
      <c r="H100" s="28"/>
      <c r="I100" s="28"/>
      <c r="J100" s="28"/>
      <c r="K100" s="2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54"/>
      <c r="B101" s="54"/>
      <c r="C101" s="28"/>
      <c r="D101" s="28"/>
      <c r="E101" s="28"/>
      <c r="F101" s="28"/>
      <c r="G101" s="28"/>
      <c r="H101" s="28"/>
      <c r="I101" s="28"/>
      <c r="J101" s="28"/>
      <c r="K101" s="2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54"/>
      <c r="B102" s="54"/>
      <c r="C102" s="28"/>
      <c r="D102" s="28"/>
      <c r="E102" s="28"/>
      <c r="F102" s="28"/>
      <c r="G102" s="28"/>
      <c r="H102" s="28"/>
      <c r="I102" s="28"/>
      <c r="J102" s="28"/>
      <c r="K102" s="2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54"/>
      <c r="B103" s="54"/>
      <c r="C103" s="28"/>
      <c r="D103" s="28"/>
      <c r="E103" s="28"/>
      <c r="F103" s="28"/>
      <c r="G103" s="28"/>
      <c r="H103" s="28"/>
      <c r="I103" s="28"/>
      <c r="J103" s="28"/>
      <c r="K103" s="2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54"/>
      <c r="B104" s="54"/>
      <c r="C104" s="28"/>
      <c r="D104" s="28"/>
      <c r="E104" s="28"/>
      <c r="F104" s="28"/>
      <c r="G104" s="28"/>
      <c r="H104" s="28"/>
      <c r="I104" s="28"/>
      <c r="J104" s="28"/>
      <c r="K104" s="2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54"/>
      <c r="B105" s="54"/>
      <c r="C105" s="28"/>
      <c r="D105" s="28"/>
      <c r="E105" s="28"/>
      <c r="F105" s="28"/>
      <c r="G105" s="28"/>
      <c r="H105" s="28"/>
      <c r="I105" s="28"/>
      <c r="J105" s="28"/>
      <c r="K105" s="2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54"/>
      <c r="B106" s="54"/>
      <c r="C106" s="28"/>
      <c r="D106" s="28"/>
      <c r="E106" s="28"/>
      <c r="F106" s="28"/>
      <c r="G106" s="28"/>
      <c r="H106" s="28"/>
      <c r="I106" s="28"/>
      <c r="J106" s="28"/>
      <c r="K106" s="2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54"/>
      <c r="B107" s="54"/>
      <c r="C107" s="28"/>
      <c r="D107" s="28"/>
      <c r="E107" s="28"/>
      <c r="F107" s="28"/>
      <c r="G107" s="28"/>
      <c r="H107" s="28"/>
      <c r="I107" s="28"/>
      <c r="J107" s="28"/>
      <c r="K107" s="2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54"/>
      <c r="B108" s="54"/>
      <c r="C108" s="28"/>
      <c r="D108" s="28"/>
      <c r="E108" s="28"/>
      <c r="F108" s="28"/>
      <c r="G108" s="28"/>
      <c r="H108" s="28"/>
      <c r="I108" s="28"/>
      <c r="J108" s="28"/>
      <c r="K108" s="2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54"/>
      <c r="B109" s="54"/>
      <c r="C109" s="28"/>
      <c r="D109" s="28"/>
      <c r="E109" s="28"/>
      <c r="F109" s="28"/>
      <c r="G109" s="28"/>
      <c r="H109" s="28"/>
      <c r="I109" s="28"/>
      <c r="J109" s="28"/>
      <c r="K109" s="2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54"/>
      <c r="B110" s="54"/>
      <c r="C110" s="28"/>
      <c r="D110" s="28"/>
      <c r="E110" s="28"/>
      <c r="F110" s="28"/>
      <c r="G110" s="28"/>
      <c r="H110" s="28"/>
      <c r="I110" s="28"/>
      <c r="J110" s="28"/>
      <c r="K110" s="2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54"/>
      <c r="B111" s="54"/>
      <c r="C111" s="28"/>
      <c r="D111" s="28"/>
      <c r="E111" s="28"/>
      <c r="F111" s="28"/>
      <c r="G111" s="28"/>
      <c r="H111" s="28"/>
      <c r="I111" s="28"/>
      <c r="J111" s="28"/>
      <c r="K111" s="2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54"/>
      <c r="B112" s="54"/>
      <c r="C112" s="28"/>
      <c r="D112" s="28"/>
      <c r="E112" s="28"/>
      <c r="F112" s="28"/>
      <c r="G112" s="28"/>
      <c r="H112" s="28"/>
      <c r="I112" s="28"/>
      <c r="J112" s="28"/>
      <c r="K112" s="2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54"/>
      <c r="B113" s="54"/>
      <c r="C113" s="28"/>
      <c r="D113" s="28"/>
      <c r="E113" s="28"/>
      <c r="F113" s="28"/>
      <c r="G113" s="28"/>
      <c r="H113" s="28"/>
      <c r="I113" s="28"/>
      <c r="J113" s="28"/>
      <c r="K113" s="2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54"/>
      <c r="B114" s="54"/>
      <c r="C114" s="28"/>
      <c r="D114" s="28"/>
      <c r="E114" s="28"/>
      <c r="F114" s="28"/>
      <c r="G114" s="28"/>
      <c r="H114" s="28"/>
      <c r="I114" s="28"/>
      <c r="J114" s="28"/>
      <c r="K114" s="2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54"/>
      <c r="B115" s="54"/>
      <c r="C115" s="28"/>
      <c r="D115" s="28"/>
      <c r="E115" s="28"/>
      <c r="F115" s="28"/>
      <c r="G115" s="28"/>
      <c r="H115" s="28"/>
      <c r="I115" s="28"/>
      <c r="J115" s="28"/>
      <c r="K115" s="2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3:2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3:2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3:2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3:2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3:2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3:2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</sheetData>
  <printOptions horizontalCentered="1"/>
  <pageMargins left="0.5" right="0.5" top="0.3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2.7109375" style="0" customWidth="1"/>
    <col min="4" max="4" width="11.421875" style="0" customWidth="1"/>
    <col min="5" max="5" width="2.7109375" style="0" customWidth="1"/>
    <col min="6" max="6" width="11.421875" style="0" customWidth="1"/>
    <col min="7" max="7" width="2.7109375" style="0" customWidth="1"/>
    <col min="8" max="8" width="11.00390625" style="0" customWidth="1"/>
    <col min="9" max="9" width="2.7109375" style="0" customWidth="1"/>
    <col min="10" max="10" width="11.57421875" style="0" customWidth="1"/>
    <col min="11" max="11" width="2.7109375" style="0" customWidth="1"/>
    <col min="12" max="12" width="10.00390625" style="0" customWidth="1"/>
    <col min="13" max="13" width="2.7109375" style="0" customWidth="1"/>
    <col min="14" max="14" width="12.7109375" style="0" customWidth="1"/>
    <col min="15" max="15" width="2.7109375" style="0" customWidth="1"/>
    <col min="16" max="16" width="12.00390625" style="0" customWidth="1"/>
    <col min="17" max="17" width="2.7109375" style="0" customWidth="1"/>
    <col min="18" max="18" width="10.7109375" style="0" customWidth="1"/>
  </cols>
  <sheetData>
    <row r="1" spans="10:20" ht="12.75">
      <c r="J1" s="1"/>
      <c r="L1" s="55"/>
      <c r="O1" s="55"/>
      <c r="R1" s="2" t="s">
        <v>40</v>
      </c>
      <c r="S1" s="56"/>
      <c r="T1" s="57"/>
    </row>
    <row r="2" spans="1:18" ht="12.75">
      <c r="A2" s="3" t="s">
        <v>1</v>
      </c>
      <c r="B2" s="3"/>
      <c r="C2" s="4"/>
      <c r="D2" s="4"/>
      <c r="E2" s="4"/>
      <c r="F2" s="4"/>
      <c r="G2" s="4"/>
      <c r="H2" s="3"/>
      <c r="I2" s="4"/>
      <c r="J2" s="4"/>
      <c r="K2" s="4"/>
      <c r="L2" s="58"/>
      <c r="M2" s="58"/>
      <c r="N2" s="58"/>
      <c r="O2" s="58"/>
      <c r="P2" s="58"/>
      <c r="Q2" s="59"/>
      <c r="R2" s="58"/>
    </row>
    <row r="3" spans="1:18" ht="12.75">
      <c r="A3" s="3" t="s">
        <v>41</v>
      </c>
      <c r="B3" s="3"/>
      <c r="C3" s="4"/>
      <c r="D3" s="4"/>
      <c r="E3" s="4"/>
      <c r="F3" s="4"/>
      <c r="G3" s="4"/>
      <c r="H3" s="3"/>
      <c r="I3" s="4"/>
      <c r="J3" s="4"/>
      <c r="K3" s="4"/>
      <c r="L3" s="58"/>
      <c r="M3" s="58"/>
      <c r="N3" s="58"/>
      <c r="O3" s="58"/>
      <c r="P3" s="58"/>
      <c r="Q3" s="58"/>
      <c r="R3" s="58"/>
    </row>
    <row r="4" spans="1:18" ht="12.75">
      <c r="A4" s="117" t="s">
        <v>4</v>
      </c>
      <c r="B4" s="3"/>
      <c r="C4" s="4"/>
      <c r="D4" s="4"/>
      <c r="E4" s="4"/>
      <c r="F4" s="4"/>
      <c r="G4" s="4"/>
      <c r="H4" s="3"/>
      <c r="I4" s="4"/>
      <c r="J4" s="4"/>
      <c r="K4" s="4"/>
      <c r="L4" s="58"/>
      <c r="M4" s="58"/>
      <c r="N4" s="58"/>
      <c r="O4" s="58"/>
      <c r="P4" s="58"/>
      <c r="Q4" s="58"/>
      <c r="R4" s="58"/>
    </row>
    <row r="5" spans="1:18" ht="12.75">
      <c r="A5" s="7"/>
      <c r="B5" s="8"/>
      <c r="C5" s="4"/>
      <c r="D5" s="4"/>
      <c r="E5" s="4"/>
      <c r="F5" s="4"/>
      <c r="G5" s="4"/>
      <c r="H5" s="8"/>
      <c r="I5" s="4"/>
      <c r="J5" s="4"/>
      <c r="K5" s="4"/>
      <c r="L5" s="58"/>
      <c r="M5" s="58"/>
      <c r="N5" s="58"/>
      <c r="O5" s="58"/>
      <c r="P5" s="58"/>
      <c r="Q5" s="58"/>
      <c r="R5" s="58"/>
    </row>
    <row r="6" spans="1:18" ht="12.75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60"/>
      <c r="B7" s="55"/>
      <c r="C7" s="55"/>
      <c r="D7" s="55"/>
      <c r="E7" s="55"/>
      <c r="F7" s="55"/>
      <c r="G7" s="55"/>
      <c r="H7" s="55"/>
      <c r="I7" s="55"/>
      <c r="J7" s="61" t="s">
        <v>42</v>
      </c>
      <c r="K7" s="62"/>
      <c r="L7" s="61" t="s">
        <v>43</v>
      </c>
      <c r="M7" s="62"/>
      <c r="N7" s="61" t="s">
        <v>44</v>
      </c>
      <c r="Q7" s="55"/>
      <c r="R7" s="55"/>
    </row>
    <row r="8" spans="1:18" ht="12.75">
      <c r="A8" s="63"/>
      <c r="B8" s="60"/>
      <c r="C8" s="55"/>
      <c r="D8" s="55"/>
      <c r="E8" s="55"/>
      <c r="F8" s="60"/>
      <c r="G8" s="55"/>
      <c r="H8" s="55"/>
      <c r="I8" s="55"/>
      <c r="J8" s="55"/>
      <c r="K8" s="55"/>
      <c r="L8" s="64" t="s">
        <v>45</v>
      </c>
      <c r="M8" s="58"/>
      <c r="N8" s="58"/>
      <c r="Q8" s="55"/>
      <c r="R8" s="55"/>
    </row>
    <row r="9" spans="1:18" ht="12.75">
      <c r="A9" s="63"/>
      <c r="B9" s="60"/>
      <c r="C9" s="55"/>
      <c r="D9" s="55"/>
      <c r="E9" s="55"/>
      <c r="F9" s="60"/>
      <c r="G9" s="55"/>
      <c r="H9" s="55"/>
      <c r="I9" s="55"/>
      <c r="J9" s="62" t="s">
        <v>46</v>
      </c>
      <c r="K9" s="55"/>
      <c r="L9" s="62" t="s">
        <v>47</v>
      </c>
      <c r="M9" s="55"/>
      <c r="N9" s="61" t="s">
        <v>48</v>
      </c>
      <c r="Q9" s="55"/>
      <c r="R9" s="55"/>
    </row>
    <row r="10" spans="1:18" ht="12.75">
      <c r="A10" s="65"/>
      <c r="B10" s="60"/>
      <c r="C10" s="55"/>
      <c r="D10" s="55"/>
      <c r="E10" s="55"/>
      <c r="F10" s="60"/>
      <c r="G10" s="55"/>
      <c r="H10" s="55"/>
      <c r="I10" s="55"/>
      <c r="J10" s="62" t="s">
        <v>49</v>
      </c>
      <c r="K10" s="55"/>
      <c r="L10" s="62" t="s">
        <v>50</v>
      </c>
      <c r="M10" s="55"/>
      <c r="N10" s="61" t="s">
        <v>50</v>
      </c>
      <c r="Q10" s="55"/>
      <c r="R10" s="55"/>
    </row>
    <row r="11" spans="1:18" ht="12.75">
      <c r="A11" s="66"/>
      <c r="B11" s="60"/>
      <c r="C11" s="55"/>
      <c r="D11" s="67" t="s">
        <v>51</v>
      </c>
      <c r="E11" s="68"/>
      <c r="F11" s="69" t="s">
        <v>52</v>
      </c>
      <c r="G11" s="70"/>
      <c r="H11" s="55"/>
      <c r="I11" s="55"/>
      <c r="J11" s="71" t="s">
        <v>53</v>
      </c>
      <c r="K11" s="55"/>
      <c r="L11" s="72">
        <f>+F47</f>
        <v>1.216</v>
      </c>
      <c r="M11" s="55"/>
      <c r="N11" s="72">
        <f>+L47</f>
        <v>0.907</v>
      </c>
      <c r="Q11" s="55"/>
      <c r="R11" s="55"/>
    </row>
    <row r="12" spans="1:18" ht="9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Q12" s="55"/>
      <c r="R12" s="55"/>
    </row>
    <row r="13" spans="1:18" ht="12.75">
      <c r="A13" s="55"/>
      <c r="B13" s="55"/>
      <c r="C13" s="55"/>
      <c r="D13" s="73" t="s">
        <v>5</v>
      </c>
      <c r="E13" s="55"/>
      <c r="F13" s="55" t="s">
        <v>37</v>
      </c>
      <c r="G13" s="55"/>
      <c r="H13" s="55"/>
      <c r="I13" s="55"/>
      <c r="J13" s="74">
        <f>2.692-0.325</f>
        <v>2.367</v>
      </c>
      <c r="K13" s="55"/>
      <c r="L13" s="75">
        <f>ROUND(J13*L11,4)</f>
        <v>2.8783</v>
      </c>
      <c r="M13" s="76"/>
      <c r="N13" s="74">
        <f>ROUND(J13*N11,4)</f>
        <v>2.1469</v>
      </c>
      <c r="Q13" s="55"/>
      <c r="R13" s="55"/>
    </row>
    <row r="14" spans="1:18" ht="9" customHeight="1">
      <c r="A14" s="55"/>
      <c r="B14" s="55"/>
      <c r="C14" s="55"/>
      <c r="D14" s="55"/>
      <c r="E14" s="55"/>
      <c r="F14" s="55"/>
      <c r="G14" s="55"/>
      <c r="H14" s="55"/>
      <c r="I14" s="55"/>
      <c r="J14" s="74"/>
      <c r="K14" s="55"/>
      <c r="L14" s="75"/>
      <c r="M14" s="76"/>
      <c r="N14" s="75"/>
      <c r="Q14" s="55"/>
      <c r="R14" s="55"/>
    </row>
    <row r="15" spans="1:18" ht="12.75">
      <c r="A15" s="55"/>
      <c r="B15" s="55"/>
      <c r="C15" s="55"/>
      <c r="D15" s="73" t="s">
        <v>7</v>
      </c>
      <c r="E15" s="55"/>
      <c r="F15" s="77" t="s">
        <v>38</v>
      </c>
      <c r="G15" s="55"/>
      <c r="H15" s="55"/>
      <c r="I15" s="55"/>
      <c r="J15" s="74">
        <f>2.665-0.322</f>
        <v>2.343</v>
      </c>
      <c r="K15" s="55"/>
      <c r="L15" s="75">
        <f>ROUND(J15*L11,4)</f>
        <v>2.8491</v>
      </c>
      <c r="M15" s="76"/>
      <c r="N15" s="75">
        <f>ROUND(J15*N11,4)</f>
        <v>2.1251</v>
      </c>
      <c r="Q15" s="55"/>
      <c r="R15" s="55"/>
    </row>
    <row r="16" spans="1:18" ht="9" customHeight="1">
      <c r="A16" s="55"/>
      <c r="B16" s="60" t="s">
        <v>54</v>
      </c>
      <c r="C16" s="55"/>
      <c r="D16" s="57"/>
      <c r="E16" s="55"/>
      <c r="F16" s="60" t="s">
        <v>54</v>
      </c>
      <c r="G16" s="55"/>
      <c r="H16" s="55"/>
      <c r="I16" s="55"/>
      <c r="J16" s="74"/>
      <c r="K16" s="55"/>
      <c r="L16" s="75"/>
      <c r="M16" s="76"/>
      <c r="N16" s="75"/>
      <c r="Q16" s="55"/>
      <c r="R16" s="55"/>
    </row>
    <row r="17" spans="4:14" ht="12.75">
      <c r="D17" s="78" t="s">
        <v>9</v>
      </c>
      <c r="F17" t="s">
        <v>39</v>
      </c>
      <c r="J17" s="74">
        <f>2.638-0.319</f>
        <v>2.319</v>
      </c>
      <c r="L17" s="74">
        <f>ROUND(J17*L11,4)</f>
        <v>2.8199</v>
      </c>
      <c r="M17" s="79"/>
      <c r="N17" s="74">
        <f>ROUND(J17*N11,4)</f>
        <v>2.1033</v>
      </c>
    </row>
    <row r="18" spans="4:14" ht="9" customHeight="1">
      <c r="D18" s="56"/>
      <c r="J18" s="80"/>
      <c r="L18" s="80"/>
      <c r="M18" s="79"/>
      <c r="N18" s="80"/>
    </row>
    <row r="19" spans="4:14" ht="12.75">
      <c r="D19" s="78" t="s">
        <v>11</v>
      </c>
      <c r="F19" t="s">
        <v>55</v>
      </c>
      <c r="J19" s="74">
        <f>(J13*0.187*L11)+(J13*0.813*N11)</f>
        <v>2.283641361</v>
      </c>
      <c r="L19" s="81" t="s">
        <v>56</v>
      </c>
      <c r="M19" s="79"/>
      <c r="N19" s="81" t="s">
        <v>56</v>
      </c>
    </row>
    <row r="21" ht="12.75">
      <c r="A21" s="49" t="s">
        <v>57</v>
      </c>
    </row>
    <row r="22" ht="9" customHeight="1">
      <c r="A22" s="82"/>
    </row>
    <row r="23" ht="9" customHeight="1">
      <c r="A23" s="82"/>
    </row>
    <row r="24" ht="9" customHeight="1"/>
    <row r="25" spans="1:18" ht="12.75">
      <c r="A25" s="83" t="s">
        <v>58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9" customHeight="1">
      <c r="A26" s="84" t="s">
        <v>59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85" t="s">
        <v>60</v>
      </c>
      <c r="C27" s="86"/>
      <c r="D27" s="87"/>
      <c r="E27" s="86"/>
      <c r="F27" s="88"/>
      <c r="G27" s="89"/>
      <c r="H27" s="85" t="s">
        <v>61</v>
      </c>
      <c r="I27" s="86"/>
      <c r="J27" s="90"/>
      <c r="K27" s="90"/>
      <c r="L27" s="90"/>
      <c r="M27" s="1"/>
      <c r="N27" s="85" t="s">
        <v>62</v>
      </c>
      <c r="O27" s="90"/>
      <c r="P27" s="90"/>
      <c r="Q27" s="90"/>
      <c r="R27" s="90"/>
    </row>
    <row r="28" spans="1:18" ht="9" customHeight="1">
      <c r="A28" s="1"/>
      <c r="B28" s="91"/>
      <c r="C28" s="28"/>
      <c r="D28" s="28"/>
      <c r="E28" s="28"/>
      <c r="F28" s="28"/>
      <c r="G28" s="28"/>
      <c r="H28" s="91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2.75">
      <c r="A29" s="1"/>
      <c r="B29" s="1"/>
      <c r="C29" s="1"/>
      <c r="D29" s="1"/>
      <c r="E29" s="1"/>
      <c r="F29" s="92" t="s">
        <v>63</v>
      </c>
      <c r="G29" s="1"/>
      <c r="H29" s="1"/>
      <c r="I29" s="1"/>
      <c r="J29" s="1"/>
      <c r="K29" s="1"/>
      <c r="L29" s="93" t="s">
        <v>63</v>
      </c>
      <c r="M29" s="1"/>
      <c r="N29" s="1"/>
      <c r="O29" s="1"/>
      <c r="P29" s="1"/>
      <c r="Q29" s="1"/>
      <c r="R29" s="93" t="s">
        <v>63</v>
      </c>
    </row>
    <row r="30" spans="1:18" ht="12.75">
      <c r="A30" s="1"/>
      <c r="B30" s="93" t="s">
        <v>64</v>
      </c>
      <c r="C30" s="1"/>
      <c r="D30" s="93" t="s">
        <v>65</v>
      </c>
      <c r="E30" s="1"/>
      <c r="F30" s="92" t="s">
        <v>66</v>
      </c>
      <c r="G30" s="1"/>
      <c r="H30" s="93" t="s">
        <v>64</v>
      </c>
      <c r="I30" s="1"/>
      <c r="J30" s="93" t="s">
        <v>65</v>
      </c>
      <c r="K30" s="1"/>
      <c r="L30" s="93" t="s">
        <v>66</v>
      </c>
      <c r="M30" s="1"/>
      <c r="N30" s="93" t="s">
        <v>64</v>
      </c>
      <c r="O30" s="1"/>
      <c r="P30" s="93" t="s">
        <v>65</v>
      </c>
      <c r="Q30" s="1"/>
      <c r="R30" s="93" t="s">
        <v>66</v>
      </c>
    </row>
    <row r="31" spans="1:18" ht="12.75">
      <c r="A31" s="94" t="s">
        <v>67</v>
      </c>
      <c r="B31" s="95" t="s">
        <v>68</v>
      </c>
      <c r="C31" s="89"/>
      <c r="D31" s="95" t="s">
        <v>69</v>
      </c>
      <c r="E31" s="89"/>
      <c r="F31" s="96" t="s">
        <v>70</v>
      </c>
      <c r="G31" s="89"/>
      <c r="H31" s="95" t="s">
        <v>68</v>
      </c>
      <c r="I31" s="89"/>
      <c r="J31" s="95" t="s">
        <v>69</v>
      </c>
      <c r="K31" s="89"/>
      <c r="L31" s="95" t="s">
        <v>70</v>
      </c>
      <c r="M31" s="89"/>
      <c r="N31" s="95" t="s">
        <v>68</v>
      </c>
      <c r="O31" s="89"/>
      <c r="P31" s="95" t="s">
        <v>69</v>
      </c>
      <c r="Q31" s="89"/>
      <c r="R31" s="95" t="s">
        <v>70</v>
      </c>
    </row>
    <row r="32" spans="1:18" ht="12.75">
      <c r="A32" s="119" t="s">
        <v>71</v>
      </c>
      <c r="B32" s="97">
        <v>862303</v>
      </c>
      <c r="C32" s="1"/>
      <c r="D32" s="97">
        <f aca="true" t="shared" si="0" ref="D32:D43">ROUND(+B32*F32*10,0)</f>
        <v>25601776</v>
      </c>
      <c r="E32" s="1"/>
      <c r="F32" s="120">
        <v>2.969</v>
      </c>
      <c r="G32" s="1"/>
      <c r="H32" s="97">
        <v>2408235.2</v>
      </c>
      <c r="I32" s="1"/>
      <c r="J32" s="97">
        <f aca="true" t="shared" si="1" ref="J32:J43">ROUND(+H32*L32*10,0)</f>
        <v>63529245</v>
      </c>
      <c r="K32" s="1"/>
      <c r="L32" s="122">
        <v>2.638</v>
      </c>
      <c r="M32" s="1"/>
      <c r="N32" s="97">
        <f aca="true" t="shared" si="2" ref="N32:N43">B32+H32</f>
        <v>3270538.2</v>
      </c>
      <c r="O32" s="1"/>
      <c r="P32" s="97">
        <f aca="true" t="shared" si="3" ref="P32:P43">D32+J32</f>
        <v>89131021</v>
      </c>
      <c r="Q32" s="1"/>
      <c r="R32" s="98">
        <f aca="true" t="shared" si="4" ref="R32:R44">ROUND(+P32/N32/10,3)</f>
        <v>2.725</v>
      </c>
    </row>
    <row r="33" spans="1:18" ht="12.75">
      <c r="A33" s="119" t="s">
        <v>72</v>
      </c>
      <c r="B33" s="97">
        <v>773257</v>
      </c>
      <c r="C33" s="1"/>
      <c r="D33" s="97">
        <f t="shared" si="0"/>
        <v>27326902</v>
      </c>
      <c r="E33" s="1"/>
      <c r="F33" s="120">
        <v>3.534</v>
      </c>
      <c r="G33" s="1"/>
      <c r="H33" s="97">
        <v>2144531.1</v>
      </c>
      <c r="I33" s="1"/>
      <c r="J33" s="97">
        <f t="shared" si="1"/>
        <v>55972262</v>
      </c>
      <c r="K33" s="1"/>
      <c r="L33" s="122">
        <v>2.61</v>
      </c>
      <c r="M33" s="1"/>
      <c r="N33" s="97">
        <f t="shared" si="2"/>
        <v>2917788.1</v>
      </c>
      <c r="O33" s="1"/>
      <c r="P33" s="97">
        <f t="shared" si="3"/>
        <v>83299164</v>
      </c>
      <c r="Q33" s="1"/>
      <c r="R33" s="98">
        <f t="shared" si="4"/>
        <v>2.855</v>
      </c>
    </row>
    <row r="34" spans="1:18" ht="12.75">
      <c r="A34" s="119" t="s">
        <v>73</v>
      </c>
      <c r="B34" s="97">
        <v>748806</v>
      </c>
      <c r="C34" s="1"/>
      <c r="D34" s="97">
        <f t="shared" si="0"/>
        <v>22666358</v>
      </c>
      <c r="E34" s="1"/>
      <c r="F34" s="120">
        <v>3.027</v>
      </c>
      <c r="G34" s="1"/>
      <c r="H34" s="97">
        <v>2339185.2</v>
      </c>
      <c r="I34" s="1"/>
      <c r="J34" s="97">
        <f t="shared" si="1"/>
        <v>65380226</v>
      </c>
      <c r="K34" s="1"/>
      <c r="L34" s="122">
        <v>2.795</v>
      </c>
      <c r="M34" s="1"/>
      <c r="N34" s="97">
        <f t="shared" si="2"/>
        <v>3087991.2</v>
      </c>
      <c r="O34" s="1"/>
      <c r="P34" s="97">
        <f t="shared" si="3"/>
        <v>88046584</v>
      </c>
      <c r="Q34" s="1"/>
      <c r="R34" s="98">
        <f t="shared" si="4"/>
        <v>2.851</v>
      </c>
    </row>
    <row r="35" spans="1:18" ht="12.75">
      <c r="A35" s="119" t="s">
        <v>74</v>
      </c>
      <c r="B35" s="97">
        <v>954408</v>
      </c>
      <c r="C35" s="1"/>
      <c r="D35" s="97">
        <f t="shared" si="0"/>
        <v>33127502</v>
      </c>
      <c r="E35" s="1"/>
      <c r="F35" s="120">
        <v>3.471</v>
      </c>
      <c r="G35" s="1"/>
      <c r="H35" s="97">
        <v>2032111</v>
      </c>
      <c r="I35" s="1"/>
      <c r="J35" s="97">
        <f t="shared" si="1"/>
        <v>55842410</v>
      </c>
      <c r="K35" s="1"/>
      <c r="L35" s="122">
        <v>2.748</v>
      </c>
      <c r="M35" s="1"/>
      <c r="N35" s="97">
        <f t="shared" si="2"/>
        <v>2986519</v>
      </c>
      <c r="O35" s="1"/>
      <c r="P35" s="97">
        <f t="shared" si="3"/>
        <v>88969912</v>
      </c>
      <c r="Q35" s="1"/>
      <c r="R35" s="98">
        <f t="shared" si="4"/>
        <v>2.979</v>
      </c>
    </row>
    <row r="36" spans="1:18" ht="12.75">
      <c r="A36" s="119" t="s">
        <v>75</v>
      </c>
      <c r="B36" s="97">
        <v>1283867.1</v>
      </c>
      <c r="C36" s="1"/>
      <c r="D36" s="97">
        <f t="shared" si="0"/>
        <v>46411796</v>
      </c>
      <c r="E36" s="1"/>
      <c r="F36" s="120">
        <v>3.615</v>
      </c>
      <c r="G36" s="1"/>
      <c r="H36" s="97">
        <v>2371694.2</v>
      </c>
      <c r="I36" s="1"/>
      <c r="J36" s="97">
        <f t="shared" si="1"/>
        <v>60905107</v>
      </c>
      <c r="K36" s="1"/>
      <c r="L36" s="122">
        <v>2.568</v>
      </c>
      <c r="M36" s="1"/>
      <c r="N36" s="97">
        <f t="shared" si="2"/>
        <v>3655561.3000000003</v>
      </c>
      <c r="O36" s="1"/>
      <c r="P36" s="97">
        <f t="shared" si="3"/>
        <v>107316903</v>
      </c>
      <c r="Q36" s="1"/>
      <c r="R36" s="98">
        <f t="shared" si="4"/>
        <v>2.936</v>
      </c>
    </row>
    <row r="37" spans="1:18" ht="12.75">
      <c r="A37" s="119" t="s">
        <v>76</v>
      </c>
      <c r="B37" s="97">
        <v>1221144</v>
      </c>
      <c r="C37" s="1"/>
      <c r="D37" s="97">
        <f t="shared" si="0"/>
        <v>53559376</v>
      </c>
      <c r="E37" s="1"/>
      <c r="F37" s="120">
        <v>4.386</v>
      </c>
      <c r="G37" s="1"/>
      <c r="H37" s="97">
        <v>2683963.1</v>
      </c>
      <c r="I37" s="1"/>
      <c r="J37" s="97">
        <f t="shared" si="1"/>
        <v>77298137</v>
      </c>
      <c r="K37" s="1"/>
      <c r="L37" s="122">
        <v>2.88</v>
      </c>
      <c r="M37" s="1"/>
      <c r="N37" s="97">
        <f t="shared" si="2"/>
        <v>3905107.1</v>
      </c>
      <c r="O37" s="1"/>
      <c r="P37" s="97">
        <f t="shared" si="3"/>
        <v>130857513</v>
      </c>
      <c r="Q37" s="1"/>
      <c r="R37" s="98">
        <f t="shared" si="4"/>
        <v>3.351</v>
      </c>
    </row>
    <row r="38" spans="1:18" ht="12.75">
      <c r="A38" s="119" t="s">
        <v>77</v>
      </c>
      <c r="B38" s="97">
        <v>1464421</v>
      </c>
      <c r="C38" s="1"/>
      <c r="D38" s="97">
        <f t="shared" si="0"/>
        <v>61564259</v>
      </c>
      <c r="E38" s="1"/>
      <c r="F38" s="120">
        <v>4.204</v>
      </c>
      <c r="G38" s="1"/>
      <c r="H38" s="97">
        <v>2763914.1</v>
      </c>
      <c r="I38" s="1"/>
      <c r="J38" s="97">
        <f t="shared" si="1"/>
        <v>78854469</v>
      </c>
      <c r="K38" s="1"/>
      <c r="L38" s="122">
        <v>2.853</v>
      </c>
      <c r="M38" s="1"/>
      <c r="N38" s="97">
        <f t="shared" si="2"/>
        <v>4228335.1</v>
      </c>
      <c r="O38" s="1"/>
      <c r="P38" s="97">
        <f t="shared" si="3"/>
        <v>140418728</v>
      </c>
      <c r="Q38" s="1"/>
      <c r="R38" s="98">
        <f t="shared" si="4"/>
        <v>3.321</v>
      </c>
    </row>
    <row r="39" spans="1:18" ht="12.75">
      <c r="A39" s="119" t="s">
        <v>78</v>
      </c>
      <c r="B39" s="97">
        <v>1444225</v>
      </c>
      <c r="C39" s="1"/>
      <c r="D39" s="97">
        <f t="shared" si="0"/>
        <v>64889029</v>
      </c>
      <c r="E39" s="1"/>
      <c r="F39" s="120">
        <v>4.493</v>
      </c>
      <c r="G39" s="1"/>
      <c r="H39" s="97">
        <v>2939940</v>
      </c>
      <c r="I39" s="1"/>
      <c r="J39" s="97">
        <f t="shared" si="1"/>
        <v>86845828</v>
      </c>
      <c r="K39" s="1"/>
      <c r="L39" s="122">
        <v>2.954</v>
      </c>
      <c r="M39" s="1"/>
      <c r="N39" s="97">
        <f t="shared" si="2"/>
        <v>4384165</v>
      </c>
      <c r="O39" s="1"/>
      <c r="P39" s="97">
        <f t="shared" si="3"/>
        <v>151734857</v>
      </c>
      <c r="Q39" s="1"/>
      <c r="R39" s="98">
        <f t="shared" si="4"/>
        <v>3.461</v>
      </c>
    </row>
    <row r="40" spans="1:18" ht="12.75">
      <c r="A40" s="119" t="s">
        <v>79</v>
      </c>
      <c r="B40" s="97">
        <v>1249412.1</v>
      </c>
      <c r="C40" s="1"/>
      <c r="D40" s="97">
        <f t="shared" si="0"/>
        <v>53087520</v>
      </c>
      <c r="E40" s="1"/>
      <c r="F40" s="120">
        <v>4.249</v>
      </c>
      <c r="G40" s="1"/>
      <c r="H40" s="97">
        <v>2663244.1</v>
      </c>
      <c r="I40" s="1"/>
      <c r="J40" s="97">
        <f t="shared" si="1"/>
        <v>80909356</v>
      </c>
      <c r="K40" s="1"/>
      <c r="L40" s="122">
        <v>3.038</v>
      </c>
      <c r="M40" s="1"/>
      <c r="N40" s="97">
        <f t="shared" si="2"/>
        <v>3912656.2</v>
      </c>
      <c r="O40" s="1"/>
      <c r="P40" s="97">
        <f t="shared" si="3"/>
        <v>133996876</v>
      </c>
      <c r="Q40" s="1"/>
      <c r="R40" s="98">
        <f t="shared" si="4"/>
        <v>3.425</v>
      </c>
    </row>
    <row r="41" spans="1:18" ht="12.75">
      <c r="A41" s="119" t="s">
        <v>80</v>
      </c>
      <c r="B41" s="97">
        <v>1134480</v>
      </c>
      <c r="C41" s="1"/>
      <c r="D41" s="97">
        <f t="shared" si="0"/>
        <v>48283469</v>
      </c>
      <c r="E41" s="1"/>
      <c r="F41" s="120">
        <v>4.256</v>
      </c>
      <c r="G41" s="1"/>
      <c r="H41" s="97">
        <v>2281399.1</v>
      </c>
      <c r="I41" s="1"/>
      <c r="J41" s="97">
        <f t="shared" si="1"/>
        <v>69628301</v>
      </c>
      <c r="K41" s="1"/>
      <c r="L41" s="122">
        <v>3.052</v>
      </c>
      <c r="M41" s="1"/>
      <c r="N41" s="97">
        <f t="shared" si="2"/>
        <v>3415879.1</v>
      </c>
      <c r="O41" s="1"/>
      <c r="P41" s="97">
        <f t="shared" si="3"/>
        <v>117911770</v>
      </c>
      <c r="Q41" s="1"/>
      <c r="R41" s="98">
        <f t="shared" si="4"/>
        <v>3.452</v>
      </c>
    </row>
    <row r="42" spans="1:18" ht="12.75">
      <c r="A42" s="119" t="s">
        <v>81</v>
      </c>
      <c r="B42" s="97">
        <v>740440.1</v>
      </c>
      <c r="C42" s="1"/>
      <c r="D42" s="97">
        <f t="shared" si="0"/>
        <v>22457548</v>
      </c>
      <c r="E42" s="1"/>
      <c r="F42" s="120">
        <v>3.033</v>
      </c>
      <c r="G42" s="1"/>
      <c r="H42" s="97">
        <v>2258165</v>
      </c>
      <c r="I42" s="1"/>
      <c r="J42" s="97">
        <f t="shared" si="1"/>
        <v>67812695</v>
      </c>
      <c r="K42" s="1"/>
      <c r="L42" s="122">
        <v>3.003</v>
      </c>
      <c r="M42" s="1"/>
      <c r="N42" s="97">
        <f t="shared" si="2"/>
        <v>2998605.1</v>
      </c>
      <c r="O42" s="1"/>
      <c r="P42" s="97">
        <f t="shared" si="3"/>
        <v>90270243</v>
      </c>
      <c r="Q42" s="1"/>
      <c r="R42" s="98">
        <f t="shared" si="4"/>
        <v>3.01</v>
      </c>
    </row>
    <row r="43" spans="1:18" ht="12.75">
      <c r="A43" s="119" t="s">
        <v>82</v>
      </c>
      <c r="B43" s="99">
        <v>829881</v>
      </c>
      <c r="C43" s="1"/>
      <c r="D43" s="99">
        <f t="shared" si="0"/>
        <v>26954535</v>
      </c>
      <c r="E43" s="1"/>
      <c r="F43" s="121">
        <v>3.248</v>
      </c>
      <c r="G43" s="1"/>
      <c r="H43" s="99">
        <v>2524637.2</v>
      </c>
      <c r="I43" s="1"/>
      <c r="J43" s="99">
        <f t="shared" si="1"/>
        <v>76016826</v>
      </c>
      <c r="K43" s="1"/>
      <c r="L43" s="123">
        <v>3.011</v>
      </c>
      <c r="M43" s="1"/>
      <c r="N43" s="99">
        <f t="shared" si="2"/>
        <v>3354518.2</v>
      </c>
      <c r="O43" s="1"/>
      <c r="P43" s="99">
        <f t="shared" si="3"/>
        <v>102971361</v>
      </c>
      <c r="Q43" s="1"/>
      <c r="R43" s="100">
        <f t="shared" si="4"/>
        <v>3.07</v>
      </c>
    </row>
    <row r="44" spans="1:18" ht="12.75">
      <c r="A44" s="84" t="s">
        <v>62</v>
      </c>
      <c r="B44" s="97">
        <f>SUM(B32:B43)</f>
        <v>12706644.299999999</v>
      </c>
      <c r="C44" s="1"/>
      <c r="D44" s="97">
        <f>SUM(D32:D43)</f>
        <v>485930070</v>
      </c>
      <c r="E44" s="1"/>
      <c r="F44" s="101">
        <f>ROUND(+D44/B44/10,3)</f>
        <v>3.824</v>
      </c>
      <c r="G44" s="1"/>
      <c r="H44" s="97">
        <f>SUM(H32:H43)</f>
        <v>29411019.3</v>
      </c>
      <c r="I44" s="1"/>
      <c r="J44" s="97">
        <f>SUM(J32:J43)</f>
        <v>838994862</v>
      </c>
      <c r="K44" s="1"/>
      <c r="L44" s="102">
        <f>ROUND(+J44/H44/10,3)</f>
        <v>2.853</v>
      </c>
      <c r="M44" s="1"/>
      <c r="N44" s="97">
        <f>SUM(N32:N43)</f>
        <v>42117663.6</v>
      </c>
      <c r="O44" s="1"/>
      <c r="P44" s="97">
        <f>SUM(P32:P43)</f>
        <v>1324924932</v>
      </c>
      <c r="Q44" s="1"/>
      <c r="R44" s="98">
        <f t="shared" si="4"/>
        <v>3.146</v>
      </c>
    </row>
    <row r="45" spans="1:18" ht="12.75">
      <c r="A45" s="1"/>
      <c r="B45" s="1"/>
      <c r="C45" s="1"/>
      <c r="D45" s="1"/>
      <c r="E45" s="1"/>
      <c r="F45" s="2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84" t="s">
        <v>83</v>
      </c>
      <c r="B46" s="1"/>
      <c r="C46" s="1"/>
      <c r="D46" s="1"/>
      <c r="E46" s="1"/>
      <c r="F46" s="103" t="s">
        <v>84</v>
      </c>
      <c r="G46" s="104"/>
      <c r="H46" s="1"/>
      <c r="I46" s="104"/>
      <c r="J46" s="104"/>
      <c r="K46" s="104"/>
      <c r="L46" s="105" t="s">
        <v>85</v>
      </c>
      <c r="M46" s="104"/>
      <c r="N46" s="104"/>
      <c r="O46" s="104"/>
      <c r="P46" s="104"/>
      <c r="Q46" s="104"/>
      <c r="R46" s="105" t="s">
        <v>86</v>
      </c>
    </row>
    <row r="47" spans="1:18" ht="12.75">
      <c r="A47" s="84" t="s">
        <v>87</v>
      </c>
      <c r="B47" s="1"/>
      <c r="C47" s="1"/>
      <c r="D47" s="1"/>
      <c r="E47" s="1"/>
      <c r="F47" s="106">
        <f>ROUND(+F44/R44,3)</f>
        <v>1.216</v>
      </c>
      <c r="G47" s="104"/>
      <c r="H47" s="1"/>
      <c r="I47" s="104"/>
      <c r="J47" s="104"/>
      <c r="K47" s="104"/>
      <c r="L47" s="107">
        <f>ROUND(+L44/R44,3)</f>
        <v>0.907</v>
      </c>
      <c r="M47" s="104"/>
      <c r="N47" s="104"/>
      <c r="O47" s="104"/>
      <c r="P47" s="104"/>
      <c r="Q47" s="104"/>
      <c r="R47" s="107">
        <f>ROUND(+R44/R44,3)</f>
        <v>1</v>
      </c>
    </row>
    <row r="48" spans="1:18" ht="12.75">
      <c r="A48" s="108"/>
      <c r="B48" s="1"/>
      <c r="C48" s="1"/>
      <c r="D48" s="97"/>
      <c r="E48" s="1"/>
      <c r="F48" s="109"/>
      <c r="G48" s="1"/>
      <c r="H48" s="1"/>
      <c r="I48" s="1"/>
      <c r="J48" s="97"/>
      <c r="K48" s="1"/>
      <c r="L48" s="109"/>
      <c r="M48" s="1"/>
      <c r="N48" s="97"/>
      <c r="O48" s="1"/>
      <c r="P48" s="97"/>
      <c r="Q48" s="1"/>
      <c r="R48" s="98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110"/>
      <c r="B55" s="55"/>
      <c r="C55" s="55"/>
      <c r="D55" s="111"/>
      <c r="E55" s="55"/>
      <c r="F55" s="112"/>
      <c r="G55" s="55"/>
      <c r="H55" s="55"/>
      <c r="I55" s="55"/>
      <c r="J55" s="111"/>
      <c r="K55" s="55"/>
      <c r="L55" s="112"/>
      <c r="M55" s="55"/>
      <c r="N55" s="111"/>
      <c r="O55" s="55"/>
      <c r="P55" s="111"/>
      <c r="Q55" s="55"/>
      <c r="R55" s="113"/>
    </row>
    <row r="56" spans="1:18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.7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.7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.7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.7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.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.7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.7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.7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.7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.7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.7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.7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2.7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2.7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2.7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</sheetData>
  <printOptions horizontalCentered="1"/>
  <pageMargins left="0.4" right="0.4" top="0.25" bottom="0.25" header="0.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User</dc:creator>
  <cp:keywords/>
  <dc:description/>
  <cp:lastModifiedBy>Corporate User</cp:lastModifiedBy>
  <cp:lastPrinted>2002-04-05T18:19:06Z</cp:lastPrinted>
  <dcterms:created xsi:type="dcterms:W3CDTF">2002-04-05T17:57:26Z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