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425"/>
  </bookViews>
  <sheets>
    <sheet name="Discount Rate Adjustment" sheetId="23" r:id="rId1"/>
    <sheet name="Row 1-pv" sheetId="13" r:id="rId2"/>
    <sheet name="Row 2-pv" sheetId="14" r:id="rId3"/>
    <sheet name="Row 3-pv" sheetId="15" r:id="rId4"/>
    <sheet name="Row 4-pv" sheetId="16" r:id="rId5"/>
    <sheet name="Row 5-pv" sheetId="17" r:id="rId6"/>
    <sheet name="Row 6-pv" sheetId="18" r:id="rId7"/>
    <sheet name="Row 7-pv" sheetId="19" r:id="rId8"/>
    <sheet name="Row 8-pv" sheetId="20" r:id="rId9"/>
    <sheet name="Row 9-pv" sheetId="21" r:id="rId10"/>
    <sheet name="Row 10-pv" sheetId="22" r:id="rId11"/>
    <sheet name="Row 1-nom" sheetId="1" r:id="rId12"/>
    <sheet name="Row 2-nom" sheetId="4" r:id="rId13"/>
    <sheet name="Row 3-nom" sheetId="5" r:id="rId14"/>
    <sheet name="Row 4-nom" sheetId="6" r:id="rId15"/>
    <sheet name="Row 5-nom" sheetId="7" r:id="rId16"/>
    <sheet name="Row 6-nom" sheetId="8" r:id="rId17"/>
    <sheet name="Row 7-nom" sheetId="9" r:id="rId18"/>
    <sheet name="Row 8-nom" sheetId="10" r:id="rId19"/>
    <sheet name="Row 9-nom" sheetId="11" r:id="rId20"/>
    <sheet name="Row 10-nom" sheetId="12" r:id="rId21"/>
  </sheets>
  <externalReferences>
    <externalReference r:id="rId22"/>
  </externalReferences>
  <definedNames>
    <definedName name="disc">'[1]System Inputs'!$G$8</definedName>
  </definedNames>
  <calcPr calcId="145621"/>
</workbook>
</file>

<file path=xl/calcChain.xml><?xml version="1.0" encoding="utf-8"?>
<calcChain xmlns="http://schemas.openxmlformats.org/spreadsheetml/2006/main">
  <c r="G39" i="22" l="1"/>
  <c r="F39" i="22"/>
  <c r="E39" i="22"/>
  <c r="D39" i="22"/>
  <c r="C39" i="22"/>
  <c r="G38" i="22"/>
  <c r="F38" i="22"/>
  <c r="E38" i="22"/>
  <c r="D38" i="22"/>
  <c r="C38" i="22"/>
  <c r="G37" i="22"/>
  <c r="F37" i="22"/>
  <c r="E37" i="22"/>
  <c r="D37" i="22"/>
  <c r="C37" i="22"/>
  <c r="G36" i="22"/>
  <c r="F36" i="22"/>
  <c r="E36" i="22"/>
  <c r="D36" i="22"/>
  <c r="C36" i="22"/>
  <c r="G35" i="22"/>
  <c r="F35" i="22"/>
  <c r="E35" i="22"/>
  <c r="D35" i="22"/>
  <c r="C35" i="22"/>
  <c r="G34" i="22"/>
  <c r="F34" i="22"/>
  <c r="E34" i="22"/>
  <c r="D34" i="22"/>
  <c r="C34" i="22"/>
  <c r="G33" i="22"/>
  <c r="F33" i="22"/>
  <c r="E33" i="22"/>
  <c r="D33" i="22"/>
  <c r="C33" i="22"/>
  <c r="G32" i="22"/>
  <c r="F32" i="22"/>
  <c r="E32" i="22"/>
  <c r="D32" i="22"/>
  <c r="C32" i="22"/>
  <c r="G31" i="22"/>
  <c r="F31" i="22"/>
  <c r="E31" i="22"/>
  <c r="D31" i="22"/>
  <c r="C31" i="22"/>
  <c r="G30" i="22"/>
  <c r="F30" i="22"/>
  <c r="E30" i="22"/>
  <c r="D30" i="22"/>
  <c r="C30" i="22"/>
  <c r="G29" i="22"/>
  <c r="F29" i="22"/>
  <c r="E29" i="22"/>
  <c r="D29" i="22"/>
  <c r="C29" i="22"/>
  <c r="G28" i="22"/>
  <c r="F28" i="22"/>
  <c r="E28" i="22"/>
  <c r="D28" i="22"/>
  <c r="C28" i="22"/>
  <c r="G27" i="22"/>
  <c r="F27" i="22"/>
  <c r="E27" i="22"/>
  <c r="D27" i="22"/>
  <c r="C27" i="22"/>
  <c r="G26" i="22"/>
  <c r="F26" i="22"/>
  <c r="E26" i="22"/>
  <c r="D26" i="22"/>
  <c r="C26" i="22"/>
  <c r="G25" i="22"/>
  <c r="F25" i="22"/>
  <c r="E25" i="22"/>
  <c r="D25" i="22"/>
  <c r="C25" i="22"/>
  <c r="G24" i="22"/>
  <c r="F24" i="22"/>
  <c r="E24" i="22"/>
  <c r="D24" i="22"/>
  <c r="C24" i="22"/>
  <c r="G23" i="22"/>
  <c r="F23" i="22"/>
  <c r="E23" i="22"/>
  <c r="D23" i="22"/>
  <c r="C23" i="22"/>
  <c r="G22" i="22"/>
  <c r="F22" i="22"/>
  <c r="E22" i="22"/>
  <c r="D22" i="22"/>
  <c r="C22" i="22"/>
  <c r="G21" i="22"/>
  <c r="F21" i="22"/>
  <c r="E21" i="22"/>
  <c r="D21" i="22"/>
  <c r="C21" i="22"/>
  <c r="G20" i="22"/>
  <c r="F20" i="22"/>
  <c r="E20" i="22"/>
  <c r="D20" i="22"/>
  <c r="C20" i="22"/>
  <c r="G19" i="22"/>
  <c r="F19" i="22"/>
  <c r="E19" i="22"/>
  <c r="D19" i="22"/>
  <c r="C19" i="22"/>
  <c r="G18" i="22"/>
  <c r="F18" i="22"/>
  <c r="E18" i="22"/>
  <c r="D18" i="22"/>
  <c r="C18" i="22"/>
  <c r="G17" i="22"/>
  <c r="F17" i="22"/>
  <c r="E17" i="22"/>
  <c r="D17" i="22"/>
  <c r="C17" i="22"/>
  <c r="G16" i="22"/>
  <c r="F16" i="22"/>
  <c r="E16" i="22"/>
  <c r="D16" i="22"/>
  <c r="C16" i="22"/>
  <c r="G15" i="22"/>
  <c r="F15" i="22"/>
  <c r="E15" i="22"/>
  <c r="D15" i="22"/>
  <c r="C15" i="22"/>
  <c r="G39" i="21"/>
  <c r="F39" i="21"/>
  <c r="E39" i="21"/>
  <c r="D39" i="21"/>
  <c r="C39" i="21"/>
  <c r="G38" i="21"/>
  <c r="F38" i="21"/>
  <c r="E38" i="21"/>
  <c r="D38" i="21"/>
  <c r="C38" i="21"/>
  <c r="G37" i="21"/>
  <c r="F37" i="21"/>
  <c r="E37" i="21"/>
  <c r="D37" i="21"/>
  <c r="C37" i="21"/>
  <c r="G36" i="21"/>
  <c r="F36" i="21"/>
  <c r="E36" i="21"/>
  <c r="D36" i="21"/>
  <c r="C36" i="21"/>
  <c r="G35" i="21"/>
  <c r="F35" i="21"/>
  <c r="E35" i="21"/>
  <c r="D35" i="21"/>
  <c r="C35" i="21"/>
  <c r="G34" i="21"/>
  <c r="F34" i="21"/>
  <c r="E34" i="21"/>
  <c r="D34" i="21"/>
  <c r="C34" i="21"/>
  <c r="G33" i="21"/>
  <c r="F33" i="21"/>
  <c r="E33" i="21"/>
  <c r="D33" i="21"/>
  <c r="C33" i="21"/>
  <c r="G32" i="21"/>
  <c r="F32" i="21"/>
  <c r="E32" i="21"/>
  <c r="D32" i="21"/>
  <c r="C32" i="21"/>
  <c r="G31" i="21"/>
  <c r="F31" i="21"/>
  <c r="E31" i="21"/>
  <c r="D31" i="21"/>
  <c r="C31" i="21"/>
  <c r="G30" i="21"/>
  <c r="F30" i="21"/>
  <c r="E30" i="21"/>
  <c r="D30" i="21"/>
  <c r="C30" i="21"/>
  <c r="G29" i="21"/>
  <c r="F29" i="21"/>
  <c r="E29" i="21"/>
  <c r="D29" i="21"/>
  <c r="C29" i="21"/>
  <c r="G28" i="21"/>
  <c r="F28" i="21"/>
  <c r="E28" i="21"/>
  <c r="D28" i="21"/>
  <c r="C28" i="21"/>
  <c r="G27" i="21"/>
  <c r="F27" i="21"/>
  <c r="E27" i="21"/>
  <c r="D27" i="21"/>
  <c r="C27" i="21"/>
  <c r="G26" i="21"/>
  <c r="F26" i="21"/>
  <c r="E26" i="21"/>
  <c r="D26" i="21"/>
  <c r="C26" i="21"/>
  <c r="G25" i="21"/>
  <c r="F25" i="21"/>
  <c r="E25" i="21"/>
  <c r="D25" i="21"/>
  <c r="C25" i="21"/>
  <c r="G24" i="21"/>
  <c r="F24" i="21"/>
  <c r="E24" i="21"/>
  <c r="D24" i="21"/>
  <c r="C24" i="21"/>
  <c r="G23" i="21"/>
  <c r="F23" i="21"/>
  <c r="E23" i="21"/>
  <c r="D23" i="21"/>
  <c r="C23" i="21"/>
  <c r="G22" i="21"/>
  <c r="F22" i="21"/>
  <c r="E22" i="21"/>
  <c r="D22" i="21"/>
  <c r="C22" i="21"/>
  <c r="G21" i="21"/>
  <c r="F21" i="21"/>
  <c r="E21" i="21"/>
  <c r="D21" i="21"/>
  <c r="C21" i="21"/>
  <c r="G20" i="21"/>
  <c r="F20" i="21"/>
  <c r="E20" i="21"/>
  <c r="D20" i="21"/>
  <c r="C20" i="21"/>
  <c r="G19" i="21"/>
  <c r="F19" i="21"/>
  <c r="E19" i="21"/>
  <c r="D19" i="21"/>
  <c r="C19" i="21"/>
  <c r="G18" i="21"/>
  <c r="F18" i="21"/>
  <c r="E18" i="21"/>
  <c r="D18" i="21"/>
  <c r="C18" i="21"/>
  <c r="G17" i="21"/>
  <c r="F17" i="21"/>
  <c r="E17" i="21"/>
  <c r="D17" i="21"/>
  <c r="C17" i="21"/>
  <c r="G16" i="21"/>
  <c r="F16" i="21"/>
  <c r="E16" i="21"/>
  <c r="D16" i="21"/>
  <c r="C16" i="21"/>
  <c r="G15" i="21"/>
  <c r="F15" i="21"/>
  <c r="E15" i="21"/>
  <c r="D15" i="21"/>
  <c r="C15" i="21"/>
  <c r="G38" i="20"/>
  <c r="F38" i="20"/>
  <c r="E38" i="20"/>
  <c r="D38" i="20"/>
  <c r="C38" i="20"/>
  <c r="G37" i="20"/>
  <c r="F37" i="20"/>
  <c r="E37" i="20"/>
  <c r="D37" i="20"/>
  <c r="C37" i="20"/>
  <c r="G36" i="20"/>
  <c r="F36" i="20"/>
  <c r="E36" i="20"/>
  <c r="D36" i="20"/>
  <c r="C36" i="20"/>
  <c r="G35" i="20"/>
  <c r="F35" i="20"/>
  <c r="E35" i="20"/>
  <c r="D35" i="20"/>
  <c r="C35" i="20"/>
  <c r="G34" i="20"/>
  <c r="F34" i="20"/>
  <c r="E34" i="20"/>
  <c r="D34" i="20"/>
  <c r="C34" i="20"/>
  <c r="G33" i="20"/>
  <c r="F33" i="20"/>
  <c r="E33" i="20"/>
  <c r="D33" i="20"/>
  <c r="C33" i="20"/>
  <c r="G32" i="20"/>
  <c r="F32" i="20"/>
  <c r="E32" i="20"/>
  <c r="D32" i="20"/>
  <c r="C32" i="20"/>
  <c r="G31" i="20"/>
  <c r="F31" i="20"/>
  <c r="E31" i="20"/>
  <c r="D31" i="20"/>
  <c r="C31" i="20"/>
  <c r="G30" i="20"/>
  <c r="F30" i="20"/>
  <c r="E30" i="20"/>
  <c r="D30" i="20"/>
  <c r="C30" i="20"/>
  <c r="G29" i="20"/>
  <c r="F29" i="20"/>
  <c r="E29" i="20"/>
  <c r="D29" i="20"/>
  <c r="C29" i="20"/>
  <c r="G28" i="20"/>
  <c r="F28" i="20"/>
  <c r="E28" i="20"/>
  <c r="D28" i="20"/>
  <c r="C28" i="20"/>
  <c r="G27" i="20"/>
  <c r="F27" i="20"/>
  <c r="E27" i="20"/>
  <c r="D27" i="20"/>
  <c r="C27" i="20"/>
  <c r="G26" i="20"/>
  <c r="F26" i="20"/>
  <c r="E26" i="20"/>
  <c r="D26" i="20"/>
  <c r="C26" i="20"/>
  <c r="G25" i="20"/>
  <c r="F25" i="20"/>
  <c r="E25" i="20"/>
  <c r="D25" i="20"/>
  <c r="C25" i="20"/>
  <c r="G24" i="20"/>
  <c r="F24" i="20"/>
  <c r="E24" i="20"/>
  <c r="D24" i="20"/>
  <c r="C24" i="20"/>
  <c r="G23" i="20"/>
  <c r="F23" i="20"/>
  <c r="E23" i="20"/>
  <c r="D23" i="20"/>
  <c r="C23" i="20"/>
  <c r="G22" i="20"/>
  <c r="F22" i="20"/>
  <c r="E22" i="20"/>
  <c r="D22" i="20"/>
  <c r="C22" i="20"/>
  <c r="G21" i="20"/>
  <c r="F21" i="20"/>
  <c r="E21" i="20"/>
  <c r="D21" i="20"/>
  <c r="C21" i="20"/>
  <c r="G20" i="20"/>
  <c r="F20" i="20"/>
  <c r="E20" i="20"/>
  <c r="D20" i="20"/>
  <c r="C20" i="20"/>
  <c r="G19" i="20"/>
  <c r="F19" i="20"/>
  <c r="E19" i="20"/>
  <c r="D19" i="20"/>
  <c r="C19" i="20"/>
  <c r="G18" i="20"/>
  <c r="F18" i="20"/>
  <c r="E18" i="20"/>
  <c r="D18" i="20"/>
  <c r="C18" i="20"/>
  <c r="G17" i="20"/>
  <c r="F17" i="20"/>
  <c r="E17" i="20"/>
  <c r="D17" i="20"/>
  <c r="C17" i="20"/>
  <c r="G16" i="20"/>
  <c r="F16" i="20"/>
  <c r="E16" i="20"/>
  <c r="D16" i="20"/>
  <c r="C16" i="20"/>
  <c r="G15" i="20"/>
  <c r="F15" i="20"/>
  <c r="E15" i="20"/>
  <c r="D15" i="20"/>
  <c r="C15" i="20"/>
  <c r="G14" i="20"/>
  <c r="F14" i="20"/>
  <c r="E14" i="20"/>
  <c r="D14" i="20"/>
  <c r="C14" i="20"/>
  <c r="G39" i="19"/>
  <c r="F39" i="19"/>
  <c r="E39" i="19"/>
  <c r="D39" i="19"/>
  <c r="C39" i="19"/>
  <c r="G38" i="19"/>
  <c r="F38" i="19"/>
  <c r="E38" i="19"/>
  <c r="D38" i="19"/>
  <c r="C38" i="19"/>
  <c r="G37" i="19"/>
  <c r="F37" i="19"/>
  <c r="E37" i="19"/>
  <c r="D37" i="19"/>
  <c r="C37" i="19"/>
  <c r="G36" i="19"/>
  <c r="F36" i="19"/>
  <c r="E36" i="19"/>
  <c r="D36" i="19"/>
  <c r="C36" i="19"/>
  <c r="G35" i="19"/>
  <c r="F35" i="19"/>
  <c r="E35" i="19"/>
  <c r="D35" i="19"/>
  <c r="C35" i="19"/>
  <c r="G34" i="19"/>
  <c r="F34" i="19"/>
  <c r="E34" i="19"/>
  <c r="D34" i="19"/>
  <c r="C34" i="19"/>
  <c r="G33" i="19"/>
  <c r="F33" i="19"/>
  <c r="E33" i="19"/>
  <c r="D33" i="19"/>
  <c r="C33" i="19"/>
  <c r="G32" i="19"/>
  <c r="F32" i="19"/>
  <c r="E32" i="19"/>
  <c r="D32" i="19"/>
  <c r="C32" i="19"/>
  <c r="G31" i="19"/>
  <c r="F31" i="19"/>
  <c r="E31" i="19"/>
  <c r="D31" i="19"/>
  <c r="C31" i="19"/>
  <c r="G30" i="19"/>
  <c r="F30" i="19"/>
  <c r="E30" i="19"/>
  <c r="D30" i="19"/>
  <c r="C30" i="19"/>
  <c r="G29" i="19"/>
  <c r="F29" i="19"/>
  <c r="E29" i="19"/>
  <c r="D29" i="19"/>
  <c r="C29" i="19"/>
  <c r="G28" i="19"/>
  <c r="F28" i="19"/>
  <c r="E28" i="19"/>
  <c r="D28" i="19"/>
  <c r="C28" i="19"/>
  <c r="G27" i="19"/>
  <c r="F27" i="19"/>
  <c r="E27" i="19"/>
  <c r="D27" i="19"/>
  <c r="C27" i="19"/>
  <c r="G26" i="19"/>
  <c r="F26" i="19"/>
  <c r="E26" i="19"/>
  <c r="D26" i="19"/>
  <c r="C26" i="19"/>
  <c r="G25" i="19"/>
  <c r="F25" i="19"/>
  <c r="E25" i="19"/>
  <c r="D25" i="19"/>
  <c r="C25" i="19"/>
  <c r="G24" i="19"/>
  <c r="F24" i="19"/>
  <c r="E24" i="19"/>
  <c r="D24" i="19"/>
  <c r="C24" i="19"/>
  <c r="G23" i="19"/>
  <c r="F23" i="19"/>
  <c r="E23" i="19"/>
  <c r="D23" i="19"/>
  <c r="C23" i="19"/>
  <c r="G22" i="19"/>
  <c r="F22" i="19"/>
  <c r="E22" i="19"/>
  <c r="D22" i="19"/>
  <c r="C22" i="19"/>
  <c r="G21" i="19"/>
  <c r="F21" i="19"/>
  <c r="E21" i="19"/>
  <c r="D21" i="19"/>
  <c r="C21" i="19"/>
  <c r="G20" i="19"/>
  <c r="F20" i="19"/>
  <c r="E20" i="19"/>
  <c r="D20" i="19"/>
  <c r="C20" i="19"/>
  <c r="G19" i="19"/>
  <c r="F19" i="19"/>
  <c r="E19" i="19"/>
  <c r="D19" i="19"/>
  <c r="C19" i="19"/>
  <c r="G18" i="19"/>
  <c r="F18" i="19"/>
  <c r="E18" i="19"/>
  <c r="D18" i="19"/>
  <c r="C18" i="19"/>
  <c r="G17" i="19"/>
  <c r="F17" i="19"/>
  <c r="E17" i="19"/>
  <c r="D17" i="19"/>
  <c r="C17" i="19"/>
  <c r="G16" i="19"/>
  <c r="F16" i="19"/>
  <c r="E16" i="19"/>
  <c r="D16" i="19"/>
  <c r="C16" i="19"/>
  <c r="G15" i="19"/>
  <c r="F15" i="19"/>
  <c r="E15" i="19"/>
  <c r="D15" i="19"/>
  <c r="C15" i="19"/>
  <c r="G39" i="18"/>
  <c r="F39" i="18"/>
  <c r="E39" i="18"/>
  <c r="D39" i="18"/>
  <c r="C39" i="18"/>
  <c r="G38" i="18"/>
  <c r="F38" i="18"/>
  <c r="E38" i="18"/>
  <c r="D38" i="18"/>
  <c r="C38" i="18"/>
  <c r="G37" i="18"/>
  <c r="F37" i="18"/>
  <c r="E37" i="18"/>
  <c r="D37" i="18"/>
  <c r="C37" i="18"/>
  <c r="G36" i="18"/>
  <c r="F36" i="18"/>
  <c r="E36" i="18"/>
  <c r="D36" i="18"/>
  <c r="C36" i="18"/>
  <c r="G35" i="18"/>
  <c r="F35" i="18"/>
  <c r="E35" i="18"/>
  <c r="D35" i="18"/>
  <c r="C35" i="18"/>
  <c r="G34" i="18"/>
  <c r="F34" i="18"/>
  <c r="E34" i="18"/>
  <c r="D34" i="18"/>
  <c r="C34" i="18"/>
  <c r="G33" i="18"/>
  <c r="F33" i="18"/>
  <c r="E33" i="18"/>
  <c r="D33" i="18"/>
  <c r="C33" i="18"/>
  <c r="G32" i="18"/>
  <c r="F32" i="18"/>
  <c r="E32" i="18"/>
  <c r="D32" i="18"/>
  <c r="C32" i="18"/>
  <c r="G31" i="18"/>
  <c r="F31" i="18"/>
  <c r="E31" i="18"/>
  <c r="D31" i="18"/>
  <c r="C31" i="18"/>
  <c r="G30" i="18"/>
  <c r="F30" i="18"/>
  <c r="E30" i="18"/>
  <c r="D30" i="18"/>
  <c r="C30" i="18"/>
  <c r="G29" i="18"/>
  <c r="F29" i="18"/>
  <c r="E29" i="18"/>
  <c r="D29" i="18"/>
  <c r="C29" i="18"/>
  <c r="G28" i="18"/>
  <c r="F28" i="18"/>
  <c r="E28" i="18"/>
  <c r="D28" i="18"/>
  <c r="C28" i="18"/>
  <c r="G27" i="18"/>
  <c r="F27" i="18"/>
  <c r="E27" i="18"/>
  <c r="D27" i="18"/>
  <c r="C27" i="18"/>
  <c r="G26" i="18"/>
  <c r="F26" i="18"/>
  <c r="E26" i="18"/>
  <c r="D26" i="18"/>
  <c r="C26" i="18"/>
  <c r="G25" i="18"/>
  <c r="F25" i="18"/>
  <c r="E25" i="18"/>
  <c r="D25" i="18"/>
  <c r="C25" i="18"/>
  <c r="G24" i="18"/>
  <c r="F24" i="18"/>
  <c r="E24" i="18"/>
  <c r="D24" i="18"/>
  <c r="C24" i="18"/>
  <c r="G23" i="18"/>
  <c r="F23" i="18"/>
  <c r="E23" i="18"/>
  <c r="D23" i="18"/>
  <c r="C23" i="18"/>
  <c r="G22" i="18"/>
  <c r="F22" i="18"/>
  <c r="E22" i="18"/>
  <c r="D22" i="18"/>
  <c r="C22" i="18"/>
  <c r="G21" i="18"/>
  <c r="F21" i="18"/>
  <c r="E21" i="18"/>
  <c r="D21" i="18"/>
  <c r="C21" i="18"/>
  <c r="G20" i="18"/>
  <c r="F20" i="18"/>
  <c r="E20" i="18"/>
  <c r="D20" i="18"/>
  <c r="C20" i="18"/>
  <c r="G19" i="18"/>
  <c r="F19" i="18"/>
  <c r="E19" i="18"/>
  <c r="D19" i="18"/>
  <c r="C19" i="18"/>
  <c r="G18" i="18"/>
  <c r="F18" i="18"/>
  <c r="E18" i="18"/>
  <c r="D18" i="18"/>
  <c r="C18" i="18"/>
  <c r="G17" i="18"/>
  <c r="F17" i="18"/>
  <c r="E17" i="18"/>
  <c r="D17" i="18"/>
  <c r="C17" i="18"/>
  <c r="G16" i="18"/>
  <c r="F16" i="18"/>
  <c r="E16" i="18"/>
  <c r="D16" i="18"/>
  <c r="C16" i="18"/>
  <c r="G15" i="18"/>
  <c r="F15" i="18"/>
  <c r="E15" i="18"/>
  <c r="D15" i="18"/>
  <c r="C15" i="18"/>
  <c r="G39" i="17"/>
  <c r="F39" i="17"/>
  <c r="E39" i="17"/>
  <c r="D39" i="17"/>
  <c r="C39" i="17"/>
  <c r="G38" i="17"/>
  <c r="F38" i="17"/>
  <c r="E38" i="17"/>
  <c r="D38" i="17"/>
  <c r="C38" i="17"/>
  <c r="G37" i="17"/>
  <c r="F37" i="17"/>
  <c r="E37" i="17"/>
  <c r="D37" i="17"/>
  <c r="C37" i="17"/>
  <c r="G36" i="17"/>
  <c r="F36" i="17"/>
  <c r="E36" i="17"/>
  <c r="D36" i="17"/>
  <c r="C36" i="17"/>
  <c r="G35" i="17"/>
  <c r="F35" i="17"/>
  <c r="E35" i="17"/>
  <c r="D35" i="17"/>
  <c r="C35" i="17"/>
  <c r="G34" i="17"/>
  <c r="F34" i="17"/>
  <c r="E34" i="17"/>
  <c r="D34" i="17"/>
  <c r="C34" i="17"/>
  <c r="G33" i="17"/>
  <c r="F33" i="17"/>
  <c r="E33" i="17"/>
  <c r="D33" i="17"/>
  <c r="C33" i="17"/>
  <c r="G32" i="17"/>
  <c r="F32" i="17"/>
  <c r="E32" i="17"/>
  <c r="D32" i="17"/>
  <c r="C32" i="17"/>
  <c r="G31" i="17"/>
  <c r="F31" i="17"/>
  <c r="E31" i="17"/>
  <c r="D31" i="17"/>
  <c r="C31" i="17"/>
  <c r="G30" i="17"/>
  <c r="F30" i="17"/>
  <c r="E30" i="17"/>
  <c r="D30" i="17"/>
  <c r="C30" i="17"/>
  <c r="G29" i="17"/>
  <c r="F29" i="17"/>
  <c r="E29" i="17"/>
  <c r="D29" i="17"/>
  <c r="C29" i="17"/>
  <c r="G28" i="17"/>
  <c r="F28" i="17"/>
  <c r="E28" i="17"/>
  <c r="D28" i="17"/>
  <c r="C28" i="17"/>
  <c r="G27" i="17"/>
  <c r="F27" i="17"/>
  <c r="E27" i="17"/>
  <c r="D27" i="17"/>
  <c r="C27" i="17"/>
  <c r="G26" i="17"/>
  <c r="F26" i="17"/>
  <c r="E26" i="17"/>
  <c r="D26" i="17"/>
  <c r="C26" i="17"/>
  <c r="G25" i="17"/>
  <c r="F25" i="17"/>
  <c r="E25" i="17"/>
  <c r="D25" i="17"/>
  <c r="C25" i="17"/>
  <c r="G24" i="17"/>
  <c r="F24" i="17"/>
  <c r="E24" i="17"/>
  <c r="D24" i="17"/>
  <c r="C24" i="17"/>
  <c r="G23" i="17"/>
  <c r="F23" i="17"/>
  <c r="E23" i="17"/>
  <c r="D23" i="17"/>
  <c r="C23" i="17"/>
  <c r="G22" i="17"/>
  <c r="F22" i="17"/>
  <c r="E22" i="17"/>
  <c r="D22" i="17"/>
  <c r="C22" i="17"/>
  <c r="G21" i="17"/>
  <c r="F21" i="17"/>
  <c r="E21" i="17"/>
  <c r="D21" i="17"/>
  <c r="C21" i="17"/>
  <c r="G20" i="17"/>
  <c r="F20" i="17"/>
  <c r="E20" i="17"/>
  <c r="D20" i="17"/>
  <c r="C20" i="17"/>
  <c r="G19" i="17"/>
  <c r="F19" i="17"/>
  <c r="E19" i="17"/>
  <c r="D19" i="17"/>
  <c r="C19" i="17"/>
  <c r="G18" i="17"/>
  <c r="F18" i="17"/>
  <c r="E18" i="17"/>
  <c r="D18" i="17"/>
  <c r="C18" i="17"/>
  <c r="G17" i="17"/>
  <c r="F17" i="17"/>
  <c r="E17" i="17"/>
  <c r="D17" i="17"/>
  <c r="C17" i="17"/>
  <c r="G16" i="17"/>
  <c r="F16" i="17"/>
  <c r="E16" i="17"/>
  <c r="D16" i="17"/>
  <c r="C16" i="17"/>
  <c r="G15" i="17"/>
  <c r="F15" i="17"/>
  <c r="E15" i="17"/>
  <c r="D15" i="17"/>
  <c r="C15" i="17"/>
  <c r="G39" i="16"/>
  <c r="F39" i="16"/>
  <c r="E39" i="16"/>
  <c r="D39" i="16"/>
  <c r="C39" i="16"/>
  <c r="G38" i="16"/>
  <c r="F38" i="16"/>
  <c r="E38" i="16"/>
  <c r="D38" i="16"/>
  <c r="C38" i="16"/>
  <c r="G37" i="16"/>
  <c r="F37" i="16"/>
  <c r="E37" i="16"/>
  <c r="D37" i="16"/>
  <c r="C37" i="16"/>
  <c r="G36" i="16"/>
  <c r="F36" i="16"/>
  <c r="E36" i="16"/>
  <c r="D36" i="16"/>
  <c r="C36" i="16"/>
  <c r="G35" i="16"/>
  <c r="F35" i="16"/>
  <c r="E35" i="16"/>
  <c r="D35" i="16"/>
  <c r="C35" i="16"/>
  <c r="G34" i="16"/>
  <c r="F34" i="16"/>
  <c r="E34" i="16"/>
  <c r="D34" i="16"/>
  <c r="C34" i="16"/>
  <c r="G33" i="16"/>
  <c r="F33" i="16"/>
  <c r="E33" i="16"/>
  <c r="D33" i="16"/>
  <c r="C33" i="16"/>
  <c r="G32" i="16"/>
  <c r="F32" i="16"/>
  <c r="E32" i="16"/>
  <c r="D32" i="16"/>
  <c r="C32" i="16"/>
  <c r="G31" i="16"/>
  <c r="F31" i="16"/>
  <c r="E31" i="16"/>
  <c r="D31" i="16"/>
  <c r="C31" i="16"/>
  <c r="G30" i="16"/>
  <c r="F30" i="16"/>
  <c r="E30" i="16"/>
  <c r="D30" i="16"/>
  <c r="C30" i="16"/>
  <c r="G29" i="16"/>
  <c r="F29" i="16"/>
  <c r="E29" i="16"/>
  <c r="D29" i="16"/>
  <c r="C29" i="16"/>
  <c r="G28" i="16"/>
  <c r="F28" i="16"/>
  <c r="E28" i="16"/>
  <c r="D28" i="16"/>
  <c r="C28" i="16"/>
  <c r="G27" i="16"/>
  <c r="F27" i="16"/>
  <c r="E27" i="16"/>
  <c r="D27" i="16"/>
  <c r="C27" i="16"/>
  <c r="G26" i="16"/>
  <c r="F26" i="16"/>
  <c r="E26" i="16"/>
  <c r="D26" i="16"/>
  <c r="C26" i="16"/>
  <c r="G25" i="16"/>
  <c r="F25" i="16"/>
  <c r="E25" i="16"/>
  <c r="D25" i="16"/>
  <c r="C25" i="16"/>
  <c r="G24" i="16"/>
  <c r="F24" i="16"/>
  <c r="E24" i="16"/>
  <c r="D24" i="16"/>
  <c r="C24" i="16"/>
  <c r="G23" i="16"/>
  <c r="F23" i="16"/>
  <c r="E23" i="16"/>
  <c r="D23" i="16"/>
  <c r="C23" i="16"/>
  <c r="G22" i="16"/>
  <c r="F22" i="16"/>
  <c r="E22" i="16"/>
  <c r="D22" i="16"/>
  <c r="C22" i="16"/>
  <c r="G21" i="16"/>
  <c r="F21" i="16"/>
  <c r="E21" i="16"/>
  <c r="D21" i="16"/>
  <c r="C21" i="16"/>
  <c r="G20" i="16"/>
  <c r="F20" i="16"/>
  <c r="E20" i="16"/>
  <c r="D20" i="16"/>
  <c r="C20" i="16"/>
  <c r="G19" i="16"/>
  <c r="F19" i="16"/>
  <c r="E19" i="16"/>
  <c r="D19" i="16"/>
  <c r="C19" i="16"/>
  <c r="G18" i="16"/>
  <c r="F18" i="16"/>
  <c r="E18" i="16"/>
  <c r="D18" i="16"/>
  <c r="C18" i="16"/>
  <c r="G17" i="16"/>
  <c r="F17" i="16"/>
  <c r="E17" i="16"/>
  <c r="D17" i="16"/>
  <c r="C17" i="16"/>
  <c r="G16" i="16"/>
  <c r="F16" i="16"/>
  <c r="E16" i="16"/>
  <c r="D16" i="16"/>
  <c r="C16" i="16"/>
  <c r="G15" i="16"/>
  <c r="F15" i="16"/>
  <c r="E15" i="16"/>
  <c r="D15" i="16"/>
  <c r="C15" i="16"/>
  <c r="G39" i="15"/>
  <c r="F39" i="15"/>
  <c r="E39" i="15"/>
  <c r="D39" i="15"/>
  <c r="C39" i="15"/>
  <c r="G38" i="15"/>
  <c r="F38" i="15"/>
  <c r="E38" i="15"/>
  <c r="D38" i="15"/>
  <c r="C38" i="15"/>
  <c r="G37" i="15"/>
  <c r="F37" i="15"/>
  <c r="E37" i="15"/>
  <c r="D37" i="15"/>
  <c r="C37" i="15"/>
  <c r="G36" i="15"/>
  <c r="F36" i="15"/>
  <c r="E36" i="15"/>
  <c r="D36" i="15"/>
  <c r="C36" i="15"/>
  <c r="G35" i="15"/>
  <c r="F35" i="15"/>
  <c r="E35" i="15"/>
  <c r="D35" i="15"/>
  <c r="C35" i="15"/>
  <c r="G34" i="15"/>
  <c r="F34" i="15"/>
  <c r="E34" i="15"/>
  <c r="D34" i="15"/>
  <c r="C34" i="15"/>
  <c r="G33" i="15"/>
  <c r="F33" i="15"/>
  <c r="E33" i="15"/>
  <c r="D33" i="15"/>
  <c r="C33" i="15"/>
  <c r="G32" i="15"/>
  <c r="F32" i="15"/>
  <c r="E32" i="15"/>
  <c r="D32" i="15"/>
  <c r="C32" i="15"/>
  <c r="G31" i="15"/>
  <c r="F31" i="15"/>
  <c r="E31" i="15"/>
  <c r="D31" i="15"/>
  <c r="C31" i="15"/>
  <c r="G30" i="15"/>
  <c r="F30" i="15"/>
  <c r="E30" i="15"/>
  <c r="D30" i="15"/>
  <c r="C30" i="15"/>
  <c r="G29" i="15"/>
  <c r="F29" i="15"/>
  <c r="E29" i="15"/>
  <c r="D29" i="15"/>
  <c r="C29" i="15"/>
  <c r="G28" i="15"/>
  <c r="F28" i="15"/>
  <c r="E28" i="15"/>
  <c r="D28" i="15"/>
  <c r="C28" i="15"/>
  <c r="G27" i="15"/>
  <c r="F27" i="15"/>
  <c r="E27" i="15"/>
  <c r="D27" i="15"/>
  <c r="C27" i="15"/>
  <c r="G26" i="15"/>
  <c r="F26" i="15"/>
  <c r="E26" i="15"/>
  <c r="D26" i="15"/>
  <c r="C26" i="15"/>
  <c r="G25" i="15"/>
  <c r="F25" i="15"/>
  <c r="E25" i="15"/>
  <c r="D25" i="15"/>
  <c r="C25" i="15"/>
  <c r="G24" i="15"/>
  <c r="F24" i="15"/>
  <c r="E24" i="15"/>
  <c r="D24" i="15"/>
  <c r="C24" i="15"/>
  <c r="G23" i="15"/>
  <c r="F23" i="15"/>
  <c r="E23" i="15"/>
  <c r="D23" i="15"/>
  <c r="C23" i="15"/>
  <c r="G22" i="15"/>
  <c r="F22" i="15"/>
  <c r="E22" i="15"/>
  <c r="D22" i="15"/>
  <c r="C22" i="15"/>
  <c r="G21" i="15"/>
  <c r="F21" i="15"/>
  <c r="E21" i="15"/>
  <c r="D21" i="15"/>
  <c r="C21" i="15"/>
  <c r="G20" i="15"/>
  <c r="F20" i="15"/>
  <c r="E20" i="15"/>
  <c r="D20" i="15"/>
  <c r="C20" i="15"/>
  <c r="G19" i="15"/>
  <c r="F19" i="15"/>
  <c r="E19" i="15"/>
  <c r="D19" i="15"/>
  <c r="C19" i="15"/>
  <c r="G18" i="15"/>
  <c r="F18" i="15"/>
  <c r="E18" i="15"/>
  <c r="D18" i="15"/>
  <c r="C18" i="15"/>
  <c r="G17" i="15"/>
  <c r="F17" i="15"/>
  <c r="E17" i="15"/>
  <c r="D17" i="15"/>
  <c r="C17" i="15"/>
  <c r="G16" i="15"/>
  <c r="F16" i="15"/>
  <c r="E16" i="15"/>
  <c r="D16" i="15"/>
  <c r="C16" i="15"/>
  <c r="G15" i="15"/>
  <c r="F15" i="15"/>
  <c r="E15" i="15"/>
  <c r="D15" i="15"/>
  <c r="C15" i="15"/>
  <c r="G39" i="14"/>
  <c r="F39" i="14"/>
  <c r="E39" i="14"/>
  <c r="D39" i="14"/>
  <c r="C39" i="14"/>
  <c r="G38" i="14"/>
  <c r="F38" i="14"/>
  <c r="E38" i="14"/>
  <c r="D38" i="14"/>
  <c r="C38" i="14"/>
  <c r="G37" i="14"/>
  <c r="F37" i="14"/>
  <c r="E37" i="14"/>
  <c r="D37" i="14"/>
  <c r="C37" i="14"/>
  <c r="G36" i="14"/>
  <c r="F36" i="14"/>
  <c r="E36" i="14"/>
  <c r="D36" i="14"/>
  <c r="C36" i="14"/>
  <c r="G35" i="14"/>
  <c r="F35" i="14"/>
  <c r="E35" i="14"/>
  <c r="D35" i="14"/>
  <c r="C35" i="14"/>
  <c r="G34" i="14"/>
  <c r="F34" i="14"/>
  <c r="E34" i="14"/>
  <c r="D34" i="14"/>
  <c r="C34" i="14"/>
  <c r="G33" i="14"/>
  <c r="F33" i="14"/>
  <c r="E33" i="14"/>
  <c r="D33" i="14"/>
  <c r="C33" i="14"/>
  <c r="G32" i="14"/>
  <c r="F32" i="14"/>
  <c r="E32" i="14"/>
  <c r="D32" i="14"/>
  <c r="C32" i="14"/>
  <c r="G31" i="14"/>
  <c r="F31" i="14"/>
  <c r="E31" i="14"/>
  <c r="D31" i="14"/>
  <c r="C31" i="14"/>
  <c r="G30" i="14"/>
  <c r="F30" i="14"/>
  <c r="E30" i="14"/>
  <c r="D30" i="14"/>
  <c r="C30" i="14"/>
  <c r="G29" i="14"/>
  <c r="F29" i="14"/>
  <c r="E29" i="14"/>
  <c r="D29" i="14"/>
  <c r="C29" i="14"/>
  <c r="G28" i="14"/>
  <c r="F28" i="14"/>
  <c r="E28" i="14"/>
  <c r="D28" i="14"/>
  <c r="C28" i="14"/>
  <c r="G27" i="14"/>
  <c r="F27" i="14"/>
  <c r="E27" i="14"/>
  <c r="D27" i="14"/>
  <c r="C27" i="14"/>
  <c r="G26" i="14"/>
  <c r="F26" i="14"/>
  <c r="E26" i="14"/>
  <c r="D26" i="14"/>
  <c r="C26" i="14"/>
  <c r="G25" i="14"/>
  <c r="F25" i="14"/>
  <c r="E25" i="14"/>
  <c r="D25" i="14"/>
  <c r="C25" i="14"/>
  <c r="G24" i="14"/>
  <c r="F24" i="14"/>
  <c r="E24" i="14"/>
  <c r="D24" i="14"/>
  <c r="C24" i="14"/>
  <c r="G23" i="14"/>
  <c r="F23" i="14"/>
  <c r="E23" i="14"/>
  <c r="D23" i="14"/>
  <c r="C23" i="14"/>
  <c r="G22" i="14"/>
  <c r="F22" i="14"/>
  <c r="E22" i="14"/>
  <c r="D22" i="14"/>
  <c r="C22" i="14"/>
  <c r="G21" i="14"/>
  <c r="F21" i="14"/>
  <c r="E21" i="14"/>
  <c r="D21" i="14"/>
  <c r="C21" i="14"/>
  <c r="G20" i="14"/>
  <c r="F20" i="14"/>
  <c r="E20" i="14"/>
  <c r="D20" i="14"/>
  <c r="C20" i="14"/>
  <c r="G19" i="14"/>
  <c r="F19" i="14"/>
  <c r="E19" i="14"/>
  <c r="D19" i="14"/>
  <c r="C19" i="14"/>
  <c r="G18" i="14"/>
  <c r="F18" i="14"/>
  <c r="E18" i="14"/>
  <c r="D18" i="14"/>
  <c r="C18" i="14"/>
  <c r="G17" i="14"/>
  <c r="F17" i="14"/>
  <c r="E17" i="14"/>
  <c r="D17" i="14"/>
  <c r="C17" i="14"/>
  <c r="G16" i="14"/>
  <c r="F16" i="14"/>
  <c r="E16" i="14"/>
  <c r="D16" i="14"/>
  <c r="C16" i="14"/>
  <c r="G15" i="14"/>
  <c r="F15" i="14"/>
  <c r="E15" i="14"/>
  <c r="D15" i="14"/>
  <c r="C15" i="14"/>
  <c r="G39" i="13"/>
  <c r="F39" i="13"/>
  <c r="E39" i="13"/>
  <c r="D39" i="13"/>
  <c r="G38" i="13"/>
  <c r="F38" i="13"/>
  <c r="E38" i="13"/>
  <c r="D38" i="13"/>
  <c r="G37" i="13"/>
  <c r="F37" i="13"/>
  <c r="E37" i="13"/>
  <c r="D37" i="13"/>
  <c r="G36" i="13"/>
  <c r="F36" i="13"/>
  <c r="E36" i="13"/>
  <c r="D36" i="13"/>
  <c r="G35" i="13"/>
  <c r="F35" i="13"/>
  <c r="E35" i="13"/>
  <c r="D35" i="13"/>
  <c r="G34" i="13"/>
  <c r="F34" i="13"/>
  <c r="E34" i="13"/>
  <c r="D34" i="13"/>
  <c r="G33" i="13"/>
  <c r="F33" i="13"/>
  <c r="E33" i="13"/>
  <c r="D33" i="13"/>
  <c r="G32" i="13"/>
  <c r="F32" i="13"/>
  <c r="E32" i="13"/>
  <c r="D32" i="13"/>
  <c r="G31" i="13"/>
  <c r="F31" i="13"/>
  <c r="E31" i="13"/>
  <c r="D31" i="13"/>
  <c r="G30" i="13"/>
  <c r="F30" i="13"/>
  <c r="E30" i="13"/>
  <c r="D30" i="13"/>
  <c r="G29" i="13"/>
  <c r="F29" i="13"/>
  <c r="E29" i="13"/>
  <c r="D29" i="13"/>
  <c r="G28" i="13"/>
  <c r="F28" i="13"/>
  <c r="E28" i="13"/>
  <c r="D28" i="13"/>
  <c r="G27" i="13"/>
  <c r="F27" i="13"/>
  <c r="E27" i="13"/>
  <c r="D27" i="13"/>
  <c r="G26" i="13"/>
  <c r="F26" i="13"/>
  <c r="E26" i="13"/>
  <c r="D26" i="13"/>
  <c r="G25" i="13"/>
  <c r="F25" i="13"/>
  <c r="E25" i="13"/>
  <c r="D25" i="13"/>
  <c r="G24" i="13"/>
  <c r="F24" i="13"/>
  <c r="E24" i="13"/>
  <c r="D24" i="13"/>
  <c r="G23" i="13"/>
  <c r="F23" i="13"/>
  <c r="E23" i="13"/>
  <c r="D23" i="13"/>
  <c r="G22" i="13"/>
  <c r="F22" i="13"/>
  <c r="E22" i="13"/>
  <c r="D22" i="13"/>
  <c r="G21" i="13"/>
  <c r="F21" i="13"/>
  <c r="E21" i="13"/>
  <c r="D21" i="13"/>
  <c r="G20" i="13"/>
  <c r="F20" i="13"/>
  <c r="E20" i="13"/>
  <c r="D20" i="13"/>
  <c r="G19" i="13"/>
  <c r="F19" i="13"/>
  <c r="E19" i="13"/>
  <c r="D19" i="13"/>
  <c r="G18" i="13"/>
  <c r="F18" i="13"/>
  <c r="E18" i="13"/>
  <c r="D18" i="13"/>
  <c r="G17" i="13"/>
  <c r="F17" i="13"/>
  <c r="E17" i="13"/>
  <c r="D17" i="13"/>
  <c r="G16" i="13"/>
  <c r="F16" i="13"/>
  <c r="E16" i="13"/>
  <c r="D16" i="13"/>
  <c r="G15" i="13"/>
  <c r="F15" i="13"/>
  <c r="E15" i="13"/>
  <c r="D15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2" i="23" l="1"/>
  <c r="C13" i="23" s="1"/>
  <c r="C14" i="23" s="1"/>
  <c r="C15" i="23" s="1"/>
  <c r="C16" i="23" s="1"/>
  <c r="C17" i="23" s="1"/>
  <c r="C18" i="23" s="1"/>
  <c r="C19" i="23" s="1"/>
  <c r="C20" i="23" s="1"/>
  <c r="C21" i="23" s="1"/>
  <c r="C22" i="23" s="1"/>
  <c r="C23" i="23" s="1"/>
  <c r="C24" i="23" s="1"/>
  <c r="C25" i="23" s="1"/>
  <c r="C26" i="23" s="1"/>
  <c r="C27" i="23" s="1"/>
  <c r="C28" i="23" s="1"/>
  <c r="C29" i="23" s="1"/>
  <c r="C30" i="23" s="1"/>
  <c r="C31" i="23" s="1"/>
  <c r="C32" i="23" s="1"/>
  <c r="C33" i="23" s="1"/>
  <c r="C34" i="23" s="1"/>
  <c r="C35" i="23" s="1"/>
  <c r="C36" i="23" s="1"/>
  <c r="C37" i="23" s="1"/>
  <c r="C38" i="23" s="1"/>
  <c r="C39" i="23" s="1"/>
  <c r="C40" i="23" s="1"/>
  <c r="C41" i="23" s="1"/>
  <c r="C42" i="23" s="1"/>
  <c r="C43" i="23" s="1"/>
  <c r="C44" i="23" s="1"/>
  <c r="C45" i="23" s="1"/>
  <c r="C46" i="23" s="1"/>
  <c r="C47" i="23" s="1"/>
  <c r="C48" i="23" s="1"/>
  <c r="C49" i="23" s="1"/>
  <c r="C50" i="23" s="1"/>
  <c r="C51" i="23" s="1"/>
  <c r="C52" i="23" s="1"/>
  <c r="C53" i="23" s="1"/>
  <c r="C54" i="23" s="1"/>
  <c r="C55" i="23" s="1"/>
  <c r="C56" i="23" s="1"/>
  <c r="C57" i="23" s="1"/>
  <c r="C58" i="23" s="1"/>
  <c r="C59" i="23" s="1"/>
  <c r="C60" i="23" s="1"/>
  <c r="C61" i="23" s="1"/>
  <c r="C62" i="23" s="1"/>
  <c r="C63" i="23" s="1"/>
  <c r="C64" i="23" s="1"/>
  <c r="C65" i="23" s="1"/>
  <c r="C66" i="23" s="1"/>
  <c r="C67" i="23" s="1"/>
  <c r="C68" i="23" s="1"/>
  <c r="C69" i="23" s="1"/>
  <c r="C70" i="23" s="1"/>
  <c r="C71" i="23" s="1"/>
  <c r="C72" i="23" s="1"/>
  <c r="C73" i="23" s="1"/>
  <c r="C74" i="23" s="1"/>
  <c r="C75" i="23" s="1"/>
  <c r="C76" i="23" s="1"/>
  <c r="C77" i="23" s="1"/>
  <c r="C78" i="23" s="1"/>
  <c r="C79" i="23" s="1"/>
  <c r="C80" i="23" s="1"/>
  <c r="C81" i="23" s="1"/>
  <c r="C82" i="23" s="1"/>
  <c r="C83" i="23" s="1"/>
  <c r="C84" i="23" s="1"/>
  <c r="C85" i="23" s="1"/>
  <c r="C86" i="23" s="1"/>
  <c r="C87" i="23" s="1"/>
  <c r="C88" i="23" s="1"/>
  <c r="C89" i="23" s="1"/>
  <c r="C90" i="23" s="1"/>
  <c r="H39" i="22" l="1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38" i="20"/>
  <c r="H37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16" i="20"/>
  <c r="H15" i="20"/>
  <c r="H14" i="20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5" i="12" l="1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15" i="11" l="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15" i="10" l="1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15" i="9" l="1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15" i="8" l="1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15" i="7" l="1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15" i="6" l="1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15" i="5" l="1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15" i="4" l="1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</calcChain>
</file>

<file path=xl/sharedStrings.xml><?xml version="1.0" encoding="utf-8"?>
<sst xmlns="http://schemas.openxmlformats.org/spreadsheetml/2006/main" count="800" uniqueCount="74">
  <si>
    <t>Annual Revenue Requirements</t>
  </si>
  <si>
    <t>(Generation Capital)</t>
  </si>
  <si>
    <t>(Transmission Capital)</t>
  </si>
  <si>
    <t>(O&amp;M)</t>
  </si>
  <si>
    <t>(Fuel)</t>
  </si>
  <si>
    <t>(Environmental)</t>
  </si>
  <si>
    <t>Total</t>
  </si>
  <si>
    <t>Years</t>
  </si>
  <si>
    <t>Okeechobee 3X1 GE 7HA.02 DF 1582 MW</t>
  </si>
  <si>
    <t>($millions)</t>
  </si>
  <si>
    <t>(Nominal $)</t>
  </si>
  <si>
    <t>Page 1 of 10</t>
  </si>
  <si>
    <t>Customer Bill Impact ($/1,000 kWh) *</t>
  </si>
  <si>
    <t>-</t>
  </si>
  <si>
    <t>Table Staff - 42</t>
  </si>
  <si>
    <t>(Refering to Exhibit SRS-5, Page 1 of 2)</t>
  </si>
  <si>
    <t xml:space="preserve">    the least cost option at this step of analysis).Therefore, there will be no bill impact calculated for the 1582 MW CC.</t>
  </si>
  <si>
    <t>Note:  The EGEAS model was used to conduct this analysis. The model provides nominal dollars for 30 years starting in 2014 through</t>
  </si>
  <si>
    <t xml:space="preserve">               bill impact information can only be provided through 2043.</t>
  </si>
  <si>
    <t xml:space="preserve">               2043. To capture 30 years of system cost for options with inservice dates in 2019, the model utilizes a five year extension </t>
  </si>
  <si>
    <t xml:space="preserve">               period from 2044 through 2048. However the model only provides a CPVRR sum for this extension period, therefore, customer </t>
  </si>
  <si>
    <t xml:space="preserve">* Bill impact is calculated using the difference  in revenue requirements  of a particular option compared to the 1582 MW CC ( which is </t>
  </si>
  <si>
    <t>Customer Bill Impact ($/1,000 kWh)*</t>
  </si>
  <si>
    <t>Okeechobee 3X1 GE 7HA.02 NDF 1482 MW</t>
  </si>
  <si>
    <t>Page 2 of 10</t>
  </si>
  <si>
    <t>Okeechobee 3X1 GE 7HA.02 DF 1523 MW</t>
  </si>
  <si>
    <t>Page 3 of 10</t>
  </si>
  <si>
    <t>Okeechobee 3X1 Mitsubishi J DF 1418 MW</t>
  </si>
  <si>
    <t>Page 4 of 10</t>
  </si>
  <si>
    <t>Okeechobee 2X1 GE 7HA.02 DF 1054 MW</t>
  </si>
  <si>
    <t>Page 5 of 10</t>
  </si>
  <si>
    <t>Okeechobee 3X1 Mitsubishi J NDF 1317 MW</t>
  </si>
  <si>
    <t>Page 6 of 10</t>
  </si>
  <si>
    <t>Okeechobee 3X1 Siemens H DF 1322 MW</t>
  </si>
  <si>
    <t>Page 7 of 10</t>
  </si>
  <si>
    <t>Okeechobee 3X1 Mitsubishi JAC DF 1350 MW</t>
  </si>
  <si>
    <t>Page 8 of 10</t>
  </si>
  <si>
    <t>Okeechobee 3X1 Siemens H NDF 1221 MW</t>
  </si>
  <si>
    <t>Page 9 of 10</t>
  </si>
  <si>
    <t>Okeechobee 3X1 Mitsubishi JAC NDF 1251 MW</t>
  </si>
  <si>
    <t>Page 10 of 10</t>
  </si>
  <si>
    <t>Annual</t>
  </si>
  <si>
    <t>Discount</t>
  </si>
  <si>
    <t xml:space="preserve">Factor </t>
  </si>
  <si>
    <t>Year</t>
  </si>
  <si>
    <t>(Present Value 2015$)</t>
  </si>
  <si>
    <t>The bill impact is calculated based on the nominal annual revenue requirements, and not the present value revenue requirements.</t>
  </si>
  <si>
    <t xml:space="preserve">               bill impact information can only be provided through 2043.  The CPVRR differences in SRS-5 are also calculated using this sum.</t>
  </si>
  <si>
    <t>Florida Power &amp; Light Company</t>
  </si>
  <si>
    <t>Docket No. 150196-EI</t>
  </si>
  <si>
    <t>Staff's Second Set of Interrogatories</t>
  </si>
  <si>
    <t>Attachment No. 1</t>
  </si>
  <si>
    <t>Interrogatory No. 42 - Corrected</t>
  </si>
  <si>
    <t>Tab 1 of 21</t>
  </si>
  <si>
    <t>Tab 2 of 21</t>
  </si>
  <si>
    <t>Tab 3 of 21</t>
  </si>
  <si>
    <t>Tab 4 of 21</t>
  </si>
  <si>
    <t>Tab 5 of 21</t>
  </si>
  <si>
    <t>Tab 6 of 21</t>
  </si>
  <si>
    <t>Tab 7 of 21</t>
  </si>
  <si>
    <t>Tab 8 of 21</t>
  </si>
  <si>
    <t>Tab 9 of 21</t>
  </si>
  <si>
    <t>Tab 10 of 21</t>
  </si>
  <si>
    <t>Tab 11 of 21</t>
  </si>
  <si>
    <t>Tab 12 of 21</t>
  </si>
  <si>
    <t>Tab 13 of 21</t>
  </si>
  <si>
    <t>Tab 14 of 21</t>
  </si>
  <si>
    <t>Tab 15 of 21</t>
  </si>
  <si>
    <t>Tab 16 of 21</t>
  </si>
  <si>
    <t>Tab 17 of 21</t>
  </si>
  <si>
    <t>Tab 18 of 21</t>
  </si>
  <si>
    <t>Tab 19 of 21</t>
  </si>
  <si>
    <t>Tab 20 of 21</t>
  </si>
  <si>
    <t>Tab 21 of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</si>
</sst>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00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7" xfId="1" applyNumberFormat="1" applyFont="1" applyFill="1" applyBorder="1" applyAlignment="1">
      <alignment horizontal="center"/>
    </xf>
    <xf numFmtId="0" fontId="6" fillId="0" borderId="8" xfId="1" applyNumberFormat="1" applyFont="1" applyFill="1" applyBorder="1" applyAlignment="1">
      <alignment horizontal="center"/>
    </xf>
    <xf numFmtId="0" fontId="1" fillId="0" borderId="0" xfId="1"/>
    <xf numFmtId="0" fontId="5" fillId="0" borderId="9" xfId="1" applyNumberFormat="1" applyFont="1" applyFill="1" applyBorder="1" applyAlignment="1">
      <alignment horizontal="center"/>
    </xf>
    <xf numFmtId="0" fontId="6" fillId="0" borderId="10" xfId="1" applyNumberFormat="1" applyFont="1" applyFill="1" applyBorder="1" applyAlignment="1">
      <alignment horizontal="center"/>
    </xf>
    <xf numFmtId="0" fontId="5" fillId="0" borderId="9" xfId="1" applyNumberFormat="1" applyFont="1" applyFill="1" applyBorder="1" applyAlignment="1"/>
    <xf numFmtId="0" fontId="5" fillId="0" borderId="11" xfId="1" applyNumberFormat="1" applyFont="1" applyFill="1" applyBorder="1" applyAlignment="1">
      <alignment horizontal="center"/>
    </xf>
    <xf numFmtId="10" fontId="7" fillId="0" borderId="12" xfId="2" applyNumberFormat="1" applyFont="1" applyFill="1" applyBorder="1" applyAlignment="1">
      <alignment horizontal="center"/>
    </xf>
    <xf numFmtId="0" fontId="5" fillId="0" borderId="5" xfId="1" applyNumberFormat="1" applyFont="1" applyFill="1" applyBorder="1" applyAlignment="1">
      <alignment horizontal="center"/>
    </xf>
    <xf numFmtId="165" fontId="8" fillId="0" borderId="5" xfId="1" applyNumberFormat="1" applyFont="1" applyFill="1" applyBorder="1" applyAlignment="1">
      <alignment horizontal="center"/>
    </xf>
    <xf numFmtId="0" fontId="5" fillId="0" borderId="13" xfId="1" applyNumberFormat="1" applyFont="1" applyFill="1" applyBorder="1" applyAlignment="1">
      <alignment horizontal="center"/>
    </xf>
    <xf numFmtId="165" fontId="8" fillId="0" borderId="13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24" Type="http://schemas.openxmlformats.org/officeDocument/2006/relationships/styles" Target="styles.xml" />
  <Relationship Id="rId23" Type="http://schemas.openxmlformats.org/officeDocument/2006/relationships/theme" Target="theme/theme1.xml" />
  <Relationship Id="rId2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9" Type="http://schemas.openxmlformats.org/officeDocument/2006/relationships/worksheet" Target="worksheets/sheet9.xml" />
  <Relationship Id="rId10" Type="http://schemas.openxmlformats.org/officeDocument/2006/relationships/worksheet" Target="worksheets/sheet10.xml" />
  <Relationship Id="rId11" Type="http://schemas.openxmlformats.org/officeDocument/2006/relationships/worksheet" Target="worksheets/sheet11.xml" />
  <Relationship Id="rId12" Type="http://schemas.openxmlformats.org/officeDocument/2006/relationships/worksheet" Target="worksheets/sheet12.xml" />
  <Relationship Id="rId13" Type="http://schemas.openxmlformats.org/officeDocument/2006/relationships/worksheet" Target="worksheets/sheet13.xml" />
  <Relationship Id="rId14" Type="http://schemas.openxmlformats.org/officeDocument/2006/relationships/worksheet" Target="worksheets/sheet14.xml" />
  <Relationship Id="rId15" Type="http://schemas.openxmlformats.org/officeDocument/2006/relationships/worksheet" Target="worksheets/sheet15.xml" />
  <Relationship Id="rId16" Type="http://schemas.openxmlformats.org/officeDocument/2006/relationships/worksheet" Target="worksheets/sheet16.xml" />
  <Relationship Id="rId17" Type="http://schemas.openxmlformats.org/officeDocument/2006/relationships/worksheet" Target="worksheets/sheet17.xml" />
  <Relationship Id="rId18" Type="http://schemas.openxmlformats.org/officeDocument/2006/relationships/worksheet" Target="worksheets/sheet18.xml" />
  <Relationship Id="rId19" Type="http://schemas.openxmlformats.org/officeDocument/2006/relationships/worksheet" Target="worksheets/sheet19.xml" />
  <Relationship Id="rId20" Type="http://schemas.openxmlformats.org/officeDocument/2006/relationships/worksheet" Target="worksheets/sheet20.xml" />
  <Relationship Id="rId21" Type="http://schemas.openxmlformats.org/officeDocument/2006/relationships/worksheet" Target="worksheets/sheet21.xml" />
  <Relationship Id="rId26" Type="http://schemas.openxmlformats.org/officeDocument/2006/relationships/calcChain" Target="calcChain.xml" />
  <Relationship Id="rId29" Type="http://schemas.openxmlformats.org/officeDocument/2006/relationships/customXml" Target="../customXml/item3.xml" />
  <Relationship Id="rId28" Type="http://schemas.openxmlformats.org/officeDocument/2006/relationships/customXml" Target="../customXml/item2.xml" />
  <Relationship Id="rId22" Type="http://schemas.openxmlformats.org/officeDocument/2006/relationships/externalLink" Target="externalLinks/externalLink1.xml" />
  <Relationship Id="rId27" Type="http://schemas.openxmlformats.org/officeDocument/2006/relationships/customXml" Target="../customXml/item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Attachments/FC_OCEC%20CC_%201633%20MW%20Sensitivity%20with%20New%20Load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use"/>
      <sheetName val="Structure"/>
      <sheetName val="Summary"/>
      <sheetName val="variable cost graphs"/>
      <sheetName val="Resource Plan"/>
      <sheetName val="Units"/>
      <sheetName val="Incremental Gas"/>
      <sheetName val="System Inputs"/>
      <sheetName val="PPAs"/>
      <sheetName val="System Transmission"/>
      <sheetName val="UPLAN"/>
      <sheetName val="Other Misc Cost"/>
      <sheetName val="Generation Cap Input"/>
      <sheetName val="Transmission Cap Input"/>
      <sheetName val="Pipeline Cap Input"/>
      <sheetName val="FOM Input"/>
      <sheetName val="Cap Rep Input"/>
      <sheetName val="Misc Cost Input"/>
      <sheetName val="Generation Cap"/>
      <sheetName val="Transmission Cap"/>
      <sheetName val="Pipeline Cap"/>
      <sheetName val="FOM"/>
      <sheetName val="Cap Rep"/>
      <sheetName val="Misc Unit Costs"/>
      <sheetName val="Gas Transport"/>
      <sheetName val="PPA"/>
      <sheetName val="Transmission Losses"/>
      <sheetName val="emission offset comput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G8">
            <v>7.51E-2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0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abSelected="1" workbookViewId="0"/>
  </sheetViews>
  <sheetFormatPr defaultRowHeight="12.75" x14ac:dyDescent="0.2"/>
  <cols>
    <col min="1" max="16384" width="9.140625" style="26"/>
  </cols>
  <sheetData>
    <row r="1" spans="1:3" ht="15" x14ac:dyDescent="0.25">
      <c r="A1" s="37" t="s">
        <v>48</v>
      </c>
      <c r="B1" s="36"/>
      <c r="C1"/>
    </row>
    <row r="2" spans="1:3" ht="15" x14ac:dyDescent="0.25">
      <c r="A2" s="37" t="s">
        <v>49</v>
      </c>
      <c r="B2" s="36"/>
      <c r="C2"/>
    </row>
    <row r="3" spans="1:3" ht="15" x14ac:dyDescent="0.25">
      <c r="A3" s="37" t="s">
        <v>50</v>
      </c>
      <c r="B3" s="36"/>
      <c r="C3"/>
    </row>
    <row r="4" spans="1:3" ht="15" x14ac:dyDescent="0.25">
      <c r="A4" s="37" t="s">
        <v>52</v>
      </c>
      <c r="B4" s="36"/>
      <c r="C4"/>
    </row>
    <row r="5" spans="1:3" ht="15" x14ac:dyDescent="0.25">
      <c r="A5" s="38" t="s">
        <v>51</v>
      </c>
      <c r="B5" s="36"/>
      <c r="C5"/>
    </row>
    <row r="6" spans="1:3" ht="15" x14ac:dyDescent="0.25">
      <c r="A6" s="38" t="s">
        <v>53</v>
      </c>
      <c r="B6" s="36"/>
      <c r="C6"/>
    </row>
    <row r="7" spans="1:3" x14ac:dyDescent="0.2">
      <c r="B7" s="24"/>
      <c r="C7" s="25" t="s">
        <v>41</v>
      </c>
    </row>
    <row r="8" spans="1:3" x14ac:dyDescent="0.2">
      <c r="B8" s="27"/>
      <c r="C8" s="28" t="s">
        <v>42</v>
      </c>
    </row>
    <row r="9" spans="1:3" x14ac:dyDescent="0.2">
      <c r="B9" s="29"/>
      <c r="C9" s="28" t="s">
        <v>43</v>
      </c>
    </row>
    <row r="10" spans="1:3" ht="13.5" thickBot="1" x14ac:dyDescent="0.25">
      <c r="B10" s="30" t="s">
        <v>44</v>
      </c>
      <c r="C10" s="31">
        <v>7.51E-2</v>
      </c>
    </row>
    <row r="11" spans="1:3" ht="13.5" thickTop="1" x14ac:dyDescent="0.2">
      <c r="B11" s="32">
        <v>2015</v>
      </c>
      <c r="C11" s="33">
        <v>1</v>
      </c>
    </row>
    <row r="12" spans="1:3" x14ac:dyDescent="0.2">
      <c r="B12" s="32">
        <v>2016</v>
      </c>
      <c r="C12" s="33">
        <f t="shared" ref="C12:C75" si="0">C11/(1+$C$10)</f>
        <v>0.93014603292716957</v>
      </c>
    </row>
    <row r="13" spans="1:3" x14ac:dyDescent="0.2">
      <c r="B13" s="32">
        <v>2017</v>
      </c>
      <c r="C13" s="33">
        <f t="shared" si="0"/>
        <v>0.86517164257015122</v>
      </c>
    </row>
    <row r="14" spans="1:3" x14ac:dyDescent="0.2">
      <c r="B14" s="32">
        <v>2018</v>
      </c>
      <c r="C14" s="33">
        <f t="shared" si="0"/>
        <v>0.80473597113770934</v>
      </c>
    </row>
    <row r="15" spans="1:3" x14ac:dyDescent="0.2">
      <c r="B15" s="32">
        <v>2019</v>
      </c>
      <c r="C15" s="33">
        <f t="shared" si="0"/>
        <v>0.7485219711075336</v>
      </c>
    </row>
    <row r="16" spans="1:3" x14ac:dyDescent="0.2">
      <c r="B16" s="32">
        <v>2020</v>
      </c>
      <c r="C16" s="33">
        <f t="shared" si="0"/>
        <v>0.69623474198449786</v>
      </c>
    </row>
    <row r="17" spans="2:3" x14ac:dyDescent="0.2">
      <c r="B17" s="32">
        <v>2021</v>
      </c>
      <c r="C17" s="33">
        <f t="shared" si="0"/>
        <v>0.6475999832429522</v>
      </c>
    </row>
    <row r="18" spans="2:3" x14ac:dyDescent="0.2">
      <c r="B18" s="32">
        <v>2022</v>
      </c>
      <c r="C18" s="33">
        <f t="shared" si="0"/>
        <v>0.60236255533713357</v>
      </c>
    </row>
    <row r="19" spans="2:3" x14ac:dyDescent="0.2">
      <c r="B19" s="32">
        <v>2023</v>
      </c>
      <c r="C19" s="33">
        <f t="shared" si="0"/>
        <v>0.5602851412307075</v>
      </c>
    </row>
    <row r="20" spans="2:3" x14ac:dyDescent="0.2">
      <c r="B20" s="32">
        <v>2024</v>
      </c>
      <c r="C20" s="33">
        <f t="shared" si="0"/>
        <v>0.52114700142378156</v>
      </c>
    </row>
    <row r="21" spans="2:3" x14ac:dyDescent="0.2">
      <c r="B21" s="32">
        <v>2025</v>
      </c>
      <c r="C21" s="33">
        <f t="shared" si="0"/>
        <v>0.48474281594622043</v>
      </c>
    </row>
    <row r="22" spans="2:3" x14ac:dyDescent="0.2">
      <c r="B22" s="32">
        <v>2026</v>
      </c>
      <c r="C22" s="33">
        <f t="shared" si="0"/>
        <v>0.45088160724232207</v>
      </c>
    </row>
    <row r="23" spans="2:3" x14ac:dyDescent="0.2">
      <c r="B23" s="32">
        <v>2027</v>
      </c>
      <c r="C23" s="33">
        <f t="shared" si="0"/>
        <v>0.41938573829627207</v>
      </c>
    </row>
    <row r="24" spans="2:3" x14ac:dyDescent="0.2">
      <c r="B24" s="32">
        <v>2028</v>
      </c>
      <c r="C24" s="33">
        <f t="shared" si="0"/>
        <v>0.39008998074250961</v>
      </c>
    </row>
    <row r="25" spans="2:3" x14ac:dyDescent="0.2">
      <c r="B25" s="34">
        <v>2029</v>
      </c>
      <c r="C25" s="35">
        <f t="shared" si="0"/>
        <v>0.36284064807228128</v>
      </c>
    </row>
    <row r="26" spans="2:3" x14ac:dyDescent="0.2">
      <c r="B26" s="32">
        <v>2030</v>
      </c>
      <c r="C26" s="33">
        <f t="shared" si="0"/>
        <v>0.33749478938915572</v>
      </c>
    </row>
    <row r="27" spans="2:3" x14ac:dyDescent="0.2">
      <c r="B27" s="32">
        <v>2031</v>
      </c>
      <c r="C27" s="33">
        <f t="shared" si="0"/>
        <v>0.31391943948391382</v>
      </c>
    </row>
    <row r="28" spans="2:3" x14ac:dyDescent="0.2">
      <c r="B28" s="32">
        <v>2032</v>
      </c>
      <c r="C28" s="33">
        <f t="shared" si="0"/>
        <v>0.29199092129468313</v>
      </c>
    </row>
    <row r="29" spans="2:3" x14ac:dyDescent="0.2">
      <c r="B29" s="32">
        <v>2033</v>
      </c>
      <c r="C29" s="33">
        <f t="shared" si="0"/>
        <v>0.27159419709299892</v>
      </c>
    </row>
    <row r="30" spans="2:3" x14ac:dyDescent="0.2">
      <c r="B30" s="34">
        <v>2034</v>
      </c>
      <c r="C30" s="35">
        <f t="shared" si="0"/>
        <v>0.25262226499209278</v>
      </c>
    </row>
    <row r="31" spans="2:3" x14ac:dyDescent="0.2">
      <c r="B31" s="32">
        <v>2035</v>
      </c>
      <c r="C31" s="33">
        <f t="shared" si="0"/>
        <v>0.2349755976114713</v>
      </c>
    </row>
    <row r="32" spans="2:3" x14ac:dyDescent="0.2">
      <c r="B32" s="32">
        <v>2036</v>
      </c>
      <c r="C32" s="33">
        <f t="shared" si="0"/>
        <v>0.21856161995300094</v>
      </c>
    </row>
    <row r="33" spans="2:3" x14ac:dyDescent="0.2">
      <c r="B33" s="32">
        <v>2037</v>
      </c>
      <c r="C33" s="33">
        <f t="shared" si="0"/>
        <v>0.20329422374941955</v>
      </c>
    </row>
    <row r="34" spans="2:3" x14ac:dyDescent="0.2">
      <c r="B34" s="32">
        <v>2038</v>
      </c>
      <c r="C34" s="33">
        <f t="shared" si="0"/>
        <v>0.18909331573753099</v>
      </c>
    </row>
    <row r="35" spans="2:3" x14ac:dyDescent="0.2">
      <c r="B35" s="32">
        <v>2039</v>
      </c>
      <c r="C35" s="33">
        <f t="shared" si="0"/>
        <v>0.17588439748630919</v>
      </c>
    </row>
    <row r="36" spans="2:3" x14ac:dyDescent="0.2">
      <c r="B36" s="32">
        <v>2040</v>
      </c>
      <c r="C36" s="33">
        <f t="shared" si="0"/>
        <v>0.16359817457567594</v>
      </c>
    </row>
    <row r="37" spans="2:3" x14ac:dyDescent="0.2">
      <c r="B37" s="32">
        <v>2041</v>
      </c>
      <c r="C37" s="33">
        <f t="shared" si="0"/>
        <v>0.15217019307569152</v>
      </c>
    </row>
    <row r="38" spans="2:3" x14ac:dyDescent="0.2">
      <c r="B38" s="32">
        <v>2042</v>
      </c>
      <c r="C38" s="33">
        <f t="shared" si="0"/>
        <v>0.14154050141911592</v>
      </c>
    </row>
    <row r="39" spans="2:3" x14ac:dyDescent="0.2">
      <c r="B39" s="32">
        <v>2043</v>
      </c>
      <c r="C39" s="33">
        <f t="shared" si="0"/>
        <v>0.13165333589351311</v>
      </c>
    </row>
    <row r="40" spans="2:3" x14ac:dyDescent="0.2">
      <c r="B40" s="32">
        <v>2044</v>
      </c>
      <c r="C40" s="33">
        <f t="shared" si="0"/>
        <v>0.12245682810297936</v>
      </c>
    </row>
    <row r="41" spans="2:3" x14ac:dyDescent="0.2">
      <c r="B41" s="32">
        <v>2045</v>
      </c>
      <c r="C41" s="33">
        <f t="shared" si="0"/>
        <v>0.11390273286483059</v>
      </c>
    </row>
    <row r="42" spans="2:3" x14ac:dyDescent="0.2">
      <c r="B42" s="32">
        <v>2046</v>
      </c>
      <c r="C42" s="33">
        <f t="shared" si="0"/>
        <v>0.10594617511378532</v>
      </c>
    </row>
    <row r="43" spans="2:3" x14ac:dyDescent="0.2">
      <c r="B43" s="32">
        <v>2047</v>
      </c>
      <c r="C43" s="33">
        <f t="shared" si="0"/>
        <v>9.8545414485894642E-2</v>
      </c>
    </row>
    <row r="44" spans="2:3" x14ac:dyDescent="0.2">
      <c r="B44" s="32">
        <v>2048</v>
      </c>
      <c r="C44" s="33">
        <f t="shared" si="0"/>
        <v>9.1661626347218542E-2</v>
      </c>
    </row>
    <row r="45" spans="2:3" x14ac:dyDescent="0.2">
      <c r="B45" s="32">
        <v>2049</v>
      </c>
      <c r="C45" s="33">
        <f t="shared" si="0"/>
        <v>8.5258698118517856E-2</v>
      </c>
    </row>
    <row r="46" spans="2:3" x14ac:dyDescent="0.2">
      <c r="B46" s="32">
        <v>2050</v>
      </c>
      <c r="C46" s="33">
        <f t="shared" si="0"/>
        <v>7.9303039827474525E-2</v>
      </c>
    </row>
    <row r="47" spans="2:3" x14ac:dyDescent="0.2">
      <c r="B47" s="32">
        <v>2051</v>
      </c>
      <c r="C47" s="33">
        <f t="shared" si="0"/>
        <v>7.3763407894590766E-2</v>
      </c>
    </row>
    <row r="48" spans="2:3" x14ac:dyDescent="0.2">
      <c r="B48" s="32">
        <v>2052</v>
      </c>
      <c r="C48" s="33">
        <f t="shared" si="0"/>
        <v>6.8610741228342265E-2</v>
      </c>
    </row>
    <row r="49" spans="2:3" x14ac:dyDescent="0.2">
      <c r="B49" s="32">
        <v>2053</v>
      </c>
      <c r="C49" s="33">
        <f t="shared" si="0"/>
        <v>6.381800876973516E-2</v>
      </c>
    </row>
    <row r="50" spans="2:3" x14ac:dyDescent="0.2">
      <c r="B50" s="32">
        <v>2054</v>
      </c>
      <c r="C50" s="33">
        <f t="shared" si="0"/>
        <v>5.9360067686480479E-2</v>
      </c>
    </row>
    <row r="51" spans="2:3" x14ac:dyDescent="0.2">
      <c r="B51" s="32">
        <v>2055</v>
      </c>
      <c r="C51" s="33">
        <f t="shared" si="0"/>
        <v>5.5213531472868088E-2</v>
      </c>
    </row>
    <row r="52" spans="2:3" x14ac:dyDescent="0.2">
      <c r="B52" s="32">
        <v>2056</v>
      </c>
      <c r="C52" s="33">
        <f t="shared" si="0"/>
        <v>5.1356647263387678E-2</v>
      </c>
    </row>
    <row r="53" spans="2:3" x14ac:dyDescent="0.2">
      <c r="B53" s="32">
        <v>2057</v>
      </c>
      <c r="C53" s="33">
        <f t="shared" si="0"/>
        <v>4.7769181716480029E-2</v>
      </c>
    </row>
    <row r="54" spans="2:3" x14ac:dyDescent="0.2">
      <c r="B54" s="32">
        <v>2058</v>
      </c>
      <c r="C54" s="33">
        <f t="shared" si="0"/>
        <v>4.4432314869760979E-2</v>
      </c>
    </row>
    <row r="55" spans="2:3" x14ac:dyDescent="0.2">
      <c r="B55" s="32">
        <v>2059</v>
      </c>
      <c r="C55" s="33">
        <f t="shared" si="0"/>
        <v>4.1328541409879065E-2</v>
      </c>
    </row>
    <row r="56" spans="2:3" x14ac:dyDescent="0.2">
      <c r="B56" s="32">
        <v>2060</v>
      </c>
      <c r="C56" s="33">
        <f t="shared" si="0"/>
        <v>3.8441578839065266E-2</v>
      </c>
    </row>
    <row r="57" spans="2:3" x14ac:dyDescent="0.2">
      <c r="B57" s="32">
        <v>2061</v>
      </c>
      <c r="C57" s="33">
        <f t="shared" si="0"/>
        <v>3.5756282056613589E-2</v>
      </c>
    </row>
    <row r="58" spans="2:3" x14ac:dyDescent="0.2">
      <c r="B58" s="32">
        <v>2062</v>
      </c>
      <c r="C58" s="33">
        <f t="shared" si="0"/>
        <v>3.3258563907184069E-2</v>
      </c>
    </row>
    <row r="59" spans="2:3" x14ac:dyDescent="0.2">
      <c r="B59" s="32">
        <v>2063</v>
      </c>
      <c r="C59" s="33">
        <f t="shared" si="0"/>
        <v>3.0935321279122008E-2</v>
      </c>
    </row>
    <row r="60" spans="2:3" x14ac:dyDescent="0.2">
      <c r="B60" s="32">
        <v>2064</v>
      </c>
      <c r="C60" s="33">
        <f t="shared" si="0"/>
        <v>2.8774366365102791E-2</v>
      </c>
    </row>
    <row r="61" spans="2:3" x14ac:dyDescent="0.2">
      <c r="B61" s="32">
        <v>2065</v>
      </c>
      <c r="C61" s="33">
        <f t="shared" si="0"/>
        <v>2.6764362724493344E-2</v>
      </c>
    </row>
    <row r="62" spans="2:3" x14ac:dyDescent="0.2">
      <c r="B62" s="32">
        <v>2066</v>
      </c>
      <c r="C62" s="33">
        <f t="shared" si="0"/>
        <v>2.4894765812011298E-2</v>
      </c>
    </row>
    <row r="63" spans="2:3" x14ac:dyDescent="0.2">
      <c r="B63" s="32">
        <v>2067</v>
      </c>
      <c r="C63" s="33">
        <f t="shared" si="0"/>
        <v>2.3155767660693237E-2</v>
      </c>
    </row>
    <row r="64" spans="2:3" x14ac:dyDescent="0.2">
      <c r="B64" s="32">
        <v>2068</v>
      </c>
      <c r="C64" s="33">
        <f t="shared" si="0"/>
        <v>2.153824542897706E-2</v>
      </c>
    </row>
    <row r="65" spans="2:3" x14ac:dyDescent="0.2">
      <c r="B65" s="32">
        <v>2069</v>
      </c>
      <c r="C65" s="33">
        <f t="shared" si="0"/>
        <v>2.0033713541974758E-2</v>
      </c>
    </row>
    <row r="66" spans="2:3" x14ac:dyDescent="0.2">
      <c r="B66" s="32">
        <v>2070</v>
      </c>
      <c r="C66" s="33">
        <f t="shared" si="0"/>
        <v>1.8634279175867137E-2</v>
      </c>
    </row>
    <row r="67" spans="2:3" x14ac:dyDescent="0.2">
      <c r="B67" s="32">
        <v>2071</v>
      </c>
      <c r="C67" s="33">
        <f t="shared" si="0"/>
        <v>1.7332600851890183E-2</v>
      </c>
    </row>
    <row r="68" spans="2:3" x14ac:dyDescent="0.2">
      <c r="B68" s="32">
        <v>2072</v>
      </c>
      <c r="C68" s="33">
        <f t="shared" si="0"/>
        <v>1.6121849922695736E-2</v>
      </c>
    </row>
    <row r="69" spans="2:3" x14ac:dyDescent="0.2">
      <c r="B69" s="32">
        <v>2073</v>
      </c>
      <c r="C69" s="33">
        <f t="shared" si="0"/>
        <v>1.4995674749042636E-2</v>
      </c>
    </row>
    <row r="70" spans="2:3" x14ac:dyDescent="0.2">
      <c r="B70" s="32">
        <v>2074</v>
      </c>
      <c r="C70" s="33">
        <f t="shared" si="0"/>
        <v>1.3948167378888137E-2</v>
      </c>
    </row>
    <row r="71" spans="2:3" x14ac:dyDescent="0.2">
      <c r="B71" s="32">
        <v>2075</v>
      </c>
      <c r="C71" s="33">
        <f t="shared" si="0"/>
        <v>1.2973832554076959E-2</v>
      </c>
    </row>
    <row r="72" spans="2:3" x14ac:dyDescent="0.2">
      <c r="B72" s="32">
        <v>2076</v>
      </c>
      <c r="C72" s="33">
        <f t="shared" si="0"/>
        <v>1.2067558882036053E-2</v>
      </c>
    </row>
    <row r="73" spans="2:3" x14ac:dyDescent="0.2">
      <c r="B73" s="32">
        <v>2077</v>
      </c>
      <c r="C73" s="33">
        <f t="shared" si="0"/>
        <v>1.1224592021240863E-2</v>
      </c>
    </row>
    <row r="74" spans="2:3" x14ac:dyDescent="0.2">
      <c r="B74" s="32">
        <v>2078</v>
      </c>
      <c r="C74" s="33">
        <f t="shared" si="0"/>
        <v>1.044050973978315E-2</v>
      </c>
    </row>
    <row r="75" spans="2:3" x14ac:dyDescent="0.2">
      <c r="B75" s="32">
        <v>2079</v>
      </c>
      <c r="C75" s="33">
        <f t="shared" si="0"/>
        <v>9.7111987161967728E-3</v>
      </c>
    </row>
    <row r="76" spans="2:3" x14ac:dyDescent="0.2">
      <c r="B76" s="32">
        <v>2080</v>
      </c>
      <c r="C76" s="33">
        <f t="shared" ref="C76:C90" si="1">C75/(1+$C$10)</f>
        <v>9.0328329608378513E-3</v>
      </c>
    </row>
    <row r="77" spans="2:3" x14ac:dyDescent="0.2">
      <c r="B77" s="32">
        <v>2081</v>
      </c>
      <c r="C77" s="33">
        <f t="shared" si="1"/>
        <v>8.4018537446171066E-3</v>
      </c>
    </row>
    <row r="78" spans="2:3" x14ac:dyDescent="0.2">
      <c r="B78" s="32">
        <v>2082</v>
      </c>
      <c r="C78" s="33">
        <f t="shared" si="1"/>
        <v>7.8149509297898868E-3</v>
      </c>
    </row>
    <row r="79" spans="2:3" x14ac:dyDescent="0.2">
      <c r="B79" s="32">
        <v>2083</v>
      </c>
      <c r="C79" s="33">
        <f t="shared" si="1"/>
        <v>7.2690456048645586E-3</v>
      </c>
    </row>
    <row r="80" spans="2:3" x14ac:dyDescent="0.2">
      <c r="B80" s="32">
        <v>2084</v>
      </c>
      <c r="C80" s="33">
        <f t="shared" si="1"/>
        <v>6.761273932531447E-3</v>
      </c>
    </row>
    <row r="81" spans="2:3" x14ac:dyDescent="0.2">
      <c r="B81" s="32">
        <v>2085</v>
      </c>
      <c r="C81" s="33">
        <f t="shared" si="1"/>
        <v>6.2889721258780088E-3</v>
      </c>
    </row>
    <row r="82" spans="2:3" x14ac:dyDescent="0.2">
      <c r="B82" s="32">
        <v>2086</v>
      </c>
      <c r="C82" s="33">
        <f t="shared" si="1"/>
        <v>5.8496624740749783E-3</v>
      </c>
    </row>
    <row r="83" spans="2:3" x14ac:dyDescent="0.2">
      <c r="B83" s="32">
        <v>2087</v>
      </c>
      <c r="C83" s="33">
        <f t="shared" si="1"/>
        <v>5.441040344223773E-3</v>
      </c>
    </row>
    <row r="84" spans="2:3" x14ac:dyDescent="0.2">
      <c r="B84" s="32">
        <v>2088</v>
      </c>
      <c r="C84" s="33">
        <f t="shared" si="1"/>
        <v>5.0609620911764236E-3</v>
      </c>
    </row>
    <row r="85" spans="2:3" x14ac:dyDescent="0.2">
      <c r="B85" s="32">
        <v>2089</v>
      </c>
      <c r="C85" s="33">
        <f t="shared" si="1"/>
        <v>4.707433811902543E-3</v>
      </c>
    </row>
    <row r="86" spans="2:3" x14ac:dyDescent="0.2">
      <c r="B86" s="32">
        <v>2090</v>
      </c>
      <c r="C86" s="33">
        <f t="shared" si="1"/>
        <v>4.3786008854083741E-3</v>
      </c>
    </row>
    <row r="87" spans="2:3" x14ac:dyDescent="0.2">
      <c r="B87" s="32">
        <v>2091</v>
      </c>
      <c r="C87" s="33">
        <f t="shared" si="1"/>
        <v>4.0727382433339912E-3</v>
      </c>
    </row>
    <row r="88" spans="2:3" x14ac:dyDescent="0.2">
      <c r="B88" s="32">
        <v>2092</v>
      </c>
      <c r="C88" s="33">
        <f t="shared" si="1"/>
        <v>3.7882413201878813E-3</v>
      </c>
    </row>
    <row r="89" spans="2:3" x14ac:dyDescent="0.2">
      <c r="B89" s="32">
        <v>2093</v>
      </c>
      <c r="C89" s="33">
        <f t="shared" si="1"/>
        <v>3.5236176357435417E-3</v>
      </c>
    </row>
    <row r="90" spans="2:3" x14ac:dyDescent="0.2">
      <c r="B90" s="32">
        <v>2094</v>
      </c>
      <c r="C90" s="33">
        <f t="shared" si="1"/>
        <v>3.277478965439068E-3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workbookViewId="0"/>
  </sheetViews>
  <sheetFormatPr defaultRowHeight="15" x14ac:dyDescent="0.25"/>
  <cols>
    <col min="2" max="2" width="9.140625" style="23"/>
    <col min="3" max="8" width="15.140625" customWidth="1"/>
    <col min="9" max="9" width="17.28515625" customWidth="1"/>
  </cols>
  <sheetData>
    <row r="1" spans="1:9" x14ac:dyDescent="0.25">
      <c r="A1" s="37" t="s">
        <v>48</v>
      </c>
      <c r="B1" s="36"/>
    </row>
    <row r="2" spans="1:9" x14ac:dyDescent="0.25">
      <c r="A2" s="37" t="s">
        <v>49</v>
      </c>
      <c r="B2" s="36"/>
    </row>
    <row r="3" spans="1:9" x14ac:dyDescent="0.25">
      <c r="A3" s="37" t="s">
        <v>50</v>
      </c>
      <c r="B3" s="36"/>
    </row>
    <row r="4" spans="1:9" x14ac:dyDescent="0.25">
      <c r="A4" s="37" t="s">
        <v>52</v>
      </c>
      <c r="B4" s="36"/>
    </row>
    <row r="5" spans="1:9" x14ac:dyDescent="0.25">
      <c r="A5" s="38" t="s">
        <v>51</v>
      </c>
      <c r="B5" s="36"/>
    </row>
    <row r="6" spans="1:9" x14ac:dyDescent="0.25">
      <c r="A6" s="38" t="s">
        <v>62</v>
      </c>
      <c r="B6" s="36"/>
    </row>
    <row r="7" spans="1:9" x14ac:dyDescent="0.25">
      <c r="A7">
        <v>44</v>
      </c>
      <c r="I7" s="23" t="s">
        <v>38</v>
      </c>
    </row>
    <row r="8" spans="1:9" x14ac:dyDescent="0.25">
      <c r="B8" s="39" t="s">
        <v>14</v>
      </c>
      <c r="C8" s="39"/>
      <c r="D8" s="39"/>
      <c r="E8" s="39"/>
      <c r="F8" s="39"/>
      <c r="G8" s="39"/>
      <c r="H8" s="39"/>
      <c r="I8" s="39"/>
    </row>
    <row r="9" spans="1:9" x14ac:dyDescent="0.25">
      <c r="B9" s="39" t="s">
        <v>15</v>
      </c>
      <c r="C9" s="39"/>
      <c r="D9" s="39"/>
      <c r="E9" s="39"/>
      <c r="F9" s="39"/>
      <c r="G9" s="39"/>
      <c r="H9" s="39"/>
      <c r="I9" s="39"/>
    </row>
    <row r="10" spans="1:9" ht="18.75" x14ac:dyDescent="0.3">
      <c r="B10" s="40" t="s">
        <v>37</v>
      </c>
      <c r="C10" s="40"/>
      <c r="D10" s="40"/>
      <c r="E10" s="40"/>
      <c r="F10" s="40"/>
      <c r="G10" s="40"/>
      <c r="H10" s="40"/>
      <c r="I10" s="40"/>
    </row>
    <row r="11" spans="1:9" ht="15.75" thickBot="1" x14ac:dyDescent="0.3">
      <c r="B11" s="41" t="s">
        <v>45</v>
      </c>
      <c r="C11" s="41"/>
      <c r="D11" s="41"/>
      <c r="E11" s="41"/>
      <c r="F11" s="41"/>
      <c r="G11" s="41"/>
      <c r="H11" s="41"/>
      <c r="I11" s="41"/>
    </row>
    <row r="12" spans="1:9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22</v>
      </c>
    </row>
    <row r="13" spans="1:9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9</v>
      </c>
      <c r="I13" s="2"/>
    </row>
    <row r="14" spans="1:9" x14ac:dyDescent="0.25">
      <c r="B14" s="8"/>
      <c r="C14" s="4" t="s">
        <v>9</v>
      </c>
      <c r="D14" s="2" t="s">
        <v>9</v>
      </c>
      <c r="E14" s="2" t="s">
        <v>9</v>
      </c>
      <c r="F14" s="2" t="s">
        <v>9</v>
      </c>
      <c r="G14" s="2" t="s">
        <v>9</v>
      </c>
      <c r="H14" s="2"/>
      <c r="I14" s="2"/>
    </row>
    <row r="15" spans="1:9" x14ac:dyDescent="0.25">
      <c r="B15" s="9">
        <v>2019</v>
      </c>
      <c r="C15" s="10">
        <f>'Row 9-nom'!C15*'Discount Rate Adjustment'!$C15</f>
        <v>136.23099874157111</v>
      </c>
      <c r="D15" s="10">
        <f>'Row 9-nom'!D15*'Discount Rate Adjustment'!$C15</f>
        <v>11.499543042125039</v>
      </c>
      <c r="E15" s="10">
        <f>'Row 9-nom'!E15*'Discount Rate Adjustment'!$C15</f>
        <v>33.875858846413642</v>
      </c>
      <c r="F15" s="10">
        <f>'Row 9-nom'!F15*'Discount Rate Adjustment'!$C15</f>
        <v>2850.5281070694491</v>
      </c>
      <c r="G15" s="10">
        <f>'Row 9-nom'!G15*'Discount Rate Adjustment'!$C15</f>
        <v>6.5360938517109828</v>
      </c>
      <c r="H15" s="10">
        <f t="shared" ref="H15:H39" si="0">SUM(C15:G15)</f>
        <v>3038.67060155127</v>
      </c>
      <c r="I15" s="15">
        <v>-8.2288408210764219E-2</v>
      </c>
    </row>
    <row r="16" spans="1:9" x14ac:dyDescent="0.25">
      <c r="B16" s="9">
        <v>2020</v>
      </c>
      <c r="C16" s="10">
        <f>'Row 9-nom'!C16*'Discount Rate Adjustment'!$C16</f>
        <v>122.53731458927163</v>
      </c>
      <c r="D16" s="10">
        <f>'Row 9-nom'!D16*'Discount Rate Adjustment'!$C16</f>
        <v>10.305666650854537</v>
      </c>
      <c r="E16" s="10">
        <f>'Row 9-nom'!E16*'Discount Rate Adjustment'!$C16</f>
        <v>31.998252506865541</v>
      </c>
      <c r="F16" s="10">
        <f>'Row 9-nom'!F16*'Discount Rate Adjustment'!$C16</f>
        <v>2782.7987423411309</v>
      </c>
      <c r="G16" s="10">
        <f>'Row 9-nom'!G16*'Discount Rate Adjustment'!$C16</f>
        <v>268.45279934489872</v>
      </c>
      <c r="H16" s="10">
        <f t="shared" si="0"/>
        <v>3216.0927754330214</v>
      </c>
      <c r="I16" s="15">
        <v>-4.0457111249493555E-2</v>
      </c>
    </row>
    <row r="17" spans="2:9" x14ac:dyDescent="0.25">
      <c r="B17" s="9">
        <v>2021</v>
      </c>
      <c r="C17" s="10">
        <f>'Row 9-nom'!C17*'Discount Rate Adjustment'!$C17</f>
        <v>109.44439716805893</v>
      </c>
      <c r="D17" s="10">
        <f>'Row 9-nom'!D17*'Discount Rate Adjustment'!$C17</f>
        <v>9.1635397628877744</v>
      </c>
      <c r="E17" s="10">
        <f>'Row 9-nom'!E17*'Discount Rate Adjustment'!$C17</f>
        <v>30.486416811145219</v>
      </c>
      <c r="F17" s="10">
        <f>'Row 9-nom'!F17*'Discount Rate Adjustment'!$C17</f>
        <v>2696.5959686239212</v>
      </c>
      <c r="G17" s="10">
        <f>'Row 9-nom'!G17*'Discount Rate Adjustment'!$C17</f>
        <v>367.58487408851533</v>
      </c>
      <c r="H17" s="10">
        <f t="shared" si="0"/>
        <v>3213.2751964545282</v>
      </c>
      <c r="I17" s="15">
        <v>-3.7193164771976706E-3</v>
      </c>
    </row>
    <row r="18" spans="2:9" x14ac:dyDescent="0.25">
      <c r="B18" s="9">
        <v>2022</v>
      </c>
      <c r="C18" s="10">
        <f>'Row 9-nom'!C18*'Discount Rate Adjustment'!$C18</f>
        <v>98.185096519952765</v>
      </c>
      <c r="D18" s="10">
        <f>'Row 9-nom'!D18*'Discount Rate Adjustment'!$C18</f>
        <v>8.1583984494861372</v>
      </c>
      <c r="E18" s="10">
        <f>'Row 9-nom'!E18*'Discount Rate Adjustment'!$C18</f>
        <v>32.21133764665322</v>
      </c>
      <c r="F18" s="10">
        <f>'Row 9-nom'!F18*'Discount Rate Adjustment'!$C18</f>
        <v>2601.6912190716039</v>
      </c>
      <c r="G18" s="10">
        <f>'Row 9-nom'!G18*'Discount Rate Adjustment'!$C18</f>
        <v>305.49961482777866</v>
      </c>
      <c r="H18" s="10">
        <f t="shared" si="0"/>
        <v>3045.7456665154746</v>
      </c>
      <c r="I18" s="15">
        <v>1.997373190109434E-2</v>
      </c>
    </row>
    <row r="19" spans="2:9" x14ac:dyDescent="0.25">
      <c r="B19" s="9">
        <v>2023</v>
      </c>
      <c r="C19" s="10">
        <f>'Row 9-nom'!C19*'Discount Rate Adjustment'!$C19</f>
        <v>199.46151027813187</v>
      </c>
      <c r="D19" s="10">
        <f>'Row 9-nom'!D19*'Discount Rate Adjustment'!$C19</f>
        <v>16.953107803358748</v>
      </c>
      <c r="E19" s="10">
        <f>'Row 9-nom'!E19*'Discount Rate Adjustment'!$C19</f>
        <v>55.193689262636987</v>
      </c>
      <c r="F19" s="10">
        <f>'Row 9-nom'!F19*'Discount Rate Adjustment'!$C19</f>
        <v>2501.8490851294555</v>
      </c>
      <c r="G19" s="10">
        <f>'Row 9-nom'!G19*'Discount Rate Adjustment'!$C19</f>
        <v>321.15096067231167</v>
      </c>
      <c r="H19" s="10">
        <f t="shared" si="0"/>
        <v>3094.6083531458949</v>
      </c>
      <c r="I19" s="15">
        <v>-4.0711205728833445E-2</v>
      </c>
    </row>
    <row r="20" spans="2:9" x14ac:dyDescent="0.25">
      <c r="B20" s="9">
        <v>2024</v>
      </c>
      <c r="C20" s="10">
        <f>'Row 9-nom'!C20*'Discount Rate Adjustment'!$C20</f>
        <v>178.75342148835708</v>
      </c>
      <c r="D20" s="10">
        <f>'Row 9-nom'!D20*'Discount Rate Adjustment'!$C20</f>
        <v>15.166941182436316</v>
      </c>
      <c r="E20" s="10">
        <f>'Row 9-nom'!E20*'Discount Rate Adjustment'!$C20</f>
        <v>52.847953973381415</v>
      </c>
      <c r="F20" s="10">
        <f>'Row 9-nom'!F20*'Discount Rate Adjustment'!$C20</f>
        <v>2462.1355566115917</v>
      </c>
      <c r="G20" s="10">
        <f>'Row 9-nom'!G20*'Discount Rate Adjustment'!$C20</f>
        <v>342.6239269100538</v>
      </c>
      <c r="H20" s="10">
        <f t="shared" si="0"/>
        <v>3051.5278001658203</v>
      </c>
      <c r="I20" s="15">
        <v>1.0062226436964888E-2</v>
      </c>
    </row>
    <row r="21" spans="2:9" x14ac:dyDescent="0.25">
      <c r="B21" s="9">
        <v>2025</v>
      </c>
      <c r="C21" s="10">
        <f>'Row 9-nom'!C21*'Discount Rate Adjustment'!$C21</f>
        <v>262.24586342690526</v>
      </c>
      <c r="D21" s="10">
        <f>'Row 9-nom'!D21*'Discount Rate Adjustment'!$C21</f>
        <v>22.395118096715386</v>
      </c>
      <c r="E21" s="10">
        <f>'Row 9-nom'!E21*'Discount Rate Adjustment'!$C21</f>
        <v>75.382840050612685</v>
      </c>
      <c r="F21" s="10">
        <f>'Row 9-nom'!F21*'Discount Rate Adjustment'!$C21</f>
        <v>2338.0832918085703</v>
      </c>
      <c r="G21" s="10">
        <f>'Row 9-nom'!G21*'Discount Rate Adjustment'!$C21</f>
        <v>357.27969249316175</v>
      </c>
      <c r="H21" s="10">
        <f t="shared" si="0"/>
        <v>3055.3868058759654</v>
      </c>
      <c r="I21" s="15">
        <v>1.4951513358261275</v>
      </c>
    </row>
    <row r="22" spans="2:9" x14ac:dyDescent="0.25">
      <c r="B22" s="9">
        <v>2026</v>
      </c>
      <c r="C22" s="10">
        <f>'Row 9-nom'!C22*'Discount Rate Adjustment'!$C22</f>
        <v>234.90931737324979</v>
      </c>
      <c r="D22" s="10">
        <f>'Row 9-nom'!D22*'Discount Rate Adjustment'!$C22</f>
        <v>20.001558978876648</v>
      </c>
      <c r="E22" s="10">
        <f>'Row 9-nom'!E22*'Discount Rate Adjustment'!$C22</f>
        <v>71.970623911233929</v>
      </c>
      <c r="F22" s="10">
        <f>'Row 9-nom'!F22*'Discount Rate Adjustment'!$C22</f>
        <v>2190.6389487361143</v>
      </c>
      <c r="G22" s="10">
        <f>'Row 9-nom'!G22*'Discount Rate Adjustment'!$C22</f>
        <v>370.1336710829018</v>
      </c>
      <c r="H22" s="10">
        <f t="shared" si="0"/>
        <v>2887.6541200823767</v>
      </c>
      <c r="I22" s="15">
        <v>1.442692223403844</v>
      </c>
    </row>
    <row r="23" spans="2:9" x14ac:dyDescent="0.25">
      <c r="B23" s="9">
        <v>2027</v>
      </c>
      <c r="C23" s="10">
        <f>'Row 9-nom'!C23*'Discount Rate Adjustment'!$C23</f>
        <v>210.11225488643231</v>
      </c>
      <c r="D23" s="10">
        <f>'Row 9-nom'!D23*'Discount Rate Adjustment'!$C23</f>
        <v>17.80627967658312</v>
      </c>
      <c r="E23" s="10">
        <f>'Row 9-nom'!E23*'Discount Rate Adjustment'!$C23</f>
        <v>68.356939642124274</v>
      </c>
      <c r="F23" s="10">
        <f>'Row 9-nom'!F23*'Discount Rate Adjustment'!$C23</f>
        <v>2009.0325702920129</v>
      </c>
      <c r="G23" s="10">
        <f>'Row 9-nom'!G23*'Discount Rate Adjustment'!$C23</f>
        <v>364.12873157557016</v>
      </c>
      <c r="H23" s="10">
        <f t="shared" si="0"/>
        <v>2669.4367760727232</v>
      </c>
      <c r="I23" s="15">
        <v>1.488996788656638</v>
      </c>
    </row>
    <row r="24" spans="2:9" x14ac:dyDescent="0.25">
      <c r="B24" s="9">
        <v>2028</v>
      </c>
      <c r="C24" s="10">
        <f>'Row 9-nom'!C24*'Discount Rate Adjustment'!$C24</f>
        <v>187.63328073714712</v>
      </c>
      <c r="D24" s="10">
        <f>'Row 9-nom'!D24*'Discount Rate Adjustment'!$C24</f>
        <v>15.858718077105987</v>
      </c>
      <c r="E24" s="10">
        <f>'Row 9-nom'!E24*'Discount Rate Adjustment'!$C24</f>
        <v>65.302233046238328</v>
      </c>
      <c r="F24" s="10">
        <f>'Row 9-nom'!F24*'Discount Rate Adjustment'!$C24</f>
        <v>1929.9518454944716</v>
      </c>
      <c r="G24" s="10">
        <f>'Row 9-nom'!G24*'Discount Rate Adjustment'!$C24</f>
        <v>379.30750358480589</v>
      </c>
      <c r="H24" s="10">
        <f t="shared" si="0"/>
        <v>2578.0535809397688</v>
      </c>
      <c r="I24" s="15">
        <v>-0.34917655721278001</v>
      </c>
    </row>
    <row r="25" spans="2:9" x14ac:dyDescent="0.25">
      <c r="B25" s="9">
        <v>2029</v>
      </c>
      <c r="C25" s="10">
        <f>'Row 9-nom'!C25*'Discount Rate Adjustment'!$C25</f>
        <v>169.08374200168308</v>
      </c>
      <c r="D25" s="10">
        <f>'Row 9-nom'!D25*'Discount Rate Adjustment'!$C25</f>
        <v>14.239318392948606</v>
      </c>
      <c r="E25" s="10">
        <f>'Row 9-nom'!E25*'Discount Rate Adjustment'!$C25</f>
        <v>65.641501642756396</v>
      </c>
      <c r="F25" s="10">
        <f>'Row 9-nom'!F25*'Discount Rate Adjustment'!$C25</f>
        <v>1906.8956008398955</v>
      </c>
      <c r="G25" s="10">
        <f>'Row 9-nom'!G25*'Discount Rate Adjustment'!$C25</f>
        <v>406.88406013853512</v>
      </c>
      <c r="H25" s="10">
        <f t="shared" si="0"/>
        <v>2562.7442230158185</v>
      </c>
      <c r="I25" s="15">
        <v>-0.2388276213010139</v>
      </c>
    </row>
    <row r="26" spans="2:9" x14ac:dyDescent="0.25">
      <c r="B26" s="9">
        <v>2030</v>
      </c>
      <c r="C26" s="10">
        <f>'Row 9-nom'!C26*'Discount Rate Adjustment'!$C26</f>
        <v>210.93424336822233</v>
      </c>
      <c r="D26" s="10">
        <f>'Row 9-nom'!D26*'Discount Rate Adjustment'!$C26</f>
        <v>17.905111061462879</v>
      </c>
      <c r="E26" s="10">
        <f>'Row 9-nom'!E26*'Discount Rate Adjustment'!$C26</f>
        <v>74.735521151913417</v>
      </c>
      <c r="F26" s="10">
        <f>'Row 9-nom'!F26*'Discount Rate Adjustment'!$C26</f>
        <v>1874.6627319221586</v>
      </c>
      <c r="G26" s="10">
        <f>'Row 9-nom'!G26*'Discount Rate Adjustment'!$C26</f>
        <v>432.31091301493456</v>
      </c>
      <c r="H26" s="10">
        <f t="shared" si="0"/>
        <v>2610.5485205186919</v>
      </c>
      <c r="I26" s="15">
        <v>0.16568422248703868</v>
      </c>
    </row>
    <row r="27" spans="2:9" x14ac:dyDescent="0.25">
      <c r="B27" s="9">
        <v>2031</v>
      </c>
      <c r="C27" s="10">
        <f>'Row 9-nom'!C27*'Discount Rate Adjustment'!$C27</f>
        <v>228.21943250480535</v>
      </c>
      <c r="D27" s="10">
        <f>'Row 9-nom'!D27*'Discount Rate Adjustment'!$C27</f>
        <v>19.394570810195162</v>
      </c>
      <c r="E27" s="10">
        <f>'Row 9-nom'!E27*'Discount Rate Adjustment'!$C27</f>
        <v>81.076915393828884</v>
      </c>
      <c r="F27" s="10">
        <f>'Row 9-nom'!F27*'Discount Rate Adjustment'!$C27</f>
        <v>1814.9236697790502</v>
      </c>
      <c r="G27" s="10">
        <f>'Row 9-nom'!G27*'Discount Rate Adjustment'!$C27</f>
        <v>458.686214276876</v>
      </c>
      <c r="H27" s="10">
        <f t="shared" si="0"/>
        <v>2602.3008027647556</v>
      </c>
      <c r="I27" s="15">
        <v>0.1633927151124418</v>
      </c>
    </row>
    <row r="28" spans="2:9" x14ac:dyDescent="0.25">
      <c r="B28" s="9">
        <v>2032</v>
      </c>
      <c r="C28" s="10">
        <f>'Row 9-nom'!C28*'Discount Rate Adjustment'!$C28</f>
        <v>317.68612236861526</v>
      </c>
      <c r="D28" s="10">
        <f>'Row 9-nom'!D28*'Discount Rate Adjustment'!$C28</f>
        <v>27.126248579197355</v>
      </c>
      <c r="E28" s="10">
        <f>'Row 9-nom'!E28*'Discount Rate Adjustment'!$C28</f>
        <v>105.25980721752032</v>
      </c>
      <c r="F28" s="10">
        <f>'Row 9-nom'!F28*'Discount Rate Adjustment'!$C28</f>
        <v>1837.0573774344434</v>
      </c>
      <c r="G28" s="10">
        <f>'Row 9-nom'!G28*'Discount Rate Adjustment'!$C28</f>
        <v>514.64597040965202</v>
      </c>
      <c r="H28" s="10">
        <f t="shared" si="0"/>
        <v>2801.7755260094282</v>
      </c>
      <c r="I28" s="15">
        <v>0.18568207593124561</v>
      </c>
    </row>
    <row r="29" spans="2:9" x14ac:dyDescent="0.25">
      <c r="B29" s="9">
        <v>2033</v>
      </c>
      <c r="C29" s="10">
        <f>'Row 9-nom'!C29*'Discount Rate Adjustment'!$C29</f>
        <v>356.60318078310758</v>
      </c>
      <c r="D29" s="10">
        <f>'Row 9-nom'!D29*'Discount Rate Adjustment'!$C29</f>
        <v>30.465807464710064</v>
      </c>
      <c r="E29" s="10">
        <f>'Row 9-nom'!E29*'Discount Rate Adjustment'!$C29</f>
        <v>118.49138790193068</v>
      </c>
      <c r="F29" s="10">
        <f>'Row 9-nom'!F29*'Discount Rate Adjustment'!$C29</f>
        <v>1850.4649647925987</v>
      </c>
      <c r="G29" s="10">
        <f>'Row 9-nom'!G29*'Discount Rate Adjustment'!$C29</f>
        <v>571.7571161840134</v>
      </c>
      <c r="H29" s="10">
        <f t="shared" si="0"/>
        <v>2927.7824571263604</v>
      </c>
      <c r="I29" s="15">
        <v>0.16491825780541891</v>
      </c>
    </row>
    <row r="30" spans="2:9" x14ac:dyDescent="0.25">
      <c r="B30" s="9">
        <v>2034</v>
      </c>
      <c r="C30" s="10">
        <f>'Row 9-nom'!C30*'Discount Rate Adjustment'!$C30</f>
        <v>353.41854872393782</v>
      </c>
      <c r="D30" s="10">
        <f>'Row 9-nom'!D30*'Discount Rate Adjustment'!$C30</f>
        <v>30.135057368641757</v>
      </c>
      <c r="E30" s="10">
        <f>'Row 9-nom'!E30*'Discount Rate Adjustment'!$C30</f>
        <v>121.69395535878593</v>
      </c>
      <c r="F30" s="10">
        <f>'Row 9-nom'!F30*'Discount Rate Adjustment'!$C30</f>
        <v>1778.5868040545643</v>
      </c>
      <c r="G30" s="10">
        <f>'Row 9-nom'!G30*'Discount Rate Adjustment'!$C30</f>
        <v>595.41577387272821</v>
      </c>
      <c r="H30" s="10">
        <f t="shared" si="0"/>
        <v>2879.2501393786579</v>
      </c>
      <c r="I30" s="15">
        <v>0.15020816559462175</v>
      </c>
    </row>
    <row r="31" spans="2:9" x14ac:dyDescent="0.25">
      <c r="B31" s="9">
        <v>2035</v>
      </c>
      <c r="C31" s="10">
        <f>'Row 9-nom'!C31*'Discount Rate Adjustment'!$C31</f>
        <v>348.7037868554234</v>
      </c>
      <c r="D31" s="10">
        <f>'Row 9-nom'!D31*'Discount Rate Adjustment'!$C31</f>
        <v>29.727232805022457</v>
      </c>
      <c r="E31" s="10">
        <f>'Row 9-nom'!E31*'Discount Rate Adjustment'!$C31</f>
        <v>124.4270981543976</v>
      </c>
      <c r="F31" s="10">
        <f>'Row 9-nom'!F31*'Discount Rate Adjustment'!$C31</f>
        <v>1714.8164300532783</v>
      </c>
      <c r="G31" s="10">
        <f>'Row 9-nom'!G31*'Discount Rate Adjustment'!$C31</f>
        <v>621.37064520176284</v>
      </c>
      <c r="H31" s="10">
        <f t="shared" si="0"/>
        <v>2839.0451930698846</v>
      </c>
      <c r="I31" s="15">
        <v>0.15354280298642164</v>
      </c>
    </row>
    <row r="32" spans="2:9" x14ac:dyDescent="0.25">
      <c r="B32" s="9">
        <v>2036</v>
      </c>
      <c r="C32" s="10">
        <f>'Row 9-nom'!C32*'Discount Rate Adjustment'!$C32</f>
        <v>374.83317821939659</v>
      </c>
      <c r="D32" s="10">
        <f>'Row 9-nom'!D32*'Discount Rate Adjustment'!$C32</f>
        <v>32.033483828411583</v>
      </c>
      <c r="E32" s="10">
        <f>'Row 9-nom'!E32*'Discount Rate Adjustment'!$C32</f>
        <v>134.73821178376616</v>
      </c>
      <c r="F32" s="10">
        <f>'Row 9-nom'!F32*'Discount Rate Adjustment'!$C32</f>
        <v>1743.7558550731462</v>
      </c>
      <c r="G32" s="10">
        <f>'Row 9-nom'!G32*'Discount Rate Adjustment'!$C32</f>
        <v>692.67488410470855</v>
      </c>
      <c r="H32" s="10">
        <f t="shared" si="0"/>
        <v>2978.0356130094287</v>
      </c>
      <c r="I32" s="15">
        <v>0.15267128318923273</v>
      </c>
    </row>
    <row r="33" spans="2:9" x14ac:dyDescent="0.25">
      <c r="B33" s="9">
        <v>2037</v>
      </c>
      <c r="C33" s="10">
        <f>'Row 9-nom'!C33*'Discount Rate Adjustment'!$C33</f>
        <v>365.11642585395754</v>
      </c>
      <c r="D33" s="10">
        <f>'Row 9-nom'!D33*'Discount Rate Adjustment'!$C33</f>
        <v>31.210542406905887</v>
      </c>
      <c r="E33" s="10">
        <f>'Row 9-nom'!E33*'Discount Rate Adjustment'!$C33</f>
        <v>136.18314119370865</v>
      </c>
      <c r="F33" s="10">
        <f>'Row 9-nom'!F33*'Discount Rate Adjustment'!$C33</f>
        <v>1669.3897541035421</v>
      </c>
      <c r="G33" s="10">
        <f>'Row 9-nom'!G33*'Discount Rate Adjustment'!$C33</f>
        <v>713.99309923214014</v>
      </c>
      <c r="H33" s="10">
        <f t="shared" si="0"/>
        <v>2915.8929627902544</v>
      </c>
      <c r="I33" s="15">
        <v>0.13839082773518355</v>
      </c>
    </row>
    <row r="34" spans="2:9" x14ac:dyDescent="0.25">
      <c r="B34" s="9">
        <v>2038</v>
      </c>
      <c r="C34" s="10">
        <f>'Row 9-nom'!C34*'Discount Rate Adjustment'!$C34</f>
        <v>354.92815363934568</v>
      </c>
      <c r="D34" s="10">
        <f>'Row 9-nom'!D34*'Discount Rate Adjustment'!$C34</f>
        <v>30.174944045447983</v>
      </c>
      <c r="E34" s="10">
        <f>'Row 9-nom'!E34*'Discount Rate Adjustment'!$C34</f>
        <v>137.32523868806715</v>
      </c>
      <c r="F34" s="10">
        <f>'Row 9-nom'!F34*'Discount Rate Adjustment'!$C34</f>
        <v>1615.7594587945298</v>
      </c>
      <c r="G34" s="10">
        <f>'Row 9-nom'!G34*'Discount Rate Adjustment'!$C34</f>
        <v>742.66399755915302</v>
      </c>
      <c r="H34" s="10">
        <f t="shared" si="0"/>
        <v>2880.8517927265434</v>
      </c>
      <c r="I34" s="15">
        <v>0.11510291087221014</v>
      </c>
    </row>
    <row r="35" spans="2:9" x14ac:dyDescent="0.25">
      <c r="B35" s="9">
        <v>2039</v>
      </c>
      <c r="C35" s="10">
        <f>'Row 9-nom'!C35*'Discount Rate Adjustment'!$C35</f>
        <v>344.38165027819338</v>
      </c>
      <c r="D35" s="10">
        <f>'Row 9-nom'!D35*'Discount Rate Adjustment'!$C35</f>
        <v>29.341035188666098</v>
      </c>
      <c r="E35" s="10">
        <f>'Row 9-nom'!E35*'Discount Rate Adjustment'!$C35</f>
        <v>138.10425302185249</v>
      </c>
      <c r="F35" s="10">
        <f>'Row 9-nom'!F35*'Discount Rate Adjustment'!$C35</f>
        <v>1562.6760610054689</v>
      </c>
      <c r="G35" s="10">
        <f>'Row 9-nom'!G35*'Discount Rate Adjustment'!$C35</f>
        <v>770.91749554706189</v>
      </c>
      <c r="H35" s="10">
        <f t="shared" si="0"/>
        <v>2845.4204950412432</v>
      </c>
      <c r="I35" s="15">
        <v>0.13906420370209263</v>
      </c>
    </row>
    <row r="36" spans="2:9" x14ac:dyDescent="0.25">
      <c r="B36" s="9">
        <v>2040</v>
      </c>
      <c r="C36" s="10">
        <f>'Row 9-nom'!C36*'Discount Rate Adjustment'!$C36</f>
        <v>334.06747248353025</v>
      </c>
      <c r="D36" s="10">
        <f>'Row 9-nom'!D36*'Discount Rate Adjustment'!$C36</f>
        <v>28.506654723462379</v>
      </c>
      <c r="E36" s="10">
        <f>'Row 9-nom'!E36*'Discount Rate Adjustment'!$C36</f>
        <v>138.53297105258747</v>
      </c>
      <c r="F36" s="10">
        <f>'Row 9-nom'!F36*'Discount Rate Adjustment'!$C36</f>
        <v>1506.1662670346113</v>
      </c>
      <c r="G36" s="10">
        <f>'Row 9-nom'!G36*'Discount Rate Adjustment'!$C36</f>
        <v>794.55150801422428</v>
      </c>
      <c r="H36" s="10">
        <f t="shared" si="0"/>
        <v>2801.8248733084156</v>
      </c>
      <c r="I36" s="15">
        <v>8.3212955528106397E-2</v>
      </c>
    </row>
    <row r="37" spans="2:9" x14ac:dyDescent="0.25">
      <c r="B37" s="9">
        <v>2041</v>
      </c>
      <c r="C37" s="10">
        <f>'Row 9-nom'!C37*'Discount Rate Adjustment'!$C37</f>
        <v>323.51383047892017</v>
      </c>
      <c r="D37" s="10">
        <f>'Row 9-nom'!D37*'Discount Rate Adjustment'!$C37</f>
        <v>27.671997440621425</v>
      </c>
      <c r="E37" s="10">
        <f>'Row 9-nom'!E37*'Discount Rate Adjustment'!$C37</f>
        <v>138.68745745860602</v>
      </c>
      <c r="F37" s="10">
        <f>'Row 9-nom'!F37*'Discount Rate Adjustment'!$C37</f>
        <v>1452.0014390099464</v>
      </c>
      <c r="G37" s="10">
        <f>'Row 9-nom'!G37*'Discount Rate Adjustment'!$C37</f>
        <v>819.23151646252575</v>
      </c>
      <c r="H37" s="10">
        <f t="shared" si="0"/>
        <v>2761.1062408506195</v>
      </c>
      <c r="I37" s="15">
        <v>6.0523599894502365E-2</v>
      </c>
    </row>
    <row r="38" spans="2:9" x14ac:dyDescent="0.25">
      <c r="B38" s="9">
        <v>2042</v>
      </c>
      <c r="C38" s="10">
        <f>'Row 9-nom'!C38*'Discount Rate Adjustment'!$C38</f>
        <v>288.03492038790091</v>
      </c>
      <c r="D38" s="10">
        <f>'Row 9-nom'!D38*'Discount Rate Adjustment'!$C38</f>
        <v>24.680700313454082</v>
      </c>
      <c r="E38" s="10">
        <f>'Row 9-nom'!E38*'Discount Rate Adjustment'!$C38</f>
        <v>132.77475662572866</v>
      </c>
      <c r="F38" s="10">
        <f>'Row 9-nom'!F38*'Discount Rate Adjustment'!$C38</f>
        <v>1414.5888916599768</v>
      </c>
      <c r="G38" s="10">
        <f>'Row 9-nom'!G38*'Discount Rate Adjustment'!$C38</f>
        <v>840.94095040395734</v>
      </c>
      <c r="H38" s="10">
        <f t="shared" si="0"/>
        <v>2701.0202193910177</v>
      </c>
      <c r="I38" s="15">
        <v>9.8828041569903533E-2</v>
      </c>
    </row>
    <row r="39" spans="2:9" x14ac:dyDescent="0.25">
      <c r="B39" s="9">
        <v>2043</v>
      </c>
      <c r="C39" s="10">
        <f>'Row 9-nom'!C39*'Discount Rate Adjustment'!$C39</f>
        <v>303.46093923454771</v>
      </c>
      <c r="D39" s="10">
        <f>'Row 9-nom'!D39*'Discount Rate Adjustment'!$C39</f>
        <v>26.088688347330343</v>
      </c>
      <c r="E39" s="10">
        <f>'Row 9-nom'!E39*'Discount Rate Adjustment'!$C39</f>
        <v>138.47166215943815</v>
      </c>
      <c r="F39" s="10">
        <f>'Row 9-nom'!F39*'Discount Rate Adjustment'!$C39</f>
        <v>1406.063815049507</v>
      </c>
      <c r="G39" s="10">
        <f>'Row 9-nom'!G39*'Discount Rate Adjustment'!$C39</f>
        <v>902.38737896149428</v>
      </c>
      <c r="H39" s="10">
        <f t="shared" si="0"/>
        <v>2776.4724837523172</v>
      </c>
      <c r="I39" s="15">
        <v>8.9278251240155995E-2</v>
      </c>
    </row>
    <row r="41" spans="2:9" x14ac:dyDescent="0.25">
      <c r="B41" s="12" t="s">
        <v>21</v>
      </c>
    </row>
    <row r="42" spans="2:9" x14ac:dyDescent="0.25">
      <c r="B42" s="12" t="s">
        <v>16</v>
      </c>
    </row>
    <row r="43" spans="2:9" x14ac:dyDescent="0.25">
      <c r="B43" s="12" t="s">
        <v>46</v>
      </c>
    </row>
    <row r="44" spans="2:9" x14ac:dyDescent="0.25">
      <c r="B44" s="12"/>
    </row>
    <row r="45" spans="2:9" x14ac:dyDescent="0.25">
      <c r="B45" s="12" t="s">
        <v>17</v>
      </c>
    </row>
    <row r="46" spans="2:9" x14ac:dyDescent="0.25">
      <c r="B46" s="12" t="s">
        <v>19</v>
      </c>
    </row>
    <row r="47" spans="2:9" x14ac:dyDescent="0.25">
      <c r="B47" s="12" t="s">
        <v>20</v>
      </c>
    </row>
    <row r="48" spans="2:9" x14ac:dyDescent="0.25">
      <c r="B48" s="12" t="s">
        <v>47</v>
      </c>
    </row>
  </sheetData>
  <mergeCells count="4">
    <mergeCell ref="B8:I8"/>
    <mergeCell ref="B9:I9"/>
    <mergeCell ref="B10:I10"/>
    <mergeCell ref="B11:I11"/>
  </mergeCells>
  <pageMargins left="0.7" right="0.7" top="0.75" bottom="0.75" header="0.3" footer="0.3"/>
  <pageSetup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workbookViewId="0"/>
  </sheetViews>
  <sheetFormatPr defaultRowHeight="15" x14ac:dyDescent="0.25"/>
  <cols>
    <col min="2" max="2" width="9.140625" style="23"/>
    <col min="3" max="8" width="15.140625" customWidth="1"/>
    <col min="9" max="9" width="17.28515625" customWidth="1"/>
  </cols>
  <sheetData>
    <row r="1" spans="1:9" x14ac:dyDescent="0.25">
      <c r="A1" s="37" t="s">
        <v>48</v>
      </c>
      <c r="B1" s="36"/>
    </row>
    <row r="2" spans="1:9" x14ac:dyDescent="0.25">
      <c r="A2" s="37" t="s">
        <v>49</v>
      </c>
      <c r="B2" s="36"/>
    </row>
    <row r="3" spans="1:9" x14ac:dyDescent="0.25">
      <c r="A3" s="37" t="s">
        <v>50</v>
      </c>
      <c r="B3" s="36"/>
    </row>
    <row r="4" spans="1:9" x14ac:dyDescent="0.25">
      <c r="A4" s="37" t="s">
        <v>52</v>
      </c>
      <c r="B4" s="36"/>
    </row>
    <row r="5" spans="1:9" x14ac:dyDescent="0.25">
      <c r="A5" s="38" t="s">
        <v>51</v>
      </c>
      <c r="B5" s="36"/>
    </row>
    <row r="6" spans="1:9" x14ac:dyDescent="0.25">
      <c r="A6" s="38" t="s">
        <v>63</v>
      </c>
      <c r="B6" s="36"/>
    </row>
    <row r="7" spans="1:9" x14ac:dyDescent="0.25">
      <c r="A7">
        <v>62</v>
      </c>
      <c r="I7" s="23" t="s">
        <v>40</v>
      </c>
    </row>
    <row r="8" spans="1:9" x14ac:dyDescent="0.25">
      <c r="B8" s="39" t="s">
        <v>14</v>
      </c>
      <c r="C8" s="39"/>
      <c r="D8" s="39"/>
      <c r="E8" s="39"/>
      <c r="F8" s="39"/>
      <c r="G8" s="39"/>
      <c r="H8" s="39"/>
      <c r="I8" s="39"/>
    </row>
    <row r="9" spans="1:9" x14ac:dyDescent="0.25">
      <c r="B9" s="39" t="s">
        <v>15</v>
      </c>
      <c r="C9" s="39"/>
      <c r="D9" s="39"/>
      <c r="E9" s="39"/>
      <c r="F9" s="39"/>
      <c r="G9" s="39"/>
      <c r="H9" s="39"/>
      <c r="I9" s="39"/>
    </row>
    <row r="10" spans="1:9" ht="18.75" x14ac:dyDescent="0.3">
      <c r="B10" s="40" t="s">
        <v>39</v>
      </c>
      <c r="C10" s="40"/>
      <c r="D10" s="40"/>
      <c r="E10" s="40"/>
      <c r="F10" s="40"/>
      <c r="G10" s="40"/>
      <c r="H10" s="40"/>
      <c r="I10" s="40"/>
    </row>
    <row r="11" spans="1:9" ht="15.75" thickBot="1" x14ac:dyDescent="0.3">
      <c r="B11" s="41" t="s">
        <v>45</v>
      </c>
      <c r="C11" s="41"/>
      <c r="D11" s="41"/>
      <c r="E11" s="41"/>
      <c r="F11" s="41"/>
      <c r="G11" s="41"/>
      <c r="H11" s="41"/>
      <c r="I11" s="41"/>
    </row>
    <row r="12" spans="1:9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22</v>
      </c>
    </row>
    <row r="13" spans="1:9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9</v>
      </c>
      <c r="I13" s="2"/>
    </row>
    <row r="14" spans="1:9" x14ac:dyDescent="0.25">
      <c r="B14" s="8"/>
      <c r="C14" s="4" t="s">
        <v>9</v>
      </c>
      <c r="D14" s="2" t="s">
        <v>9</v>
      </c>
      <c r="E14" s="2" t="s">
        <v>9</v>
      </c>
      <c r="F14" s="2" t="s">
        <v>9</v>
      </c>
      <c r="G14" s="2" t="s">
        <v>9</v>
      </c>
      <c r="H14" s="2"/>
      <c r="I14" s="2"/>
    </row>
    <row r="15" spans="1:9" x14ac:dyDescent="0.25">
      <c r="B15" s="9">
        <v>2019</v>
      </c>
      <c r="C15" s="10">
        <f>'Row 10-nom'!C15*'Discount Rate Adjustment'!$C15</f>
        <v>138.47656465489371</v>
      </c>
      <c r="D15" s="10">
        <f>'Row 10-nom'!D15*'Discount Rate Adjustment'!$C15</f>
        <v>11.498794520153931</v>
      </c>
      <c r="E15" s="10">
        <f>'Row 10-nom'!E15*'Discount Rate Adjustment'!$C15</f>
        <v>42.090138957347719</v>
      </c>
      <c r="F15" s="10">
        <f>'Row 10-nom'!F15*'Discount Rate Adjustment'!$C15</f>
        <v>2844.0833328982135</v>
      </c>
      <c r="G15" s="10">
        <f>'Row 10-nom'!G15*'Discount Rate Adjustment'!$C15</f>
        <v>6.527111588057692</v>
      </c>
      <c r="H15" s="10">
        <f t="shared" ref="H15:H39" si="0">SUM(C15:G15)</f>
        <v>3042.6759426186668</v>
      </c>
      <c r="I15" s="15">
        <v>-3.7684956799115585E-2</v>
      </c>
    </row>
    <row r="16" spans="1:9" x14ac:dyDescent="0.25">
      <c r="B16" s="9">
        <v>2020</v>
      </c>
      <c r="C16" s="10">
        <f>'Row 10-nom'!C16*'Discount Rate Adjustment'!$C16</f>
        <v>124.62601881522512</v>
      </c>
      <c r="D16" s="10">
        <f>'Row 10-nom'!D16*'Discount Rate Adjustment'!$C16</f>
        <v>10.305666650854537</v>
      </c>
      <c r="E16" s="10">
        <f>'Row 10-nom'!E16*'Discount Rate Adjustment'!$C16</f>
        <v>39.8684900302583</v>
      </c>
      <c r="F16" s="10">
        <f>'Row 10-nom'!F16*'Discount Rate Adjustment'!$C16</f>
        <v>2776.3815467242598</v>
      </c>
      <c r="G16" s="10">
        <f>'Row 10-nom'!G16*'Discount Rate Adjustment'!$C16</f>
        <v>267.83732783298444</v>
      </c>
      <c r="H16" s="10">
        <f t="shared" si="0"/>
        <v>3219.0190500535823</v>
      </c>
      <c r="I16" s="15">
        <v>-5.9099274661489412E-3</v>
      </c>
    </row>
    <row r="17" spans="2:9" x14ac:dyDescent="0.25">
      <c r="B17" s="9">
        <v>2021</v>
      </c>
      <c r="C17" s="10">
        <f>'Row 10-nom'!C17*'Discount Rate Adjustment'!$C17</f>
        <v>111.38719711778778</v>
      </c>
      <c r="D17" s="10">
        <f>'Row 10-nom'!D17*'Discount Rate Adjustment'!$C17</f>
        <v>9.1628921629045301</v>
      </c>
      <c r="E17" s="10">
        <f>'Row 10-nom'!E17*'Discount Rate Adjustment'!$C17</f>
        <v>38.025775816059664</v>
      </c>
      <c r="F17" s="10">
        <f>'Row 10-nom'!F17*'Discount Rate Adjustment'!$C17</f>
        <v>2690.401674784202</v>
      </c>
      <c r="G17" s="10">
        <f>'Row 10-nom'!G17*'Discount Rate Adjustment'!$C17</f>
        <v>366.70608091125467</v>
      </c>
      <c r="H17" s="10">
        <f t="shared" si="0"/>
        <v>3215.6836207922083</v>
      </c>
      <c r="I17" s="15">
        <v>2.6747947793081515E-2</v>
      </c>
    </row>
    <row r="18" spans="2:9" x14ac:dyDescent="0.25">
      <c r="B18" s="9">
        <v>2022</v>
      </c>
      <c r="C18" s="10">
        <f>'Row 10-nom'!C18*'Discount Rate Adjustment'!$C18</f>
        <v>99.992184185964177</v>
      </c>
      <c r="D18" s="10">
        <f>'Row 10-nom'!D18*'Discount Rate Adjustment'!$C18</f>
        <v>8.1583984494861372</v>
      </c>
      <c r="E18" s="10">
        <f>'Row 10-nom'!E18*'Discount Rate Adjustment'!$C18</f>
        <v>38.868046245683878</v>
      </c>
      <c r="F18" s="10">
        <f>'Row 10-nom'!F18*'Discount Rate Adjustment'!$C18</f>
        <v>2596.0952709325215</v>
      </c>
      <c r="G18" s="10">
        <f>'Row 10-nom'!G18*'Discount Rate Adjustment'!$C18</f>
        <v>304.78641756225954</v>
      </c>
      <c r="H18" s="10">
        <f t="shared" si="0"/>
        <v>3047.9003173759152</v>
      </c>
      <c r="I18" s="15">
        <v>4.9099716006351823E-2</v>
      </c>
    </row>
    <row r="19" spans="2:9" x14ac:dyDescent="0.25">
      <c r="B19" s="9">
        <v>2023</v>
      </c>
      <c r="C19" s="10">
        <f>'Row 10-nom'!C19*'Discount Rate Adjustment'!$C19</f>
        <v>200.58208056059328</v>
      </c>
      <c r="D19" s="10">
        <f>'Row 10-nom'!D19*'Discount Rate Adjustment'!$C19</f>
        <v>16.953107803358748</v>
      </c>
      <c r="E19" s="10">
        <f>'Row 10-nom'!E19*'Discount Rate Adjustment'!$C19</f>
        <v>62.118813608248544</v>
      </c>
      <c r="F19" s="10">
        <f>'Row 10-nom'!F19*'Discount Rate Adjustment'!$C19</f>
        <v>2495.9167860541047</v>
      </c>
      <c r="G19" s="10">
        <f>'Row 10-nom'!G19*'Discount Rate Adjustment'!$C19</f>
        <v>320.92572604553698</v>
      </c>
      <c r="H19" s="10">
        <f t="shared" si="0"/>
        <v>3096.4965140718423</v>
      </c>
      <c r="I19" s="15">
        <v>-1.3565031746616416E-2</v>
      </c>
    </row>
    <row r="20" spans="2:9" x14ac:dyDescent="0.25">
      <c r="B20" s="9">
        <v>2024</v>
      </c>
      <c r="C20" s="10">
        <f>'Row 10-nom'!C20*'Discount Rate Adjustment'!$C20</f>
        <v>180.31686249262842</v>
      </c>
      <c r="D20" s="10">
        <f>'Row 10-nom'!D20*'Discount Rate Adjustment'!$C20</f>
        <v>15.166941182436316</v>
      </c>
      <c r="E20" s="10">
        <f>'Row 10-nom'!E20*'Discount Rate Adjustment'!$C20</f>
        <v>59.495183976541753</v>
      </c>
      <c r="F20" s="10">
        <f>'Row 10-nom'!F20*'Discount Rate Adjustment'!$C20</f>
        <v>2458.2384193349449</v>
      </c>
      <c r="G20" s="10">
        <f>'Row 10-nom'!G20*'Discount Rate Adjustment'!$C20</f>
        <v>342.03138276943497</v>
      </c>
      <c r="H20" s="10">
        <f t="shared" si="0"/>
        <v>3055.2487897559863</v>
      </c>
      <c r="I20" s="15">
        <v>6.6811276010347559E-2</v>
      </c>
    </row>
    <row r="21" spans="2:9" x14ac:dyDescent="0.25">
      <c r="B21" s="9">
        <v>2025</v>
      </c>
      <c r="C21" s="10">
        <f>'Row 10-nom'!C21*'Discount Rate Adjustment'!$C21</f>
        <v>263.2153490587977</v>
      </c>
      <c r="D21" s="10">
        <f>'Row 10-nom'!D21*'Discount Rate Adjustment'!$C21</f>
        <v>22.395118096715386</v>
      </c>
      <c r="E21" s="10">
        <f>'Row 10-nom'!E21*'Discount Rate Adjustment'!$C21</f>
        <v>81.739757338931426</v>
      </c>
      <c r="F21" s="10">
        <f>'Row 10-nom'!F21*'Discount Rate Adjustment'!$C21</f>
        <v>2333.5611260786081</v>
      </c>
      <c r="G21" s="10">
        <f>'Row 10-nom'!G21*'Discount Rate Adjustment'!$C21</f>
        <v>356.46435507674022</v>
      </c>
      <c r="H21" s="10">
        <f t="shared" si="0"/>
        <v>3057.375705649793</v>
      </c>
      <c r="I21" s="15">
        <v>1.5274685012726879</v>
      </c>
    </row>
    <row r="22" spans="2:9" x14ac:dyDescent="0.25">
      <c r="B22" s="9">
        <v>2026</v>
      </c>
      <c r="C22" s="10">
        <f>'Row 10-nom'!C22*'Discount Rate Adjustment'!$C22</f>
        <v>235.81108058773444</v>
      </c>
      <c r="D22" s="10">
        <f>'Row 10-nom'!D22*'Discount Rate Adjustment'!$C22</f>
        <v>20.001108097269405</v>
      </c>
      <c r="E22" s="10">
        <f>'Row 10-nom'!E22*'Discount Rate Adjustment'!$C22</f>
        <v>78.056623845790796</v>
      </c>
      <c r="F22" s="10">
        <f>'Row 10-nom'!F22*'Discount Rate Adjustment'!$C22</f>
        <v>2186.0972183063623</v>
      </c>
      <c r="G22" s="10">
        <f>'Row 10-nom'!G22*'Discount Rate Adjustment'!$C22</f>
        <v>369.33470887486845</v>
      </c>
      <c r="H22" s="10">
        <f t="shared" si="0"/>
        <v>2889.300739712025</v>
      </c>
      <c r="I22" s="15">
        <v>1.4710856465901325</v>
      </c>
    </row>
    <row r="23" spans="2:9" x14ac:dyDescent="0.25">
      <c r="B23" s="9">
        <v>2027</v>
      </c>
      <c r="C23" s="10">
        <f>'Row 10-nom'!C23*'Discount Rate Adjustment'!$C23</f>
        <v>210.95102636302485</v>
      </c>
      <c r="D23" s="10">
        <f>'Row 10-nom'!D23*'Discount Rate Adjustment'!$C23</f>
        <v>17.80627967658312</v>
      </c>
      <c r="E23" s="10">
        <f>'Row 10-nom'!E23*'Discount Rate Adjustment'!$C23</f>
        <v>74.205693148404094</v>
      </c>
      <c r="F23" s="10">
        <f>'Row 10-nom'!F23*'Discount Rate Adjustment'!$C23</f>
        <v>2003.7894097918327</v>
      </c>
      <c r="G23" s="10">
        <f>'Row 10-nom'!G23*'Discount Rate Adjustment'!$C23</f>
        <v>363.26353879746495</v>
      </c>
      <c r="H23" s="10">
        <f t="shared" si="0"/>
        <v>2670.01594777731</v>
      </c>
      <c r="I23" s="15">
        <v>1.4995679072769099</v>
      </c>
    </row>
    <row r="24" spans="2:9" x14ac:dyDescent="0.25">
      <c r="B24" s="9">
        <v>2028</v>
      </c>
      <c r="C24" s="10">
        <f>'Row 10-nom'!C24*'Discount Rate Adjustment'!$C24</f>
        <v>188.41346069863215</v>
      </c>
      <c r="D24" s="10">
        <f>'Row 10-nom'!D24*'Discount Rate Adjustment'!$C24</f>
        <v>15.858718077105987</v>
      </c>
      <c r="E24" s="10">
        <f>'Row 10-nom'!E24*'Discount Rate Adjustment'!$C24</f>
        <v>70.899244089931855</v>
      </c>
      <c r="F24" s="10">
        <f>'Row 10-nom'!F24*'Discount Rate Adjustment'!$C24</f>
        <v>1925.439674687223</v>
      </c>
      <c r="G24" s="10">
        <f>'Row 10-nom'!G24*'Discount Rate Adjustment'!$C24</f>
        <v>378.48948489518887</v>
      </c>
      <c r="H24" s="10">
        <f t="shared" si="0"/>
        <v>2579.1005824480822</v>
      </c>
      <c r="I24" s="15">
        <v>-0.32900501808192006</v>
      </c>
    </row>
    <row r="25" spans="2:9" x14ac:dyDescent="0.25">
      <c r="B25" s="9">
        <v>2029</v>
      </c>
      <c r="C25" s="10">
        <f>'Row 10-nom'!C25*'Discount Rate Adjustment'!$C25</f>
        <v>168.35806070553852</v>
      </c>
      <c r="D25" s="10">
        <f>'Row 10-nom'!D25*'Discount Rate Adjustment'!$C25</f>
        <v>14.12538642945391</v>
      </c>
      <c r="E25" s="10">
        <f>'Row 10-nom'!E25*'Discount Rate Adjustment'!$C25</f>
        <v>70.55944378672811</v>
      </c>
      <c r="F25" s="10">
        <f>'Row 10-nom'!F25*'Discount Rate Adjustment'!$C25</f>
        <v>1903.5480330207808</v>
      </c>
      <c r="G25" s="10">
        <f>'Row 10-nom'!G25*'Discount Rate Adjustment'!$C25</f>
        <v>406.11447512397388</v>
      </c>
      <c r="H25" s="10">
        <f t="shared" si="0"/>
        <v>2562.7053990664754</v>
      </c>
      <c r="I25" s="15">
        <v>-0.23962069918194004</v>
      </c>
    </row>
    <row r="26" spans="2:9" x14ac:dyDescent="0.25">
      <c r="B26" s="9">
        <v>2030</v>
      </c>
      <c r="C26" s="10">
        <f>'Row 10-nom'!C26*'Discount Rate Adjustment'!$C26</f>
        <v>209.24676942127655</v>
      </c>
      <c r="D26" s="10">
        <f>'Row 10-nom'!D26*'Discount Rate Adjustment'!$C26</f>
        <v>17.694514312884046</v>
      </c>
      <c r="E26" s="10">
        <f>'Row 10-nom'!E26*'Discount Rate Adjustment'!$C26</f>
        <v>79.286975881615575</v>
      </c>
      <c r="F26" s="10">
        <f>'Row 10-nom'!F26*'Discount Rate Adjustment'!$C26</f>
        <v>1872.1615580379955</v>
      </c>
      <c r="G26" s="10">
        <f>'Row 10-nom'!G26*'Discount Rate Adjustment'!$C26</f>
        <v>431.61027383216265</v>
      </c>
      <c r="H26" s="10">
        <f t="shared" si="0"/>
        <v>2610.0000914859347</v>
      </c>
      <c r="I26" s="15">
        <v>0.15384286867864544</v>
      </c>
    </row>
    <row r="27" spans="2:9" x14ac:dyDescent="0.25">
      <c r="B27" s="9">
        <v>2031</v>
      </c>
      <c r="C27" s="10">
        <f>'Row 10-nom'!C27*'Discount Rate Adjustment'!$C27</f>
        <v>226.64983530738579</v>
      </c>
      <c r="D27" s="10">
        <f>'Row 10-nom'!D27*'Discount Rate Adjustment'!$C27</f>
        <v>19.206219146504814</v>
      </c>
      <c r="E27" s="10">
        <f>'Row 10-nom'!E27*'Discount Rate Adjustment'!$C27</f>
        <v>85.464567399495536</v>
      </c>
      <c r="F27" s="10">
        <f>'Row 10-nom'!F27*'Discount Rate Adjustment'!$C27</f>
        <v>1812.8926110055893</v>
      </c>
      <c r="G27" s="10">
        <f>'Row 10-nom'!G27*'Discount Rate Adjustment'!$C27</f>
        <v>457.88760322282894</v>
      </c>
      <c r="H27" s="10">
        <f t="shared" si="0"/>
        <v>2602.1008360818046</v>
      </c>
      <c r="I27" s="15">
        <v>0.15881872436198155</v>
      </c>
    </row>
    <row r="28" spans="2:9" x14ac:dyDescent="0.25">
      <c r="B28" s="9">
        <v>2032</v>
      </c>
      <c r="C28" s="10">
        <f>'Row 10-nom'!C28*'Discount Rate Adjustment'!$C28</f>
        <v>316.22616776214181</v>
      </c>
      <c r="D28" s="10">
        <f>'Row 10-nom'!D28*'Discount Rate Adjustment'!$C28</f>
        <v>26.958645790374209</v>
      </c>
      <c r="E28" s="10">
        <f>'Row 10-nom'!E28*'Discount Rate Adjustment'!$C28</f>
        <v>109.46330852047859</v>
      </c>
      <c r="F28" s="10">
        <f>'Row 10-nom'!F28*'Discount Rate Adjustment'!$C28</f>
        <v>1834.5147204918092</v>
      </c>
      <c r="G28" s="10">
        <f>'Row 10-nom'!G28*'Discount Rate Adjustment'!$C28</f>
        <v>513.91336518812375</v>
      </c>
      <c r="H28" s="10">
        <f t="shared" si="0"/>
        <v>2801.0762077529275</v>
      </c>
      <c r="I28" s="15">
        <v>0.16878392751556642</v>
      </c>
    </row>
    <row r="29" spans="2:9" x14ac:dyDescent="0.25">
      <c r="B29" s="9">
        <v>2033</v>
      </c>
      <c r="C29" s="10">
        <f>'Row 10-nom'!C29*'Discount Rate Adjustment'!$C29</f>
        <v>355.24520979764259</v>
      </c>
      <c r="D29" s="10">
        <f>'Row 10-nom'!D29*'Discount Rate Adjustment'!$C29</f>
        <v>30.31643065630891</v>
      </c>
      <c r="E29" s="10">
        <f>'Row 10-nom'!E29*'Discount Rate Adjustment'!$C29</f>
        <v>122.52238897518494</v>
      </c>
      <c r="F29" s="10">
        <f>'Row 10-nom'!F29*'Discount Rate Adjustment'!$C29</f>
        <v>1848.2653233903425</v>
      </c>
      <c r="G29" s="10">
        <f>'Row 10-nom'!G29*'Discount Rate Adjustment'!$C29</f>
        <v>570.98388750488959</v>
      </c>
      <c r="H29" s="10">
        <f t="shared" si="0"/>
        <v>2927.3332403243685</v>
      </c>
      <c r="I29" s="15">
        <v>0.15336930152403735</v>
      </c>
    </row>
    <row r="30" spans="2:9" x14ac:dyDescent="0.25">
      <c r="B30" s="9">
        <v>2034</v>
      </c>
      <c r="C30" s="10">
        <f>'Row 10-nom'!C30*'Discount Rate Adjustment'!$C30</f>
        <v>352.15543739897731</v>
      </c>
      <c r="D30" s="10">
        <f>'Row 10-nom'!D30*'Discount Rate Adjustment'!$C30</f>
        <v>30.001925434990923</v>
      </c>
      <c r="E30" s="10">
        <f>'Row 10-nom'!E30*'Discount Rate Adjustment'!$C30</f>
        <v>125.55326570107012</v>
      </c>
      <c r="F30" s="10">
        <f>'Row 10-nom'!F30*'Discount Rate Adjustment'!$C30</f>
        <v>1777.0559131287123</v>
      </c>
      <c r="G30" s="10">
        <f>'Row 10-nom'!G30*'Discount Rate Adjustment'!$C30</f>
        <v>594.68822174955096</v>
      </c>
      <c r="H30" s="10">
        <f t="shared" si="0"/>
        <v>2879.4547634133014</v>
      </c>
      <c r="I30" s="15">
        <v>0.15579724245307025</v>
      </c>
    </row>
    <row r="31" spans="2:9" x14ac:dyDescent="0.25">
      <c r="B31" s="9">
        <v>2035</v>
      </c>
      <c r="C31" s="10">
        <f>'Row 10-nom'!C31*'Discount Rate Adjustment'!$C31</f>
        <v>347.52890886736606</v>
      </c>
      <c r="D31" s="10">
        <f>'Row 10-nom'!D31*'Discount Rate Adjustment'!$C31</f>
        <v>29.608570128228664</v>
      </c>
      <c r="E31" s="10">
        <f>'Row 10-nom'!E31*'Discount Rate Adjustment'!$C31</f>
        <v>128.11198547614072</v>
      </c>
      <c r="F31" s="10">
        <f>'Row 10-nom'!F31*'Discount Rate Adjustment'!$C31</f>
        <v>1712.9669371244784</v>
      </c>
      <c r="G31" s="10">
        <f>'Row 10-nom'!G31*'Discount Rate Adjustment'!$C31</f>
        <v>620.70213962655816</v>
      </c>
      <c r="H31" s="10">
        <f t="shared" si="0"/>
        <v>2838.9185412227721</v>
      </c>
      <c r="I31" s="15">
        <v>0.1498672135917912</v>
      </c>
    </row>
    <row r="32" spans="2:9" x14ac:dyDescent="0.25">
      <c r="B32" s="9">
        <v>2036</v>
      </c>
      <c r="C32" s="10">
        <f>'Row 10-nom'!C32*'Discount Rate Adjustment'!$C32</f>
        <v>373.95893173958461</v>
      </c>
      <c r="D32" s="10">
        <f>'Row 10-nom'!D32*'Discount Rate Adjustment'!$C32</f>
        <v>31.927481442734379</v>
      </c>
      <c r="E32" s="10">
        <f>'Row 10-nom'!E32*'Discount Rate Adjustment'!$C32</f>
        <v>138.26535920656769</v>
      </c>
      <c r="F32" s="10">
        <f>'Row 10-nom'!F32*'Discount Rate Adjustment'!$C32</f>
        <v>1741.6681544793553</v>
      </c>
      <c r="G32" s="10">
        <f>'Row 10-nom'!G32*'Discount Rate Adjustment'!$C32</f>
        <v>692.03865122902539</v>
      </c>
      <c r="H32" s="10">
        <f t="shared" si="0"/>
        <v>2977.8585780972671</v>
      </c>
      <c r="I32" s="15">
        <v>0.14722809733672226</v>
      </c>
    </row>
    <row r="33" spans="2:9" x14ac:dyDescent="0.25">
      <c r="B33" s="9">
        <v>2037</v>
      </c>
      <c r="C33" s="10">
        <f>'Row 10-nom'!C33*'Discount Rate Adjustment'!$C33</f>
        <v>364.30324895895984</v>
      </c>
      <c r="D33" s="10">
        <f>'Row 10-nom'!D33*'Discount Rate Adjustment'!$C33</f>
        <v>31.116010592862406</v>
      </c>
      <c r="E33" s="10">
        <f>'Row 10-nom'!E33*'Discount Rate Adjustment'!$C33</f>
        <v>139.55965495596277</v>
      </c>
      <c r="F33" s="10">
        <f>'Row 10-nom'!F33*'Discount Rate Adjustment'!$C33</f>
        <v>1667.8896460264955</v>
      </c>
      <c r="G33" s="10">
        <f>'Row 10-nom'!G33*'Discount Rate Adjustment'!$C33</f>
        <v>713.37101890746692</v>
      </c>
      <c r="H33" s="10">
        <f t="shared" si="0"/>
        <v>2916.2395794417475</v>
      </c>
      <c r="I33" s="15">
        <v>0.14974252413126748</v>
      </c>
    </row>
    <row r="34" spans="2:9" x14ac:dyDescent="0.25">
      <c r="B34" s="9">
        <v>2038</v>
      </c>
      <c r="C34" s="10">
        <f>'Row 10-nom'!C34*'Discount Rate Adjustment'!$C34</f>
        <v>354.17178037639553</v>
      </c>
      <c r="D34" s="10">
        <f>'Row 10-nom'!D34*'Discount Rate Adjustment'!$C34</f>
        <v>30.090797519944783</v>
      </c>
      <c r="E34" s="10">
        <f>'Row 10-nom'!E34*'Discount Rate Adjustment'!$C34</f>
        <v>140.55854529386318</v>
      </c>
      <c r="F34" s="10">
        <f>'Row 10-nom'!F34*'Discount Rate Adjustment'!$C34</f>
        <v>1613.9887889859635</v>
      </c>
      <c r="G34" s="10">
        <f>'Row 10-nom'!G34*'Discount Rate Adjustment'!$C34</f>
        <v>742.07705190710374</v>
      </c>
      <c r="H34" s="10">
        <f t="shared" si="0"/>
        <v>2880.8869640832709</v>
      </c>
      <c r="I34" s="15">
        <v>0.11632664001896102</v>
      </c>
    </row>
    <row r="35" spans="2:9" x14ac:dyDescent="0.25">
      <c r="B35" s="9">
        <v>2039</v>
      </c>
      <c r="C35" s="10">
        <f>'Row 10-nom'!C35*'Discount Rate Adjustment'!$C35</f>
        <v>343.85399708573448</v>
      </c>
      <c r="D35" s="10">
        <f>'Row 10-nom'!D35*'Discount Rate Adjustment'!$C35</f>
        <v>29.266284319734417</v>
      </c>
      <c r="E35" s="10">
        <f>'Row 10-nom'!E35*'Discount Rate Adjustment'!$C35</f>
        <v>141.19981841761151</v>
      </c>
      <c r="F35" s="10">
        <f>'Row 10-nom'!F35*'Discount Rate Adjustment'!$C35</f>
        <v>1561.0253859350598</v>
      </c>
      <c r="G35" s="10">
        <f>'Row 10-nom'!G35*'Discount Rate Adjustment'!$C35</f>
        <v>770.14659423287935</v>
      </c>
      <c r="H35" s="10">
        <f t="shared" si="0"/>
        <v>2845.4920799910196</v>
      </c>
      <c r="I35" s="15">
        <v>0.1417106305458129</v>
      </c>
    </row>
    <row r="36" spans="2:9" x14ac:dyDescent="0.25">
      <c r="B36" s="9">
        <v>2040</v>
      </c>
      <c r="C36" s="10">
        <f>'Row 10-nom'!C36*'Discount Rate Adjustment'!$C36</f>
        <v>333.41307978522758</v>
      </c>
      <c r="D36" s="10">
        <f>'Row 10-nom'!D36*'Discount Rate Adjustment'!$C36</f>
        <v>28.440561060933806</v>
      </c>
      <c r="E36" s="10">
        <f>'Row 10-nom'!E36*'Discount Rate Adjustment'!$C36</f>
        <v>141.4901716562174</v>
      </c>
      <c r="F36" s="10">
        <f>'Row 10-nom'!F36*'Discount Rate Adjustment'!$C36</f>
        <v>1505.6589490952524</v>
      </c>
      <c r="G36" s="10">
        <f>'Row 10-nom'!G36*'Discount Rate Adjustment'!$C36</f>
        <v>794.2336367610236</v>
      </c>
      <c r="H36" s="10">
        <f t="shared" si="0"/>
        <v>2803.2363983586547</v>
      </c>
      <c r="I36" s="15">
        <v>0.13851732929921673</v>
      </c>
    </row>
    <row r="37" spans="2:9" x14ac:dyDescent="0.25">
      <c r="B37" s="9">
        <v>2041</v>
      </c>
      <c r="C37" s="10">
        <f>'Row 10-nom'!C37*'Discount Rate Adjustment'!$C37</f>
        <v>322.90514970661741</v>
      </c>
      <c r="D37" s="10">
        <f>'Row 10-nom'!D37*'Discount Rate Adjustment'!$C37</f>
        <v>27.613716256673438</v>
      </c>
      <c r="E37" s="10">
        <f>'Row 10-nom'!E37*'Discount Rate Adjustment'!$C37</f>
        <v>141.51645351807619</v>
      </c>
      <c r="F37" s="10">
        <f>'Row 10-nom'!F37*'Discount Rate Adjustment'!$C37</f>
        <v>1451.1739375000006</v>
      </c>
      <c r="G37" s="10">
        <f>'Row 10-nom'!G37*'Discount Rate Adjustment'!$C37</f>
        <v>818.70546410506324</v>
      </c>
      <c r="H37" s="10">
        <f t="shared" si="0"/>
        <v>2761.9147210864307</v>
      </c>
      <c r="I37" s="15">
        <v>9.4244435280367023E-2</v>
      </c>
    </row>
    <row r="38" spans="2:9" x14ac:dyDescent="0.25">
      <c r="B38" s="9">
        <v>2042</v>
      </c>
      <c r="C38" s="10">
        <f>'Row 10-nom'!C38*'Discount Rate Adjustment'!$C38</f>
        <v>287.61029888364357</v>
      </c>
      <c r="D38" s="10">
        <f>'Row 10-nom'!D38*'Discount Rate Adjustment'!$C38</f>
        <v>24.629321111438941</v>
      </c>
      <c r="E38" s="10">
        <f>'Row 10-nom'!E38*'Discount Rate Adjustment'!$C38</f>
        <v>135.487380335426</v>
      </c>
      <c r="F38" s="10">
        <f>'Row 10-nom'!F38*'Discount Rate Adjustment'!$C38</f>
        <v>1414.4490496445744</v>
      </c>
      <c r="G38" s="10">
        <f>'Row 10-nom'!G38*'Discount Rate Adjustment'!$C38</f>
        <v>840.5876653124152</v>
      </c>
      <c r="H38" s="10">
        <f t="shared" si="0"/>
        <v>2702.7637152874981</v>
      </c>
      <c r="I38" s="15">
        <v>0.17624878794855081</v>
      </c>
    </row>
    <row r="39" spans="2:9" x14ac:dyDescent="0.25">
      <c r="B39" s="9">
        <v>2043</v>
      </c>
      <c r="C39" s="10">
        <f>'Row 10-nom'!C39*'Discount Rate Adjustment'!$C39</f>
        <v>303.06597922686717</v>
      </c>
      <c r="D39" s="10">
        <f>'Row 10-nom'!D39*'Discount Rate Adjustment'!$C39</f>
        <v>26.043399599782976</v>
      </c>
      <c r="E39" s="10">
        <f>'Row 10-nom'!E39*'Discount Rate Adjustment'!$C39</f>
        <v>141.06773428992233</v>
      </c>
      <c r="F39" s="10">
        <f>'Row 10-nom'!F39*'Discount Rate Adjustment'!$C39</f>
        <v>1405.2746849541613</v>
      </c>
      <c r="G39" s="10">
        <f>'Row 10-nom'!G39*'Discount Rate Adjustment'!$C39</f>
        <v>901.85721097785108</v>
      </c>
      <c r="H39" s="10">
        <f t="shared" si="0"/>
        <v>2777.3090090485848</v>
      </c>
      <c r="I39" s="15">
        <v>0.12882607669889698</v>
      </c>
    </row>
    <row r="41" spans="2:9" x14ac:dyDescent="0.25">
      <c r="B41" s="12" t="s">
        <v>21</v>
      </c>
    </row>
    <row r="42" spans="2:9" x14ac:dyDescent="0.25">
      <c r="B42" s="12" t="s">
        <v>16</v>
      </c>
    </row>
    <row r="43" spans="2:9" x14ac:dyDescent="0.25">
      <c r="B43" s="12" t="s">
        <v>46</v>
      </c>
    </row>
    <row r="44" spans="2:9" x14ac:dyDescent="0.25">
      <c r="B44" s="12"/>
    </row>
    <row r="45" spans="2:9" x14ac:dyDescent="0.25">
      <c r="B45" s="12" t="s">
        <v>17</v>
      </c>
    </row>
    <row r="46" spans="2:9" x14ac:dyDescent="0.25">
      <c r="B46" s="12" t="s">
        <v>19</v>
      </c>
    </row>
    <row r="47" spans="2:9" x14ac:dyDescent="0.25">
      <c r="B47" s="12" t="s">
        <v>20</v>
      </c>
    </row>
    <row r="48" spans="2:9" x14ac:dyDescent="0.25">
      <c r="B48" s="12" t="s">
        <v>47</v>
      </c>
    </row>
  </sheetData>
  <mergeCells count="4">
    <mergeCell ref="B8:I8"/>
    <mergeCell ref="B9:I9"/>
    <mergeCell ref="B10:I10"/>
    <mergeCell ref="B11:I11"/>
  </mergeCells>
  <pageMargins left="0.7" right="0.7" top="0.75" bottom="0.75" header="0.3" footer="0.3"/>
  <pageSetup scale="8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showGridLines="0" workbookViewId="0"/>
  </sheetViews>
  <sheetFormatPr defaultRowHeight="15" x14ac:dyDescent="0.25"/>
  <cols>
    <col min="2" max="2" width="9.140625" style="6"/>
    <col min="3" max="8" width="15.140625" customWidth="1"/>
    <col min="9" max="9" width="17.28515625" customWidth="1"/>
  </cols>
  <sheetData>
    <row r="1" spans="1:11" x14ac:dyDescent="0.25">
      <c r="A1" s="37" t="s">
        <v>48</v>
      </c>
      <c r="B1" s="36"/>
    </row>
    <row r="2" spans="1:11" x14ac:dyDescent="0.25">
      <c r="A2" s="37" t="s">
        <v>49</v>
      </c>
      <c r="B2" s="36"/>
    </row>
    <row r="3" spans="1:11" x14ac:dyDescent="0.25">
      <c r="A3" s="37" t="s">
        <v>50</v>
      </c>
      <c r="B3" s="36"/>
    </row>
    <row r="4" spans="1:11" x14ac:dyDescent="0.25">
      <c r="A4" s="37" t="s">
        <v>52</v>
      </c>
      <c r="B4" s="36"/>
    </row>
    <row r="5" spans="1:11" x14ac:dyDescent="0.25">
      <c r="A5" s="38" t="s">
        <v>51</v>
      </c>
      <c r="B5" s="36"/>
    </row>
    <row r="6" spans="1:11" x14ac:dyDescent="0.25">
      <c r="A6" s="38" t="s">
        <v>64</v>
      </c>
      <c r="B6" s="36"/>
    </row>
    <row r="7" spans="1:11" x14ac:dyDescent="0.25">
      <c r="A7">
        <v>1</v>
      </c>
      <c r="I7" s="6" t="s">
        <v>11</v>
      </c>
    </row>
    <row r="8" spans="1:11" x14ac:dyDescent="0.25">
      <c r="B8" s="39" t="s">
        <v>14</v>
      </c>
      <c r="C8" s="39"/>
      <c r="D8" s="39"/>
      <c r="E8" s="39"/>
      <c r="F8" s="39"/>
      <c r="G8" s="39"/>
      <c r="H8" s="39"/>
      <c r="I8" s="39"/>
    </row>
    <row r="9" spans="1:11" x14ac:dyDescent="0.25">
      <c r="B9" s="39" t="s">
        <v>15</v>
      </c>
      <c r="C9" s="39"/>
      <c r="D9" s="39"/>
      <c r="E9" s="39"/>
      <c r="F9" s="39"/>
      <c r="G9" s="39"/>
      <c r="H9" s="39"/>
      <c r="I9" s="39"/>
    </row>
    <row r="10" spans="1:11" ht="18.75" x14ac:dyDescent="0.3">
      <c r="B10" s="40" t="s">
        <v>8</v>
      </c>
      <c r="C10" s="40"/>
      <c r="D10" s="40"/>
      <c r="E10" s="40"/>
      <c r="F10" s="40"/>
      <c r="G10" s="40"/>
      <c r="H10" s="40"/>
      <c r="I10" s="40"/>
    </row>
    <row r="11" spans="1:11" ht="15.75" thickBot="1" x14ac:dyDescent="0.3">
      <c r="B11" s="41" t="s">
        <v>10</v>
      </c>
      <c r="C11" s="41"/>
      <c r="D11" s="41"/>
      <c r="E11" s="41"/>
      <c r="F11" s="41"/>
      <c r="G11" s="41"/>
      <c r="H11" s="41"/>
      <c r="I11" s="41"/>
    </row>
    <row r="12" spans="1:11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12</v>
      </c>
    </row>
    <row r="13" spans="1:11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9</v>
      </c>
      <c r="I13" s="2"/>
    </row>
    <row r="14" spans="1:11" x14ac:dyDescent="0.25">
      <c r="B14" s="8"/>
      <c r="C14" s="4" t="s">
        <v>9</v>
      </c>
      <c r="D14" s="2" t="s">
        <v>9</v>
      </c>
      <c r="E14" s="2" t="s">
        <v>9</v>
      </c>
      <c r="F14" s="2" t="s">
        <v>9</v>
      </c>
      <c r="G14" s="2" t="s">
        <v>9</v>
      </c>
      <c r="H14" s="2"/>
      <c r="I14" s="2"/>
    </row>
    <row r="15" spans="1:11" x14ac:dyDescent="0.25">
      <c r="B15" s="9">
        <v>2019</v>
      </c>
      <c r="C15" s="10">
        <v>208</v>
      </c>
      <c r="D15" s="10">
        <v>15.362</v>
      </c>
      <c r="E15" s="10">
        <v>55.034999999999997</v>
      </c>
      <c r="F15" s="10">
        <v>3782.355</v>
      </c>
      <c r="G15" s="10">
        <v>8.6810000000000009</v>
      </c>
      <c r="H15" s="10">
        <f t="shared" ref="H15:H39" si="0">SUM(C15:G15)</f>
        <v>4069.433</v>
      </c>
      <c r="I15" s="9" t="s">
        <v>13</v>
      </c>
      <c r="K15" s="11"/>
    </row>
    <row r="16" spans="1:11" x14ac:dyDescent="0.25">
      <c r="B16" s="9">
        <v>2020</v>
      </c>
      <c r="C16" s="10">
        <v>201</v>
      </c>
      <c r="D16" s="10">
        <v>14.802</v>
      </c>
      <c r="E16" s="10">
        <v>56.051000000000002</v>
      </c>
      <c r="F16" s="10">
        <v>3969.4050000000002</v>
      </c>
      <c r="G16" s="10">
        <v>382.92899999999997</v>
      </c>
      <c r="H16" s="10">
        <f t="shared" si="0"/>
        <v>4624.1869999999999</v>
      </c>
      <c r="I16" s="9" t="s">
        <v>13</v>
      </c>
      <c r="K16" s="11"/>
    </row>
    <row r="17" spans="2:11" x14ac:dyDescent="0.25">
      <c r="B17" s="9">
        <v>2021</v>
      </c>
      <c r="C17" s="10">
        <v>193</v>
      </c>
      <c r="D17" s="10">
        <v>14.15</v>
      </c>
      <c r="E17" s="10">
        <v>57.463999999999999</v>
      </c>
      <c r="F17" s="10">
        <v>4133.9030000000002</v>
      </c>
      <c r="G17" s="10">
        <v>563.75799999999992</v>
      </c>
      <c r="H17" s="10">
        <f t="shared" si="0"/>
        <v>4962.2749999999996</v>
      </c>
      <c r="I17" s="9" t="s">
        <v>13</v>
      </c>
      <c r="K17" s="11"/>
    </row>
    <row r="18" spans="2:11" x14ac:dyDescent="0.25">
      <c r="B18" s="9">
        <v>2022</v>
      </c>
      <c r="C18" s="10">
        <v>186</v>
      </c>
      <c r="D18" s="10">
        <v>13.544</v>
      </c>
      <c r="E18" s="10">
        <v>59.170999999999999</v>
      </c>
      <c r="F18" s="10">
        <v>4291.6450000000004</v>
      </c>
      <c r="G18" s="10">
        <v>503.52000000000004</v>
      </c>
      <c r="H18" s="10">
        <f t="shared" si="0"/>
        <v>5053.880000000001</v>
      </c>
      <c r="I18" s="9" t="s">
        <v>13</v>
      </c>
      <c r="K18" s="11"/>
    </row>
    <row r="19" spans="2:11" x14ac:dyDescent="0.25">
      <c r="B19" s="9">
        <v>2023</v>
      </c>
      <c r="C19" s="10">
        <v>378</v>
      </c>
      <c r="D19" s="10">
        <v>30.257999999999999</v>
      </c>
      <c r="E19" s="10">
        <v>109.511</v>
      </c>
      <c r="F19" s="10">
        <v>4440.0330000000004</v>
      </c>
      <c r="G19" s="10">
        <v>570.52599999999995</v>
      </c>
      <c r="H19" s="10">
        <f t="shared" si="0"/>
        <v>5528.3280000000004</v>
      </c>
      <c r="I19" s="9" t="s">
        <v>13</v>
      </c>
      <c r="K19" s="11"/>
    </row>
    <row r="20" spans="2:11" x14ac:dyDescent="0.25">
      <c r="B20" s="9">
        <v>2024</v>
      </c>
      <c r="C20" s="10">
        <v>364</v>
      </c>
      <c r="D20" s="10">
        <v>29.103000000000002</v>
      </c>
      <c r="E20" s="10">
        <v>112.729</v>
      </c>
      <c r="F20" s="10">
        <v>4695.1329999999998</v>
      </c>
      <c r="G20" s="10">
        <v>653.17599999999993</v>
      </c>
      <c r="H20" s="10">
        <f t="shared" si="0"/>
        <v>5854.1409999999996</v>
      </c>
      <c r="I20" s="9" t="s">
        <v>13</v>
      </c>
      <c r="K20" s="11"/>
    </row>
    <row r="21" spans="2:11" x14ac:dyDescent="0.25">
      <c r="B21" s="9">
        <v>2025</v>
      </c>
      <c r="C21" s="10">
        <v>350</v>
      </c>
      <c r="D21" s="10">
        <v>27.87</v>
      </c>
      <c r="E21" s="10">
        <v>120.71799999999999</v>
      </c>
      <c r="F21" s="10">
        <v>4869.183</v>
      </c>
      <c r="G21" s="10">
        <v>745.51300000000003</v>
      </c>
      <c r="H21" s="10">
        <f t="shared" si="0"/>
        <v>6113.2839999999997</v>
      </c>
      <c r="I21" s="9" t="s">
        <v>13</v>
      </c>
      <c r="K21" s="11"/>
    </row>
    <row r="22" spans="2:11" x14ac:dyDescent="0.25">
      <c r="B22" s="9">
        <v>2026</v>
      </c>
      <c r="C22" s="10">
        <v>337</v>
      </c>
      <c r="D22" s="10">
        <v>26.699000000000002</v>
      </c>
      <c r="E22" s="10">
        <v>120.678</v>
      </c>
      <c r="F22" s="10">
        <v>4904.5919999999996</v>
      </c>
      <c r="G22" s="10">
        <v>829.9319999999999</v>
      </c>
      <c r="H22" s="10">
        <f t="shared" si="0"/>
        <v>6218.9009999999998</v>
      </c>
      <c r="I22" s="9" t="s">
        <v>13</v>
      </c>
      <c r="K22" s="11"/>
    </row>
    <row r="23" spans="2:11" x14ac:dyDescent="0.25">
      <c r="B23" s="9">
        <v>2027</v>
      </c>
      <c r="C23" s="10">
        <v>323</v>
      </c>
      <c r="D23" s="10">
        <v>25.574999999999999</v>
      </c>
      <c r="E23" s="10">
        <v>121.21</v>
      </c>
      <c r="F23" s="10">
        <v>4824.9549999999999</v>
      </c>
      <c r="G23" s="10">
        <v>875.85</v>
      </c>
      <c r="H23" s="10">
        <f t="shared" si="0"/>
        <v>6170.59</v>
      </c>
      <c r="I23" s="9" t="s">
        <v>13</v>
      </c>
      <c r="K23" s="11"/>
    </row>
    <row r="24" spans="2:11" x14ac:dyDescent="0.25">
      <c r="B24" s="9">
        <v>2028</v>
      </c>
      <c r="C24" s="10">
        <v>541</v>
      </c>
      <c r="D24" s="10">
        <v>44.523000000000003</v>
      </c>
      <c r="E24" s="10">
        <v>180.12800000000001</v>
      </c>
      <c r="F24" s="10">
        <v>4921.9129999999996</v>
      </c>
      <c r="G24" s="10">
        <v>967.76599999999996</v>
      </c>
      <c r="H24" s="10">
        <f t="shared" si="0"/>
        <v>6655.329999999999</v>
      </c>
      <c r="I24" s="9" t="s">
        <v>13</v>
      </c>
      <c r="K24" s="11"/>
    </row>
    <row r="25" spans="2:11" x14ac:dyDescent="0.25">
      <c r="B25" s="9">
        <v>2029</v>
      </c>
      <c r="C25" s="10">
        <v>521</v>
      </c>
      <c r="D25" s="10">
        <v>42.741999999999997</v>
      </c>
      <c r="E25" s="10">
        <v>185.53300000000002</v>
      </c>
      <c r="F25" s="10">
        <v>5230.0659999999998</v>
      </c>
      <c r="G25" s="10">
        <v>1115.8829999999998</v>
      </c>
      <c r="H25" s="10">
        <f t="shared" si="0"/>
        <v>7095.2239999999993</v>
      </c>
      <c r="I25" s="9" t="s">
        <v>13</v>
      </c>
      <c r="K25" s="11"/>
    </row>
    <row r="26" spans="2:11" x14ac:dyDescent="0.25">
      <c r="B26" s="9">
        <v>2030</v>
      </c>
      <c r="C26" s="10">
        <v>615</v>
      </c>
      <c r="D26" s="10">
        <v>50.853000000000002</v>
      </c>
      <c r="E26" s="10">
        <v>218.91300000000001</v>
      </c>
      <c r="F26" s="10">
        <v>5548.4139999999998</v>
      </c>
      <c r="G26" s="10">
        <v>1279.1609999999998</v>
      </c>
      <c r="H26" s="10">
        <f t="shared" si="0"/>
        <v>7712.3409999999994</v>
      </c>
      <c r="I26" s="9" t="s">
        <v>13</v>
      </c>
      <c r="K26" s="11"/>
    </row>
    <row r="27" spans="2:11" x14ac:dyDescent="0.25">
      <c r="B27" s="9">
        <v>2031</v>
      </c>
      <c r="C27" s="10">
        <v>717</v>
      </c>
      <c r="D27" s="10">
        <v>59.6</v>
      </c>
      <c r="E27" s="10">
        <v>255.77300000000002</v>
      </c>
      <c r="F27" s="10">
        <v>5775.7489999999998</v>
      </c>
      <c r="G27" s="10">
        <v>1458.8319999999999</v>
      </c>
      <c r="H27" s="10">
        <f t="shared" si="0"/>
        <v>8266.9539999999997</v>
      </c>
      <c r="I27" s="9" t="s">
        <v>13</v>
      </c>
      <c r="K27" s="11"/>
    </row>
    <row r="28" spans="2:11" x14ac:dyDescent="0.25">
      <c r="B28" s="9">
        <v>2032</v>
      </c>
      <c r="C28" s="10">
        <v>1078</v>
      </c>
      <c r="D28" s="10">
        <v>90.814999999999998</v>
      </c>
      <c r="E28" s="10">
        <v>357.93599999999998</v>
      </c>
      <c r="F28" s="10">
        <v>6281.875</v>
      </c>
      <c r="G28" s="10">
        <v>1760.4770000000001</v>
      </c>
      <c r="H28" s="10">
        <f t="shared" si="0"/>
        <v>9569.103000000001</v>
      </c>
      <c r="I28" s="9" t="s">
        <v>13</v>
      </c>
      <c r="K28" s="11"/>
    </row>
    <row r="29" spans="2:11" x14ac:dyDescent="0.25">
      <c r="B29" s="9">
        <v>2033</v>
      </c>
      <c r="C29" s="10">
        <v>1303</v>
      </c>
      <c r="D29" s="10">
        <v>110.215</v>
      </c>
      <c r="E29" s="10">
        <v>433.71499999999997</v>
      </c>
      <c r="F29" s="10">
        <v>6806.527</v>
      </c>
      <c r="G29" s="10">
        <v>2102.913</v>
      </c>
      <c r="H29" s="10">
        <f t="shared" si="0"/>
        <v>10756.37</v>
      </c>
      <c r="I29" s="9" t="s">
        <v>13</v>
      </c>
      <c r="K29" s="11"/>
    </row>
    <row r="30" spans="2:11" x14ac:dyDescent="0.25">
      <c r="B30" s="9">
        <v>2034</v>
      </c>
      <c r="C30" s="10">
        <v>1390</v>
      </c>
      <c r="D30" s="10">
        <v>117.477</v>
      </c>
      <c r="E30" s="10">
        <v>479.11400000000003</v>
      </c>
      <c r="F30" s="10">
        <v>7034.85</v>
      </c>
      <c r="G30" s="10">
        <v>2354.2419999999997</v>
      </c>
      <c r="H30" s="10">
        <f t="shared" si="0"/>
        <v>11375.683000000001</v>
      </c>
      <c r="I30" s="9" t="s">
        <v>13</v>
      </c>
      <c r="K30" s="11"/>
    </row>
    <row r="31" spans="2:11" x14ac:dyDescent="0.25">
      <c r="B31" s="9">
        <v>2035</v>
      </c>
      <c r="C31" s="10">
        <v>1475</v>
      </c>
      <c r="D31" s="10">
        <v>124.84399999999999</v>
      </c>
      <c r="E31" s="10">
        <v>526.84500000000003</v>
      </c>
      <c r="F31" s="10">
        <v>7291.24</v>
      </c>
      <c r="G31" s="10">
        <v>2641.8530000000001</v>
      </c>
      <c r="H31" s="10">
        <f t="shared" si="0"/>
        <v>12059.781999999999</v>
      </c>
      <c r="I31" s="9" t="s">
        <v>13</v>
      </c>
      <c r="K31" s="11"/>
    </row>
    <row r="32" spans="2:11" x14ac:dyDescent="0.25">
      <c r="B32" s="9">
        <v>2036</v>
      </c>
      <c r="C32" s="10">
        <v>1708</v>
      </c>
      <c r="D32" s="10">
        <v>145.03100000000001</v>
      </c>
      <c r="E32" s="10">
        <v>613.72699999999998</v>
      </c>
      <c r="F32" s="10">
        <v>7969.6279999999997</v>
      </c>
      <c r="G32" s="10">
        <v>3166.5059999999999</v>
      </c>
      <c r="H32" s="10">
        <f t="shared" si="0"/>
        <v>13602.891999999998</v>
      </c>
      <c r="I32" s="9" t="s">
        <v>13</v>
      </c>
      <c r="K32" s="11"/>
    </row>
    <row r="33" spans="2:11" x14ac:dyDescent="0.25">
      <c r="B33" s="9">
        <v>2037</v>
      </c>
      <c r="C33" s="10">
        <v>1789</v>
      </c>
      <c r="D33" s="10">
        <v>152.12100000000001</v>
      </c>
      <c r="E33" s="10">
        <v>667.08399999999995</v>
      </c>
      <c r="F33" s="10">
        <v>8204.8700000000008</v>
      </c>
      <c r="G33" s="10">
        <v>3509.355</v>
      </c>
      <c r="H33" s="10">
        <f t="shared" si="0"/>
        <v>14322.43</v>
      </c>
      <c r="I33" s="9" t="s">
        <v>13</v>
      </c>
      <c r="K33" s="11"/>
    </row>
    <row r="34" spans="2:11" x14ac:dyDescent="0.25">
      <c r="B34" s="9">
        <v>2038</v>
      </c>
      <c r="C34" s="10">
        <v>1871</v>
      </c>
      <c r="D34" s="10">
        <v>158.30500000000001</v>
      </c>
      <c r="E34" s="10">
        <v>723.35199999999998</v>
      </c>
      <c r="F34" s="10">
        <v>8539.1450000000004</v>
      </c>
      <c r="G34" s="10">
        <v>3925.7829999999999</v>
      </c>
      <c r="H34" s="10">
        <f t="shared" si="0"/>
        <v>15217.584999999999</v>
      </c>
      <c r="I34" s="9" t="s">
        <v>13</v>
      </c>
      <c r="K34" s="11"/>
    </row>
    <row r="35" spans="2:11" x14ac:dyDescent="0.25">
      <c r="B35" s="9">
        <v>2039</v>
      </c>
      <c r="C35" s="10">
        <v>1953</v>
      </c>
      <c r="D35" s="10">
        <v>165.678</v>
      </c>
      <c r="E35" s="10">
        <v>782.28800000000001</v>
      </c>
      <c r="F35" s="10">
        <v>8876.34</v>
      </c>
      <c r="G35" s="10">
        <v>4379.0949999999993</v>
      </c>
      <c r="H35" s="10">
        <f t="shared" si="0"/>
        <v>16156.401</v>
      </c>
      <c r="I35" s="9" t="s">
        <v>13</v>
      </c>
      <c r="K35" s="11"/>
    </row>
    <row r="36" spans="2:11" x14ac:dyDescent="0.25">
      <c r="B36" s="9">
        <v>2040</v>
      </c>
      <c r="C36" s="10">
        <v>2037</v>
      </c>
      <c r="D36" s="10">
        <v>173.14599999999999</v>
      </c>
      <c r="E36" s="10">
        <v>843.77199999999993</v>
      </c>
      <c r="F36" s="10">
        <v>9204.0349999999999</v>
      </c>
      <c r="G36" s="10">
        <v>4855.3249999999998</v>
      </c>
      <c r="H36" s="10">
        <f t="shared" si="0"/>
        <v>17113.277999999998</v>
      </c>
      <c r="I36" s="9" t="s">
        <v>13</v>
      </c>
      <c r="K36" s="11"/>
    </row>
    <row r="37" spans="2:11" x14ac:dyDescent="0.25">
      <c r="B37" s="9">
        <v>2041</v>
      </c>
      <c r="C37" s="10">
        <v>2122</v>
      </c>
      <c r="D37" s="10">
        <v>180.60400000000001</v>
      </c>
      <c r="E37" s="10">
        <v>908.28200000000004</v>
      </c>
      <c r="F37" s="10">
        <v>9542.61</v>
      </c>
      <c r="G37" s="10">
        <v>5381.8239999999996</v>
      </c>
      <c r="H37" s="10">
        <f t="shared" si="0"/>
        <v>18135.32</v>
      </c>
      <c r="I37" s="9" t="s">
        <v>13</v>
      </c>
      <c r="K37" s="11"/>
    </row>
    <row r="38" spans="2:11" x14ac:dyDescent="0.25">
      <c r="B38" s="9">
        <v>2042</v>
      </c>
      <c r="C38" s="10">
        <v>2032</v>
      </c>
      <c r="D38" s="10">
        <v>172.892</v>
      </c>
      <c r="E38" s="10">
        <v>934.91899999999987</v>
      </c>
      <c r="F38" s="10">
        <v>9989.4169999999995</v>
      </c>
      <c r="G38" s="10">
        <v>5938.0680000000002</v>
      </c>
      <c r="H38" s="10">
        <f t="shared" si="0"/>
        <v>19067.295999999998</v>
      </c>
      <c r="I38" s="9" t="s">
        <v>13</v>
      </c>
      <c r="K38" s="11"/>
    </row>
    <row r="39" spans="2:11" x14ac:dyDescent="0.25">
      <c r="B39" s="9">
        <v>2043</v>
      </c>
      <c r="C39" s="10">
        <v>2304</v>
      </c>
      <c r="D39" s="10">
        <v>196.54599999999999</v>
      </c>
      <c r="E39" s="10">
        <v>1048.568</v>
      </c>
      <c r="F39" s="10">
        <v>10675.017</v>
      </c>
      <c r="G39" s="10">
        <v>6850.7929999999997</v>
      </c>
      <c r="H39" s="10">
        <f t="shared" si="0"/>
        <v>21074.923999999999</v>
      </c>
      <c r="I39" s="9" t="s">
        <v>13</v>
      </c>
      <c r="K39" s="11"/>
    </row>
    <row r="41" spans="2:11" x14ac:dyDescent="0.25">
      <c r="B41" s="12" t="s">
        <v>21</v>
      </c>
    </row>
    <row r="42" spans="2:11" x14ac:dyDescent="0.25">
      <c r="B42" s="12" t="s">
        <v>16</v>
      </c>
    </row>
    <row r="43" spans="2:11" x14ac:dyDescent="0.25">
      <c r="B43" s="12" t="s">
        <v>46</v>
      </c>
    </row>
    <row r="44" spans="2:11" x14ac:dyDescent="0.25">
      <c r="B44" s="12"/>
    </row>
    <row r="45" spans="2:11" x14ac:dyDescent="0.25">
      <c r="B45" s="12" t="s">
        <v>17</v>
      </c>
    </row>
    <row r="46" spans="2:11" x14ac:dyDescent="0.25">
      <c r="B46" s="12" t="s">
        <v>19</v>
      </c>
    </row>
    <row r="47" spans="2:11" x14ac:dyDescent="0.25">
      <c r="B47" s="12" t="s">
        <v>20</v>
      </c>
    </row>
    <row r="48" spans="2:11" x14ac:dyDescent="0.25">
      <c r="B48" s="12" t="s">
        <v>18</v>
      </c>
    </row>
  </sheetData>
  <mergeCells count="4">
    <mergeCell ref="B10:I10"/>
    <mergeCell ref="B11:I11"/>
    <mergeCell ref="B9:I9"/>
    <mergeCell ref="B8:I8"/>
  </mergeCells>
  <pageMargins left="0.7" right="0.7" top="0.75" bottom="0.75" header="0.3" footer="0.3"/>
  <pageSetup scale="82" orientation="landscape" r:id="rId1"/>
  <ignoredErrors>
    <ignoredError sqref="H15:H39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workbookViewId="0"/>
  </sheetViews>
  <sheetFormatPr defaultRowHeight="15" x14ac:dyDescent="0.25"/>
  <cols>
    <col min="2" max="2" width="9.140625" style="13"/>
    <col min="3" max="8" width="15.140625" customWidth="1"/>
    <col min="9" max="10" width="17.28515625" customWidth="1"/>
    <col min="11" max="11" width="10" bestFit="1" customWidth="1"/>
  </cols>
  <sheetData>
    <row r="1" spans="1:10" x14ac:dyDescent="0.25">
      <c r="A1" s="37" t="s">
        <v>48</v>
      </c>
      <c r="B1" s="36"/>
    </row>
    <row r="2" spans="1:10" x14ac:dyDescent="0.25">
      <c r="A2" s="37" t="s">
        <v>49</v>
      </c>
      <c r="B2" s="36"/>
    </row>
    <row r="3" spans="1:10" x14ac:dyDescent="0.25">
      <c r="A3" s="37" t="s">
        <v>50</v>
      </c>
      <c r="B3" s="36"/>
    </row>
    <row r="4" spans="1:10" x14ac:dyDescent="0.25">
      <c r="A4" s="37" t="s">
        <v>52</v>
      </c>
      <c r="B4" s="36"/>
    </row>
    <row r="5" spans="1:10" x14ac:dyDescent="0.25">
      <c r="A5" s="38" t="s">
        <v>51</v>
      </c>
      <c r="B5" s="36"/>
    </row>
    <row r="6" spans="1:10" x14ac:dyDescent="0.25">
      <c r="A6" s="38" t="s">
        <v>65</v>
      </c>
      <c r="B6" s="36"/>
    </row>
    <row r="7" spans="1:10" x14ac:dyDescent="0.25">
      <c r="A7">
        <v>2</v>
      </c>
      <c r="I7" s="13" t="s">
        <v>24</v>
      </c>
    </row>
    <row r="8" spans="1:10" x14ac:dyDescent="0.25">
      <c r="B8" s="39" t="s">
        <v>14</v>
      </c>
      <c r="C8" s="39"/>
      <c r="D8" s="39"/>
      <c r="E8" s="39"/>
      <c r="F8" s="39"/>
      <c r="G8" s="39"/>
      <c r="H8" s="39"/>
      <c r="I8" s="39"/>
    </row>
    <row r="9" spans="1:10" x14ac:dyDescent="0.25">
      <c r="B9" s="39" t="s">
        <v>15</v>
      </c>
      <c r="C9" s="39"/>
      <c r="D9" s="39"/>
      <c r="E9" s="39"/>
      <c r="F9" s="39"/>
      <c r="G9" s="39"/>
      <c r="H9" s="39"/>
      <c r="I9" s="39"/>
    </row>
    <row r="10" spans="1:10" ht="18.75" x14ac:dyDescent="0.3">
      <c r="B10" s="40" t="s">
        <v>23</v>
      </c>
      <c r="C10" s="40"/>
      <c r="D10" s="40"/>
      <c r="E10" s="40"/>
      <c r="F10" s="40"/>
      <c r="G10" s="40"/>
      <c r="H10" s="40"/>
      <c r="I10" s="40"/>
      <c r="J10" s="18"/>
    </row>
    <row r="11" spans="1:10" ht="15.75" thickBot="1" x14ac:dyDescent="0.3">
      <c r="B11" s="41" t="s">
        <v>10</v>
      </c>
      <c r="C11" s="41"/>
      <c r="D11" s="41"/>
      <c r="E11" s="41"/>
      <c r="F11" s="41"/>
      <c r="G11" s="41"/>
      <c r="H11" s="41"/>
      <c r="I11" s="41"/>
      <c r="J11" s="17"/>
    </row>
    <row r="12" spans="1:10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22</v>
      </c>
      <c r="J12" s="16"/>
    </row>
    <row r="13" spans="1:10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9</v>
      </c>
      <c r="I13" s="2"/>
      <c r="J13" s="16"/>
    </row>
    <row r="14" spans="1:10" x14ac:dyDescent="0.25">
      <c r="B14" s="8"/>
      <c r="C14" s="4" t="s">
        <v>9</v>
      </c>
      <c r="D14" s="2" t="s">
        <v>9</v>
      </c>
      <c r="E14" s="2" t="s">
        <v>9</v>
      </c>
      <c r="F14" s="2" t="s">
        <v>9</v>
      </c>
      <c r="G14" s="2" t="s">
        <v>9</v>
      </c>
      <c r="H14" s="2"/>
      <c r="I14" s="2"/>
      <c r="J14" s="16"/>
    </row>
    <row r="15" spans="1:10" x14ac:dyDescent="0.25">
      <c r="B15" s="9">
        <v>2019</v>
      </c>
      <c r="C15" s="10">
        <v>205</v>
      </c>
      <c r="D15" s="10">
        <v>15.363</v>
      </c>
      <c r="E15" s="10">
        <v>55.296999999999997</v>
      </c>
      <c r="F15" s="10">
        <v>3782.3789999999999</v>
      </c>
      <c r="G15" s="10">
        <v>8.6989999999999998</v>
      </c>
      <c r="H15" s="10">
        <f t="shared" ref="H15:H39" si="0">SUM(C15:G15)</f>
        <v>4066.7379999999998</v>
      </c>
      <c r="I15" s="15">
        <v>-2.2464268651541365E-2</v>
      </c>
      <c r="J15" s="14"/>
    </row>
    <row r="16" spans="1:10" x14ac:dyDescent="0.25">
      <c r="B16" s="9">
        <v>2020</v>
      </c>
      <c r="C16" s="10">
        <v>198</v>
      </c>
      <c r="D16" s="10">
        <v>14.803000000000001</v>
      </c>
      <c r="E16" s="10">
        <v>56.292000000000002</v>
      </c>
      <c r="F16" s="10">
        <v>3968.8870000000002</v>
      </c>
      <c r="G16" s="10">
        <v>382.78000000000003</v>
      </c>
      <c r="H16" s="10">
        <f t="shared" si="0"/>
        <v>4620.7619999999997</v>
      </c>
      <c r="I16" s="15">
        <v>-2.8152297039721511E-2</v>
      </c>
      <c r="J16" s="14"/>
    </row>
    <row r="17" spans="2:10" x14ac:dyDescent="0.25">
      <c r="B17" s="9">
        <v>2021</v>
      </c>
      <c r="C17" s="10">
        <v>190</v>
      </c>
      <c r="D17" s="10">
        <v>14.151</v>
      </c>
      <c r="E17" s="10">
        <v>57.714999999999996</v>
      </c>
      <c r="F17" s="10">
        <v>4133.1189999999997</v>
      </c>
      <c r="G17" s="10">
        <v>563.50900000000001</v>
      </c>
      <c r="H17" s="10">
        <f t="shared" si="0"/>
        <v>4958.4939999999997</v>
      </c>
      <c r="I17" s="15">
        <v>-3.0975188546900366E-2</v>
      </c>
      <c r="J17" s="14"/>
    </row>
    <row r="18" spans="2:10" x14ac:dyDescent="0.25">
      <c r="B18" s="9">
        <v>2022</v>
      </c>
      <c r="C18" s="10">
        <v>183</v>
      </c>
      <c r="D18" s="10">
        <v>13.545</v>
      </c>
      <c r="E18" s="10">
        <v>59.424999999999997</v>
      </c>
      <c r="F18" s="10">
        <v>4291.8270000000002</v>
      </c>
      <c r="G18" s="10">
        <v>503.35199999999998</v>
      </c>
      <c r="H18" s="10">
        <f t="shared" si="0"/>
        <v>5051.1490000000003</v>
      </c>
      <c r="I18" s="15">
        <v>-2.2237367232740658E-2</v>
      </c>
      <c r="J18" s="14"/>
    </row>
    <row r="19" spans="2:10" x14ac:dyDescent="0.25">
      <c r="B19" s="9">
        <v>2023</v>
      </c>
      <c r="C19" s="10">
        <v>375</v>
      </c>
      <c r="D19" s="10">
        <v>30.259</v>
      </c>
      <c r="E19" s="10">
        <v>109.77500000000001</v>
      </c>
      <c r="F19" s="10">
        <v>4438.7439999999997</v>
      </c>
      <c r="G19" s="10">
        <v>570.28100000000006</v>
      </c>
      <c r="H19" s="10">
        <f t="shared" si="0"/>
        <v>5524.0589999999993</v>
      </c>
      <c r="I19" s="15">
        <v>-3.4387838792329539E-2</v>
      </c>
      <c r="J19" s="14"/>
    </row>
    <row r="20" spans="2:10" x14ac:dyDescent="0.25">
      <c r="B20" s="9">
        <v>2024</v>
      </c>
      <c r="C20" s="10">
        <v>362</v>
      </c>
      <c r="D20" s="10">
        <v>29.103999999999999</v>
      </c>
      <c r="E20" s="10">
        <v>112.995</v>
      </c>
      <c r="F20" s="10">
        <v>4694.1639999999998</v>
      </c>
      <c r="G20" s="10">
        <v>652.91499999999996</v>
      </c>
      <c r="H20" s="10">
        <f t="shared" si="0"/>
        <v>5851.1779999999999</v>
      </c>
      <c r="I20" s="15">
        <v>-2.3550060768334772E-2</v>
      </c>
      <c r="J20" s="14"/>
    </row>
    <row r="21" spans="2:10" x14ac:dyDescent="0.25">
      <c r="B21" s="9">
        <v>2025</v>
      </c>
      <c r="C21" s="10">
        <v>559</v>
      </c>
      <c r="D21" s="10">
        <v>46.201000000000001</v>
      </c>
      <c r="E21" s="10">
        <v>167.45000000000002</v>
      </c>
      <c r="F21" s="10">
        <v>4798.0420000000004</v>
      </c>
      <c r="G21" s="10">
        <v>732.64799999999991</v>
      </c>
      <c r="H21" s="10">
        <f t="shared" si="0"/>
        <v>6303.3410000000003</v>
      </c>
      <c r="I21" s="15">
        <v>1.4969786773770908</v>
      </c>
      <c r="J21" s="14"/>
    </row>
    <row r="22" spans="2:10" x14ac:dyDescent="0.25">
      <c r="B22" s="9">
        <v>2026</v>
      </c>
      <c r="C22" s="10">
        <v>538</v>
      </c>
      <c r="D22" s="10">
        <v>44.360999999999997</v>
      </c>
      <c r="E22" s="10">
        <v>171.89700000000002</v>
      </c>
      <c r="F22" s="10">
        <v>4832.3890000000001</v>
      </c>
      <c r="G22" s="10">
        <v>816.16099999999994</v>
      </c>
      <c r="H22" s="10">
        <f t="shared" si="0"/>
        <v>6402.808</v>
      </c>
      <c r="I22" s="15">
        <v>1.4298327705149791</v>
      </c>
      <c r="J22" s="14"/>
    </row>
    <row r="23" spans="2:10" x14ac:dyDescent="0.25">
      <c r="B23" s="9">
        <v>2027</v>
      </c>
      <c r="C23" s="10">
        <v>517</v>
      </c>
      <c r="D23" s="10">
        <v>42.459000000000003</v>
      </c>
      <c r="E23" s="10">
        <v>175.66</v>
      </c>
      <c r="F23" s="10">
        <v>4763.7389999999996</v>
      </c>
      <c r="G23" s="10">
        <v>863.34299999999996</v>
      </c>
      <c r="H23" s="10">
        <f t="shared" si="0"/>
        <v>6362.2009999999991</v>
      </c>
      <c r="I23" s="15">
        <v>1.4667216581823277</v>
      </c>
      <c r="J23" s="14"/>
    </row>
    <row r="24" spans="2:10" x14ac:dyDescent="0.25">
      <c r="B24" s="9">
        <v>2028</v>
      </c>
      <c r="C24" s="10">
        <v>497</v>
      </c>
      <c r="D24" s="10">
        <v>40.655000000000001</v>
      </c>
      <c r="E24" s="10">
        <v>180.43599999999998</v>
      </c>
      <c r="F24" s="10">
        <v>4920.3819999999996</v>
      </c>
      <c r="G24" s="10">
        <v>967.10299999999995</v>
      </c>
      <c r="H24" s="10">
        <f t="shared" si="0"/>
        <v>6605.576</v>
      </c>
      <c r="I24" s="15">
        <v>-0.37392502157863361</v>
      </c>
      <c r="J24" s="14"/>
    </row>
    <row r="25" spans="2:10" x14ac:dyDescent="0.25">
      <c r="B25" s="9">
        <v>2029</v>
      </c>
      <c r="C25" s="10">
        <v>477</v>
      </c>
      <c r="D25" s="10">
        <v>38.930999999999997</v>
      </c>
      <c r="E25" s="10">
        <v>185.83600000000001</v>
      </c>
      <c r="F25" s="10">
        <v>5228.4110000000001</v>
      </c>
      <c r="G25" s="10">
        <v>1115.3799999999999</v>
      </c>
      <c r="H25" s="10">
        <f t="shared" si="0"/>
        <v>7045.558</v>
      </c>
      <c r="I25" s="15">
        <v>-0.36812155172045202</v>
      </c>
      <c r="J25" s="14"/>
    </row>
    <row r="26" spans="2:10" x14ac:dyDescent="0.25">
      <c r="B26" s="9">
        <v>2030</v>
      </c>
      <c r="C26" s="10">
        <v>592</v>
      </c>
      <c r="D26" s="10">
        <v>48.88</v>
      </c>
      <c r="E26" s="10">
        <v>223.68899999999999</v>
      </c>
      <c r="F26" s="10">
        <v>5541.3230000000003</v>
      </c>
      <c r="G26" s="10">
        <v>1277.393</v>
      </c>
      <c r="H26" s="10">
        <f t="shared" si="0"/>
        <v>7683.2849999999999</v>
      </c>
      <c r="I26" s="15">
        <v>-0.21173069308102696</v>
      </c>
      <c r="J26" s="14"/>
    </row>
    <row r="27" spans="2:10" x14ac:dyDescent="0.25">
      <c r="B27" s="9">
        <v>2031</v>
      </c>
      <c r="C27" s="10">
        <v>694</v>
      </c>
      <c r="D27" s="10">
        <v>57.762999999999998</v>
      </c>
      <c r="E27" s="10">
        <v>260.67099999999999</v>
      </c>
      <c r="F27" s="10">
        <v>5768.6869999999999</v>
      </c>
      <c r="G27" s="10">
        <v>1456.9649999999999</v>
      </c>
      <c r="H27" s="10">
        <f t="shared" si="0"/>
        <v>8238.0859999999993</v>
      </c>
      <c r="I27" s="15">
        <v>-0.20728722917450335</v>
      </c>
      <c r="J27" s="14"/>
    </row>
    <row r="28" spans="2:10" x14ac:dyDescent="0.25">
      <c r="B28" s="9">
        <v>2032</v>
      </c>
      <c r="C28" s="10">
        <v>1056</v>
      </c>
      <c r="D28" s="10">
        <v>89.058999999999997</v>
      </c>
      <c r="E28" s="10">
        <v>362.95299999999997</v>
      </c>
      <c r="F28" s="10">
        <v>6275.5249999999996</v>
      </c>
      <c r="G28" s="10">
        <v>1758.5609999999999</v>
      </c>
      <c r="H28" s="10">
        <f t="shared" si="0"/>
        <v>9542.098</v>
      </c>
      <c r="I28" s="15">
        <v>-0.19053632482895652</v>
      </c>
      <c r="J28" s="14"/>
    </row>
    <row r="29" spans="2:10" x14ac:dyDescent="0.25">
      <c r="B29" s="9">
        <v>2033</v>
      </c>
      <c r="C29" s="10">
        <v>1282</v>
      </c>
      <c r="D29" s="10">
        <v>108.496</v>
      </c>
      <c r="E29" s="10">
        <v>438.88199999999995</v>
      </c>
      <c r="F29" s="10">
        <v>6799.0879999999997</v>
      </c>
      <c r="G29" s="10">
        <v>2100.4189999999999</v>
      </c>
      <c r="H29" s="10">
        <f t="shared" si="0"/>
        <v>10728.885</v>
      </c>
      <c r="I29" s="15">
        <v>-0.19191237206411235</v>
      </c>
      <c r="J29" s="14"/>
    </row>
    <row r="30" spans="2:10" x14ac:dyDescent="0.25">
      <c r="B30" s="9">
        <v>2034</v>
      </c>
      <c r="C30" s="10">
        <v>1369</v>
      </c>
      <c r="D30" s="10">
        <v>115.76300000000001</v>
      </c>
      <c r="E30" s="10">
        <v>484.375</v>
      </c>
      <c r="F30" s="10">
        <v>7028.5389999999998</v>
      </c>
      <c r="G30" s="10">
        <v>2352.067</v>
      </c>
      <c r="H30" s="10">
        <f t="shared" si="0"/>
        <v>11349.743999999999</v>
      </c>
      <c r="I30" s="15">
        <v>-0.17898156127333228</v>
      </c>
      <c r="J30" s="14"/>
    </row>
    <row r="31" spans="2:10" x14ac:dyDescent="0.25">
      <c r="B31" s="9">
        <v>2035</v>
      </c>
      <c r="C31" s="10">
        <v>1455</v>
      </c>
      <c r="D31" s="10">
        <v>123.129</v>
      </c>
      <c r="E31" s="10">
        <v>532.22699999999998</v>
      </c>
      <c r="F31" s="10">
        <v>7284.7439999999997</v>
      </c>
      <c r="G31" s="10">
        <v>2639.6040000000003</v>
      </c>
      <c r="H31" s="10">
        <f t="shared" si="0"/>
        <v>12034.703999999998</v>
      </c>
      <c r="I31" s="15">
        <v>-0.17101378634275366</v>
      </c>
      <c r="J31" s="14"/>
    </row>
    <row r="32" spans="2:10" x14ac:dyDescent="0.25">
      <c r="B32" s="9">
        <v>2036</v>
      </c>
      <c r="C32" s="10">
        <v>1687</v>
      </c>
      <c r="D32" s="10">
        <v>143.31700000000001</v>
      </c>
      <c r="E32" s="10">
        <v>619.26</v>
      </c>
      <c r="F32" s="10">
        <v>7963.0429999999997</v>
      </c>
      <c r="G32" s="10">
        <v>3163.998</v>
      </c>
      <c r="H32" s="10">
        <f t="shared" si="0"/>
        <v>13576.617999999999</v>
      </c>
      <c r="I32" s="15">
        <v>-0.17656082109746571</v>
      </c>
      <c r="J32" s="14"/>
    </row>
    <row r="33" spans="2:10" x14ac:dyDescent="0.25">
      <c r="B33" s="9">
        <v>2037</v>
      </c>
      <c r="C33" s="10">
        <v>1769</v>
      </c>
      <c r="D33" s="10">
        <v>150.41</v>
      </c>
      <c r="E33" s="10">
        <v>672.745</v>
      </c>
      <c r="F33" s="10">
        <v>8198.4330000000009</v>
      </c>
      <c r="G33" s="10">
        <v>3506.7129999999997</v>
      </c>
      <c r="H33" s="10">
        <f t="shared" si="0"/>
        <v>14297.301000000001</v>
      </c>
      <c r="I33" s="15">
        <v>-0.16730602858450794</v>
      </c>
      <c r="J33" s="14"/>
    </row>
    <row r="34" spans="2:10" x14ac:dyDescent="0.25">
      <c r="B34" s="9">
        <v>2038</v>
      </c>
      <c r="C34" s="10">
        <v>1851</v>
      </c>
      <c r="D34" s="10">
        <v>156.59700000000001</v>
      </c>
      <c r="E34" s="10">
        <v>729.16300000000001</v>
      </c>
      <c r="F34" s="10">
        <v>8529.8330000000005</v>
      </c>
      <c r="G34" s="10">
        <v>3921.864</v>
      </c>
      <c r="H34" s="10">
        <f t="shared" si="0"/>
        <v>15188.457</v>
      </c>
      <c r="I34" s="15">
        <v>-0.19163861605520394</v>
      </c>
      <c r="J34" s="14"/>
    </row>
    <row r="35" spans="2:10" x14ac:dyDescent="0.25">
      <c r="B35" s="9">
        <v>2039</v>
      </c>
      <c r="C35" s="10">
        <v>1933</v>
      </c>
      <c r="D35" s="10">
        <v>163.97300000000001</v>
      </c>
      <c r="E35" s="10">
        <v>788.23500000000001</v>
      </c>
      <c r="F35" s="10">
        <v>8869.9580000000005</v>
      </c>
      <c r="G35" s="10">
        <v>4375.9929999999995</v>
      </c>
      <c r="H35" s="10">
        <f t="shared" si="0"/>
        <v>16131.159</v>
      </c>
      <c r="I35" s="15">
        <v>-0.16413048252901979</v>
      </c>
      <c r="J35" s="14"/>
    </row>
    <row r="36" spans="2:10" x14ac:dyDescent="0.25">
      <c r="B36" s="9">
        <v>2040</v>
      </c>
      <c r="C36" s="10">
        <v>2017</v>
      </c>
      <c r="D36" s="10">
        <v>171.535</v>
      </c>
      <c r="E36" s="10">
        <v>849.86500000000001</v>
      </c>
      <c r="F36" s="10">
        <v>9197.634</v>
      </c>
      <c r="G36" s="10">
        <v>4851.9579999999996</v>
      </c>
      <c r="H36" s="10">
        <f t="shared" si="0"/>
        <v>17087.991999999998</v>
      </c>
      <c r="I36" s="15">
        <v>-0.16208001798518779</v>
      </c>
      <c r="J36" s="14"/>
    </row>
    <row r="37" spans="2:10" x14ac:dyDescent="0.25">
      <c r="B37" s="9">
        <v>2041</v>
      </c>
      <c r="C37" s="10">
        <v>2102</v>
      </c>
      <c r="D37" s="10">
        <v>179.27</v>
      </c>
      <c r="E37" s="10">
        <v>914.53499999999997</v>
      </c>
      <c r="F37" s="10">
        <v>9533.9760000000006</v>
      </c>
      <c r="G37" s="10">
        <v>5378.4889999999996</v>
      </c>
      <c r="H37" s="10">
        <f t="shared" si="0"/>
        <v>18108.27</v>
      </c>
      <c r="I37" s="15">
        <v>-0.17168240112691224</v>
      </c>
      <c r="J37" s="14"/>
    </row>
    <row r="38" spans="2:10" x14ac:dyDescent="0.25">
      <c r="B38" s="9">
        <v>2042</v>
      </c>
      <c r="C38" s="10">
        <v>2013</v>
      </c>
      <c r="D38" s="10">
        <v>171.92599999999999</v>
      </c>
      <c r="E38" s="10">
        <v>941.33400000000006</v>
      </c>
      <c r="F38" s="10">
        <v>9987.6659999999993</v>
      </c>
      <c r="G38" s="10">
        <v>5935.5240000000003</v>
      </c>
      <c r="H38" s="10">
        <f t="shared" si="0"/>
        <v>19049.45</v>
      </c>
      <c r="I38" s="15">
        <v>-0.11216517615467134</v>
      </c>
      <c r="J38" s="14"/>
    </row>
    <row r="39" spans="2:10" x14ac:dyDescent="0.25">
      <c r="B39" s="9">
        <v>2043</v>
      </c>
      <c r="C39" s="10">
        <v>2284</v>
      </c>
      <c r="D39" s="10">
        <v>195.84899999999999</v>
      </c>
      <c r="E39" s="10">
        <v>1055.1669999999999</v>
      </c>
      <c r="F39" s="10">
        <v>10668.489</v>
      </c>
      <c r="G39" s="10">
        <v>6846.683</v>
      </c>
      <c r="H39" s="10">
        <f t="shared" si="0"/>
        <v>21050.187999999998</v>
      </c>
      <c r="I39" s="15">
        <v>-0.15395892517264506</v>
      </c>
      <c r="J39" s="14"/>
    </row>
    <row r="41" spans="2:10" x14ac:dyDescent="0.25">
      <c r="B41" s="12" t="s">
        <v>21</v>
      </c>
    </row>
    <row r="42" spans="2:10" x14ac:dyDescent="0.25">
      <c r="B42" s="12" t="s">
        <v>16</v>
      </c>
    </row>
    <row r="43" spans="2:10" x14ac:dyDescent="0.25">
      <c r="B43" s="12" t="s">
        <v>46</v>
      </c>
    </row>
    <row r="44" spans="2:10" x14ac:dyDescent="0.25">
      <c r="B44" s="12"/>
    </row>
    <row r="45" spans="2:10" x14ac:dyDescent="0.25">
      <c r="B45" s="12" t="s">
        <v>17</v>
      </c>
    </row>
    <row r="46" spans="2:10" x14ac:dyDescent="0.25">
      <c r="B46" s="12" t="s">
        <v>19</v>
      </c>
    </row>
    <row r="47" spans="2:10" x14ac:dyDescent="0.25">
      <c r="B47" s="12" t="s">
        <v>20</v>
      </c>
    </row>
    <row r="48" spans="2:10" x14ac:dyDescent="0.25">
      <c r="B48" s="12" t="s">
        <v>18</v>
      </c>
    </row>
  </sheetData>
  <mergeCells count="4">
    <mergeCell ref="B10:I10"/>
    <mergeCell ref="B11:I11"/>
    <mergeCell ref="B9:I9"/>
    <mergeCell ref="B8:I8"/>
  </mergeCells>
  <pageMargins left="0.7" right="0.7" top="0.75" bottom="0.75" header="0.3" footer="0.3"/>
  <pageSetup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workbookViewId="0"/>
  </sheetViews>
  <sheetFormatPr defaultRowHeight="15" x14ac:dyDescent="0.25"/>
  <cols>
    <col min="2" max="2" width="9.140625" style="13"/>
    <col min="3" max="8" width="15.140625" customWidth="1"/>
    <col min="9" max="9" width="17.28515625" customWidth="1"/>
  </cols>
  <sheetData>
    <row r="1" spans="1:9" x14ac:dyDescent="0.25">
      <c r="A1" s="37" t="s">
        <v>48</v>
      </c>
      <c r="B1" s="36"/>
    </row>
    <row r="2" spans="1:9" x14ac:dyDescent="0.25">
      <c r="A2" s="37" t="s">
        <v>49</v>
      </c>
      <c r="B2" s="36"/>
    </row>
    <row r="3" spans="1:9" x14ac:dyDescent="0.25">
      <c r="A3" s="37" t="s">
        <v>50</v>
      </c>
      <c r="B3" s="36"/>
    </row>
    <row r="4" spans="1:9" x14ac:dyDescent="0.25">
      <c r="A4" s="37" t="s">
        <v>52</v>
      </c>
      <c r="B4" s="36"/>
    </row>
    <row r="5" spans="1:9" x14ac:dyDescent="0.25">
      <c r="A5" s="38" t="s">
        <v>51</v>
      </c>
      <c r="B5" s="36"/>
    </row>
    <row r="6" spans="1:9" x14ac:dyDescent="0.25">
      <c r="A6" s="38" t="s">
        <v>66</v>
      </c>
      <c r="B6" s="36"/>
    </row>
    <row r="7" spans="1:9" x14ac:dyDescent="0.25">
      <c r="A7">
        <v>3</v>
      </c>
      <c r="I7" s="13" t="s">
        <v>26</v>
      </c>
    </row>
    <row r="8" spans="1:9" x14ac:dyDescent="0.25">
      <c r="B8" s="39" t="s">
        <v>14</v>
      </c>
      <c r="C8" s="39"/>
      <c r="D8" s="39"/>
      <c r="E8" s="39"/>
      <c r="F8" s="39"/>
      <c r="G8" s="39"/>
      <c r="H8" s="39"/>
      <c r="I8" s="39"/>
    </row>
    <row r="9" spans="1:9" x14ac:dyDescent="0.25">
      <c r="B9" s="39" t="s">
        <v>15</v>
      </c>
      <c r="C9" s="39"/>
      <c r="D9" s="39"/>
      <c r="E9" s="39"/>
      <c r="F9" s="39"/>
      <c r="G9" s="39"/>
      <c r="H9" s="39"/>
      <c r="I9" s="39"/>
    </row>
    <row r="10" spans="1:9" ht="18.75" x14ac:dyDescent="0.3">
      <c r="B10" s="40" t="s">
        <v>25</v>
      </c>
      <c r="C10" s="40"/>
      <c r="D10" s="40"/>
      <c r="E10" s="40"/>
      <c r="F10" s="40"/>
      <c r="G10" s="40"/>
      <c r="H10" s="40"/>
      <c r="I10" s="40"/>
    </row>
    <row r="11" spans="1:9" ht="15.75" thickBot="1" x14ac:dyDescent="0.3">
      <c r="B11" s="41" t="s">
        <v>10</v>
      </c>
      <c r="C11" s="41"/>
      <c r="D11" s="41"/>
      <c r="E11" s="41"/>
      <c r="F11" s="41"/>
      <c r="G11" s="41"/>
      <c r="H11" s="41"/>
      <c r="I11" s="41"/>
    </row>
    <row r="12" spans="1:9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22</v>
      </c>
    </row>
    <row r="13" spans="1:9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9</v>
      </c>
      <c r="I13" s="2"/>
    </row>
    <row r="14" spans="1:9" x14ac:dyDescent="0.25">
      <c r="B14" s="8"/>
      <c r="C14" s="4" t="s">
        <v>9</v>
      </c>
      <c r="D14" s="2" t="s">
        <v>9</v>
      </c>
      <c r="E14" s="2" t="s">
        <v>9</v>
      </c>
      <c r="F14" s="2" t="s">
        <v>9</v>
      </c>
      <c r="G14" s="2" t="s">
        <v>9</v>
      </c>
      <c r="H14" s="2"/>
      <c r="I14" s="2"/>
    </row>
    <row r="15" spans="1:9" x14ac:dyDescent="0.25">
      <c r="B15" s="9">
        <v>2019</v>
      </c>
      <c r="C15" s="10">
        <v>202.066</v>
      </c>
      <c r="D15" s="10">
        <v>15.362</v>
      </c>
      <c r="E15" s="10">
        <v>54.983000000000004</v>
      </c>
      <c r="F15" s="10">
        <v>3792.7669999999998</v>
      </c>
      <c r="G15" s="10">
        <v>8.702</v>
      </c>
      <c r="H15" s="10">
        <f t="shared" ref="H15:H39" si="0">SUM(C15:G15)</f>
        <v>4073.88</v>
      </c>
      <c r="I15" s="15">
        <v>3.7068127158961406E-2</v>
      </c>
    </row>
    <row r="16" spans="1:9" x14ac:dyDescent="0.25">
      <c r="B16" s="9">
        <v>2020</v>
      </c>
      <c r="C16" s="10">
        <v>195.37</v>
      </c>
      <c r="D16" s="10">
        <v>14.802</v>
      </c>
      <c r="E16" s="10">
        <v>55.975999999999999</v>
      </c>
      <c r="F16" s="10">
        <v>3979.5349999999999</v>
      </c>
      <c r="G16" s="10">
        <v>383.95699999999999</v>
      </c>
      <c r="H16" s="10">
        <f t="shared" si="0"/>
        <v>4629.6400000000003</v>
      </c>
      <c r="I16" s="15">
        <v>4.4821744746746078E-2</v>
      </c>
    </row>
    <row r="17" spans="2:9" x14ac:dyDescent="0.25">
      <c r="B17" s="9">
        <v>2021</v>
      </c>
      <c r="C17" s="10">
        <v>187.834</v>
      </c>
      <c r="D17" s="10">
        <v>14.15</v>
      </c>
      <c r="E17" s="10">
        <v>57.39</v>
      </c>
      <c r="F17" s="10">
        <v>4144.0990000000002</v>
      </c>
      <c r="G17" s="10">
        <v>565.25400000000002</v>
      </c>
      <c r="H17" s="10">
        <f t="shared" si="0"/>
        <v>4968.7269999999999</v>
      </c>
      <c r="I17" s="15">
        <v>5.2856894076860846E-2</v>
      </c>
    </row>
    <row r="18" spans="2:9" x14ac:dyDescent="0.25">
      <c r="B18" s="9">
        <v>2022</v>
      </c>
      <c r="C18" s="10">
        <v>180.59700000000001</v>
      </c>
      <c r="D18" s="10">
        <v>13.544</v>
      </c>
      <c r="E18" s="10">
        <v>59.094000000000001</v>
      </c>
      <c r="F18" s="10">
        <v>4302.8770000000004</v>
      </c>
      <c r="G18" s="10">
        <v>504.88300000000004</v>
      </c>
      <c r="H18" s="10">
        <f t="shared" si="0"/>
        <v>5060.9949999999999</v>
      </c>
      <c r="I18" s="15">
        <v>5.7934407858251734E-2</v>
      </c>
    </row>
    <row r="19" spans="2:9" x14ac:dyDescent="0.25">
      <c r="B19" s="9">
        <v>2023</v>
      </c>
      <c r="C19" s="10">
        <v>372.68200000000002</v>
      </c>
      <c r="D19" s="10">
        <v>30.257999999999999</v>
      </c>
      <c r="E19" s="10">
        <v>109.437</v>
      </c>
      <c r="F19" s="10">
        <v>4450.3770000000004</v>
      </c>
      <c r="G19" s="10">
        <v>571.97499999999991</v>
      </c>
      <c r="H19" s="10">
        <f t="shared" si="0"/>
        <v>5534.7290000000012</v>
      </c>
      <c r="I19" s="15">
        <v>5.1561620077223765E-2</v>
      </c>
    </row>
    <row r="20" spans="2:9" x14ac:dyDescent="0.25">
      <c r="B20" s="9">
        <v>2024</v>
      </c>
      <c r="C20" s="10">
        <v>359.37900000000002</v>
      </c>
      <c r="D20" s="10">
        <v>29.103000000000002</v>
      </c>
      <c r="E20" s="10">
        <v>112.64999999999999</v>
      </c>
      <c r="F20" s="10">
        <v>4706.1019999999999</v>
      </c>
      <c r="G20" s="10">
        <v>654.81399999999996</v>
      </c>
      <c r="H20" s="10">
        <f t="shared" si="0"/>
        <v>5862.0479999999998</v>
      </c>
      <c r="I20" s="15">
        <v>6.2845200977132323E-2</v>
      </c>
    </row>
    <row r="21" spans="2:9" x14ac:dyDescent="0.25">
      <c r="B21" s="9">
        <v>2025</v>
      </c>
      <c r="C21" s="10">
        <v>345.48200000000003</v>
      </c>
      <c r="D21" s="10">
        <v>27.87</v>
      </c>
      <c r="E21" s="10">
        <v>122.687</v>
      </c>
      <c r="F21" s="10">
        <v>4879.9480000000003</v>
      </c>
      <c r="G21" s="10">
        <v>747.37</v>
      </c>
      <c r="H21" s="10">
        <f t="shared" si="0"/>
        <v>6123.357</v>
      </c>
      <c r="I21" s="15">
        <v>7.93397044950718E-2</v>
      </c>
    </row>
    <row r="22" spans="2:9" x14ac:dyDescent="0.25">
      <c r="B22" s="9">
        <v>2026</v>
      </c>
      <c r="C22" s="10">
        <v>332.1</v>
      </c>
      <c r="D22" s="10">
        <v>26.699000000000002</v>
      </c>
      <c r="E22" s="10">
        <v>122.70700000000001</v>
      </c>
      <c r="F22" s="10">
        <v>4915.8029999999999</v>
      </c>
      <c r="G22" s="10">
        <v>832.00300000000004</v>
      </c>
      <c r="H22" s="10">
        <f t="shared" si="0"/>
        <v>6229.3119999999999</v>
      </c>
      <c r="I22" s="15">
        <v>8.0943025408665908E-2</v>
      </c>
    </row>
    <row r="23" spans="2:9" x14ac:dyDescent="0.25">
      <c r="B23" s="9">
        <v>2027</v>
      </c>
      <c r="C23" s="10">
        <v>319.11599999999999</v>
      </c>
      <c r="D23" s="10">
        <v>25.574999999999999</v>
      </c>
      <c r="E23" s="10">
        <v>121.114</v>
      </c>
      <c r="F23" s="10">
        <v>4836.7489999999998</v>
      </c>
      <c r="G23" s="10">
        <v>878.077</v>
      </c>
      <c r="H23" s="10">
        <f t="shared" si="0"/>
        <v>6180.6310000000003</v>
      </c>
      <c r="I23" s="15">
        <v>7.6860682162344957E-2</v>
      </c>
    </row>
    <row r="24" spans="2:9" x14ac:dyDescent="0.25">
      <c r="B24" s="9">
        <v>2028</v>
      </c>
      <c r="C24" s="10">
        <v>537.14700000000005</v>
      </c>
      <c r="D24" s="10">
        <v>44.523000000000003</v>
      </c>
      <c r="E24" s="10">
        <v>179.95100000000002</v>
      </c>
      <c r="F24" s="10">
        <v>4932.924</v>
      </c>
      <c r="G24" s="10">
        <v>970.08699999999999</v>
      </c>
      <c r="H24" s="10">
        <f t="shared" si="0"/>
        <v>6664.6319999999996</v>
      </c>
      <c r="I24" s="15">
        <v>6.9908963113010827E-2</v>
      </c>
    </row>
    <row r="25" spans="2:9" x14ac:dyDescent="0.25">
      <c r="B25" s="9">
        <v>2029</v>
      </c>
      <c r="C25" s="10">
        <v>517.01300000000003</v>
      </c>
      <c r="D25" s="10">
        <v>42.741999999999997</v>
      </c>
      <c r="E25" s="10">
        <v>185.376</v>
      </c>
      <c r="F25" s="10">
        <v>5242.0640000000003</v>
      </c>
      <c r="G25" s="10">
        <v>1118.52</v>
      </c>
      <c r="H25" s="10">
        <f t="shared" si="0"/>
        <v>7105.7150000000001</v>
      </c>
      <c r="I25" s="15">
        <v>7.7758692044852598E-2</v>
      </c>
    </row>
    <row r="26" spans="2:9" x14ac:dyDescent="0.25">
      <c r="B26" s="9">
        <v>2030</v>
      </c>
      <c r="C26" s="10">
        <v>622.53300000000002</v>
      </c>
      <c r="D26" s="10">
        <v>51.820999999999998</v>
      </c>
      <c r="E26" s="10">
        <v>221.39499999999998</v>
      </c>
      <c r="F26" s="10">
        <v>5557.5829999999996</v>
      </c>
      <c r="G26" s="10">
        <v>1281.3529999999998</v>
      </c>
      <c r="H26" s="10">
        <f t="shared" si="0"/>
        <v>7734.6849999999995</v>
      </c>
      <c r="I26" s="15">
        <v>0.16282043661214704</v>
      </c>
    </row>
    <row r="27" spans="2:9" x14ac:dyDescent="0.25">
      <c r="B27" s="9">
        <v>2031</v>
      </c>
      <c r="C27" s="10">
        <v>724.00099999999998</v>
      </c>
      <c r="D27" s="10">
        <v>60.533000000000001</v>
      </c>
      <c r="E27" s="10">
        <v>258.274</v>
      </c>
      <c r="F27" s="10">
        <v>5784.8860000000004</v>
      </c>
      <c r="G27" s="10">
        <v>1461.259</v>
      </c>
      <c r="H27" s="10">
        <f t="shared" si="0"/>
        <v>8288.9530000000013</v>
      </c>
      <c r="I27" s="15">
        <v>0.15796424257344366</v>
      </c>
    </row>
    <row r="28" spans="2:9" x14ac:dyDescent="0.25">
      <c r="B28" s="9">
        <v>2032</v>
      </c>
      <c r="C28" s="10">
        <v>1084.587</v>
      </c>
      <c r="D28" s="10">
        <v>91.706000000000003</v>
      </c>
      <c r="E28" s="10">
        <v>360.44100000000003</v>
      </c>
      <c r="F28" s="10">
        <v>6290.8270000000002</v>
      </c>
      <c r="G28" s="10">
        <v>1762.9369999999999</v>
      </c>
      <c r="H28" s="10">
        <f t="shared" si="0"/>
        <v>9590.4979999999996</v>
      </c>
      <c r="I28" s="15">
        <v>0.15095444064858757</v>
      </c>
    </row>
    <row r="29" spans="2:9" x14ac:dyDescent="0.25">
      <c r="B29" s="9">
        <v>2033</v>
      </c>
      <c r="C29" s="10">
        <v>1310.1489999999999</v>
      </c>
      <c r="D29" s="10">
        <v>111.069</v>
      </c>
      <c r="E29" s="10">
        <v>436.26600000000002</v>
      </c>
      <c r="F29" s="10">
        <v>6814.924</v>
      </c>
      <c r="G29" s="10">
        <v>2105.5229999999997</v>
      </c>
      <c r="H29" s="10">
        <f t="shared" si="0"/>
        <v>10777.930999999999</v>
      </c>
      <c r="I29" s="15">
        <v>0.15054839563666841</v>
      </c>
    </row>
    <row r="30" spans="2:9" x14ac:dyDescent="0.25">
      <c r="B30" s="9">
        <v>2034</v>
      </c>
      <c r="C30" s="10">
        <v>1396.115</v>
      </c>
      <c r="D30" s="10">
        <v>118.295</v>
      </c>
      <c r="E30" s="10">
        <v>481.72999999999996</v>
      </c>
      <c r="F30" s="10">
        <v>7042.9920000000002</v>
      </c>
      <c r="G30" s="10">
        <v>2356.9229999999998</v>
      </c>
      <c r="H30" s="10">
        <f t="shared" si="0"/>
        <v>11396.055</v>
      </c>
      <c r="I30" s="15">
        <v>0.14056873303750791</v>
      </c>
    </row>
    <row r="31" spans="2:9" x14ac:dyDescent="0.25">
      <c r="B31" s="9">
        <v>2035</v>
      </c>
      <c r="C31" s="10">
        <v>1481.694</v>
      </c>
      <c r="D31" s="10">
        <v>125.629</v>
      </c>
      <c r="E31" s="10">
        <v>529.53899999999999</v>
      </c>
      <c r="F31" s="10">
        <v>7298.9480000000003</v>
      </c>
      <c r="G31" s="10">
        <v>2644.6759999999999</v>
      </c>
      <c r="H31" s="10">
        <f t="shared" si="0"/>
        <v>12080.486000000001</v>
      </c>
      <c r="I31" s="15">
        <v>0.14118627611613552</v>
      </c>
    </row>
    <row r="32" spans="2:9" x14ac:dyDescent="0.25">
      <c r="B32" s="9">
        <v>2036</v>
      </c>
      <c r="C32" s="10">
        <v>1713.7829999999999</v>
      </c>
      <c r="D32" s="10">
        <v>145.78399999999999</v>
      </c>
      <c r="E32" s="10">
        <v>616.5</v>
      </c>
      <c r="F32" s="10">
        <v>7977.3810000000003</v>
      </c>
      <c r="G32" s="10">
        <v>3169.6419999999998</v>
      </c>
      <c r="H32" s="10">
        <f t="shared" si="0"/>
        <v>13623.09</v>
      </c>
      <c r="I32" s="15">
        <v>0.13573020722109566</v>
      </c>
    </row>
    <row r="33" spans="2:9" x14ac:dyDescent="0.25">
      <c r="B33" s="9">
        <v>2037</v>
      </c>
      <c r="C33" s="10">
        <v>1795.194</v>
      </c>
      <c r="D33" s="10">
        <v>152.84399999999999</v>
      </c>
      <c r="E33" s="10">
        <v>669.947</v>
      </c>
      <c r="F33" s="10">
        <v>8212.0259999999998</v>
      </c>
      <c r="G33" s="10">
        <v>3512.47</v>
      </c>
      <c r="H33" s="10">
        <f t="shared" si="0"/>
        <v>14342.481</v>
      </c>
      <c r="I33" s="15">
        <v>0.13349728119495466</v>
      </c>
    </row>
    <row r="34" spans="2:9" x14ac:dyDescent="0.25">
      <c r="B34" s="9">
        <v>2038</v>
      </c>
      <c r="C34" s="10">
        <v>1876.3209999999999</v>
      </c>
      <c r="D34" s="10">
        <v>158.99600000000001</v>
      </c>
      <c r="E34" s="10">
        <v>726.322</v>
      </c>
      <c r="F34" s="10">
        <v>8543.4330000000009</v>
      </c>
      <c r="G34" s="10">
        <v>3927.9769999999999</v>
      </c>
      <c r="H34" s="10">
        <f t="shared" si="0"/>
        <v>15233.048999999999</v>
      </c>
      <c r="I34" s="15">
        <v>0.10174057809248097</v>
      </c>
    </row>
    <row r="35" spans="2:9" x14ac:dyDescent="0.25">
      <c r="B35" s="9">
        <v>2039</v>
      </c>
      <c r="C35" s="10">
        <v>1958.5989999999999</v>
      </c>
      <c r="D35" s="10">
        <v>166.339</v>
      </c>
      <c r="E35" s="10">
        <v>785.33499999999992</v>
      </c>
      <c r="F35" s="10">
        <v>8883.1049999999996</v>
      </c>
      <c r="G35" s="10">
        <v>4382.4179999999997</v>
      </c>
      <c r="H35" s="10">
        <f t="shared" si="0"/>
        <v>16175.796</v>
      </c>
      <c r="I35" s="15">
        <v>0.12611166740552993</v>
      </c>
    </row>
    <row r="36" spans="2:9" x14ac:dyDescent="0.25">
      <c r="B36" s="9">
        <v>2040</v>
      </c>
      <c r="C36" s="10">
        <v>2042.5119999999999</v>
      </c>
      <c r="D36" s="10">
        <v>173.77600000000001</v>
      </c>
      <c r="E36" s="10">
        <v>846.89100000000008</v>
      </c>
      <c r="F36" s="10">
        <v>9210.3649999999998</v>
      </c>
      <c r="G36" s="10">
        <v>4858.6259999999993</v>
      </c>
      <c r="H36" s="10">
        <f t="shared" si="0"/>
        <v>17132.169999999998</v>
      </c>
      <c r="I36" s="15">
        <v>0.12109529778439185</v>
      </c>
    </row>
    <row r="37" spans="2:9" x14ac:dyDescent="0.25">
      <c r="B37" s="9">
        <v>2041</v>
      </c>
      <c r="C37" s="10">
        <v>2127.201</v>
      </c>
      <c r="D37" s="10">
        <v>181.203</v>
      </c>
      <c r="E37" s="10">
        <v>911.54399999999998</v>
      </c>
      <c r="F37" s="10">
        <v>9546.2440000000006</v>
      </c>
      <c r="G37" s="10">
        <v>5385.36</v>
      </c>
      <c r="H37" s="10">
        <f t="shared" si="0"/>
        <v>18151.552</v>
      </c>
      <c r="I37" s="15">
        <v>0.10302213438418148</v>
      </c>
    </row>
    <row r="38" spans="2:9" x14ac:dyDescent="0.25">
      <c r="B38" s="9">
        <v>2042</v>
      </c>
      <c r="C38" s="10">
        <v>2037.4010000000001</v>
      </c>
      <c r="D38" s="10">
        <v>173.46</v>
      </c>
      <c r="E38" s="10">
        <v>938.25199999999995</v>
      </c>
      <c r="F38" s="10">
        <v>9995.43</v>
      </c>
      <c r="G38" s="10">
        <v>5941.8980000000001</v>
      </c>
      <c r="H38" s="10">
        <f t="shared" si="0"/>
        <v>19086.440999999999</v>
      </c>
      <c r="I38" s="15">
        <v>0.12032961433831138</v>
      </c>
    </row>
    <row r="39" spans="2:9" x14ac:dyDescent="0.25">
      <c r="B39" s="9">
        <v>2043</v>
      </c>
      <c r="C39" s="10">
        <v>2308.2739999999999</v>
      </c>
      <c r="D39" s="10">
        <v>197.083</v>
      </c>
      <c r="E39" s="10">
        <v>1052.01</v>
      </c>
      <c r="F39" s="10">
        <v>10681.209000000001</v>
      </c>
      <c r="G39" s="10">
        <v>6854.7640000000001</v>
      </c>
      <c r="H39" s="10">
        <f t="shared" si="0"/>
        <v>21093.34</v>
      </c>
      <c r="I39" s="15">
        <v>0.114622718547037</v>
      </c>
    </row>
    <row r="41" spans="2:9" x14ac:dyDescent="0.25">
      <c r="B41" s="12" t="s">
        <v>21</v>
      </c>
    </row>
    <row r="42" spans="2:9" x14ac:dyDescent="0.25">
      <c r="B42" s="12" t="s">
        <v>16</v>
      </c>
    </row>
    <row r="43" spans="2:9" x14ac:dyDescent="0.25">
      <c r="B43" s="12" t="s">
        <v>46</v>
      </c>
    </row>
    <row r="44" spans="2:9" x14ac:dyDescent="0.25">
      <c r="B44" s="12"/>
    </row>
    <row r="45" spans="2:9" x14ac:dyDescent="0.25">
      <c r="B45" s="12" t="s">
        <v>17</v>
      </c>
    </row>
    <row r="46" spans="2:9" x14ac:dyDescent="0.25">
      <c r="B46" s="12" t="s">
        <v>19</v>
      </c>
    </row>
    <row r="47" spans="2:9" x14ac:dyDescent="0.25">
      <c r="B47" s="12" t="s">
        <v>20</v>
      </c>
    </row>
    <row r="48" spans="2:9" x14ac:dyDescent="0.25">
      <c r="B48" s="12" t="s">
        <v>18</v>
      </c>
    </row>
  </sheetData>
  <mergeCells count="4">
    <mergeCell ref="B10:I10"/>
    <mergeCell ref="B11:I11"/>
    <mergeCell ref="B9:I9"/>
    <mergeCell ref="B8:I8"/>
  </mergeCells>
  <pageMargins left="0.7" right="0.7" top="0.75" bottom="0.75" header="0.3" footer="0.3"/>
  <pageSetup scale="8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workbookViewId="0"/>
  </sheetViews>
  <sheetFormatPr defaultRowHeight="15" x14ac:dyDescent="0.25"/>
  <cols>
    <col min="2" max="2" width="9.140625" style="13"/>
    <col min="3" max="8" width="15.140625" customWidth="1"/>
    <col min="9" max="9" width="17.28515625" customWidth="1"/>
  </cols>
  <sheetData>
    <row r="1" spans="1:9" x14ac:dyDescent="0.25">
      <c r="A1" s="37" t="s">
        <v>48</v>
      </c>
      <c r="B1" s="36"/>
    </row>
    <row r="2" spans="1:9" x14ac:dyDescent="0.25">
      <c r="A2" s="37" t="s">
        <v>49</v>
      </c>
      <c r="B2" s="36"/>
    </row>
    <row r="3" spans="1:9" x14ac:dyDescent="0.25">
      <c r="A3" s="37" t="s">
        <v>50</v>
      </c>
      <c r="B3" s="36"/>
    </row>
    <row r="4" spans="1:9" x14ac:dyDescent="0.25">
      <c r="A4" s="37" t="s">
        <v>52</v>
      </c>
      <c r="B4" s="36"/>
    </row>
    <row r="5" spans="1:9" x14ac:dyDescent="0.25">
      <c r="A5" s="38" t="s">
        <v>51</v>
      </c>
      <c r="B5" s="36"/>
    </row>
    <row r="6" spans="1:9" x14ac:dyDescent="0.25">
      <c r="A6" s="38" t="s">
        <v>67</v>
      </c>
      <c r="B6" s="36"/>
    </row>
    <row r="7" spans="1:9" x14ac:dyDescent="0.25">
      <c r="A7">
        <v>4</v>
      </c>
      <c r="I7" s="13" t="s">
        <v>28</v>
      </c>
    </row>
    <row r="8" spans="1:9" x14ac:dyDescent="0.25">
      <c r="B8" s="39" t="s">
        <v>14</v>
      </c>
      <c r="C8" s="39"/>
      <c r="D8" s="39"/>
      <c r="E8" s="39"/>
      <c r="F8" s="39"/>
      <c r="G8" s="39"/>
      <c r="H8" s="39"/>
      <c r="I8" s="39"/>
    </row>
    <row r="9" spans="1:9" x14ac:dyDescent="0.25">
      <c r="B9" s="39" t="s">
        <v>15</v>
      </c>
      <c r="C9" s="39"/>
      <c r="D9" s="39"/>
      <c r="E9" s="39"/>
      <c r="F9" s="39"/>
      <c r="G9" s="39"/>
      <c r="H9" s="39"/>
      <c r="I9" s="39"/>
    </row>
    <row r="10" spans="1:9" ht="18.75" x14ac:dyDescent="0.3">
      <c r="B10" s="40" t="s">
        <v>27</v>
      </c>
      <c r="C10" s="40"/>
      <c r="D10" s="40"/>
      <c r="E10" s="40"/>
      <c r="F10" s="40"/>
      <c r="G10" s="40"/>
      <c r="H10" s="40"/>
      <c r="I10" s="40"/>
    </row>
    <row r="11" spans="1:9" ht="15.75" thickBot="1" x14ac:dyDescent="0.3">
      <c r="B11" s="41" t="s">
        <v>10</v>
      </c>
      <c r="C11" s="41"/>
      <c r="D11" s="41"/>
      <c r="E11" s="41"/>
      <c r="F11" s="41"/>
      <c r="G11" s="41"/>
      <c r="H11" s="41"/>
      <c r="I11" s="41"/>
    </row>
    <row r="12" spans="1:9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22</v>
      </c>
    </row>
    <row r="13" spans="1:9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9</v>
      </c>
      <c r="I13" s="2"/>
    </row>
    <row r="14" spans="1:9" x14ac:dyDescent="0.25">
      <c r="B14" s="8"/>
      <c r="C14" s="4" t="s">
        <v>9</v>
      </c>
      <c r="D14" s="2" t="s">
        <v>9</v>
      </c>
      <c r="E14" s="2" t="s">
        <v>9</v>
      </c>
      <c r="F14" s="2" t="s">
        <v>9</v>
      </c>
      <c r="G14" s="2" t="s">
        <v>9</v>
      </c>
      <c r="H14" s="2"/>
      <c r="I14" s="2"/>
    </row>
    <row r="15" spans="1:9" x14ac:dyDescent="0.25">
      <c r="B15" s="9">
        <v>2019</v>
      </c>
      <c r="C15" s="10">
        <v>195</v>
      </c>
      <c r="D15" s="10">
        <v>15.363</v>
      </c>
      <c r="E15" s="10">
        <v>56.131</v>
      </c>
      <c r="F15" s="10">
        <v>3791.2730000000001</v>
      </c>
      <c r="G15" s="10">
        <v>8.7080000000000002</v>
      </c>
      <c r="H15" s="10">
        <f t="shared" ref="H15:H39" si="0">SUM(C15:G15)</f>
        <v>4066.4750000000004</v>
      </c>
      <c r="I15" s="15">
        <v>-2.4656514534785522E-2</v>
      </c>
    </row>
    <row r="16" spans="1:9" x14ac:dyDescent="0.25">
      <c r="B16" s="9">
        <v>2020</v>
      </c>
      <c r="C16" s="10">
        <v>188</v>
      </c>
      <c r="D16" s="10">
        <v>14.803000000000001</v>
      </c>
      <c r="E16" s="10">
        <v>57.158000000000001</v>
      </c>
      <c r="F16" s="10">
        <v>3979.16</v>
      </c>
      <c r="G16" s="10">
        <v>384.00400000000002</v>
      </c>
      <c r="H16" s="10">
        <f t="shared" si="0"/>
        <v>4623.125</v>
      </c>
      <c r="I16" s="15">
        <v>-8.7292669945050472E-3</v>
      </c>
    </row>
    <row r="17" spans="2:9" x14ac:dyDescent="0.25">
      <c r="B17" s="9">
        <v>2021</v>
      </c>
      <c r="C17" s="10">
        <v>181</v>
      </c>
      <c r="D17" s="10">
        <v>14.151</v>
      </c>
      <c r="E17" s="10">
        <v>58.609000000000009</v>
      </c>
      <c r="F17" s="10">
        <v>4143.6350000000002</v>
      </c>
      <c r="G17" s="10">
        <v>564.98199999999997</v>
      </c>
      <c r="H17" s="10">
        <f t="shared" si="0"/>
        <v>4962.3770000000004</v>
      </c>
      <c r="I17" s="15">
        <v>8.3561735831996016E-4</v>
      </c>
    </row>
    <row r="18" spans="2:9" x14ac:dyDescent="0.25">
      <c r="B18" s="9">
        <v>2022</v>
      </c>
      <c r="C18" s="10">
        <v>174</v>
      </c>
      <c r="D18" s="10">
        <v>13.545</v>
      </c>
      <c r="E18" s="10">
        <v>60.350999999999999</v>
      </c>
      <c r="F18" s="10">
        <v>4303.0540000000001</v>
      </c>
      <c r="G18" s="10">
        <v>504.976</v>
      </c>
      <c r="H18" s="10">
        <f t="shared" si="0"/>
        <v>5055.9259999999995</v>
      </c>
      <c r="I18" s="15">
        <v>1.6659704634984184E-2</v>
      </c>
    </row>
    <row r="19" spans="2:9" x14ac:dyDescent="0.25">
      <c r="B19" s="9">
        <v>2023</v>
      </c>
      <c r="C19" s="10">
        <v>366</v>
      </c>
      <c r="D19" s="10">
        <v>30.259</v>
      </c>
      <c r="E19" s="10">
        <v>110.74299999999999</v>
      </c>
      <c r="F19" s="10">
        <v>4448.5219999999999</v>
      </c>
      <c r="G19" s="10">
        <v>571.91800000000001</v>
      </c>
      <c r="H19" s="10">
        <f t="shared" si="0"/>
        <v>5527.442</v>
      </c>
      <c r="I19" s="15">
        <v>-7.1369466315320523E-3</v>
      </c>
    </row>
    <row r="20" spans="2:9" x14ac:dyDescent="0.25">
      <c r="B20" s="9">
        <v>2024</v>
      </c>
      <c r="C20" s="10">
        <v>353</v>
      </c>
      <c r="D20" s="10">
        <v>29.103999999999999</v>
      </c>
      <c r="E20" s="10">
        <v>113.991</v>
      </c>
      <c r="F20" s="10">
        <v>4704.5529999999999</v>
      </c>
      <c r="G20" s="10">
        <v>654.73399999999992</v>
      </c>
      <c r="H20" s="10">
        <f t="shared" si="0"/>
        <v>5855.3819999999996</v>
      </c>
      <c r="I20" s="15">
        <v>9.8635252829921329E-3</v>
      </c>
    </row>
    <row r="21" spans="2:9" x14ac:dyDescent="0.25">
      <c r="B21" s="9">
        <v>2025</v>
      </c>
      <c r="C21" s="10">
        <v>551</v>
      </c>
      <c r="D21" s="10">
        <v>46.201000000000001</v>
      </c>
      <c r="E21" s="10">
        <v>168.48500000000001</v>
      </c>
      <c r="F21" s="10">
        <v>4808.0379999999996</v>
      </c>
      <c r="G21" s="10">
        <v>734.42100000000005</v>
      </c>
      <c r="H21" s="10">
        <f t="shared" si="0"/>
        <v>6308.1449999999995</v>
      </c>
      <c r="I21" s="15">
        <v>1.5348172498375541</v>
      </c>
    </row>
    <row r="22" spans="2:9" x14ac:dyDescent="0.25">
      <c r="B22" s="9">
        <v>2026</v>
      </c>
      <c r="C22" s="10">
        <v>531</v>
      </c>
      <c r="D22" s="10">
        <v>44.360999999999997</v>
      </c>
      <c r="E22" s="10">
        <v>172.97900000000001</v>
      </c>
      <c r="F22" s="10">
        <v>4843.1480000000001</v>
      </c>
      <c r="G22" s="10">
        <v>818.21699999999998</v>
      </c>
      <c r="H22" s="10">
        <f t="shared" si="0"/>
        <v>6409.7049999999999</v>
      </c>
      <c r="I22" s="15">
        <v>1.4834552896047459</v>
      </c>
    </row>
    <row r="23" spans="2:9" x14ac:dyDescent="0.25">
      <c r="B23" s="9">
        <v>2027</v>
      </c>
      <c r="C23" s="10">
        <v>510</v>
      </c>
      <c r="D23" s="10">
        <v>42.459000000000003</v>
      </c>
      <c r="E23" s="10">
        <v>176.78200000000001</v>
      </c>
      <c r="F23" s="10">
        <v>4772.6229999999996</v>
      </c>
      <c r="G23" s="10">
        <v>865.18200000000002</v>
      </c>
      <c r="H23" s="10">
        <f t="shared" si="0"/>
        <v>6367.0459999999994</v>
      </c>
      <c r="I23" s="15">
        <v>1.5038086022194332</v>
      </c>
    </row>
    <row r="24" spans="2:9" x14ac:dyDescent="0.25">
      <c r="B24" s="9">
        <v>2028</v>
      </c>
      <c r="C24" s="10">
        <v>490</v>
      </c>
      <c r="D24" s="10">
        <v>40.655000000000001</v>
      </c>
      <c r="E24" s="10">
        <v>181.59700000000004</v>
      </c>
      <c r="F24" s="10">
        <v>4929.8990000000003</v>
      </c>
      <c r="G24" s="10">
        <v>969.12200000000007</v>
      </c>
      <c r="H24" s="10">
        <f t="shared" si="0"/>
        <v>6611.2730000000001</v>
      </c>
      <c r="I24" s="15">
        <v>-0.33110935152329013</v>
      </c>
    </row>
    <row r="25" spans="2:9" x14ac:dyDescent="0.25">
      <c r="B25" s="9">
        <v>2029</v>
      </c>
      <c r="C25" s="10">
        <v>470</v>
      </c>
      <c r="D25" s="10">
        <v>38.930999999999997</v>
      </c>
      <c r="E25" s="10">
        <v>187.8</v>
      </c>
      <c r="F25" s="10">
        <v>5238.7299999999996</v>
      </c>
      <c r="G25" s="10">
        <v>1117.7530000000002</v>
      </c>
      <c r="H25" s="10">
        <f t="shared" si="0"/>
        <v>7053.2139999999999</v>
      </c>
      <c r="I25" s="15">
        <v>-0.31137571754874899</v>
      </c>
    </row>
    <row r="26" spans="2:9" x14ac:dyDescent="0.25">
      <c r="B26" s="9">
        <v>2030</v>
      </c>
      <c r="C26" s="10">
        <v>596</v>
      </c>
      <c r="D26" s="10">
        <v>49.847999999999999</v>
      </c>
      <c r="E26" s="10">
        <v>227.61700000000002</v>
      </c>
      <c r="F26" s="10">
        <v>5548.9080000000004</v>
      </c>
      <c r="G26" s="10">
        <v>1279.2749999999999</v>
      </c>
      <c r="H26" s="10">
        <f t="shared" si="0"/>
        <v>7701.6480000000001</v>
      </c>
      <c r="I26" s="15">
        <v>-7.791975155270188E-2</v>
      </c>
    </row>
    <row r="27" spans="2:9" x14ac:dyDescent="0.25">
      <c r="B27" s="9">
        <v>2031</v>
      </c>
      <c r="C27" s="10">
        <v>699</v>
      </c>
      <c r="D27" s="10">
        <v>58.695</v>
      </c>
      <c r="E27" s="10">
        <v>264.72399999999999</v>
      </c>
      <c r="F27" s="10">
        <v>5776.2139999999999</v>
      </c>
      <c r="G27" s="10">
        <v>1458.9770000000001</v>
      </c>
      <c r="H27" s="10">
        <f t="shared" si="0"/>
        <v>8257.61</v>
      </c>
      <c r="I27" s="15">
        <v>-6.7094771698986935E-2</v>
      </c>
    </row>
    <row r="28" spans="2:9" x14ac:dyDescent="0.25">
      <c r="B28" s="9">
        <v>2032</v>
      </c>
      <c r="C28" s="10">
        <v>1060</v>
      </c>
      <c r="D28" s="10">
        <v>89.95</v>
      </c>
      <c r="E28" s="10">
        <v>367.16499999999996</v>
      </c>
      <c r="F28" s="10">
        <v>6282.4979999999996</v>
      </c>
      <c r="G28" s="10">
        <v>1760.567</v>
      </c>
      <c r="H28" s="10">
        <f t="shared" si="0"/>
        <v>9560.18</v>
      </c>
      <c r="I28" s="15">
        <v>-6.2957068189181453E-2</v>
      </c>
    </row>
    <row r="29" spans="2:9" x14ac:dyDescent="0.25">
      <c r="B29" s="9">
        <v>2033</v>
      </c>
      <c r="C29" s="10">
        <v>1287</v>
      </c>
      <c r="D29" s="10">
        <v>109.349</v>
      </c>
      <c r="E29" s="10">
        <v>443.209</v>
      </c>
      <c r="F29" s="10">
        <v>6807.0590000000002</v>
      </c>
      <c r="G29" s="10">
        <v>2103.0679999999998</v>
      </c>
      <c r="H29" s="10">
        <f t="shared" si="0"/>
        <v>10749.684999999999</v>
      </c>
      <c r="I29" s="15">
        <v>-4.667761350732455E-2</v>
      </c>
    </row>
    <row r="30" spans="2:9" x14ac:dyDescent="0.25">
      <c r="B30" s="9">
        <v>2034</v>
      </c>
      <c r="C30" s="10">
        <v>1373</v>
      </c>
      <c r="D30" s="10">
        <v>116.581</v>
      </c>
      <c r="E30" s="10">
        <v>488.89400000000001</v>
      </c>
      <c r="F30" s="10">
        <v>7035.19</v>
      </c>
      <c r="G30" s="10">
        <v>2354.473</v>
      </c>
      <c r="H30" s="10">
        <f t="shared" si="0"/>
        <v>11368.137999999999</v>
      </c>
      <c r="I30" s="15">
        <v>-5.2061215922260692E-2</v>
      </c>
    </row>
    <row r="31" spans="2:9" x14ac:dyDescent="0.25">
      <c r="B31" s="9">
        <v>2035</v>
      </c>
      <c r="C31" s="10">
        <v>1459</v>
      </c>
      <c r="D31" s="10">
        <v>123.914</v>
      </c>
      <c r="E31" s="10">
        <v>536.90099999999995</v>
      </c>
      <c r="F31" s="10">
        <v>7291.0190000000002</v>
      </c>
      <c r="G31" s="10">
        <v>2641.8789999999999</v>
      </c>
      <c r="H31" s="10">
        <f t="shared" si="0"/>
        <v>12052.713</v>
      </c>
      <c r="I31" s="15">
        <v>-4.8205457199807664E-2</v>
      </c>
    </row>
    <row r="32" spans="2:9" x14ac:dyDescent="0.25">
      <c r="B32" s="9">
        <v>2036</v>
      </c>
      <c r="C32" s="10">
        <v>1692</v>
      </c>
      <c r="D32" s="10">
        <v>144.071</v>
      </c>
      <c r="E32" s="10">
        <v>624.07600000000002</v>
      </c>
      <c r="F32" s="10">
        <v>7969.4960000000001</v>
      </c>
      <c r="G32" s="10">
        <v>3166.5479999999998</v>
      </c>
      <c r="H32" s="10">
        <f t="shared" si="0"/>
        <v>13596.190999999999</v>
      </c>
      <c r="I32" s="15">
        <v>-4.5030602960112145E-2</v>
      </c>
    </row>
    <row r="33" spans="2:9" x14ac:dyDescent="0.25">
      <c r="B33" s="9">
        <v>2037</v>
      </c>
      <c r="C33" s="10">
        <v>1773</v>
      </c>
      <c r="D33" s="10">
        <v>151.13300000000001</v>
      </c>
      <c r="E33" s="10">
        <v>677.73400000000004</v>
      </c>
      <c r="F33" s="10">
        <v>8204.9290000000001</v>
      </c>
      <c r="G33" s="10">
        <v>3509.3799999999997</v>
      </c>
      <c r="H33" s="10">
        <f t="shared" si="0"/>
        <v>14316.175999999999</v>
      </c>
      <c r="I33" s="15">
        <v>-4.1638421853941301E-2</v>
      </c>
    </row>
    <row r="34" spans="2:9" x14ac:dyDescent="0.25">
      <c r="B34" s="9">
        <v>2038</v>
      </c>
      <c r="C34" s="10">
        <v>1855</v>
      </c>
      <c r="D34" s="10">
        <v>157.28800000000001</v>
      </c>
      <c r="E34" s="10">
        <v>734.327</v>
      </c>
      <c r="F34" s="10">
        <v>8536.1810000000005</v>
      </c>
      <c r="G34" s="10">
        <v>3924.7469999999998</v>
      </c>
      <c r="H34" s="10">
        <f t="shared" si="0"/>
        <v>15207.543</v>
      </c>
      <c r="I34" s="15">
        <v>-6.6068215546083997E-2</v>
      </c>
    </row>
    <row r="35" spans="2:9" x14ac:dyDescent="0.25">
      <c r="B35" s="9">
        <v>2039</v>
      </c>
      <c r="C35" s="10">
        <v>1937</v>
      </c>
      <c r="D35" s="10">
        <v>164.63399999999999</v>
      </c>
      <c r="E35" s="10">
        <v>793.57</v>
      </c>
      <c r="F35" s="10">
        <v>8876.3510000000006</v>
      </c>
      <c r="G35" s="10">
        <v>4379.107</v>
      </c>
      <c r="H35" s="10">
        <f t="shared" si="0"/>
        <v>16150.662</v>
      </c>
      <c r="I35" s="15">
        <v>-3.7316569179699242E-2</v>
      </c>
    </row>
    <row r="36" spans="2:9" x14ac:dyDescent="0.25">
      <c r="B36" s="9">
        <v>2040</v>
      </c>
      <c r="C36" s="10">
        <v>2021</v>
      </c>
      <c r="D36" s="10">
        <v>172.16499999999999</v>
      </c>
      <c r="E36" s="10">
        <v>855.39299999999992</v>
      </c>
      <c r="F36" s="10">
        <v>9204.0370000000003</v>
      </c>
      <c r="G36" s="10">
        <v>4855.1929999999993</v>
      </c>
      <c r="H36" s="10">
        <f t="shared" si="0"/>
        <v>17107.788</v>
      </c>
      <c r="I36" s="15">
        <v>-3.5190196106080388E-2</v>
      </c>
    </row>
    <row r="37" spans="2:9" x14ac:dyDescent="0.25">
      <c r="B37" s="9">
        <v>2041</v>
      </c>
      <c r="C37" s="10">
        <v>2106</v>
      </c>
      <c r="D37" s="10">
        <v>179.869</v>
      </c>
      <c r="E37" s="10">
        <v>920.24199999999996</v>
      </c>
      <c r="F37" s="10">
        <v>9540.3259999999991</v>
      </c>
      <c r="G37" s="10">
        <v>5381.8429999999998</v>
      </c>
      <c r="H37" s="10">
        <f t="shared" si="0"/>
        <v>18128.28</v>
      </c>
      <c r="I37" s="15">
        <v>-4.4681852271114396E-2</v>
      </c>
    </row>
    <row r="38" spans="2:9" x14ac:dyDescent="0.25">
      <c r="B38" s="9">
        <v>2042</v>
      </c>
      <c r="C38" s="10">
        <v>2016</v>
      </c>
      <c r="D38" s="10">
        <v>172.494</v>
      </c>
      <c r="E38" s="10">
        <v>947.20899999999995</v>
      </c>
      <c r="F38" s="10">
        <v>9994.0310000000009</v>
      </c>
      <c r="G38" s="10">
        <v>5939.2759999999998</v>
      </c>
      <c r="H38" s="10">
        <f t="shared" si="0"/>
        <v>19069.010000000002</v>
      </c>
      <c r="I38" s="15">
        <v>1.0772784485572826E-2</v>
      </c>
    </row>
    <row r="39" spans="2:9" x14ac:dyDescent="0.25">
      <c r="B39" s="9">
        <v>2043</v>
      </c>
      <c r="C39" s="10">
        <v>2288</v>
      </c>
      <c r="D39" s="10">
        <v>196.386</v>
      </c>
      <c r="E39" s="10">
        <v>1061.2329999999999</v>
      </c>
      <c r="F39" s="10">
        <v>10674.161</v>
      </c>
      <c r="G39" s="10">
        <v>6850.6090000000004</v>
      </c>
      <c r="H39" s="10">
        <f t="shared" si="0"/>
        <v>21070.388999999999</v>
      </c>
      <c r="I39" s="15">
        <v>-2.8226217887204915E-2</v>
      </c>
    </row>
    <row r="41" spans="2:9" x14ac:dyDescent="0.25">
      <c r="B41" s="12" t="s">
        <v>21</v>
      </c>
      <c r="I41" s="19"/>
    </row>
    <row r="42" spans="2:9" x14ac:dyDescent="0.25">
      <c r="B42" s="12" t="s">
        <v>16</v>
      </c>
    </row>
    <row r="43" spans="2:9" x14ac:dyDescent="0.25">
      <c r="B43" s="12" t="s">
        <v>46</v>
      </c>
    </row>
    <row r="44" spans="2:9" x14ac:dyDescent="0.25">
      <c r="B44" s="12"/>
    </row>
    <row r="45" spans="2:9" x14ac:dyDescent="0.25">
      <c r="B45" s="12" t="s">
        <v>17</v>
      </c>
    </row>
    <row r="46" spans="2:9" x14ac:dyDescent="0.25">
      <c r="B46" s="12" t="s">
        <v>19</v>
      </c>
    </row>
    <row r="47" spans="2:9" x14ac:dyDescent="0.25">
      <c r="B47" s="12" t="s">
        <v>20</v>
      </c>
    </row>
    <row r="48" spans="2:9" x14ac:dyDescent="0.25">
      <c r="B48" s="12" t="s">
        <v>18</v>
      </c>
    </row>
  </sheetData>
  <mergeCells count="4">
    <mergeCell ref="B10:I10"/>
    <mergeCell ref="B11:I11"/>
    <mergeCell ref="B9:I9"/>
    <mergeCell ref="B8:I8"/>
  </mergeCells>
  <pageMargins left="0.7" right="0.7" top="0.75" bottom="0.75" header="0.3" footer="0.3"/>
  <pageSetup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workbookViewId="0"/>
  </sheetViews>
  <sheetFormatPr defaultRowHeight="15" x14ac:dyDescent="0.25"/>
  <cols>
    <col min="2" max="2" width="9.140625" style="13"/>
    <col min="3" max="8" width="15.140625" customWidth="1"/>
    <col min="9" max="9" width="17.28515625" customWidth="1"/>
  </cols>
  <sheetData>
    <row r="1" spans="1:9" x14ac:dyDescent="0.25">
      <c r="A1" s="37" t="s">
        <v>48</v>
      </c>
      <c r="B1" s="36"/>
    </row>
    <row r="2" spans="1:9" x14ac:dyDescent="0.25">
      <c r="A2" s="37" t="s">
        <v>49</v>
      </c>
      <c r="B2" s="36"/>
    </row>
    <row r="3" spans="1:9" x14ac:dyDescent="0.25">
      <c r="A3" s="37" t="s">
        <v>50</v>
      </c>
      <c r="B3" s="36"/>
    </row>
    <row r="4" spans="1:9" x14ac:dyDescent="0.25">
      <c r="A4" s="37" t="s">
        <v>52</v>
      </c>
      <c r="B4" s="36"/>
    </row>
    <row r="5" spans="1:9" x14ac:dyDescent="0.25">
      <c r="A5" s="38" t="s">
        <v>51</v>
      </c>
      <c r="B5" s="36"/>
    </row>
    <row r="6" spans="1:9" x14ac:dyDescent="0.25">
      <c r="A6" s="38" t="s">
        <v>68</v>
      </c>
      <c r="B6" s="36"/>
    </row>
    <row r="7" spans="1:9" x14ac:dyDescent="0.25">
      <c r="A7">
        <v>5</v>
      </c>
      <c r="I7" s="13" t="s">
        <v>30</v>
      </c>
    </row>
    <row r="8" spans="1:9" x14ac:dyDescent="0.25">
      <c r="B8" s="39" t="s">
        <v>14</v>
      </c>
      <c r="C8" s="39"/>
      <c r="D8" s="39"/>
      <c r="E8" s="39"/>
      <c r="F8" s="39"/>
      <c r="G8" s="39"/>
      <c r="H8" s="39"/>
      <c r="I8" s="39"/>
    </row>
    <row r="9" spans="1:9" x14ac:dyDescent="0.25">
      <c r="B9" s="39" t="s">
        <v>15</v>
      </c>
      <c r="C9" s="39"/>
      <c r="D9" s="39"/>
      <c r="E9" s="39"/>
      <c r="F9" s="39"/>
      <c r="G9" s="39"/>
      <c r="H9" s="39"/>
      <c r="I9" s="39"/>
    </row>
    <row r="10" spans="1:9" ht="18.75" x14ac:dyDescent="0.3">
      <c r="B10" s="40" t="s">
        <v>29</v>
      </c>
      <c r="C10" s="40"/>
      <c r="D10" s="40"/>
      <c r="E10" s="40"/>
      <c r="F10" s="40"/>
      <c r="G10" s="40"/>
      <c r="H10" s="40"/>
      <c r="I10" s="40"/>
    </row>
    <row r="11" spans="1:9" ht="15.75" thickBot="1" x14ac:dyDescent="0.3">
      <c r="B11" s="41" t="s">
        <v>10</v>
      </c>
      <c r="C11" s="41"/>
      <c r="D11" s="41"/>
      <c r="E11" s="41"/>
      <c r="F11" s="41"/>
      <c r="G11" s="41"/>
      <c r="H11" s="41"/>
      <c r="I11" s="41"/>
    </row>
    <row r="12" spans="1:9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22</v>
      </c>
    </row>
    <row r="13" spans="1:9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9</v>
      </c>
      <c r="I13" s="2"/>
    </row>
    <row r="14" spans="1:9" x14ac:dyDescent="0.25">
      <c r="B14" s="8"/>
      <c r="C14" s="4" t="s">
        <v>9</v>
      </c>
      <c r="D14" s="2" t="s">
        <v>9</v>
      </c>
      <c r="E14" s="2" t="s">
        <v>9</v>
      </c>
      <c r="F14" s="2" t="s">
        <v>9</v>
      </c>
      <c r="G14" s="2" t="s">
        <v>9</v>
      </c>
      <c r="H14" s="2"/>
      <c r="I14" s="2"/>
    </row>
    <row r="15" spans="1:9" x14ac:dyDescent="0.25">
      <c r="B15" s="9">
        <v>2019</v>
      </c>
      <c r="C15" s="10">
        <v>155</v>
      </c>
      <c r="D15" s="10">
        <v>14.156000000000001</v>
      </c>
      <c r="E15" s="10">
        <v>45.522999999999996</v>
      </c>
      <c r="F15" s="10">
        <v>3809.2379999999998</v>
      </c>
      <c r="G15" s="10">
        <v>8.7629999999999999</v>
      </c>
      <c r="H15" s="10">
        <f t="shared" ref="H15:H39" si="0">SUM(C15:G15)</f>
        <v>4032.68</v>
      </c>
      <c r="I15" s="15">
        <v>-0.30635594276439815</v>
      </c>
    </row>
    <row r="16" spans="1:9" x14ac:dyDescent="0.25">
      <c r="B16" s="9">
        <v>2020</v>
      </c>
      <c r="C16" s="10">
        <v>150</v>
      </c>
      <c r="D16" s="10">
        <v>13.64</v>
      </c>
      <c r="E16" s="10">
        <v>46.822000000000003</v>
      </c>
      <c r="F16" s="10">
        <v>4001.2510000000002</v>
      </c>
      <c r="G16" s="10">
        <v>386.18799999999999</v>
      </c>
      <c r="H16" s="10">
        <f t="shared" si="0"/>
        <v>4597.9009999999998</v>
      </c>
      <c r="I16" s="15">
        <v>-0.2160616875871772</v>
      </c>
    </row>
    <row r="17" spans="2:9" x14ac:dyDescent="0.25">
      <c r="B17" s="9">
        <v>2021</v>
      </c>
      <c r="C17" s="10">
        <v>144</v>
      </c>
      <c r="D17" s="10">
        <v>13.039</v>
      </c>
      <c r="E17" s="10">
        <v>47.341000000000001</v>
      </c>
      <c r="F17" s="10">
        <v>4164.2920000000004</v>
      </c>
      <c r="G17" s="10">
        <v>568.06799999999998</v>
      </c>
      <c r="H17" s="10">
        <f t="shared" si="0"/>
        <v>4936.7400000000007</v>
      </c>
      <c r="I17" s="15">
        <v>-0.20919107102488199</v>
      </c>
    </row>
    <row r="18" spans="2:9" x14ac:dyDescent="0.25">
      <c r="B18" s="9">
        <v>2022</v>
      </c>
      <c r="C18" s="10">
        <v>332</v>
      </c>
      <c r="D18" s="10">
        <v>29.254999999999999</v>
      </c>
      <c r="E18" s="10">
        <v>95.936000000000007</v>
      </c>
      <c r="F18" s="10">
        <v>4244.1260000000002</v>
      </c>
      <c r="G18" s="10">
        <v>496.911</v>
      </c>
      <c r="H18" s="10">
        <f t="shared" si="0"/>
        <v>5198.2280000000001</v>
      </c>
      <c r="I18" s="15">
        <v>1.1753641469464782</v>
      </c>
    </row>
    <row r="19" spans="2:9" x14ac:dyDescent="0.25">
      <c r="B19" s="9">
        <v>2023</v>
      </c>
      <c r="C19" s="10">
        <v>320</v>
      </c>
      <c r="D19" s="10">
        <v>28.123999999999999</v>
      </c>
      <c r="E19" s="10">
        <v>98.850999999999999</v>
      </c>
      <c r="F19" s="10">
        <v>4465.9809999999998</v>
      </c>
      <c r="G19" s="10">
        <v>574.79499999999996</v>
      </c>
      <c r="H19" s="10">
        <f t="shared" si="0"/>
        <v>5487.7510000000002</v>
      </c>
      <c r="I19" s="15">
        <v>-0.32685765628390495</v>
      </c>
    </row>
    <row r="20" spans="2:9" x14ac:dyDescent="0.25">
      <c r="B20" s="9">
        <v>2024</v>
      </c>
      <c r="C20" s="10">
        <v>307</v>
      </c>
      <c r="D20" s="10">
        <v>26.928000000000001</v>
      </c>
      <c r="E20" s="10">
        <v>102.72200000000001</v>
      </c>
      <c r="F20" s="10">
        <v>4724.9579999999996</v>
      </c>
      <c r="G20" s="10">
        <v>657.96100000000001</v>
      </c>
      <c r="H20" s="10">
        <f t="shared" si="0"/>
        <v>5819.5689999999995</v>
      </c>
      <c r="I20" s="15">
        <v>-0.27477985179984626</v>
      </c>
    </row>
    <row r="21" spans="2:9" x14ac:dyDescent="0.25">
      <c r="B21" s="9">
        <v>2025</v>
      </c>
      <c r="C21" s="10">
        <v>507</v>
      </c>
      <c r="D21" s="10">
        <v>44.137</v>
      </c>
      <c r="E21" s="10">
        <v>155.89800000000002</v>
      </c>
      <c r="F21" s="10">
        <v>4823.7020000000002</v>
      </c>
      <c r="G21" s="10">
        <v>737.29199999999992</v>
      </c>
      <c r="H21" s="10">
        <f t="shared" si="0"/>
        <v>6268.0290000000005</v>
      </c>
      <c r="I21" s="15">
        <v>1.218844690964912</v>
      </c>
    </row>
    <row r="22" spans="2:9" x14ac:dyDescent="0.25">
      <c r="B22" s="9">
        <v>2026</v>
      </c>
      <c r="C22" s="10">
        <v>488</v>
      </c>
      <c r="D22" s="10">
        <v>42.401000000000003</v>
      </c>
      <c r="E22" s="10">
        <v>160.01</v>
      </c>
      <c r="F22" s="10">
        <v>4857.6850000000004</v>
      </c>
      <c r="G22" s="10">
        <v>821.13400000000001</v>
      </c>
      <c r="H22" s="10">
        <f t="shared" si="0"/>
        <v>6369.2300000000005</v>
      </c>
      <c r="I22" s="15">
        <v>1.1687718823032676</v>
      </c>
    </row>
    <row r="23" spans="2:9" x14ac:dyDescent="0.25">
      <c r="B23" s="9">
        <v>2027</v>
      </c>
      <c r="C23" s="10">
        <v>469</v>
      </c>
      <c r="D23" s="10">
        <v>40.597000000000001</v>
      </c>
      <c r="E23" s="10">
        <v>163.44299999999998</v>
      </c>
      <c r="F23" s="10">
        <v>4785.7269999999999</v>
      </c>
      <c r="G23" s="10">
        <v>867.84699999999998</v>
      </c>
      <c r="H23" s="10">
        <f t="shared" si="0"/>
        <v>6326.6139999999996</v>
      </c>
      <c r="I23" s="15">
        <v>1.1943144182549015</v>
      </c>
    </row>
    <row r="24" spans="2:9" x14ac:dyDescent="0.25">
      <c r="B24" s="9">
        <v>2028</v>
      </c>
      <c r="C24" s="10">
        <v>451</v>
      </c>
      <c r="D24" s="10">
        <v>38.878</v>
      </c>
      <c r="E24" s="10">
        <v>167.87699999999998</v>
      </c>
      <c r="F24" s="10">
        <v>4945.3530000000001</v>
      </c>
      <c r="G24" s="10">
        <v>971.98900000000003</v>
      </c>
      <c r="H24" s="10">
        <f t="shared" si="0"/>
        <v>6575.0969999999998</v>
      </c>
      <c r="I24" s="15">
        <v>-0.60298923214854772</v>
      </c>
    </row>
    <row r="25" spans="2:9" x14ac:dyDescent="0.25">
      <c r="B25" s="9">
        <v>2029</v>
      </c>
      <c r="C25" s="10">
        <v>465</v>
      </c>
      <c r="D25" s="10">
        <v>40.039000000000001</v>
      </c>
      <c r="E25" s="10">
        <v>188.38100000000003</v>
      </c>
      <c r="F25" s="10">
        <v>5243.1809999999996</v>
      </c>
      <c r="G25" s="10">
        <v>1119.2820000000002</v>
      </c>
      <c r="H25" s="10">
        <f t="shared" si="0"/>
        <v>7055.8829999999998</v>
      </c>
      <c r="I25" s="15">
        <v>-0.29159324218246513</v>
      </c>
    </row>
    <row r="26" spans="2:9" x14ac:dyDescent="0.25">
      <c r="B26" s="9">
        <v>2030</v>
      </c>
      <c r="C26" s="10">
        <v>625</v>
      </c>
      <c r="D26" s="10">
        <v>53.811</v>
      </c>
      <c r="E26" s="10">
        <v>229.15300000000002</v>
      </c>
      <c r="F26" s="10">
        <v>5544.7860000000001</v>
      </c>
      <c r="G26" s="10">
        <v>1278.548</v>
      </c>
      <c r="H26" s="10">
        <f t="shared" si="0"/>
        <v>7731.2979999999998</v>
      </c>
      <c r="I26" s="15">
        <v>0.13813941178197811</v>
      </c>
    </row>
    <row r="27" spans="2:9" x14ac:dyDescent="0.25">
      <c r="B27" s="9">
        <v>2031</v>
      </c>
      <c r="C27" s="10">
        <v>727</v>
      </c>
      <c r="D27" s="10">
        <v>62.487000000000002</v>
      </c>
      <c r="E27" s="10">
        <v>266.24799999999999</v>
      </c>
      <c r="F27" s="10">
        <v>5773.7550000000001</v>
      </c>
      <c r="G27" s="10">
        <v>1459.04</v>
      </c>
      <c r="H27" s="10">
        <f t="shared" si="0"/>
        <v>8288.5299999999988</v>
      </c>
      <c r="I27" s="15">
        <v>0.15492688293850765</v>
      </c>
    </row>
    <row r="28" spans="2:9" x14ac:dyDescent="0.25">
      <c r="B28" s="9">
        <v>2032</v>
      </c>
      <c r="C28" s="10">
        <v>1087</v>
      </c>
      <c r="D28" s="10">
        <v>93.563000000000002</v>
      </c>
      <c r="E28" s="10">
        <v>368.79199999999997</v>
      </c>
      <c r="F28" s="10">
        <v>6281.4179999999997</v>
      </c>
      <c r="G28" s="10">
        <v>1759.626</v>
      </c>
      <c r="H28" s="10">
        <f t="shared" si="0"/>
        <v>9590.3989999999994</v>
      </c>
      <c r="I28" s="15">
        <v>0.15025593681010965</v>
      </c>
    </row>
    <row r="29" spans="2:9" x14ac:dyDescent="0.25">
      <c r="B29" s="9">
        <v>2033</v>
      </c>
      <c r="C29" s="10">
        <v>1313</v>
      </c>
      <c r="D29" s="10">
        <v>112.798</v>
      </c>
      <c r="E29" s="10">
        <v>444.83300000000003</v>
      </c>
      <c r="F29" s="10">
        <v>6806.3010000000004</v>
      </c>
      <c r="G29" s="10">
        <v>2102.0529999999999</v>
      </c>
      <c r="H29" s="10">
        <f t="shared" si="0"/>
        <v>10778.985000000001</v>
      </c>
      <c r="I29" s="15">
        <v>0.15790788772893458</v>
      </c>
    </row>
    <row r="30" spans="2:9" x14ac:dyDescent="0.25">
      <c r="B30" s="9">
        <v>2034</v>
      </c>
      <c r="C30" s="10">
        <v>1399</v>
      </c>
      <c r="D30" s="10">
        <v>119.876</v>
      </c>
      <c r="E30" s="10">
        <v>490.54900000000004</v>
      </c>
      <c r="F30" s="10">
        <v>7030.7910000000002</v>
      </c>
      <c r="G30" s="10">
        <v>2353.596</v>
      </c>
      <c r="H30" s="10">
        <f t="shared" si="0"/>
        <v>11393.812</v>
      </c>
      <c r="I30" s="15">
        <v>0.12509182020601395</v>
      </c>
    </row>
    <row r="31" spans="2:9" x14ac:dyDescent="0.25">
      <c r="B31" s="9">
        <v>2035</v>
      </c>
      <c r="C31" s="10">
        <v>1484</v>
      </c>
      <c r="D31" s="10">
        <v>127.054</v>
      </c>
      <c r="E31" s="10">
        <v>538.60599999999999</v>
      </c>
      <c r="F31" s="10">
        <v>7288.8530000000001</v>
      </c>
      <c r="G31" s="10">
        <v>2641.1089999999999</v>
      </c>
      <c r="H31" s="10">
        <f t="shared" si="0"/>
        <v>12079.621999999999</v>
      </c>
      <c r="I31" s="15">
        <v>0.13529442224420116</v>
      </c>
    </row>
    <row r="32" spans="2:9" x14ac:dyDescent="0.25">
      <c r="B32" s="9">
        <v>2036</v>
      </c>
      <c r="C32" s="10">
        <v>1715</v>
      </c>
      <c r="D32" s="10">
        <v>147.05699999999999</v>
      </c>
      <c r="E32" s="10">
        <v>625.86300000000006</v>
      </c>
      <c r="F32" s="10">
        <v>7968.5360000000001</v>
      </c>
      <c r="G32" s="10">
        <v>3165.2809999999999</v>
      </c>
      <c r="H32" s="10">
        <f t="shared" si="0"/>
        <v>13621.737000000001</v>
      </c>
      <c r="I32" s="15">
        <v>0.12663807085264292</v>
      </c>
    </row>
    <row r="33" spans="2:9" x14ac:dyDescent="0.25">
      <c r="B33" s="9">
        <v>2037</v>
      </c>
      <c r="C33" s="10">
        <v>1796</v>
      </c>
      <c r="D33" s="10">
        <v>154.05099999999999</v>
      </c>
      <c r="E33" s="10">
        <v>679.50599999999997</v>
      </c>
      <c r="F33" s="10">
        <v>8202.9529999999995</v>
      </c>
      <c r="G33" s="10">
        <v>3508.4689999999996</v>
      </c>
      <c r="H33" s="10">
        <f t="shared" si="0"/>
        <v>14340.978999999998</v>
      </c>
      <c r="I33" s="15">
        <v>0.12349713574808796</v>
      </c>
    </row>
    <row r="34" spans="2:9" x14ac:dyDescent="0.25">
      <c r="B34" s="9">
        <v>2038</v>
      </c>
      <c r="C34" s="10">
        <v>1877</v>
      </c>
      <c r="D34" s="10">
        <v>160.21899999999999</v>
      </c>
      <c r="E34" s="10">
        <v>736.16</v>
      </c>
      <c r="F34" s="10">
        <v>8533.8629999999994</v>
      </c>
      <c r="G34" s="10">
        <v>3923.605</v>
      </c>
      <c r="H34" s="10">
        <f t="shared" si="0"/>
        <v>15230.846999999998</v>
      </c>
      <c r="I34" s="15">
        <v>8.7253204000411672E-2</v>
      </c>
    </row>
    <row r="35" spans="2:9" x14ac:dyDescent="0.25">
      <c r="B35" s="9">
        <v>2039</v>
      </c>
      <c r="C35" s="10">
        <v>1959</v>
      </c>
      <c r="D35" s="10">
        <v>167.488</v>
      </c>
      <c r="E35" s="10">
        <v>795.41599999999994</v>
      </c>
      <c r="F35" s="10">
        <v>8876.9459999999999</v>
      </c>
      <c r="G35" s="10">
        <v>4379.0969999999998</v>
      </c>
      <c r="H35" s="10">
        <f t="shared" si="0"/>
        <v>16177.946999999998</v>
      </c>
      <c r="I35" s="15">
        <v>0.14009806578599085</v>
      </c>
    </row>
    <row r="36" spans="2:9" x14ac:dyDescent="0.25">
      <c r="B36" s="9">
        <v>2040</v>
      </c>
      <c r="C36" s="10">
        <v>2042</v>
      </c>
      <c r="D36" s="10">
        <v>174.858</v>
      </c>
      <c r="E36" s="10">
        <v>857.28700000000003</v>
      </c>
      <c r="F36" s="10">
        <v>9198.6280000000006</v>
      </c>
      <c r="G36" s="10">
        <v>4852.5789999999997</v>
      </c>
      <c r="H36" s="10">
        <f t="shared" si="0"/>
        <v>17125.351999999999</v>
      </c>
      <c r="I36" s="15">
        <v>7.7392791946264236E-2</v>
      </c>
    </row>
    <row r="37" spans="2:9" x14ac:dyDescent="0.25">
      <c r="B37" s="9">
        <v>2041</v>
      </c>
      <c r="C37" s="10">
        <v>2126</v>
      </c>
      <c r="D37" s="10">
        <v>182.399</v>
      </c>
      <c r="E37" s="10">
        <v>922.18299999999999</v>
      </c>
      <c r="F37" s="10">
        <v>9535.2029999999995</v>
      </c>
      <c r="G37" s="10">
        <v>5379.607</v>
      </c>
      <c r="H37" s="10">
        <f t="shared" si="0"/>
        <v>18145.392</v>
      </c>
      <c r="I37" s="15">
        <v>6.3925513646962154E-2</v>
      </c>
    </row>
    <row r="38" spans="2:9" x14ac:dyDescent="0.25">
      <c r="B38" s="9">
        <v>2042</v>
      </c>
      <c r="C38" s="10">
        <v>2036</v>
      </c>
      <c r="D38" s="10">
        <v>174.86199999999999</v>
      </c>
      <c r="E38" s="10">
        <v>949.18799999999999</v>
      </c>
      <c r="F38" s="10">
        <v>9991.5640000000003</v>
      </c>
      <c r="G38" s="10">
        <v>5937.8360000000002</v>
      </c>
      <c r="H38" s="10">
        <f t="shared" si="0"/>
        <v>19089.45</v>
      </c>
      <c r="I38" s="15">
        <v>0.13924169632024877</v>
      </c>
    </row>
    <row r="39" spans="2:9" x14ac:dyDescent="0.25">
      <c r="B39" s="9">
        <v>2043</v>
      </c>
      <c r="C39" s="10">
        <v>2307</v>
      </c>
      <c r="D39" s="10">
        <v>198.59200000000001</v>
      </c>
      <c r="E39" s="10">
        <v>1063.2360000000001</v>
      </c>
      <c r="F39" s="10">
        <v>10672.502</v>
      </c>
      <c r="G39" s="10">
        <v>6849.2110000000002</v>
      </c>
      <c r="H39" s="10">
        <f t="shared" si="0"/>
        <v>21090.541000000001</v>
      </c>
      <c r="I39" s="15">
        <v>9.7201509315226017E-2</v>
      </c>
    </row>
    <row r="41" spans="2:9" x14ac:dyDescent="0.25">
      <c r="B41" s="12" t="s">
        <v>21</v>
      </c>
    </row>
    <row r="42" spans="2:9" x14ac:dyDescent="0.25">
      <c r="B42" s="12" t="s">
        <v>16</v>
      </c>
    </row>
    <row r="43" spans="2:9" x14ac:dyDescent="0.25">
      <c r="B43" s="12" t="s">
        <v>46</v>
      </c>
    </row>
    <row r="44" spans="2:9" x14ac:dyDescent="0.25">
      <c r="B44" s="12"/>
    </row>
    <row r="45" spans="2:9" x14ac:dyDescent="0.25">
      <c r="B45" s="12" t="s">
        <v>17</v>
      </c>
    </row>
    <row r="46" spans="2:9" x14ac:dyDescent="0.25">
      <c r="B46" s="12" t="s">
        <v>19</v>
      </c>
    </row>
    <row r="47" spans="2:9" x14ac:dyDescent="0.25">
      <c r="B47" s="12" t="s">
        <v>20</v>
      </c>
    </row>
    <row r="48" spans="2:9" x14ac:dyDescent="0.25">
      <c r="B48" s="12" t="s">
        <v>18</v>
      </c>
    </row>
  </sheetData>
  <mergeCells count="4">
    <mergeCell ref="B10:I10"/>
    <mergeCell ref="B11:I11"/>
    <mergeCell ref="B9:I9"/>
    <mergeCell ref="B8:I8"/>
  </mergeCells>
  <pageMargins left="0.7" right="0.7" top="0.75" bottom="0.75" header="0.3" footer="0.3"/>
  <pageSetup scale="8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workbookViewId="0"/>
  </sheetViews>
  <sheetFormatPr defaultRowHeight="15" x14ac:dyDescent="0.25"/>
  <cols>
    <col min="2" max="2" width="9.140625" style="13"/>
    <col min="3" max="8" width="15.140625" customWidth="1"/>
    <col min="9" max="9" width="17.28515625" customWidth="1"/>
  </cols>
  <sheetData>
    <row r="1" spans="1:9" x14ac:dyDescent="0.25">
      <c r="A1" s="37" t="s">
        <v>48</v>
      </c>
      <c r="B1" s="36"/>
    </row>
    <row r="2" spans="1:9" x14ac:dyDescent="0.25">
      <c r="A2" s="37" t="s">
        <v>49</v>
      </c>
      <c r="B2" s="36"/>
    </row>
    <row r="3" spans="1:9" x14ac:dyDescent="0.25">
      <c r="A3" s="37" t="s">
        <v>50</v>
      </c>
      <c r="B3" s="36"/>
    </row>
    <row r="4" spans="1:9" x14ac:dyDescent="0.25">
      <c r="A4" s="37" t="s">
        <v>52</v>
      </c>
      <c r="B4" s="36"/>
    </row>
    <row r="5" spans="1:9" x14ac:dyDescent="0.25">
      <c r="A5" s="38" t="s">
        <v>51</v>
      </c>
      <c r="B5" s="36"/>
    </row>
    <row r="6" spans="1:9" x14ac:dyDescent="0.25">
      <c r="A6" s="38" t="s">
        <v>69</v>
      </c>
      <c r="B6" s="36"/>
    </row>
    <row r="7" spans="1:9" x14ac:dyDescent="0.25">
      <c r="A7">
        <v>27</v>
      </c>
      <c r="I7" s="13" t="s">
        <v>32</v>
      </c>
    </row>
    <row r="8" spans="1:9" x14ac:dyDescent="0.25">
      <c r="B8" s="39" t="s">
        <v>14</v>
      </c>
      <c r="C8" s="39"/>
      <c r="D8" s="39"/>
      <c r="E8" s="39"/>
      <c r="F8" s="39"/>
      <c r="G8" s="39"/>
      <c r="H8" s="39"/>
      <c r="I8" s="39"/>
    </row>
    <row r="9" spans="1:9" x14ac:dyDescent="0.25">
      <c r="B9" s="39" t="s">
        <v>15</v>
      </c>
      <c r="C9" s="39"/>
      <c r="D9" s="39"/>
      <c r="E9" s="39"/>
      <c r="F9" s="39"/>
      <c r="G9" s="39"/>
      <c r="H9" s="39"/>
      <c r="I9" s="39"/>
    </row>
    <row r="10" spans="1:9" ht="18.75" x14ac:dyDescent="0.3">
      <c r="B10" s="40" t="s">
        <v>31</v>
      </c>
      <c r="C10" s="40"/>
      <c r="D10" s="40"/>
      <c r="E10" s="40"/>
      <c r="F10" s="40"/>
      <c r="G10" s="40"/>
      <c r="H10" s="40"/>
      <c r="I10" s="40"/>
    </row>
    <row r="11" spans="1:9" ht="15.75" thickBot="1" x14ac:dyDescent="0.3">
      <c r="B11" s="41" t="s">
        <v>10</v>
      </c>
      <c r="C11" s="41"/>
      <c r="D11" s="41"/>
      <c r="E11" s="41"/>
      <c r="F11" s="41"/>
      <c r="G11" s="41"/>
      <c r="H11" s="41"/>
      <c r="I11" s="41"/>
    </row>
    <row r="12" spans="1:9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22</v>
      </c>
    </row>
    <row r="13" spans="1:9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9</v>
      </c>
      <c r="I13" s="2"/>
    </row>
    <row r="14" spans="1:9" x14ac:dyDescent="0.25">
      <c r="B14" s="8"/>
      <c r="C14" s="4" t="s">
        <v>9</v>
      </c>
      <c r="D14" s="2" t="s">
        <v>9</v>
      </c>
      <c r="E14" s="2" t="s">
        <v>9</v>
      </c>
      <c r="F14" s="2" t="s">
        <v>9</v>
      </c>
      <c r="G14" s="2" t="s">
        <v>9</v>
      </c>
      <c r="H14" s="2"/>
      <c r="I14" s="2"/>
    </row>
    <row r="15" spans="1:9" x14ac:dyDescent="0.25">
      <c r="B15" s="9">
        <v>2019</v>
      </c>
      <c r="C15" s="10">
        <v>191</v>
      </c>
      <c r="D15" s="10">
        <v>15.351000000000001</v>
      </c>
      <c r="E15" s="10">
        <v>56.337000000000003</v>
      </c>
      <c r="F15" s="10">
        <v>3792.154</v>
      </c>
      <c r="G15" s="10">
        <v>8.713000000000001</v>
      </c>
      <c r="H15" s="10">
        <f t="shared" ref="H15:H39" si="0">SUM(C15:G15)</f>
        <v>4063.5550000000003</v>
      </c>
      <c r="I15" s="15">
        <v>-4.8996278713820188E-2</v>
      </c>
    </row>
    <row r="16" spans="1:9" x14ac:dyDescent="0.25">
      <c r="B16" s="9">
        <v>2020</v>
      </c>
      <c r="C16" s="10">
        <v>185</v>
      </c>
      <c r="D16" s="10">
        <v>14.791</v>
      </c>
      <c r="E16" s="10">
        <v>57.362999999999992</v>
      </c>
      <c r="F16" s="10">
        <v>3979.5219999999999</v>
      </c>
      <c r="G16" s="10">
        <v>383.93799999999999</v>
      </c>
      <c r="H16" s="10">
        <f t="shared" si="0"/>
        <v>4620.6139999999996</v>
      </c>
      <c r="I16" s="15">
        <v>-2.9368805057789375E-2</v>
      </c>
    </row>
    <row r="17" spans="2:9" x14ac:dyDescent="0.25">
      <c r="B17" s="9">
        <v>2021</v>
      </c>
      <c r="C17" s="10">
        <v>178</v>
      </c>
      <c r="D17" s="10">
        <v>14.138999999999999</v>
      </c>
      <c r="E17" s="10">
        <v>58.825000000000003</v>
      </c>
      <c r="F17" s="10">
        <v>4146.5739999999996</v>
      </c>
      <c r="G17" s="10">
        <v>565.072</v>
      </c>
      <c r="H17" s="10">
        <f t="shared" si="0"/>
        <v>4962.6099999999997</v>
      </c>
      <c r="I17" s="15">
        <v>2.744429559167651E-3</v>
      </c>
    </row>
    <row r="18" spans="2:9" x14ac:dyDescent="0.25">
      <c r="B18" s="9">
        <v>2022</v>
      </c>
      <c r="C18" s="10">
        <v>171</v>
      </c>
      <c r="D18" s="10">
        <v>13.534000000000001</v>
      </c>
      <c r="E18" s="10">
        <v>62.768000000000008</v>
      </c>
      <c r="F18" s="10">
        <v>4301.4629999999997</v>
      </c>
      <c r="G18" s="10">
        <v>505.44300000000004</v>
      </c>
      <c r="H18" s="10">
        <f t="shared" si="0"/>
        <v>5054.2079999999996</v>
      </c>
      <c r="I18" s="15">
        <v>2.6707639883948096E-3</v>
      </c>
    </row>
    <row r="19" spans="2:9" x14ac:dyDescent="0.25">
      <c r="B19" s="9">
        <v>2023</v>
      </c>
      <c r="C19" s="10">
        <v>363</v>
      </c>
      <c r="D19" s="10">
        <v>30.248999999999999</v>
      </c>
      <c r="E19" s="10">
        <v>110.96899999999999</v>
      </c>
      <c r="F19" s="10">
        <v>4447.8869999999997</v>
      </c>
      <c r="G19" s="10">
        <v>571.798</v>
      </c>
      <c r="H19" s="10">
        <f t="shared" si="0"/>
        <v>5523.9029999999993</v>
      </c>
      <c r="I19" s="15">
        <v>-3.5644456935126495E-2</v>
      </c>
    </row>
    <row r="20" spans="2:9" x14ac:dyDescent="0.25">
      <c r="B20" s="9">
        <v>2024</v>
      </c>
      <c r="C20" s="10">
        <v>350</v>
      </c>
      <c r="D20" s="10">
        <v>29.094000000000001</v>
      </c>
      <c r="E20" s="10">
        <v>114.22399999999999</v>
      </c>
      <c r="F20" s="10">
        <v>4704.4970000000003</v>
      </c>
      <c r="G20" s="10">
        <v>654.60900000000004</v>
      </c>
      <c r="H20" s="10">
        <f t="shared" si="0"/>
        <v>5852.4240000000009</v>
      </c>
      <c r="I20" s="15">
        <v>-1.3646795254540859E-2</v>
      </c>
    </row>
    <row r="21" spans="2:9" x14ac:dyDescent="0.25">
      <c r="B21" s="9">
        <v>2025</v>
      </c>
      <c r="C21" s="10">
        <v>548</v>
      </c>
      <c r="D21" s="10">
        <v>46.191000000000003</v>
      </c>
      <c r="E21" s="10">
        <v>168.726</v>
      </c>
      <c r="F21" s="10">
        <v>4807.4059999999999</v>
      </c>
      <c r="G21" s="10">
        <v>734.23599999999999</v>
      </c>
      <c r="H21" s="10">
        <f t="shared" si="0"/>
        <v>6304.5590000000002</v>
      </c>
      <c r="I21" s="15">
        <v>1.5065722205196483</v>
      </c>
    </row>
    <row r="22" spans="2:9" x14ac:dyDescent="0.25">
      <c r="B22" s="9">
        <v>2026</v>
      </c>
      <c r="C22" s="10">
        <v>528</v>
      </c>
      <c r="D22" s="10">
        <v>44.351999999999997</v>
      </c>
      <c r="E22" s="10">
        <v>173.226</v>
      </c>
      <c r="F22" s="10">
        <v>4842.1779999999999</v>
      </c>
      <c r="G22" s="10">
        <v>817.99299999999994</v>
      </c>
      <c r="H22" s="10">
        <f t="shared" si="0"/>
        <v>6405.7489999999998</v>
      </c>
      <c r="I22" s="15">
        <v>1.4526983394062356</v>
      </c>
    </row>
    <row r="23" spans="2:9" x14ac:dyDescent="0.25">
      <c r="B23" s="9">
        <v>2027</v>
      </c>
      <c r="C23" s="10">
        <v>507</v>
      </c>
      <c r="D23" s="10">
        <v>42.45</v>
      </c>
      <c r="E23" s="10">
        <v>177.03399999999999</v>
      </c>
      <c r="F23" s="10">
        <v>4771.3559999999998</v>
      </c>
      <c r="G23" s="10">
        <v>864.90600000000006</v>
      </c>
      <c r="H23" s="10">
        <f t="shared" si="0"/>
        <v>6362.7460000000001</v>
      </c>
      <c r="I23" s="15">
        <v>1.4708934609687587</v>
      </c>
    </row>
    <row r="24" spans="2:9" x14ac:dyDescent="0.25">
      <c r="B24" s="9">
        <v>2028</v>
      </c>
      <c r="C24" s="10">
        <v>487</v>
      </c>
      <c r="D24" s="10">
        <v>40.646000000000001</v>
      </c>
      <c r="E24" s="10">
        <v>181.846</v>
      </c>
      <c r="F24" s="10">
        <v>4927.8689999999997</v>
      </c>
      <c r="G24" s="10">
        <v>968.96299999999997</v>
      </c>
      <c r="H24" s="10">
        <f t="shared" si="0"/>
        <v>6606.3239999999996</v>
      </c>
      <c r="I24" s="15">
        <v>-0.3683034450995431</v>
      </c>
    </row>
    <row r="25" spans="2:9" x14ac:dyDescent="0.25">
      <c r="B25" s="9">
        <v>2029</v>
      </c>
      <c r="C25" s="10">
        <v>468</v>
      </c>
      <c r="D25" s="10">
        <v>38.923000000000002</v>
      </c>
      <c r="E25" s="10">
        <v>191.88599999999997</v>
      </c>
      <c r="F25" s="10">
        <v>5239.3670000000002</v>
      </c>
      <c r="G25" s="10">
        <v>1117.6490000000001</v>
      </c>
      <c r="H25" s="10">
        <f t="shared" si="0"/>
        <v>7055.8250000000007</v>
      </c>
      <c r="I25" s="15">
        <v>-0.29202313486557729</v>
      </c>
    </row>
    <row r="26" spans="2:9" x14ac:dyDescent="0.25">
      <c r="B26" s="9">
        <v>2030</v>
      </c>
      <c r="C26" s="10">
        <v>613</v>
      </c>
      <c r="D26" s="10">
        <v>51.454000000000001</v>
      </c>
      <c r="E26" s="10">
        <v>232.351</v>
      </c>
      <c r="F26" s="10">
        <v>5542.4579999999996</v>
      </c>
      <c r="G26" s="10">
        <v>1277.7190000000001</v>
      </c>
      <c r="H26" s="10">
        <f t="shared" si="0"/>
        <v>7716.982</v>
      </c>
      <c r="I26" s="15">
        <v>3.3818906476774935E-2</v>
      </c>
    </row>
    <row r="27" spans="2:9" x14ac:dyDescent="0.25">
      <c r="B27" s="9">
        <v>2031</v>
      </c>
      <c r="C27" s="10">
        <v>715</v>
      </c>
      <c r="D27" s="10">
        <v>60.243000000000002</v>
      </c>
      <c r="E27" s="10">
        <v>269.601</v>
      </c>
      <c r="F27" s="10">
        <v>5770.6710000000003</v>
      </c>
      <c r="G27" s="10">
        <v>1457.4929999999999</v>
      </c>
      <c r="H27" s="10">
        <f t="shared" si="0"/>
        <v>8273.0079999999998</v>
      </c>
      <c r="I27" s="15">
        <v>4.3470863427409044E-2</v>
      </c>
    </row>
    <row r="28" spans="2:9" x14ac:dyDescent="0.25">
      <c r="B28" s="9">
        <v>2032</v>
      </c>
      <c r="C28" s="10">
        <v>1076</v>
      </c>
      <c r="D28" s="10">
        <v>91.43</v>
      </c>
      <c r="E28" s="10">
        <v>372.13299999999998</v>
      </c>
      <c r="F28" s="10">
        <v>6276.5959999999995</v>
      </c>
      <c r="G28" s="10">
        <v>1758.8629999999998</v>
      </c>
      <c r="H28" s="10">
        <f t="shared" si="0"/>
        <v>9575.021999999999</v>
      </c>
      <c r="I28" s="15">
        <v>4.1762062827705226E-2</v>
      </c>
    </row>
    <row r="29" spans="2:9" x14ac:dyDescent="0.25">
      <c r="B29" s="9">
        <v>2033</v>
      </c>
      <c r="C29" s="10">
        <v>1301</v>
      </c>
      <c r="D29" s="10">
        <v>110.765</v>
      </c>
      <c r="E29" s="10">
        <v>448.32799999999997</v>
      </c>
      <c r="F29" s="10">
        <v>6800.5389999999998</v>
      </c>
      <c r="G29" s="10">
        <v>2100.8470000000002</v>
      </c>
      <c r="H29" s="10">
        <f t="shared" si="0"/>
        <v>10761.478999999999</v>
      </c>
      <c r="I29" s="15">
        <v>3.5673287570502192E-2</v>
      </c>
    </row>
    <row r="30" spans="2:9" x14ac:dyDescent="0.25">
      <c r="B30" s="9">
        <v>2034</v>
      </c>
      <c r="C30" s="10">
        <v>1387</v>
      </c>
      <c r="D30" s="10">
        <v>117.938</v>
      </c>
      <c r="E30" s="10">
        <v>494.10899999999998</v>
      </c>
      <c r="F30" s="10">
        <v>7030.2060000000001</v>
      </c>
      <c r="G30" s="10">
        <v>2352.6370000000002</v>
      </c>
      <c r="H30" s="10">
        <f t="shared" si="0"/>
        <v>11381.890000000001</v>
      </c>
      <c r="I30" s="15">
        <v>4.282888896347363E-2</v>
      </c>
    </row>
    <row r="31" spans="2:9" x14ac:dyDescent="0.25">
      <c r="B31" s="9">
        <v>2035</v>
      </c>
      <c r="C31" s="10">
        <v>1473</v>
      </c>
      <c r="D31" s="10">
        <v>125.21599999999999</v>
      </c>
      <c r="E31" s="10">
        <v>542.23599999999999</v>
      </c>
      <c r="F31" s="10">
        <v>7285.9560000000001</v>
      </c>
      <c r="G31" s="10">
        <v>2640.1020000000003</v>
      </c>
      <c r="H31" s="10">
        <f t="shared" si="0"/>
        <v>12066.51</v>
      </c>
      <c r="I31" s="15">
        <v>4.5880084317495497E-2</v>
      </c>
    </row>
    <row r="32" spans="2:9" x14ac:dyDescent="0.25">
      <c r="B32" s="9">
        <v>2036</v>
      </c>
      <c r="C32" s="10">
        <v>1705</v>
      </c>
      <c r="D32" s="10">
        <v>145.321</v>
      </c>
      <c r="E32" s="10">
        <v>629.55899999999997</v>
      </c>
      <c r="F32" s="10">
        <v>7964.5429999999997</v>
      </c>
      <c r="G32" s="10">
        <v>3164.663</v>
      </c>
      <c r="H32" s="10">
        <f t="shared" si="0"/>
        <v>13609.085999999999</v>
      </c>
      <c r="I32" s="15">
        <v>4.1623571815405346E-2</v>
      </c>
    </row>
    <row r="33" spans="2:9" x14ac:dyDescent="0.25">
      <c r="B33" s="9">
        <v>2037</v>
      </c>
      <c r="C33" s="10">
        <v>1786</v>
      </c>
      <c r="D33" s="10">
        <v>152.33199999999999</v>
      </c>
      <c r="E33" s="10">
        <v>683.34199999999998</v>
      </c>
      <c r="F33" s="10">
        <v>8200.4930000000004</v>
      </c>
      <c r="G33" s="10">
        <v>3507.442</v>
      </c>
      <c r="H33" s="10">
        <f t="shared" si="0"/>
        <v>14329.609</v>
      </c>
      <c r="I33" s="15">
        <v>4.779696681954098E-2</v>
      </c>
    </row>
    <row r="34" spans="2:9" x14ac:dyDescent="0.25">
      <c r="B34" s="9">
        <v>2038</v>
      </c>
      <c r="C34" s="10">
        <v>1867</v>
      </c>
      <c r="D34" s="10">
        <v>158.43600000000001</v>
      </c>
      <c r="E34" s="10">
        <v>740.07100000000003</v>
      </c>
      <c r="F34" s="10">
        <v>8531.8349999999991</v>
      </c>
      <c r="G34" s="10">
        <v>3922.799</v>
      </c>
      <c r="H34" s="10">
        <f t="shared" si="0"/>
        <v>15220.141</v>
      </c>
      <c r="I34" s="15">
        <v>1.6816406984249396E-2</v>
      </c>
    </row>
    <row r="35" spans="2:9" x14ac:dyDescent="0.25">
      <c r="B35" s="9">
        <v>2039</v>
      </c>
      <c r="C35" s="10">
        <v>1949</v>
      </c>
      <c r="D35" s="10">
        <v>165.73</v>
      </c>
      <c r="E35" s="10">
        <v>799.46299999999997</v>
      </c>
      <c r="F35" s="10">
        <v>8871.9279999999999</v>
      </c>
      <c r="G35" s="10">
        <v>4377.0010000000002</v>
      </c>
      <c r="H35" s="10">
        <f t="shared" si="0"/>
        <v>16163.121999999999</v>
      </c>
      <c r="I35" s="15">
        <v>4.3701805446377452E-2</v>
      </c>
    </row>
    <row r="36" spans="2:9" x14ac:dyDescent="0.25">
      <c r="B36" s="9">
        <v>2040</v>
      </c>
      <c r="C36" s="10">
        <v>2032</v>
      </c>
      <c r="D36" s="10">
        <v>173.21</v>
      </c>
      <c r="E36" s="10">
        <v>861.42600000000004</v>
      </c>
      <c r="F36" s="10">
        <v>9200.3870000000006</v>
      </c>
      <c r="G36" s="10">
        <v>4853.2049999999999</v>
      </c>
      <c r="H36" s="10">
        <f t="shared" si="0"/>
        <v>17120.228000000003</v>
      </c>
      <c r="I36" s="15">
        <v>4.4548608913934987E-2</v>
      </c>
    </row>
    <row r="37" spans="2:9" x14ac:dyDescent="0.25">
      <c r="B37" s="9">
        <v>2041</v>
      </c>
      <c r="C37" s="10">
        <v>2117</v>
      </c>
      <c r="D37" s="10">
        <v>180.86199999999999</v>
      </c>
      <c r="E37" s="10">
        <v>926.43499999999995</v>
      </c>
      <c r="F37" s="10">
        <v>9536.4519999999993</v>
      </c>
      <c r="G37" s="10">
        <v>5379.7789999999995</v>
      </c>
      <c r="H37" s="10">
        <f t="shared" si="0"/>
        <v>18140.527999999998</v>
      </c>
      <c r="I37" s="15">
        <v>3.3054415714187171E-2</v>
      </c>
    </row>
    <row r="38" spans="2:9" x14ac:dyDescent="0.25">
      <c r="B38" s="9">
        <v>2042</v>
      </c>
      <c r="C38" s="10">
        <v>2027</v>
      </c>
      <c r="D38" s="10">
        <v>173.43600000000001</v>
      </c>
      <c r="E38" s="10">
        <v>953.58799999999997</v>
      </c>
      <c r="F38" s="10">
        <v>9990.0380000000005</v>
      </c>
      <c r="G38" s="10">
        <v>5936.924</v>
      </c>
      <c r="H38" s="10">
        <f t="shared" si="0"/>
        <v>19080.986000000001</v>
      </c>
      <c r="I38" s="15">
        <v>8.6044002104556039E-2</v>
      </c>
    </row>
    <row r="39" spans="2:9" x14ac:dyDescent="0.25">
      <c r="B39" s="9">
        <v>2043</v>
      </c>
      <c r="C39" s="10">
        <v>2297</v>
      </c>
      <c r="D39" s="10">
        <v>197.27699999999999</v>
      </c>
      <c r="E39" s="10">
        <v>1067.78</v>
      </c>
      <c r="F39" s="10">
        <v>10670.992</v>
      </c>
      <c r="G39" s="10">
        <v>6848.2380000000003</v>
      </c>
      <c r="H39" s="10">
        <f t="shared" si="0"/>
        <v>21081.287</v>
      </c>
      <c r="I39" s="15">
        <v>3.9603842208671296E-2</v>
      </c>
    </row>
    <row r="41" spans="2:9" x14ac:dyDescent="0.25">
      <c r="B41" s="12" t="s">
        <v>21</v>
      </c>
    </row>
    <row r="42" spans="2:9" x14ac:dyDescent="0.25">
      <c r="B42" s="12" t="s">
        <v>16</v>
      </c>
    </row>
    <row r="43" spans="2:9" x14ac:dyDescent="0.25">
      <c r="B43" s="12" t="s">
        <v>46</v>
      </c>
    </row>
    <row r="44" spans="2:9" x14ac:dyDescent="0.25">
      <c r="B44" s="12"/>
    </row>
    <row r="45" spans="2:9" x14ac:dyDescent="0.25">
      <c r="B45" s="12" t="s">
        <v>17</v>
      </c>
    </row>
    <row r="46" spans="2:9" x14ac:dyDescent="0.25">
      <c r="B46" s="12" t="s">
        <v>19</v>
      </c>
    </row>
    <row r="47" spans="2:9" x14ac:dyDescent="0.25">
      <c r="B47" s="12" t="s">
        <v>20</v>
      </c>
    </row>
    <row r="48" spans="2:9" x14ac:dyDescent="0.25">
      <c r="B48" s="12" t="s">
        <v>18</v>
      </c>
    </row>
  </sheetData>
  <mergeCells count="4">
    <mergeCell ref="B10:I10"/>
    <mergeCell ref="B11:I11"/>
    <mergeCell ref="B9:I9"/>
    <mergeCell ref="B8:I8"/>
  </mergeCells>
  <pageMargins left="0.7" right="0.7" top="0.75" bottom="0.75" header="0.3" footer="0.3"/>
  <pageSetup scale="8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workbookViewId="0"/>
  </sheetViews>
  <sheetFormatPr defaultRowHeight="15" x14ac:dyDescent="0.25"/>
  <cols>
    <col min="2" max="2" width="9.140625" style="13"/>
    <col min="3" max="8" width="15.140625" customWidth="1"/>
    <col min="9" max="9" width="17.28515625" customWidth="1"/>
  </cols>
  <sheetData>
    <row r="1" spans="1:9" x14ac:dyDescent="0.25">
      <c r="A1" s="37" t="s">
        <v>48</v>
      </c>
      <c r="B1" s="36"/>
    </row>
    <row r="2" spans="1:9" x14ac:dyDescent="0.25">
      <c r="A2" s="37" t="s">
        <v>49</v>
      </c>
      <c r="B2" s="36"/>
    </row>
    <row r="3" spans="1:9" x14ac:dyDescent="0.25">
      <c r="A3" s="37" t="s">
        <v>50</v>
      </c>
      <c r="B3" s="36"/>
    </row>
    <row r="4" spans="1:9" x14ac:dyDescent="0.25">
      <c r="A4" s="37" t="s">
        <v>52</v>
      </c>
      <c r="B4" s="36"/>
    </row>
    <row r="5" spans="1:9" x14ac:dyDescent="0.25">
      <c r="A5" s="38" t="s">
        <v>51</v>
      </c>
      <c r="B5" s="36"/>
    </row>
    <row r="6" spans="1:9" x14ac:dyDescent="0.25">
      <c r="A6" s="38" t="s">
        <v>70</v>
      </c>
      <c r="B6" s="36"/>
    </row>
    <row r="7" spans="1:9" x14ac:dyDescent="0.25">
      <c r="A7">
        <v>34</v>
      </c>
      <c r="I7" s="13" t="s">
        <v>34</v>
      </c>
    </row>
    <row r="8" spans="1:9" x14ac:dyDescent="0.25">
      <c r="B8" s="39" t="s">
        <v>14</v>
      </c>
      <c r="C8" s="39"/>
      <c r="D8" s="39"/>
      <c r="E8" s="39"/>
      <c r="F8" s="39"/>
      <c r="G8" s="39"/>
      <c r="H8" s="39"/>
      <c r="I8" s="39"/>
    </row>
    <row r="9" spans="1:9" x14ac:dyDescent="0.25">
      <c r="B9" s="39" t="s">
        <v>15</v>
      </c>
      <c r="C9" s="39"/>
      <c r="D9" s="39"/>
      <c r="E9" s="39"/>
      <c r="F9" s="39"/>
      <c r="G9" s="39"/>
      <c r="H9" s="39"/>
      <c r="I9" s="39"/>
    </row>
    <row r="10" spans="1:9" ht="18.75" x14ac:dyDescent="0.3">
      <c r="B10" s="40" t="s">
        <v>33</v>
      </c>
      <c r="C10" s="40"/>
      <c r="D10" s="40"/>
      <c r="E10" s="40"/>
      <c r="F10" s="40"/>
      <c r="G10" s="40"/>
      <c r="H10" s="40"/>
      <c r="I10" s="40"/>
    </row>
    <row r="11" spans="1:9" ht="15.75" thickBot="1" x14ac:dyDescent="0.3">
      <c r="B11" s="41" t="s">
        <v>10</v>
      </c>
      <c r="C11" s="41"/>
      <c r="D11" s="41"/>
      <c r="E11" s="41"/>
      <c r="F11" s="41"/>
      <c r="G11" s="41"/>
      <c r="H11" s="41"/>
      <c r="I11" s="41"/>
    </row>
    <row r="12" spans="1:9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22</v>
      </c>
    </row>
    <row r="13" spans="1:9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9</v>
      </c>
      <c r="I13" s="2"/>
    </row>
    <row r="14" spans="1:9" x14ac:dyDescent="0.25">
      <c r="B14" s="8"/>
      <c r="C14" s="4" t="s">
        <v>9</v>
      </c>
      <c r="D14" s="2" t="s">
        <v>9</v>
      </c>
      <c r="E14" s="2" t="s">
        <v>9</v>
      </c>
      <c r="F14" s="2" t="s">
        <v>9</v>
      </c>
      <c r="G14" s="2" t="s">
        <v>9</v>
      </c>
      <c r="H14" s="2"/>
      <c r="I14" s="2"/>
    </row>
    <row r="15" spans="1:9" x14ac:dyDescent="0.25">
      <c r="B15" s="9">
        <v>2019</v>
      </c>
      <c r="C15" s="10">
        <v>186</v>
      </c>
      <c r="D15" s="10">
        <v>15.362</v>
      </c>
      <c r="E15" s="10">
        <v>45.056000000000004</v>
      </c>
      <c r="F15" s="10">
        <v>3808.0279999999998</v>
      </c>
      <c r="G15" s="10">
        <v>8.7219999999999995</v>
      </c>
      <c r="H15" s="10">
        <f t="shared" ref="H15:H39" si="0">SUM(C15:G15)</f>
        <v>4063.1680000000001</v>
      </c>
      <c r="I15" s="15">
        <v>-5.2222131021111402E-2</v>
      </c>
    </row>
    <row r="16" spans="1:9" x14ac:dyDescent="0.25">
      <c r="B16" s="9">
        <v>2020</v>
      </c>
      <c r="C16" s="10">
        <v>180</v>
      </c>
      <c r="D16" s="10">
        <v>14.802</v>
      </c>
      <c r="E16" s="10">
        <v>45.759</v>
      </c>
      <c r="F16" s="10">
        <v>3995.7570000000001</v>
      </c>
      <c r="G16" s="10">
        <v>385.64299999999997</v>
      </c>
      <c r="H16" s="10">
        <f t="shared" si="0"/>
        <v>4621.9610000000002</v>
      </c>
      <c r="I16" s="15">
        <v>-1.8296938163622517E-2</v>
      </c>
    </row>
    <row r="17" spans="2:9" x14ac:dyDescent="0.25">
      <c r="B17" s="9">
        <v>2021</v>
      </c>
      <c r="C17" s="10">
        <v>173</v>
      </c>
      <c r="D17" s="10">
        <v>14.15</v>
      </c>
      <c r="E17" s="10">
        <v>46.873000000000005</v>
      </c>
      <c r="F17" s="10">
        <v>4163.3630000000003</v>
      </c>
      <c r="G17" s="10">
        <v>567.62699999999995</v>
      </c>
      <c r="H17" s="10">
        <f t="shared" si="0"/>
        <v>4965.0130000000008</v>
      </c>
      <c r="I17" s="15">
        <v>2.2430591441801456E-2</v>
      </c>
    </row>
    <row r="18" spans="2:9" x14ac:dyDescent="0.25">
      <c r="B18" s="9">
        <v>2022</v>
      </c>
      <c r="C18" s="10">
        <v>166</v>
      </c>
      <c r="D18" s="10">
        <v>13.544</v>
      </c>
      <c r="E18" s="10">
        <v>50.149000000000001</v>
      </c>
      <c r="F18" s="10">
        <v>4318.9930000000004</v>
      </c>
      <c r="G18" s="10">
        <v>507.71499999999997</v>
      </c>
      <c r="H18" s="10">
        <f t="shared" si="0"/>
        <v>5056.4010000000007</v>
      </c>
      <c r="I18" s="15">
        <v>2.0527426874302205E-2</v>
      </c>
    </row>
    <row r="19" spans="2:9" x14ac:dyDescent="0.25">
      <c r="B19" s="9">
        <v>2023</v>
      </c>
      <c r="C19" s="10">
        <v>359</v>
      </c>
      <c r="D19" s="10">
        <v>30.257999999999999</v>
      </c>
      <c r="E19" s="10">
        <v>98.272999999999996</v>
      </c>
      <c r="F19" s="10">
        <v>4465.3609999999999</v>
      </c>
      <c r="G19" s="10">
        <v>574.33799999999997</v>
      </c>
      <c r="H19" s="10">
        <f t="shared" si="0"/>
        <v>5527.23</v>
      </c>
      <c r="I19" s="15">
        <v>-8.8446584666192329E-3</v>
      </c>
    </row>
    <row r="20" spans="2:9" x14ac:dyDescent="0.25">
      <c r="B20" s="9">
        <v>2024</v>
      </c>
      <c r="C20" s="10">
        <v>346</v>
      </c>
      <c r="D20" s="10">
        <v>29.103000000000002</v>
      </c>
      <c r="E20" s="10">
        <v>101.151</v>
      </c>
      <c r="F20" s="10">
        <v>4722.7269999999999</v>
      </c>
      <c r="G20" s="10">
        <v>657.41899999999998</v>
      </c>
      <c r="H20" s="10">
        <f t="shared" si="0"/>
        <v>5856.4</v>
      </c>
      <c r="I20" s="15">
        <v>1.7954636272586331E-2</v>
      </c>
    </row>
    <row r="21" spans="2:9" x14ac:dyDescent="0.25">
      <c r="B21" s="9">
        <v>2025</v>
      </c>
      <c r="C21" s="10">
        <v>544</v>
      </c>
      <c r="D21" s="10">
        <v>46.2</v>
      </c>
      <c r="E21" s="10">
        <v>155.197</v>
      </c>
      <c r="F21" s="10">
        <v>4825.7610000000004</v>
      </c>
      <c r="G21" s="10">
        <v>737.30499999999995</v>
      </c>
      <c r="H21" s="10">
        <f t="shared" si="0"/>
        <v>6308.4630000000006</v>
      </c>
      <c r="I21" s="15">
        <v>1.5373219679979355</v>
      </c>
    </row>
    <row r="22" spans="2:9" x14ac:dyDescent="0.25">
      <c r="B22" s="9">
        <v>2026</v>
      </c>
      <c r="C22" s="10">
        <v>524</v>
      </c>
      <c r="D22" s="10">
        <v>44.360999999999997</v>
      </c>
      <c r="E22" s="10">
        <v>159.25700000000001</v>
      </c>
      <c r="F22" s="10">
        <v>4860.9570000000003</v>
      </c>
      <c r="G22" s="10">
        <v>821.35199999999998</v>
      </c>
      <c r="H22" s="10">
        <f t="shared" si="0"/>
        <v>6409.9270000000006</v>
      </c>
      <c r="I22" s="15">
        <v>1.4851812863044653</v>
      </c>
    </row>
    <row r="23" spans="2:9" x14ac:dyDescent="0.25">
      <c r="B23" s="9">
        <v>2027</v>
      </c>
      <c r="C23" s="10">
        <v>503</v>
      </c>
      <c r="D23" s="10">
        <v>42.457999999999998</v>
      </c>
      <c r="E23" s="10">
        <v>162.55500000000001</v>
      </c>
      <c r="F23" s="10">
        <v>4790.1509999999998</v>
      </c>
      <c r="G23" s="10">
        <v>868.548</v>
      </c>
      <c r="H23" s="10">
        <f t="shared" si="0"/>
        <v>6366.7119999999995</v>
      </c>
      <c r="I23" s="15">
        <v>1.5012519377594977</v>
      </c>
    </row>
    <row r="24" spans="2:9" x14ac:dyDescent="0.25">
      <c r="B24" s="9">
        <v>2028</v>
      </c>
      <c r="C24" s="10">
        <v>484</v>
      </c>
      <c r="D24" s="10">
        <v>40.654000000000003</v>
      </c>
      <c r="E24" s="10">
        <v>166.898</v>
      </c>
      <c r="F24" s="10">
        <v>4947.3249999999998</v>
      </c>
      <c r="G24" s="10">
        <v>973.00699999999995</v>
      </c>
      <c r="H24" s="10">
        <f t="shared" si="0"/>
        <v>6611.8839999999991</v>
      </c>
      <c r="I24" s="15">
        <v>-0.32651739533516122</v>
      </c>
    </row>
    <row r="25" spans="2:9" x14ac:dyDescent="0.25">
      <c r="B25" s="9">
        <v>2029</v>
      </c>
      <c r="C25" s="10">
        <v>464</v>
      </c>
      <c r="D25" s="10">
        <v>38.930999999999997</v>
      </c>
      <c r="E25" s="10">
        <v>176.535</v>
      </c>
      <c r="F25" s="10">
        <v>5259.7730000000001</v>
      </c>
      <c r="G25" s="10">
        <v>1122.2740000000001</v>
      </c>
      <c r="H25" s="10">
        <f t="shared" si="0"/>
        <v>7061.5130000000008</v>
      </c>
      <c r="I25" s="15">
        <v>-0.24986400414866838</v>
      </c>
    </row>
    <row r="26" spans="2:9" x14ac:dyDescent="0.25">
      <c r="B26" s="9">
        <v>2030</v>
      </c>
      <c r="C26" s="10">
        <v>609</v>
      </c>
      <c r="D26" s="10">
        <v>51.460999999999999</v>
      </c>
      <c r="E26" s="10">
        <v>216.47800000000001</v>
      </c>
      <c r="F26" s="10">
        <v>5563.1540000000005</v>
      </c>
      <c r="G26" s="10">
        <v>1282.7359999999999</v>
      </c>
      <c r="H26" s="10">
        <f t="shared" si="0"/>
        <v>7722.8290000000006</v>
      </c>
      <c r="I26" s="15">
        <v>7.6425919226118369E-2</v>
      </c>
    </row>
    <row r="27" spans="2:9" x14ac:dyDescent="0.25">
      <c r="B27" s="9">
        <v>2031</v>
      </c>
      <c r="C27" s="10">
        <v>711</v>
      </c>
      <c r="D27" s="10">
        <v>60.25</v>
      </c>
      <c r="E27" s="10">
        <v>253.18600000000004</v>
      </c>
      <c r="F27" s="10">
        <v>5791.0240000000003</v>
      </c>
      <c r="G27" s="10">
        <v>1462.8689999999999</v>
      </c>
      <c r="H27" s="10">
        <f t="shared" si="0"/>
        <v>8278.3290000000015</v>
      </c>
      <c r="I27" s="15">
        <v>8.1678406258151592E-2</v>
      </c>
    </row>
    <row r="28" spans="2:9" x14ac:dyDescent="0.25">
      <c r="B28" s="9">
        <v>2032</v>
      </c>
      <c r="C28" s="10">
        <v>1073</v>
      </c>
      <c r="D28" s="10">
        <v>91.436000000000007</v>
      </c>
      <c r="E28" s="10">
        <v>355.26</v>
      </c>
      <c r="F28" s="10">
        <v>6295.4660000000003</v>
      </c>
      <c r="G28" s="10">
        <v>1764.27</v>
      </c>
      <c r="H28" s="10">
        <f t="shared" si="0"/>
        <v>9579.4320000000007</v>
      </c>
      <c r="I28" s="15">
        <v>7.2877233814410844E-2</v>
      </c>
    </row>
    <row r="29" spans="2:9" x14ac:dyDescent="0.25">
      <c r="B29" s="9">
        <v>2033</v>
      </c>
      <c r="C29" s="10">
        <v>1298</v>
      </c>
      <c r="D29" s="10">
        <v>110.771</v>
      </c>
      <c r="E29" s="10">
        <v>430.93600000000004</v>
      </c>
      <c r="F29" s="10">
        <v>6819.11</v>
      </c>
      <c r="G29" s="10">
        <v>2106.6109999999999</v>
      </c>
      <c r="H29" s="10">
        <f t="shared" si="0"/>
        <v>10765.428</v>
      </c>
      <c r="I29" s="15">
        <v>6.3246944375350792E-2</v>
      </c>
    </row>
    <row r="30" spans="2:9" x14ac:dyDescent="0.25">
      <c r="B30" s="9">
        <v>2034</v>
      </c>
      <c r="C30" s="10">
        <v>1385</v>
      </c>
      <c r="D30" s="10">
        <v>117.944</v>
      </c>
      <c r="E30" s="10">
        <v>476.26</v>
      </c>
      <c r="F30" s="10">
        <v>7047.5370000000003</v>
      </c>
      <c r="G30" s="10">
        <v>2358.4789999999998</v>
      </c>
      <c r="H30" s="10">
        <f t="shared" si="0"/>
        <v>11385.22</v>
      </c>
      <c r="I30" s="15">
        <v>6.5806204937096713E-2</v>
      </c>
    </row>
    <row r="31" spans="2:9" x14ac:dyDescent="0.25">
      <c r="B31" s="9">
        <v>2035</v>
      </c>
      <c r="C31" s="10">
        <v>1470</v>
      </c>
      <c r="D31" s="10">
        <v>125.22199999999999</v>
      </c>
      <c r="E31" s="10">
        <v>523.92999999999995</v>
      </c>
      <c r="F31" s="10">
        <v>7302.268</v>
      </c>
      <c r="G31" s="10">
        <v>2646.0550000000003</v>
      </c>
      <c r="H31" s="10">
        <f t="shared" si="0"/>
        <v>12067.475</v>
      </c>
      <c r="I31" s="15">
        <v>5.2460684996208845E-2</v>
      </c>
    </row>
    <row r="32" spans="2:9" x14ac:dyDescent="0.25">
      <c r="B32" s="9">
        <v>2036</v>
      </c>
      <c r="C32" s="10">
        <v>1702</v>
      </c>
      <c r="D32" s="10">
        <v>145.32599999999999</v>
      </c>
      <c r="E32" s="10">
        <v>610.69399999999996</v>
      </c>
      <c r="F32" s="10">
        <v>7981.1189999999997</v>
      </c>
      <c r="G32" s="10">
        <v>3171.2049999999999</v>
      </c>
      <c r="H32" s="10">
        <f t="shared" si="0"/>
        <v>13610.343999999999</v>
      </c>
      <c r="I32" s="15">
        <v>5.0077309843135548E-2</v>
      </c>
    </row>
    <row r="33" spans="2:9" x14ac:dyDescent="0.25">
      <c r="B33" s="9">
        <v>2037</v>
      </c>
      <c r="C33" s="10">
        <v>1784</v>
      </c>
      <c r="D33" s="10">
        <v>152.33699999999999</v>
      </c>
      <c r="E33" s="10">
        <v>664.01599999999996</v>
      </c>
      <c r="F33" s="10">
        <v>8215.8179999999993</v>
      </c>
      <c r="G33" s="10">
        <v>3513.9539999999997</v>
      </c>
      <c r="H33" s="10">
        <f t="shared" si="0"/>
        <v>14330.124999999998</v>
      </c>
      <c r="I33" s="15">
        <v>5.1232436227366278E-2</v>
      </c>
    </row>
    <row r="34" spans="2:9" x14ac:dyDescent="0.25">
      <c r="B34" s="9">
        <v>2038</v>
      </c>
      <c r="C34" s="10">
        <v>1865</v>
      </c>
      <c r="D34" s="10">
        <v>158.441</v>
      </c>
      <c r="E34" s="10">
        <v>720.21199999999999</v>
      </c>
      <c r="F34" s="10">
        <v>8546.4920000000002</v>
      </c>
      <c r="G34" s="10">
        <v>3929.4969999999998</v>
      </c>
      <c r="H34" s="10">
        <f t="shared" si="0"/>
        <v>15219.642</v>
      </c>
      <c r="I34" s="15">
        <v>1.3533391692725376E-2</v>
      </c>
    </row>
    <row r="35" spans="2:9" x14ac:dyDescent="0.25">
      <c r="B35" s="9">
        <v>2039</v>
      </c>
      <c r="C35" s="10">
        <v>1947</v>
      </c>
      <c r="D35" s="10">
        <v>165.73500000000001</v>
      </c>
      <c r="E35" s="10">
        <v>779.08500000000004</v>
      </c>
      <c r="F35" s="10">
        <v>8885.9940000000006</v>
      </c>
      <c r="G35" s="10">
        <v>4383.8859999999995</v>
      </c>
      <c r="H35" s="10">
        <f t="shared" si="0"/>
        <v>16161.7</v>
      </c>
      <c r="I35" s="15">
        <v>3.445556718649137E-2</v>
      </c>
    </row>
    <row r="36" spans="2:9" x14ac:dyDescent="0.25">
      <c r="B36" s="9">
        <v>2040</v>
      </c>
      <c r="C36" s="10">
        <v>2031</v>
      </c>
      <c r="D36" s="10">
        <v>173.215</v>
      </c>
      <c r="E36" s="10">
        <v>840.50199999999995</v>
      </c>
      <c r="F36" s="10">
        <v>9213.1779999999999</v>
      </c>
      <c r="G36" s="10">
        <v>4859.9289999999992</v>
      </c>
      <c r="H36" s="10">
        <f t="shared" si="0"/>
        <v>17117.824000000001</v>
      </c>
      <c r="I36" s="15">
        <v>2.9139277139958931E-2</v>
      </c>
    </row>
    <row r="37" spans="2:9" x14ac:dyDescent="0.25">
      <c r="B37" s="9">
        <v>2041</v>
      </c>
      <c r="C37" s="10">
        <v>2115</v>
      </c>
      <c r="D37" s="10">
        <v>180.86699999999999</v>
      </c>
      <c r="E37" s="10">
        <v>904.94299999999998</v>
      </c>
      <c r="F37" s="10">
        <v>9549.0470000000005</v>
      </c>
      <c r="G37" s="10">
        <v>5386.8499999999995</v>
      </c>
      <c r="H37" s="10">
        <f t="shared" si="0"/>
        <v>18136.706999999999</v>
      </c>
      <c r="I37" s="15">
        <v>8.8030865198827652E-3</v>
      </c>
    </row>
    <row r="38" spans="2:9" x14ac:dyDescent="0.25">
      <c r="B38" s="9">
        <v>2042</v>
      </c>
      <c r="C38" s="10">
        <v>2025</v>
      </c>
      <c r="D38" s="10">
        <v>173.441</v>
      </c>
      <c r="E38" s="10">
        <v>931.44099999999992</v>
      </c>
      <c r="F38" s="10">
        <v>10003.557000000001</v>
      </c>
      <c r="G38" s="10">
        <v>5944.9949999999999</v>
      </c>
      <c r="H38" s="10">
        <f t="shared" si="0"/>
        <v>19078.434000000001</v>
      </c>
      <c r="I38" s="15">
        <v>7.0004243640658145E-2</v>
      </c>
    </row>
    <row r="39" spans="2:9" x14ac:dyDescent="0.25">
      <c r="B39" s="9">
        <v>2043</v>
      </c>
      <c r="C39" s="10">
        <v>2296</v>
      </c>
      <c r="D39" s="10">
        <v>197.28100000000001</v>
      </c>
      <c r="E39" s="10">
        <v>1045.0440000000001</v>
      </c>
      <c r="F39" s="10">
        <v>10683.877</v>
      </c>
      <c r="G39" s="10">
        <v>6856.433</v>
      </c>
      <c r="H39" s="10">
        <f t="shared" si="0"/>
        <v>21078.635000000002</v>
      </c>
      <c r="I39" s="15">
        <v>2.3097573225910606E-2</v>
      </c>
    </row>
    <row r="41" spans="2:9" x14ac:dyDescent="0.25">
      <c r="B41" s="12" t="s">
        <v>21</v>
      </c>
    </row>
    <row r="42" spans="2:9" x14ac:dyDescent="0.25">
      <c r="B42" s="12" t="s">
        <v>16</v>
      </c>
    </row>
    <row r="43" spans="2:9" x14ac:dyDescent="0.25">
      <c r="B43" s="12" t="s">
        <v>46</v>
      </c>
    </row>
    <row r="44" spans="2:9" x14ac:dyDescent="0.25">
      <c r="B44" s="12"/>
    </row>
    <row r="45" spans="2:9" x14ac:dyDescent="0.25">
      <c r="B45" s="12" t="s">
        <v>17</v>
      </c>
    </row>
    <row r="46" spans="2:9" x14ac:dyDescent="0.25">
      <c r="B46" s="12" t="s">
        <v>19</v>
      </c>
    </row>
    <row r="47" spans="2:9" x14ac:dyDescent="0.25">
      <c r="B47" s="12" t="s">
        <v>20</v>
      </c>
    </row>
    <row r="48" spans="2:9" x14ac:dyDescent="0.25">
      <c r="B48" s="12" t="s">
        <v>18</v>
      </c>
    </row>
  </sheetData>
  <mergeCells count="4">
    <mergeCell ref="B10:I10"/>
    <mergeCell ref="B11:I11"/>
    <mergeCell ref="B9:I9"/>
    <mergeCell ref="B8:I8"/>
  </mergeCells>
  <pageMargins left="0.7" right="0.7" top="0.75" bottom="0.75" header="0.3" footer="0.3"/>
  <pageSetup scale="8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workbookViewId="0"/>
  </sheetViews>
  <sheetFormatPr defaultRowHeight="15" x14ac:dyDescent="0.25"/>
  <cols>
    <col min="2" max="2" width="9.140625" style="13"/>
    <col min="3" max="8" width="15.140625" customWidth="1"/>
    <col min="9" max="9" width="17.28515625" customWidth="1"/>
  </cols>
  <sheetData>
    <row r="1" spans="1:9" x14ac:dyDescent="0.25">
      <c r="A1" s="37" t="s">
        <v>48</v>
      </c>
      <c r="B1" s="36"/>
    </row>
    <row r="2" spans="1:9" x14ac:dyDescent="0.25">
      <c r="A2" s="37" t="s">
        <v>49</v>
      </c>
      <c r="B2" s="36"/>
    </row>
    <row r="3" spans="1:9" x14ac:dyDescent="0.25">
      <c r="A3" s="37" t="s">
        <v>50</v>
      </c>
      <c r="B3" s="36"/>
    </row>
    <row r="4" spans="1:9" x14ac:dyDescent="0.25">
      <c r="A4" s="37" t="s">
        <v>52</v>
      </c>
      <c r="B4" s="36"/>
    </row>
    <row r="5" spans="1:9" x14ac:dyDescent="0.25">
      <c r="A5" s="38" t="s">
        <v>51</v>
      </c>
      <c r="B5" s="36"/>
    </row>
    <row r="6" spans="1:9" x14ac:dyDescent="0.25">
      <c r="A6" s="38" t="s">
        <v>71</v>
      </c>
      <c r="B6" s="36"/>
    </row>
    <row r="7" spans="1:9" x14ac:dyDescent="0.25">
      <c r="A7">
        <v>43</v>
      </c>
      <c r="I7" s="13" t="s">
        <v>36</v>
      </c>
    </row>
    <row r="8" spans="1:9" x14ac:dyDescent="0.25">
      <c r="B8" s="39" t="s">
        <v>14</v>
      </c>
      <c r="C8" s="39"/>
      <c r="D8" s="39"/>
      <c r="E8" s="39"/>
      <c r="F8" s="39"/>
      <c r="G8" s="39"/>
      <c r="H8" s="39"/>
      <c r="I8" s="39"/>
    </row>
    <row r="9" spans="1:9" x14ac:dyDescent="0.25">
      <c r="B9" s="39" t="s">
        <v>15</v>
      </c>
      <c r="C9" s="39"/>
      <c r="D9" s="39"/>
      <c r="E9" s="39"/>
      <c r="F9" s="39"/>
      <c r="G9" s="39"/>
      <c r="H9" s="39"/>
      <c r="I9" s="39"/>
    </row>
    <row r="10" spans="1:9" ht="18.75" x14ac:dyDescent="0.3">
      <c r="B10" s="40" t="s">
        <v>35</v>
      </c>
      <c r="C10" s="40"/>
      <c r="D10" s="40"/>
      <c r="E10" s="40"/>
      <c r="F10" s="40"/>
      <c r="G10" s="40"/>
      <c r="H10" s="40"/>
      <c r="I10" s="40"/>
    </row>
    <row r="11" spans="1:9" ht="15.75" thickBot="1" x14ac:dyDescent="0.3">
      <c r="B11" s="41" t="s">
        <v>10</v>
      </c>
      <c r="C11" s="41"/>
      <c r="D11" s="41"/>
      <c r="E11" s="41"/>
      <c r="F11" s="41"/>
      <c r="G11" s="41"/>
      <c r="H11" s="41"/>
      <c r="I11" s="41"/>
    </row>
    <row r="12" spans="1:9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22</v>
      </c>
    </row>
    <row r="13" spans="1:9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9</v>
      </c>
      <c r="I13" s="2"/>
    </row>
    <row r="14" spans="1:9" x14ac:dyDescent="0.25">
      <c r="B14" s="8"/>
      <c r="C14" s="4" t="s">
        <v>9</v>
      </c>
      <c r="D14" s="2" t="s">
        <v>9</v>
      </c>
      <c r="E14" s="2" t="s">
        <v>9</v>
      </c>
      <c r="F14" s="2" t="s">
        <v>9</v>
      </c>
      <c r="G14" s="2" t="s">
        <v>9</v>
      </c>
      <c r="H14" s="2"/>
      <c r="I14" s="2"/>
    </row>
    <row r="15" spans="1:9" x14ac:dyDescent="0.25">
      <c r="B15" s="9">
        <v>2019</v>
      </c>
      <c r="C15" s="10">
        <v>189</v>
      </c>
      <c r="D15" s="10">
        <v>15.362</v>
      </c>
      <c r="E15" s="10">
        <v>56.040999999999997</v>
      </c>
      <c r="F15" s="10">
        <v>3799.2919999999999</v>
      </c>
      <c r="G15" s="10">
        <v>8.7150000000000016</v>
      </c>
      <c r="H15" s="10">
        <f t="shared" ref="H15:H39" si="0">SUM(C15:G15)</f>
        <v>4068.41</v>
      </c>
      <c r="I15" s="15">
        <v>-8.5272529983408257E-3</v>
      </c>
    </row>
    <row r="16" spans="1:9" x14ac:dyDescent="0.25">
      <c r="B16" s="9">
        <v>2020</v>
      </c>
      <c r="C16" s="10">
        <v>182</v>
      </c>
      <c r="D16" s="10">
        <v>14.802</v>
      </c>
      <c r="E16" s="10">
        <v>57.061999999999998</v>
      </c>
      <c r="F16" s="10">
        <v>3986.7939999999999</v>
      </c>
      <c r="G16" s="10">
        <v>384.77600000000001</v>
      </c>
      <c r="H16" s="10">
        <f t="shared" si="0"/>
        <v>4625.4339999999993</v>
      </c>
      <c r="I16" s="15">
        <v>1.0249902017084277E-2</v>
      </c>
    </row>
    <row r="17" spans="2:9" x14ac:dyDescent="0.25">
      <c r="B17" s="9">
        <v>2021</v>
      </c>
      <c r="C17" s="10">
        <v>175</v>
      </c>
      <c r="D17" s="10">
        <v>14.15</v>
      </c>
      <c r="E17" s="10">
        <v>58.511000000000003</v>
      </c>
      <c r="F17" s="10">
        <v>4151.5550000000003</v>
      </c>
      <c r="G17" s="10">
        <v>566.13900000000001</v>
      </c>
      <c r="H17" s="10">
        <f t="shared" si="0"/>
        <v>4965.3550000000005</v>
      </c>
      <c r="I17" s="15">
        <v>2.5232367290261924E-2</v>
      </c>
    </row>
    <row r="18" spans="2:9" x14ac:dyDescent="0.25">
      <c r="B18" s="9">
        <v>2022</v>
      </c>
      <c r="C18" s="10">
        <v>169</v>
      </c>
      <c r="D18" s="10">
        <v>13.544</v>
      </c>
      <c r="E18" s="10">
        <v>61.514000000000003</v>
      </c>
      <c r="F18" s="10">
        <v>4309.6480000000001</v>
      </c>
      <c r="G18" s="10">
        <v>506.56600000000003</v>
      </c>
      <c r="H18" s="10">
        <f t="shared" si="0"/>
        <v>5060.2719999999999</v>
      </c>
      <c r="I18" s="15">
        <v>5.2047327481369081E-2</v>
      </c>
    </row>
    <row r="19" spans="2:9" x14ac:dyDescent="0.25">
      <c r="B19" s="9">
        <v>2023</v>
      </c>
      <c r="C19" s="10">
        <v>361</v>
      </c>
      <c r="D19" s="10">
        <v>30.257999999999999</v>
      </c>
      <c r="E19" s="10">
        <v>110.64699999999999</v>
      </c>
      <c r="F19" s="10">
        <v>4455.7619999999997</v>
      </c>
      <c r="G19" s="10">
        <v>572.99599999999998</v>
      </c>
      <c r="H19" s="10">
        <f t="shared" si="0"/>
        <v>5530.6629999999996</v>
      </c>
      <c r="I19" s="15">
        <v>1.8808995919427963E-2</v>
      </c>
    </row>
    <row r="20" spans="2:9" x14ac:dyDescent="0.25">
      <c r="B20" s="9">
        <v>2024</v>
      </c>
      <c r="C20" s="10">
        <v>348</v>
      </c>
      <c r="D20" s="10">
        <v>29.103000000000002</v>
      </c>
      <c r="E20" s="10">
        <v>113.893</v>
      </c>
      <c r="F20" s="10">
        <v>4712.5309999999999</v>
      </c>
      <c r="G20" s="10">
        <v>655.95799999999997</v>
      </c>
      <c r="H20" s="10">
        <f t="shared" si="0"/>
        <v>5859.4849999999997</v>
      </c>
      <c r="I20" s="15">
        <v>4.2474358672289353E-2</v>
      </c>
    </row>
    <row r="21" spans="2:9" x14ac:dyDescent="0.25">
      <c r="B21" s="9">
        <v>2025</v>
      </c>
      <c r="C21" s="10">
        <v>546</v>
      </c>
      <c r="D21" s="10">
        <v>46.2</v>
      </c>
      <c r="E21" s="10">
        <v>168.38100000000003</v>
      </c>
      <c r="F21" s="10">
        <v>4815.3549999999996</v>
      </c>
      <c r="G21" s="10">
        <v>735.66200000000003</v>
      </c>
      <c r="H21" s="10">
        <f t="shared" si="0"/>
        <v>6311.598</v>
      </c>
      <c r="I21" s="15">
        <v>1.5620147083525455</v>
      </c>
    </row>
    <row r="22" spans="2:9" x14ac:dyDescent="0.25">
      <c r="B22" s="9">
        <v>2026</v>
      </c>
      <c r="C22" s="10">
        <v>526</v>
      </c>
      <c r="D22" s="10">
        <v>44.360999999999997</v>
      </c>
      <c r="E22" s="10">
        <v>172.86700000000002</v>
      </c>
      <c r="F22" s="10">
        <v>4850.5789999999997</v>
      </c>
      <c r="G22" s="10">
        <v>819.54599999999994</v>
      </c>
      <c r="H22" s="10">
        <f t="shared" si="0"/>
        <v>6413.3530000000001</v>
      </c>
      <c r="I22" s="15">
        <v>1.5118176137514008</v>
      </c>
    </row>
    <row r="23" spans="2:9" x14ac:dyDescent="0.25">
      <c r="B23" s="9">
        <v>2027</v>
      </c>
      <c r="C23" s="10">
        <v>506</v>
      </c>
      <c r="D23" s="10">
        <v>42.457999999999998</v>
      </c>
      <c r="E23" s="10">
        <v>176.63</v>
      </c>
      <c r="F23" s="10">
        <v>4779.8590000000004</v>
      </c>
      <c r="G23" s="10">
        <v>866.58800000000008</v>
      </c>
      <c r="H23" s="10">
        <f t="shared" si="0"/>
        <v>6371.5349999999999</v>
      </c>
      <c r="I23" s="15">
        <v>1.5381704787483443</v>
      </c>
    </row>
    <row r="24" spans="2:9" x14ac:dyDescent="0.25">
      <c r="B24" s="9">
        <v>2028</v>
      </c>
      <c r="C24" s="10">
        <v>486</v>
      </c>
      <c r="D24" s="10">
        <v>40.654000000000003</v>
      </c>
      <c r="E24" s="10">
        <v>181.423</v>
      </c>
      <c r="F24" s="10">
        <v>4937.5969999999998</v>
      </c>
      <c r="G24" s="10">
        <v>970.69900000000007</v>
      </c>
      <c r="H24" s="10">
        <f t="shared" si="0"/>
        <v>6616.3729999999996</v>
      </c>
      <c r="I24" s="15">
        <v>-0.29278042098401957</v>
      </c>
    </row>
    <row r="25" spans="2:9" x14ac:dyDescent="0.25">
      <c r="B25" s="9">
        <v>2029</v>
      </c>
      <c r="C25" s="10">
        <v>466</v>
      </c>
      <c r="D25" s="10">
        <v>38.930999999999997</v>
      </c>
      <c r="E25" s="10">
        <v>190.30500000000001</v>
      </c>
      <c r="F25" s="10">
        <v>5248.7160000000003</v>
      </c>
      <c r="G25" s="10">
        <v>1119.7840000000001</v>
      </c>
      <c r="H25" s="10">
        <f t="shared" si="0"/>
        <v>7063.7360000000008</v>
      </c>
      <c r="I25" s="15">
        <v>-0.23338725527671245</v>
      </c>
    </row>
    <row r="26" spans="2:9" x14ac:dyDescent="0.25">
      <c r="B26" s="9">
        <v>2030</v>
      </c>
      <c r="C26" s="10">
        <v>604</v>
      </c>
      <c r="D26" s="10">
        <v>50.814999999999998</v>
      </c>
      <c r="E26" s="10">
        <v>230.08500000000001</v>
      </c>
      <c r="F26" s="10">
        <v>5553.9520000000002</v>
      </c>
      <c r="G26" s="10">
        <v>1280.5709999999999</v>
      </c>
      <c r="H26" s="10">
        <f t="shared" si="0"/>
        <v>7719.4230000000007</v>
      </c>
      <c r="I26" s="15">
        <v>5.1606441643726519E-2</v>
      </c>
    </row>
    <row r="27" spans="2:9" x14ac:dyDescent="0.25">
      <c r="B27" s="9">
        <v>2031</v>
      </c>
      <c r="C27" s="10">
        <v>706</v>
      </c>
      <c r="D27" s="10">
        <v>59.628</v>
      </c>
      <c r="E27" s="10">
        <v>267.22200000000004</v>
      </c>
      <c r="F27" s="10">
        <v>5781.4260000000004</v>
      </c>
      <c r="G27" s="10">
        <v>1460.405</v>
      </c>
      <c r="H27" s="10">
        <f t="shared" si="0"/>
        <v>8274.6810000000005</v>
      </c>
      <c r="I27" s="15">
        <v>5.548387210168787E-2</v>
      </c>
    </row>
    <row r="28" spans="2:9" x14ac:dyDescent="0.25">
      <c r="B28" s="9">
        <v>2032</v>
      </c>
      <c r="C28" s="10">
        <v>1067</v>
      </c>
      <c r="D28" s="10">
        <v>90.840999999999994</v>
      </c>
      <c r="E28" s="10">
        <v>369.67199999999997</v>
      </c>
      <c r="F28" s="10">
        <v>6287.4859999999999</v>
      </c>
      <c r="G28" s="10">
        <v>1761.9659999999999</v>
      </c>
      <c r="H28" s="10">
        <f t="shared" si="0"/>
        <v>9576.9650000000001</v>
      </c>
      <c r="I28" s="15">
        <v>5.5471082607111338E-2</v>
      </c>
    </row>
    <row r="29" spans="2:9" x14ac:dyDescent="0.25">
      <c r="B29" s="9">
        <v>2033</v>
      </c>
      <c r="C29" s="10">
        <v>1293</v>
      </c>
      <c r="D29" s="10">
        <v>110.202</v>
      </c>
      <c r="E29" s="10">
        <v>445.78600000000006</v>
      </c>
      <c r="F29" s="10">
        <v>6811.2579999999998</v>
      </c>
      <c r="G29" s="10">
        <v>2104.1549999999997</v>
      </c>
      <c r="H29" s="10">
        <f t="shared" si="0"/>
        <v>10764.400999999998</v>
      </c>
      <c r="I29" s="15">
        <v>5.6075978171596146E-2</v>
      </c>
    </row>
    <row r="30" spans="2:9" x14ac:dyDescent="0.25">
      <c r="B30" s="9">
        <v>2034</v>
      </c>
      <c r="C30" s="10">
        <v>1380</v>
      </c>
      <c r="D30" s="10">
        <v>117.399</v>
      </c>
      <c r="E30" s="10">
        <v>491.51799999999997</v>
      </c>
      <c r="F30" s="10">
        <v>7040.0060000000003</v>
      </c>
      <c r="G30" s="10">
        <v>2356.0250000000001</v>
      </c>
      <c r="H30" s="10">
        <f t="shared" si="0"/>
        <v>11384.948</v>
      </c>
      <c r="I30" s="15">
        <v>6.3929379127845479E-2</v>
      </c>
    </row>
    <row r="31" spans="2:9" x14ac:dyDescent="0.25">
      <c r="B31" s="9">
        <v>2035</v>
      </c>
      <c r="C31" s="10">
        <v>1466</v>
      </c>
      <c r="D31" s="10">
        <v>124.69799999999999</v>
      </c>
      <c r="E31" s="10">
        <v>539.61300000000006</v>
      </c>
      <c r="F31" s="10">
        <v>7295.4080000000004</v>
      </c>
      <c r="G31" s="10">
        <v>2643.5350000000003</v>
      </c>
      <c r="H31" s="10">
        <f t="shared" si="0"/>
        <v>12069.254000000001</v>
      </c>
      <c r="I31" s="15">
        <v>6.4592175781112732E-2</v>
      </c>
    </row>
    <row r="32" spans="2:9" x14ac:dyDescent="0.25">
      <c r="B32" s="9">
        <v>2036</v>
      </c>
      <c r="C32" s="10">
        <v>1698</v>
      </c>
      <c r="D32" s="10">
        <v>144.82400000000001</v>
      </c>
      <c r="E32" s="10">
        <v>626.85800000000006</v>
      </c>
      <c r="F32" s="10">
        <v>7974.3770000000004</v>
      </c>
      <c r="G32" s="10">
        <v>3168.4649999999997</v>
      </c>
      <c r="H32" s="10">
        <f t="shared" si="0"/>
        <v>13612.524000000001</v>
      </c>
      <c r="I32" s="15">
        <v>6.472687176719949E-2</v>
      </c>
    </row>
    <row r="33" spans="2:9" x14ac:dyDescent="0.25">
      <c r="B33" s="9">
        <v>2037</v>
      </c>
      <c r="C33" s="10">
        <v>1779</v>
      </c>
      <c r="D33" s="10">
        <v>151.85499999999999</v>
      </c>
      <c r="E33" s="10">
        <v>680.73300000000006</v>
      </c>
      <c r="F33" s="10">
        <v>8209.2450000000008</v>
      </c>
      <c r="G33" s="10">
        <v>3511.1439999999998</v>
      </c>
      <c r="H33" s="10">
        <f t="shared" si="0"/>
        <v>14331.977000000001</v>
      </c>
      <c r="I33" s="15">
        <v>6.3562841931491171E-2</v>
      </c>
    </row>
    <row r="34" spans="2:9" x14ac:dyDescent="0.25">
      <c r="B34" s="9">
        <v>2038</v>
      </c>
      <c r="C34" s="10">
        <v>1860</v>
      </c>
      <c r="D34" s="10">
        <v>157.97999999999999</v>
      </c>
      <c r="E34" s="10">
        <v>737.40700000000004</v>
      </c>
      <c r="F34" s="10">
        <v>8540.3520000000008</v>
      </c>
      <c r="G34" s="10">
        <v>3926.6759999999999</v>
      </c>
      <c r="H34" s="10">
        <f t="shared" si="0"/>
        <v>15222.415000000001</v>
      </c>
      <c r="I34" s="15">
        <v>3.1777482681509477E-2</v>
      </c>
    </row>
    <row r="35" spans="2:9" x14ac:dyDescent="0.25">
      <c r="B35" s="9">
        <v>2039</v>
      </c>
      <c r="C35" s="10">
        <v>1943</v>
      </c>
      <c r="D35" s="10">
        <v>165.29400000000001</v>
      </c>
      <c r="E35" s="10">
        <v>796.85399999999993</v>
      </c>
      <c r="F35" s="10">
        <v>8879.9709999999995</v>
      </c>
      <c r="G35" s="10">
        <v>4380.9129999999996</v>
      </c>
      <c r="H35" s="10">
        <f t="shared" si="0"/>
        <v>16166.031999999999</v>
      </c>
      <c r="I35" s="15">
        <v>6.2623432265148563E-2</v>
      </c>
    </row>
    <row r="36" spans="2:9" x14ac:dyDescent="0.25">
      <c r="B36" s="9">
        <v>2040</v>
      </c>
      <c r="C36" s="10">
        <v>2027</v>
      </c>
      <c r="D36" s="10">
        <v>172.79499999999999</v>
      </c>
      <c r="E36" s="10">
        <v>858.82899999999995</v>
      </c>
      <c r="F36" s="10">
        <v>9207.8909999999996</v>
      </c>
      <c r="G36" s="10">
        <v>4857.1329999999998</v>
      </c>
      <c r="H36" s="10">
        <f t="shared" si="0"/>
        <v>17123.648000000001</v>
      </c>
      <c r="I36" s="15">
        <v>6.6470370422637745E-2</v>
      </c>
    </row>
    <row r="37" spans="2:9" x14ac:dyDescent="0.25">
      <c r="B37" s="9">
        <v>2041</v>
      </c>
      <c r="C37" s="10">
        <v>2111</v>
      </c>
      <c r="D37" s="10">
        <v>180.46700000000001</v>
      </c>
      <c r="E37" s="10">
        <v>923.78200000000004</v>
      </c>
      <c r="F37" s="10">
        <v>9543.6309999999994</v>
      </c>
      <c r="G37" s="10">
        <v>5383.7959999999994</v>
      </c>
      <c r="H37" s="10">
        <f t="shared" si="0"/>
        <v>18142.675999999999</v>
      </c>
      <c r="I37" s="15">
        <v>4.6687458140094652E-2</v>
      </c>
    </row>
    <row r="38" spans="2:9" x14ac:dyDescent="0.25">
      <c r="B38" s="9">
        <v>2042</v>
      </c>
      <c r="C38" s="10">
        <v>2021</v>
      </c>
      <c r="D38" s="10">
        <v>173.06200000000001</v>
      </c>
      <c r="E38" s="10">
        <v>950.85099999999989</v>
      </c>
      <c r="F38" s="10">
        <v>9997.6740000000009</v>
      </c>
      <c r="G38" s="10">
        <v>5941.4760000000006</v>
      </c>
      <c r="H38" s="10">
        <f t="shared" si="0"/>
        <v>19084.063000000002</v>
      </c>
      <c r="I38" s="15">
        <v>0.10538347576969641</v>
      </c>
    </row>
    <row r="39" spans="2:9" x14ac:dyDescent="0.25">
      <c r="B39" s="9">
        <v>2043</v>
      </c>
      <c r="C39" s="10">
        <v>2292</v>
      </c>
      <c r="D39" s="10">
        <v>196.923</v>
      </c>
      <c r="E39" s="10">
        <v>1064.9840000000002</v>
      </c>
      <c r="F39" s="10">
        <v>10678.388000000001</v>
      </c>
      <c r="G39" s="10">
        <v>6852.93</v>
      </c>
      <c r="H39" s="10">
        <f t="shared" si="0"/>
        <v>21085.225000000002</v>
      </c>
      <c r="I39" s="15">
        <v>6.411428234976739E-2</v>
      </c>
    </row>
    <row r="41" spans="2:9" x14ac:dyDescent="0.25">
      <c r="B41" s="12" t="s">
        <v>21</v>
      </c>
      <c r="G41" s="22"/>
      <c r="H41" s="21"/>
      <c r="I41" s="20"/>
    </row>
    <row r="42" spans="2:9" x14ac:dyDescent="0.25">
      <c r="B42" s="12" t="s">
        <v>16</v>
      </c>
    </row>
    <row r="43" spans="2:9" x14ac:dyDescent="0.25">
      <c r="B43" s="12" t="s">
        <v>46</v>
      </c>
    </row>
    <row r="44" spans="2:9" x14ac:dyDescent="0.25">
      <c r="B44" s="12"/>
    </row>
    <row r="45" spans="2:9" x14ac:dyDescent="0.25">
      <c r="B45" s="12" t="s">
        <v>17</v>
      </c>
    </row>
    <row r="46" spans="2:9" x14ac:dyDescent="0.25">
      <c r="B46" s="12" t="s">
        <v>19</v>
      </c>
    </row>
    <row r="47" spans="2:9" x14ac:dyDescent="0.25">
      <c r="B47" s="12" t="s">
        <v>20</v>
      </c>
    </row>
    <row r="48" spans="2:9" x14ac:dyDescent="0.25">
      <c r="B48" s="12" t="s">
        <v>18</v>
      </c>
    </row>
  </sheetData>
  <mergeCells count="4">
    <mergeCell ref="B10:I10"/>
    <mergeCell ref="B11:I11"/>
    <mergeCell ref="B9:I9"/>
    <mergeCell ref="B8:I8"/>
  </mergeCells>
  <pageMargins left="0.7" right="0.7" top="0.75" bottom="0.75" header="0.3" footer="0.3"/>
  <pageSetup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showGridLines="0" workbookViewId="0"/>
  </sheetViews>
  <sheetFormatPr defaultRowHeight="15" x14ac:dyDescent="0.25"/>
  <cols>
    <col min="2" max="2" width="9.140625" style="23"/>
    <col min="3" max="8" width="15.140625" customWidth="1"/>
    <col min="9" max="9" width="17.28515625" customWidth="1"/>
  </cols>
  <sheetData>
    <row r="1" spans="1:11" x14ac:dyDescent="0.25">
      <c r="A1" s="37" t="s">
        <v>48</v>
      </c>
      <c r="B1" s="36"/>
    </row>
    <row r="2" spans="1:11" x14ac:dyDescent="0.25">
      <c r="A2" s="37" t="s">
        <v>49</v>
      </c>
      <c r="B2" s="36"/>
    </row>
    <row r="3" spans="1:11" x14ac:dyDescent="0.25">
      <c r="A3" s="37" t="s">
        <v>50</v>
      </c>
      <c r="B3" s="36"/>
    </row>
    <row r="4" spans="1:11" x14ac:dyDescent="0.25">
      <c r="A4" s="37" t="s">
        <v>52</v>
      </c>
      <c r="B4" s="36"/>
    </row>
    <row r="5" spans="1:11" x14ac:dyDescent="0.25">
      <c r="A5" s="38" t="s">
        <v>51</v>
      </c>
      <c r="B5" s="36"/>
    </row>
    <row r="6" spans="1:11" x14ac:dyDescent="0.25">
      <c r="A6" s="38" t="s">
        <v>54</v>
      </c>
      <c r="B6" s="36"/>
    </row>
    <row r="7" spans="1:11" x14ac:dyDescent="0.25">
      <c r="A7">
        <v>1</v>
      </c>
      <c r="I7" s="23" t="s">
        <v>11</v>
      </c>
    </row>
    <row r="8" spans="1:11" x14ac:dyDescent="0.25">
      <c r="B8" s="39" t="s">
        <v>14</v>
      </c>
      <c r="C8" s="39"/>
      <c r="D8" s="39"/>
      <c r="E8" s="39"/>
      <c r="F8" s="39"/>
      <c r="G8" s="39"/>
      <c r="H8" s="39"/>
      <c r="I8" s="39"/>
    </row>
    <row r="9" spans="1:11" x14ac:dyDescent="0.25">
      <c r="B9" s="39" t="s">
        <v>15</v>
      </c>
      <c r="C9" s="39"/>
      <c r="D9" s="39"/>
      <c r="E9" s="39"/>
      <c r="F9" s="39"/>
      <c r="G9" s="39"/>
      <c r="H9" s="39"/>
      <c r="I9" s="39"/>
    </row>
    <row r="10" spans="1:11" ht="18.75" x14ac:dyDescent="0.3">
      <c r="B10" s="40" t="s">
        <v>8</v>
      </c>
      <c r="C10" s="40"/>
      <c r="D10" s="40"/>
      <c r="E10" s="40"/>
      <c r="F10" s="40"/>
      <c r="G10" s="40"/>
      <c r="H10" s="40"/>
      <c r="I10" s="40"/>
    </row>
    <row r="11" spans="1:11" ht="15.75" thickBot="1" x14ac:dyDescent="0.3">
      <c r="B11" s="41" t="s">
        <v>45</v>
      </c>
      <c r="C11" s="41"/>
      <c r="D11" s="41"/>
      <c r="E11" s="41"/>
      <c r="F11" s="41"/>
      <c r="G11" s="41"/>
      <c r="H11" s="41"/>
      <c r="I11" s="41"/>
    </row>
    <row r="12" spans="1:11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12</v>
      </c>
    </row>
    <row r="13" spans="1:11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9</v>
      </c>
      <c r="I13" s="2"/>
    </row>
    <row r="14" spans="1:11" x14ac:dyDescent="0.25">
      <c r="B14" s="8"/>
      <c r="C14" s="4" t="s">
        <v>9</v>
      </c>
      <c r="D14" s="2" t="s">
        <v>9</v>
      </c>
      <c r="E14" s="2" t="s">
        <v>9</v>
      </c>
      <c r="F14" s="2" t="s">
        <v>9</v>
      </c>
      <c r="G14" s="2" t="s">
        <v>9</v>
      </c>
      <c r="H14" s="2"/>
      <c r="I14" s="2"/>
    </row>
    <row r="15" spans="1:11" x14ac:dyDescent="0.25">
      <c r="B15" s="9">
        <v>2019</v>
      </c>
      <c r="C15" s="10">
        <f>'Row 1-nom'!C15*'Discount Rate Adjustment'!$C15</f>
        <v>155.69256999036699</v>
      </c>
      <c r="D15" s="10">
        <f>'Row 1-nom'!D15*'Discount Rate Adjustment'!$C15</f>
        <v>11.498794520153931</v>
      </c>
      <c r="E15" s="10">
        <f>'Row 1-nom'!E15*'Discount Rate Adjustment'!$C15</f>
        <v>41.194906679903106</v>
      </c>
      <c r="F15" s="10">
        <f>'Row 1-nom'!F15*'Discount Rate Adjustment'!$C15</f>
        <v>2831.1758200284353</v>
      </c>
      <c r="G15" s="10">
        <f>'Row 1-nom'!G15*'Discount Rate Adjustment'!$C15</f>
        <v>6.4979192311844995</v>
      </c>
      <c r="H15" s="10">
        <f t="shared" ref="H15:H39" si="0">SUM(C15:G15)</f>
        <v>3046.0600104500436</v>
      </c>
      <c r="I15" s="9" t="s">
        <v>13</v>
      </c>
      <c r="K15" s="11"/>
    </row>
    <row r="16" spans="1:11" x14ac:dyDescent="0.25">
      <c r="B16" s="9">
        <v>2020</v>
      </c>
      <c r="C16" s="10">
        <f>'Row 1-nom'!C16*'Discount Rate Adjustment'!$C16</f>
        <v>139.94318313888408</v>
      </c>
      <c r="D16" s="10">
        <f>'Row 1-nom'!D16*'Discount Rate Adjustment'!$C16</f>
        <v>10.305666650854537</v>
      </c>
      <c r="E16" s="10">
        <f>'Row 1-nom'!E16*'Discount Rate Adjustment'!$C16</f>
        <v>39.02465352297309</v>
      </c>
      <c r="F16" s="10">
        <f>'Row 1-nom'!F16*'Discount Rate Adjustment'!$C16</f>
        <v>2763.6376660069759</v>
      </c>
      <c r="G16" s="10">
        <f>'Row 1-nom'!G16*'Discount Rate Adjustment'!$C16</f>
        <v>266.60847351338174</v>
      </c>
      <c r="H16" s="10">
        <f t="shared" si="0"/>
        <v>3219.5196428330696</v>
      </c>
      <c r="I16" s="9" t="s">
        <v>13</v>
      </c>
      <c r="K16" s="11"/>
    </row>
    <row r="17" spans="2:11" x14ac:dyDescent="0.25">
      <c r="B17" s="9">
        <v>2021</v>
      </c>
      <c r="C17" s="10">
        <f>'Row 1-nom'!C17*'Discount Rate Adjustment'!$C17</f>
        <v>124.98679676588978</v>
      </c>
      <c r="D17" s="10">
        <f>'Row 1-nom'!D17*'Discount Rate Adjustment'!$C17</f>
        <v>9.1635397628877744</v>
      </c>
      <c r="E17" s="10">
        <f>'Row 1-nom'!E17*'Discount Rate Adjustment'!$C17</f>
        <v>37.213685437073003</v>
      </c>
      <c r="F17" s="10">
        <f>'Row 1-nom'!F17*'Discount Rate Adjustment'!$C17</f>
        <v>2677.1155135279901</v>
      </c>
      <c r="G17" s="10">
        <f>'Row 1-nom'!G17*'Discount Rate Adjustment'!$C17</f>
        <v>365.08967135308018</v>
      </c>
      <c r="H17" s="10">
        <f t="shared" si="0"/>
        <v>3213.5692068469207</v>
      </c>
      <c r="I17" s="9" t="s">
        <v>13</v>
      </c>
      <c r="K17" s="11"/>
    </row>
    <row r="18" spans="2:11" x14ac:dyDescent="0.25">
      <c r="B18" s="9">
        <v>2022</v>
      </c>
      <c r="C18" s="10">
        <f>'Row 1-nom'!C18*'Discount Rate Adjustment'!$C18</f>
        <v>112.03943529270684</v>
      </c>
      <c r="D18" s="10">
        <f>'Row 1-nom'!D18*'Discount Rate Adjustment'!$C18</f>
        <v>8.1583984494861372</v>
      </c>
      <c r="E18" s="10">
        <f>'Row 1-nom'!E18*'Discount Rate Adjustment'!$C18</f>
        <v>35.642394761853531</v>
      </c>
      <c r="F18" s="10">
        <f>'Row 1-nom'!F18*'Discount Rate Adjustment'!$C18</f>
        <v>2585.1262487998329</v>
      </c>
      <c r="G18" s="10">
        <f>'Row 1-nom'!G18*'Discount Rate Adjustment'!$C18</f>
        <v>303.3015938633535</v>
      </c>
      <c r="H18" s="10">
        <f t="shared" si="0"/>
        <v>3044.2680711672328</v>
      </c>
      <c r="I18" s="9" t="s">
        <v>13</v>
      </c>
      <c r="K18" s="11"/>
    </row>
    <row r="19" spans="2:11" x14ac:dyDescent="0.25">
      <c r="B19" s="9">
        <v>2023</v>
      </c>
      <c r="C19" s="10">
        <f>'Row 1-nom'!C19*'Discount Rate Adjustment'!$C19</f>
        <v>211.78778338520743</v>
      </c>
      <c r="D19" s="10">
        <f>'Row 1-nom'!D19*'Discount Rate Adjustment'!$C19</f>
        <v>16.953107803358748</v>
      </c>
      <c r="E19" s="10">
        <f>'Row 1-nom'!E19*'Discount Rate Adjustment'!$C19</f>
        <v>61.357386101316003</v>
      </c>
      <c r="F19" s="10">
        <f>'Row 1-nom'!F19*'Discount Rate Adjustment'!$C19</f>
        <v>2487.6845164740021</v>
      </c>
      <c r="G19" s="10">
        <f>'Row 1-nom'!G19*'Discount Rate Adjustment'!$C19</f>
        <v>319.65724048579062</v>
      </c>
      <c r="H19" s="10">
        <f t="shared" si="0"/>
        <v>3097.4400342496751</v>
      </c>
      <c r="I19" s="9" t="s">
        <v>13</v>
      </c>
      <c r="K19" s="11"/>
    </row>
    <row r="20" spans="2:11" x14ac:dyDescent="0.25">
      <c r="B20" s="9">
        <v>2024</v>
      </c>
      <c r="C20" s="10">
        <f>'Row 1-nom'!C20*'Discount Rate Adjustment'!$C20</f>
        <v>189.69750851825648</v>
      </c>
      <c r="D20" s="10">
        <f>'Row 1-nom'!D20*'Discount Rate Adjustment'!$C20</f>
        <v>15.166941182436316</v>
      </c>
      <c r="E20" s="10">
        <f>'Row 1-nom'!E20*'Discount Rate Adjustment'!$C20</f>
        <v>58.748380323501472</v>
      </c>
      <c r="F20" s="10">
        <f>'Row 1-nom'!F20*'Discount Rate Adjustment'!$C20</f>
        <v>2446.8544842358438</v>
      </c>
      <c r="G20" s="10">
        <f>'Row 1-nom'!G20*'Discount Rate Adjustment'!$C20</f>
        <v>340.40071380197992</v>
      </c>
      <c r="H20" s="10">
        <f t="shared" si="0"/>
        <v>3050.8680280620183</v>
      </c>
      <c r="I20" s="9" t="s">
        <v>13</v>
      </c>
      <c r="K20" s="11"/>
    </row>
    <row r="21" spans="2:11" x14ac:dyDescent="0.25">
      <c r="B21" s="9">
        <v>2025</v>
      </c>
      <c r="C21" s="10">
        <f>'Row 1-nom'!C21*'Discount Rate Adjustment'!$C21</f>
        <v>169.65998558117715</v>
      </c>
      <c r="D21" s="10">
        <f>'Row 1-nom'!D21*'Discount Rate Adjustment'!$C21</f>
        <v>13.509782280421163</v>
      </c>
      <c r="E21" s="10">
        <f>'Row 1-nom'!E21*'Discount Rate Adjustment'!$C21</f>
        <v>58.517183255395835</v>
      </c>
      <c r="F21" s="10">
        <f>'Row 1-nom'!F21*'Discount Rate Adjustment'!$C21</f>
        <v>2360.3014787774655</v>
      </c>
      <c r="G21" s="10">
        <f>'Row 1-nom'!G21*'Discount Rate Adjustment'!$C21</f>
        <v>361.38207094451462</v>
      </c>
      <c r="H21" s="10">
        <f t="shared" si="0"/>
        <v>2963.3705008389743</v>
      </c>
      <c r="I21" s="9" t="s">
        <v>13</v>
      </c>
      <c r="K21" s="11"/>
    </row>
    <row r="22" spans="2:11" x14ac:dyDescent="0.25">
      <c r="B22" s="9">
        <v>2026</v>
      </c>
      <c r="C22" s="10">
        <f>'Row 1-nom'!C22*'Discount Rate Adjustment'!$C22</f>
        <v>151.94710164066254</v>
      </c>
      <c r="D22" s="10">
        <f>'Row 1-nom'!D22*'Discount Rate Adjustment'!$C22</f>
        <v>12.038088031762758</v>
      </c>
      <c r="E22" s="10">
        <f>'Row 1-nom'!E22*'Discount Rate Adjustment'!$C22</f>
        <v>54.411490598788944</v>
      </c>
      <c r="F22" s="10">
        <f>'Row 1-nom'!F22*'Discount Rate Adjustment'!$C22</f>
        <v>2211.3903238278349</v>
      </c>
      <c r="G22" s="10">
        <f>'Row 1-nom'!G22*'Discount Rate Adjustment'!$C22</f>
        <v>374.20107406183479</v>
      </c>
      <c r="H22" s="10">
        <f t="shared" si="0"/>
        <v>2803.988078160884</v>
      </c>
      <c r="I22" s="9" t="s">
        <v>13</v>
      </c>
      <c r="K22" s="11"/>
    </row>
    <row r="23" spans="2:11" x14ac:dyDescent="0.25">
      <c r="B23" s="9">
        <v>2027</v>
      </c>
      <c r="C23" s="10">
        <f>'Row 1-nom'!C23*'Discount Rate Adjustment'!$C23</f>
        <v>135.46159346969588</v>
      </c>
      <c r="D23" s="10">
        <f>'Row 1-nom'!D23*'Discount Rate Adjustment'!$C23</f>
        <v>10.725790256927159</v>
      </c>
      <c r="E23" s="10">
        <f>'Row 1-nom'!E23*'Discount Rate Adjustment'!$C23</f>
        <v>50.833745338891134</v>
      </c>
      <c r="F23" s="10">
        <f>'Row 1-nom'!F23*'Discount Rate Adjustment'!$C23</f>
        <v>2023.5173149212894</v>
      </c>
      <c r="G23" s="10">
        <f>'Row 1-nom'!G23*'Discount Rate Adjustment'!$C23</f>
        <v>367.31899888678993</v>
      </c>
      <c r="H23" s="10">
        <f t="shared" si="0"/>
        <v>2587.8574428735933</v>
      </c>
      <c r="I23" s="9" t="s">
        <v>13</v>
      </c>
      <c r="K23" s="11"/>
    </row>
    <row r="24" spans="2:11" x14ac:dyDescent="0.25">
      <c r="B24" s="9">
        <v>2028</v>
      </c>
      <c r="C24" s="10">
        <f>'Row 1-nom'!C24*'Discount Rate Adjustment'!$C24</f>
        <v>211.03867958169769</v>
      </c>
      <c r="D24" s="10">
        <f>'Row 1-nom'!D24*'Discount Rate Adjustment'!$C24</f>
        <v>17.367976212598755</v>
      </c>
      <c r="E24" s="10">
        <f>'Row 1-nom'!E24*'Discount Rate Adjustment'!$C24</f>
        <v>70.266128051186783</v>
      </c>
      <c r="F24" s="10">
        <f>'Row 1-nom'!F24*'Discount Rate Adjustment'!$C24</f>
        <v>1919.9889473863075</v>
      </c>
      <c r="G24" s="10">
        <f>'Row 1-nom'!G24*'Discount Rate Adjustment'!$C24</f>
        <v>377.51582030325557</v>
      </c>
      <c r="H24" s="10">
        <f t="shared" si="0"/>
        <v>2596.1775515350464</v>
      </c>
      <c r="I24" s="9" t="s">
        <v>13</v>
      </c>
      <c r="K24" s="11"/>
    </row>
    <row r="25" spans="2:11" x14ac:dyDescent="0.25">
      <c r="B25" s="9">
        <v>2029</v>
      </c>
      <c r="C25" s="10">
        <f>'Row 1-nom'!C25*'Discount Rate Adjustment'!$C25</f>
        <v>189.03997764565855</v>
      </c>
      <c r="D25" s="10">
        <f>'Row 1-nom'!D25*'Discount Rate Adjustment'!$C25</f>
        <v>15.508534979905445</v>
      </c>
      <c r="E25" s="10">
        <f>'Row 1-nom'!E25*'Discount Rate Adjustment'!$C25</f>
        <v>67.318913958794568</v>
      </c>
      <c r="F25" s="10">
        <f>'Row 1-nom'!F25*'Discount Rate Adjustment'!$C25</f>
        <v>1897.6805369008039</v>
      </c>
      <c r="G25" s="10">
        <f>'Row 1-nom'!G25*'Discount Rate Adjustment'!$C25</f>
        <v>404.88771089284137</v>
      </c>
      <c r="H25" s="10">
        <f t="shared" si="0"/>
        <v>2574.435674378004</v>
      </c>
      <c r="I25" s="9" t="s">
        <v>13</v>
      </c>
      <c r="K25" s="11"/>
    </row>
    <row r="26" spans="2:11" x14ac:dyDescent="0.25">
      <c r="B26" s="9">
        <v>2030</v>
      </c>
      <c r="C26" s="10">
        <f>'Row 1-nom'!C26*'Discount Rate Adjustment'!$C26</f>
        <v>207.55929547433078</v>
      </c>
      <c r="D26" s="10">
        <f>'Row 1-nom'!D26*'Discount Rate Adjustment'!$C26</f>
        <v>17.162622524806736</v>
      </c>
      <c r="E26" s="10">
        <f>'Row 1-nom'!E26*'Discount Rate Adjustment'!$C26</f>
        <v>73.881996829548257</v>
      </c>
      <c r="F26" s="10">
        <f>'Row 1-nom'!F26*'Discount Rate Adjustment'!$C26</f>
        <v>1872.560814373843</v>
      </c>
      <c r="G26" s="10">
        <f>'Row 1-nom'!G26*'Discount Rate Adjustment'!$C26</f>
        <v>431.71017228982174</v>
      </c>
      <c r="H26" s="10">
        <f t="shared" si="0"/>
        <v>2602.8749014923505</v>
      </c>
      <c r="I26" s="9" t="s">
        <v>13</v>
      </c>
      <c r="K26" s="11"/>
    </row>
    <row r="27" spans="2:11" x14ac:dyDescent="0.25">
      <c r="B27" s="9">
        <v>2031</v>
      </c>
      <c r="C27" s="10">
        <f>'Row 1-nom'!C27*'Discount Rate Adjustment'!$C27</f>
        <v>225.08023810996622</v>
      </c>
      <c r="D27" s="10">
        <f>'Row 1-nom'!D27*'Discount Rate Adjustment'!$C27</f>
        <v>18.709598593241264</v>
      </c>
      <c r="E27" s="10">
        <f>'Row 1-nom'!E27*'Discount Rate Adjustment'!$C27</f>
        <v>80.292116795119099</v>
      </c>
      <c r="F27" s="10">
        <f>'Row 1-nom'!F27*'Discount Rate Adjustment'!$C27</f>
        <v>1813.1198886797756</v>
      </c>
      <c r="G27" s="10">
        <f>'Row 1-nom'!G27*'Discount Rate Adjustment'!$C27</f>
        <v>457.95572374119695</v>
      </c>
      <c r="H27" s="10">
        <f t="shared" si="0"/>
        <v>2595.157565919299</v>
      </c>
      <c r="I27" s="9" t="s">
        <v>13</v>
      </c>
      <c r="K27" s="11"/>
    </row>
    <row r="28" spans="2:11" x14ac:dyDescent="0.25">
      <c r="B28" s="9">
        <v>2032</v>
      </c>
      <c r="C28" s="10">
        <f>'Row 1-nom'!C28*'Discount Rate Adjustment'!$C28</f>
        <v>314.76621315566842</v>
      </c>
      <c r="D28" s="10">
        <f>'Row 1-nom'!D28*'Discount Rate Adjustment'!$C28</f>
        <v>26.517155517376647</v>
      </c>
      <c r="E28" s="10">
        <f>'Row 1-nom'!E28*'Discount Rate Adjustment'!$C28</f>
        <v>104.51406240453369</v>
      </c>
      <c r="F28" s="10">
        <f>'Row 1-nom'!F28*'Discount Rate Adjustment'!$C28</f>
        <v>1834.2504687080375</v>
      </c>
      <c r="G28" s="10">
        <f>'Row 1-nom'!G28*'Discount Rate Adjustment'!$C28</f>
        <v>514.04330114809989</v>
      </c>
      <c r="H28" s="10">
        <f t="shared" si="0"/>
        <v>2794.0912009337162</v>
      </c>
      <c r="I28" s="9" t="s">
        <v>13</v>
      </c>
      <c r="K28" s="11"/>
    </row>
    <row r="29" spans="2:11" x14ac:dyDescent="0.25">
      <c r="B29" s="9">
        <v>2033</v>
      </c>
      <c r="C29" s="10">
        <f>'Row 1-nom'!C29*'Discount Rate Adjustment'!$C29</f>
        <v>353.8872388121776</v>
      </c>
      <c r="D29" s="10">
        <f>'Row 1-nom'!D29*'Discount Rate Adjustment'!$C29</f>
        <v>29.933754432604879</v>
      </c>
      <c r="E29" s="10">
        <f>'Row 1-nom'!E29*'Discount Rate Adjustment'!$C29</f>
        <v>117.79447719219002</v>
      </c>
      <c r="F29" s="10">
        <f>'Row 1-nom'!F29*'Discount Rate Adjustment'!$C29</f>
        <v>1848.6132355568186</v>
      </c>
      <c r="G29" s="10">
        <f>'Row 1-nom'!G29*'Discount Rate Adjustment'!$C29</f>
        <v>571.13896779142965</v>
      </c>
      <c r="H29" s="10">
        <f t="shared" si="0"/>
        <v>2921.3676737852211</v>
      </c>
      <c r="I29" s="9" t="s">
        <v>13</v>
      </c>
      <c r="K29" s="11"/>
    </row>
    <row r="30" spans="2:11" x14ac:dyDescent="0.25">
      <c r="B30" s="9">
        <v>2034</v>
      </c>
      <c r="C30" s="10">
        <f>'Row 1-nom'!C30*'Discount Rate Adjustment'!$C30</f>
        <v>351.14494833900898</v>
      </c>
      <c r="D30" s="10">
        <f>'Row 1-nom'!D30*'Discount Rate Adjustment'!$C30</f>
        <v>29.677305824476086</v>
      </c>
      <c r="E30" s="10">
        <f>'Row 1-nom'!E30*'Discount Rate Adjustment'!$C30</f>
        <v>121.03486386942154</v>
      </c>
      <c r="F30" s="10">
        <f>'Row 1-nom'!F30*'Discount Rate Adjustment'!$C30</f>
        <v>1777.159740879624</v>
      </c>
      <c r="G30" s="10">
        <f>'Row 1-nom'!G30*'Discount Rate Adjustment'!$C30</f>
        <v>594.73394637951446</v>
      </c>
      <c r="H30" s="10">
        <f t="shared" si="0"/>
        <v>2873.7508052920448</v>
      </c>
      <c r="I30" s="9" t="s">
        <v>13</v>
      </c>
      <c r="K30" s="11"/>
    </row>
    <row r="31" spans="2:11" x14ac:dyDescent="0.25">
      <c r="B31" s="9">
        <v>2035</v>
      </c>
      <c r="C31" s="10">
        <f>'Row 1-nom'!C31*'Discount Rate Adjustment'!$C31</f>
        <v>346.58900647692019</v>
      </c>
      <c r="D31" s="10">
        <f>'Row 1-nom'!D31*'Discount Rate Adjustment'!$C31</f>
        <v>29.335293508206522</v>
      </c>
      <c r="E31" s="10">
        <f>'Row 1-nom'!E31*'Discount Rate Adjustment'!$C31</f>
        <v>123.79571872361561</v>
      </c>
      <c r="F31" s="10">
        <f>'Row 1-nom'!F31*'Discount Rate Adjustment'!$C31</f>
        <v>1713.263476328664</v>
      </c>
      <c r="G31" s="10">
        <f>'Row 1-nom'!G31*'Discount Rate Adjustment'!$C31</f>
        <v>620.77098747665832</v>
      </c>
      <c r="H31" s="10">
        <f t="shared" si="0"/>
        <v>2833.7544825140644</v>
      </c>
      <c r="I31" s="9" t="s">
        <v>13</v>
      </c>
      <c r="K31" s="11"/>
    </row>
    <row r="32" spans="2:11" x14ac:dyDescent="0.25">
      <c r="B32" s="9">
        <v>2036</v>
      </c>
      <c r="C32" s="10">
        <f>'Row 1-nom'!C32*'Discount Rate Adjustment'!$C32</f>
        <v>373.30324687972563</v>
      </c>
      <c r="D32" s="10">
        <f>'Row 1-nom'!D32*'Discount Rate Adjustment'!$C32</f>
        <v>31.69821030340368</v>
      </c>
      <c r="E32" s="10">
        <f>'Row 1-nom'!E32*'Discount Rate Adjustment'!$C32</f>
        <v>134.1371673288954</v>
      </c>
      <c r="F32" s="10">
        <f>'Row 1-nom'!F32*'Discount Rate Adjustment'!$C32</f>
        <v>1741.854806102795</v>
      </c>
      <c r="G32" s="10">
        <f>'Row 1-nom'!G32*'Discount Rate Adjustment'!$C32</f>
        <v>692.07668095089718</v>
      </c>
      <c r="H32" s="10">
        <f t="shared" si="0"/>
        <v>2973.0701115657171</v>
      </c>
      <c r="I32" s="9" t="s">
        <v>13</v>
      </c>
      <c r="K32" s="11"/>
    </row>
    <row r="33" spans="2:11" x14ac:dyDescent="0.25">
      <c r="B33" s="9">
        <v>2037</v>
      </c>
      <c r="C33" s="10">
        <f>'Row 1-nom'!C33*'Discount Rate Adjustment'!$C33</f>
        <v>363.69336628771157</v>
      </c>
      <c r="D33" s="10">
        <f>'Row 1-nom'!D33*'Discount Rate Adjustment'!$C33</f>
        <v>30.925320610985452</v>
      </c>
      <c r="E33" s="10">
        <f>'Row 1-nom'!E33*'Discount Rate Adjustment'!$C33</f>
        <v>135.61432395565777</v>
      </c>
      <c r="F33" s="10">
        <f>'Row 1-nom'!F33*'Discount Rate Adjustment'!$C33</f>
        <v>1668.0026776149002</v>
      </c>
      <c r="G33" s="10">
        <f>'Row 1-nom'!G33*'Discount Rate Adjustment'!$C33</f>
        <v>713.43160058614421</v>
      </c>
      <c r="H33" s="10">
        <f t="shared" si="0"/>
        <v>2911.6672890553991</v>
      </c>
      <c r="I33" s="9" t="s">
        <v>13</v>
      </c>
      <c r="K33" s="11"/>
    </row>
    <row r="34" spans="2:11" x14ac:dyDescent="0.25">
      <c r="B34" s="9">
        <v>2038</v>
      </c>
      <c r="C34" s="10">
        <f>'Row 1-nom'!C34*'Discount Rate Adjustment'!$C34</f>
        <v>353.79359374492049</v>
      </c>
      <c r="D34" s="10">
        <f>'Row 1-nom'!D34*'Discount Rate Adjustment'!$C34</f>
        <v>29.934417347829847</v>
      </c>
      <c r="E34" s="10">
        <f>'Row 1-nom'!E34*'Discount Rate Adjustment'!$C34</f>
        <v>136.78102812537452</v>
      </c>
      <c r="F34" s="10">
        <f>'Row 1-nom'!F34*'Discount Rate Adjustment'!$C34</f>
        <v>1614.6952416135591</v>
      </c>
      <c r="G34" s="10">
        <f>'Row 1-nom'!G34*'Discount Rate Adjustment'!$C34</f>
        <v>742.33932433603161</v>
      </c>
      <c r="H34" s="10">
        <f t="shared" si="0"/>
        <v>2877.5436051677152</v>
      </c>
      <c r="I34" s="9" t="s">
        <v>13</v>
      </c>
      <c r="K34" s="11"/>
    </row>
    <row r="35" spans="2:11" x14ac:dyDescent="0.25">
      <c r="B35" s="9">
        <v>2039</v>
      </c>
      <c r="C35" s="10">
        <f>'Row 1-nom'!C35*'Discount Rate Adjustment'!$C35</f>
        <v>343.50222829076182</v>
      </c>
      <c r="D35" s="10">
        <f>'Row 1-nom'!D35*'Discount Rate Adjustment'!$C35</f>
        <v>29.140175206736732</v>
      </c>
      <c r="E35" s="10">
        <f>'Row 1-nom'!E35*'Discount Rate Adjustment'!$C35</f>
        <v>137.59225354076983</v>
      </c>
      <c r="F35" s="10">
        <f>'Row 1-nom'!F35*'Discount Rate Adjustment'!$C35</f>
        <v>1561.2097127836257</v>
      </c>
      <c r="G35" s="10">
        <f>'Row 1-nom'!G35*'Discount Rate Adjustment'!$C35</f>
        <v>770.214485610309</v>
      </c>
      <c r="H35" s="10">
        <f t="shared" si="0"/>
        <v>2841.6588554322034</v>
      </c>
      <c r="I35" s="9" t="s">
        <v>13</v>
      </c>
      <c r="K35" s="11"/>
    </row>
    <row r="36" spans="2:11" x14ac:dyDescent="0.25">
      <c r="B36" s="9">
        <v>2040</v>
      </c>
      <c r="C36" s="10">
        <f>'Row 1-nom'!C36*'Discount Rate Adjustment'!$C36</f>
        <v>333.24948161065186</v>
      </c>
      <c r="D36" s="10">
        <f>'Row 1-nom'!D36*'Discount Rate Adjustment'!$C36</f>
        <v>28.326369535079984</v>
      </c>
      <c r="E36" s="10">
        <f>'Row 1-nom'!E36*'Discount Rate Adjustment'!$C36</f>
        <v>138.03955895806723</v>
      </c>
      <c r="F36" s="10">
        <f>'Row 1-nom'!F36*'Discount Rate Adjustment'!$C36</f>
        <v>1505.7633247306314</v>
      </c>
      <c r="G36" s="10">
        <f>'Row 1-nom'!G36*'Discount Rate Adjustment'!$C36</f>
        <v>794.32230697164368</v>
      </c>
      <c r="H36" s="10">
        <f t="shared" si="0"/>
        <v>2799.7010418060745</v>
      </c>
      <c r="I36" s="9" t="s">
        <v>13</v>
      </c>
      <c r="K36" s="11"/>
    </row>
    <row r="37" spans="2:11" x14ac:dyDescent="0.25">
      <c r="B37" s="9">
        <v>2041</v>
      </c>
      <c r="C37" s="10">
        <f>'Row 1-nom'!C37*'Discount Rate Adjustment'!$C37</f>
        <v>322.90514970661741</v>
      </c>
      <c r="D37" s="10">
        <f>'Row 1-nom'!D37*'Discount Rate Adjustment'!$C37</f>
        <v>27.482545550242193</v>
      </c>
      <c r="E37" s="10">
        <f>'Row 1-nom'!E37*'Discount Rate Adjustment'!$C37</f>
        <v>138.21344730717524</v>
      </c>
      <c r="F37" s="10">
        <f>'Row 1-nom'!F37*'Discount Rate Adjustment'!$C37</f>
        <v>1452.1008061460248</v>
      </c>
      <c r="G37" s="10">
        <f>'Row 1-nom'!G37*'Discount Rate Adjustment'!$C37</f>
        <v>818.95319717939037</v>
      </c>
      <c r="H37" s="10">
        <f t="shared" si="0"/>
        <v>2759.6551458894501</v>
      </c>
      <c r="I37" s="9" t="s">
        <v>13</v>
      </c>
      <c r="K37" s="11"/>
    </row>
    <row r="38" spans="2:11" x14ac:dyDescent="0.25">
      <c r="B38" s="9">
        <v>2042</v>
      </c>
      <c r="C38" s="10">
        <f>'Row 1-nom'!C38*'Discount Rate Adjustment'!$C38</f>
        <v>287.61029888364357</v>
      </c>
      <c r="D38" s="10">
        <f>'Row 1-nom'!D38*'Discount Rate Adjustment'!$C38</f>
        <v>24.471220371353791</v>
      </c>
      <c r="E38" s="10">
        <f>'Row 1-nom'!E38*'Discount Rate Adjustment'!$C38</f>
        <v>132.32890404625843</v>
      </c>
      <c r="F38" s="10">
        <f>'Row 1-nom'!F38*'Discount Rate Adjustment'!$C38</f>
        <v>1413.9070910646406</v>
      </c>
      <c r="G38" s="10">
        <f>'Row 1-nom'!G38*'Discount Rate Adjustment'!$C38</f>
        <v>840.47712218080687</v>
      </c>
      <c r="H38" s="10">
        <f t="shared" si="0"/>
        <v>2698.7946365467033</v>
      </c>
      <c r="I38" s="9" t="s">
        <v>13</v>
      </c>
      <c r="K38" s="11"/>
    </row>
    <row r="39" spans="2:11" x14ac:dyDescent="0.25">
      <c r="B39" s="9">
        <v>2043</v>
      </c>
      <c r="C39" s="10">
        <f>'Row 1-nom'!C39*'Discount Rate Adjustment'!$C39</f>
        <v>303.32928589865418</v>
      </c>
      <c r="D39" s="10">
        <f>'Row 1-nom'!D39*'Discount Rate Adjustment'!$C39</f>
        <v>25.875936556526426</v>
      </c>
      <c r="E39" s="10">
        <f>'Row 1-nom'!E39*'Discount Rate Adjustment'!$C39</f>
        <v>138.04747511118924</v>
      </c>
      <c r="F39" s="10">
        <f>'Row 1-nom'!F39*'Discount Rate Adjustment'!$C39</f>
        <v>1405.4015987699627</v>
      </c>
      <c r="G39" s="10">
        <f>'Row 1-nom'!G39*'Discount Rate Adjustment'!$C39</f>
        <v>901.92975196592829</v>
      </c>
      <c r="H39" s="10">
        <f t="shared" si="0"/>
        <v>2774.5840483022612</v>
      </c>
      <c r="I39" s="9" t="s">
        <v>13</v>
      </c>
      <c r="K39" s="11"/>
    </row>
    <row r="40" spans="2:11" x14ac:dyDescent="0.25">
      <c r="H40" s="11"/>
      <c r="I40" s="11"/>
    </row>
    <row r="41" spans="2:11" x14ac:dyDescent="0.25">
      <c r="B41" s="12" t="s">
        <v>21</v>
      </c>
    </row>
    <row r="42" spans="2:11" x14ac:dyDescent="0.25">
      <c r="B42" s="12" t="s">
        <v>16</v>
      </c>
    </row>
    <row r="43" spans="2:11" x14ac:dyDescent="0.25">
      <c r="B43" s="12" t="s">
        <v>46</v>
      </c>
    </row>
    <row r="44" spans="2:11" x14ac:dyDescent="0.25">
      <c r="B44" s="12"/>
    </row>
    <row r="45" spans="2:11" x14ac:dyDescent="0.25">
      <c r="B45" s="12" t="s">
        <v>17</v>
      </c>
    </row>
    <row r="46" spans="2:11" x14ac:dyDescent="0.25">
      <c r="B46" s="12" t="s">
        <v>19</v>
      </c>
    </row>
    <row r="47" spans="2:11" x14ac:dyDescent="0.25">
      <c r="B47" s="12" t="s">
        <v>20</v>
      </c>
    </row>
    <row r="48" spans="2:11" x14ac:dyDescent="0.25">
      <c r="B48" s="12" t="s">
        <v>47</v>
      </c>
    </row>
  </sheetData>
  <mergeCells count="4">
    <mergeCell ref="B8:I8"/>
    <mergeCell ref="B9:I9"/>
    <mergeCell ref="B10:I10"/>
    <mergeCell ref="B11:I11"/>
  </mergeCells>
  <pageMargins left="0.7" right="0.7" top="0.75" bottom="0.75" header="0.3" footer="0.3"/>
  <pageSetup scale="8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workbookViewId="0"/>
  </sheetViews>
  <sheetFormatPr defaultRowHeight="15" x14ac:dyDescent="0.25"/>
  <cols>
    <col min="2" max="2" width="9.140625" style="13"/>
    <col min="3" max="8" width="15.140625" customWidth="1"/>
    <col min="9" max="9" width="17.28515625" customWidth="1"/>
  </cols>
  <sheetData>
    <row r="1" spans="1:9" x14ac:dyDescent="0.25">
      <c r="A1" s="37" t="s">
        <v>48</v>
      </c>
      <c r="B1" s="36"/>
    </row>
    <row r="2" spans="1:9" x14ac:dyDescent="0.25">
      <c r="A2" s="37" t="s">
        <v>49</v>
      </c>
      <c r="B2" s="36"/>
    </row>
    <row r="3" spans="1:9" x14ac:dyDescent="0.25">
      <c r="A3" s="37" t="s">
        <v>50</v>
      </c>
      <c r="B3" s="36"/>
    </row>
    <row r="4" spans="1:9" x14ac:dyDescent="0.25">
      <c r="A4" s="37" t="s">
        <v>52</v>
      </c>
      <c r="B4" s="36"/>
    </row>
    <row r="5" spans="1:9" x14ac:dyDescent="0.25">
      <c r="A5" s="38" t="s">
        <v>51</v>
      </c>
      <c r="B5" s="36"/>
    </row>
    <row r="6" spans="1:9" x14ac:dyDescent="0.25">
      <c r="A6" s="38" t="s">
        <v>72</v>
      </c>
      <c r="B6" s="36"/>
    </row>
    <row r="7" spans="1:9" x14ac:dyDescent="0.25">
      <c r="A7">
        <v>44</v>
      </c>
      <c r="I7" s="13" t="s">
        <v>38</v>
      </c>
    </row>
    <row r="8" spans="1:9" x14ac:dyDescent="0.25">
      <c r="B8" s="39" t="s">
        <v>14</v>
      </c>
      <c r="C8" s="39"/>
      <c r="D8" s="39"/>
      <c r="E8" s="39"/>
      <c r="F8" s="39"/>
      <c r="G8" s="39"/>
      <c r="H8" s="39"/>
      <c r="I8" s="39"/>
    </row>
    <row r="9" spans="1:9" x14ac:dyDescent="0.25">
      <c r="B9" s="39" t="s">
        <v>15</v>
      </c>
      <c r="C9" s="39"/>
      <c r="D9" s="39"/>
      <c r="E9" s="39"/>
      <c r="F9" s="39"/>
      <c r="G9" s="39"/>
      <c r="H9" s="39"/>
      <c r="I9" s="39"/>
    </row>
    <row r="10" spans="1:9" ht="18.75" x14ac:dyDescent="0.3">
      <c r="B10" s="40" t="s">
        <v>37</v>
      </c>
      <c r="C10" s="40"/>
      <c r="D10" s="40"/>
      <c r="E10" s="40"/>
      <c r="F10" s="40"/>
      <c r="G10" s="40"/>
      <c r="H10" s="40"/>
      <c r="I10" s="40"/>
    </row>
    <row r="11" spans="1:9" ht="15.75" thickBot="1" x14ac:dyDescent="0.3">
      <c r="B11" s="41" t="s">
        <v>10</v>
      </c>
      <c r="C11" s="41"/>
      <c r="D11" s="41"/>
      <c r="E11" s="41"/>
      <c r="F11" s="41"/>
      <c r="G11" s="41"/>
      <c r="H11" s="41"/>
      <c r="I11" s="41"/>
    </row>
    <row r="12" spans="1:9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22</v>
      </c>
    </row>
    <row r="13" spans="1:9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9</v>
      </c>
      <c r="I13" s="2"/>
    </row>
    <row r="14" spans="1:9" x14ac:dyDescent="0.25">
      <c r="B14" s="8"/>
      <c r="C14" s="4" t="s">
        <v>9</v>
      </c>
      <c r="D14" s="2" t="s">
        <v>9</v>
      </c>
      <c r="E14" s="2" t="s">
        <v>9</v>
      </c>
      <c r="F14" s="2" t="s">
        <v>9</v>
      </c>
      <c r="G14" s="2" t="s">
        <v>9</v>
      </c>
      <c r="H14" s="2"/>
      <c r="I14" s="2"/>
    </row>
    <row r="15" spans="1:9" x14ac:dyDescent="0.25">
      <c r="B15" s="9">
        <v>2019</v>
      </c>
      <c r="C15" s="10">
        <v>182</v>
      </c>
      <c r="D15" s="10">
        <v>15.363</v>
      </c>
      <c r="E15" s="10">
        <v>45.256999999999991</v>
      </c>
      <c r="F15" s="10">
        <v>3808.2089999999998</v>
      </c>
      <c r="G15" s="10">
        <v>8.7319999999999993</v>
      </c>
      <c r="H15" s="10">
        <f t="shared" ref="H15:H39" si="0">SUM(C15:G15)</f>
        <v>4059.5609999999997</v>
      </c>
      <c r="I15" s="15">
        <v>-8.2288408210764219E-2</v>
      </c>
    </row>
    <row r="16" spans="1:9" x14ac:dyDescent="0.25">
      <c r="B16" s="9">
        <v>2020</v>
      </c>
      <c r="C16" s="10">
        <v>176</v>
      </c>
      <c r="D16" s="10">
        <v>14.802</v>
      </c>
      <c r="E16" s="10">
        <v>45.959000000000003</v>
      </c>
      <c r="F16" s="10">
        <v>3996.9259999999999</v>
      </c>
      <c r="G16" s="10">
        <v>385.57799999999997</v>
      </c>
      <c r="H16" s="10">
        <f t="shared" si="0"/>
        <v>4619.2649999999994</v>
      </c>
      <c r="I16" s="15">
        <v>-4.0457111249493555E-2</v>
      </c>
    </row>
    <row r="17" spans="2:9" x14ac:dyDescent="0.25">
      <c r="B17" s="9">
        <v>2021</v>
      </c>
      <c r="C17" s="10">
        <v>169</v>
      </c>
      <c r="D17" s="10">
        <v>14.15</v>
      </c>
      <c r="E17" s="10">
        <v>47.076000000000001</v>
      </c>
      <c r="F17" s="10">
        <v>4163.9840000000004</v>
      </c>
      <c r="G17" s="10">
        <v>567.61099999999999</v>
      </c>
      <c r="H17" s="10">
        <f t="shared" si="0"/>
        <v>4961.8209999999999</v>
      </c>
      <c r="I17" s="15">
        <v>-3.7193164771976706E-3</v>
      </c>
    </row>
    <row r="18" spans="2:9" x14ac:dyDescent="0.25">
      <c r="B18" s="9">
        <v>2022</v>
      </c>
      <c r="C18" s="10">
        <v>163</v>
      </c>
      <c r="D18" s="10">
        <v>13.544</v>
      </c>
      <c r="E18" s="10">
        <v>53.475000000000001</v>
      </c>
      <c r="F18" s="10">
        <v>4319.1450000000004</v>
      </c>
      <c r="G18" s="10">
        <v>507.16899999999998</v>
      </c>
      <c r="H18" s="10">
        <f t="shared" si="0"/>
        <v>5056.3330000000005</v>
      </c>
      <c r="I18" s="15">
        <v>1.997373190109434E-2</v>
      </c>
    </row>
    <row r="19" spans="2:9" x14ac:dyDescent="0.25">
      <c r="B19" s="9">
        <v>2023</v>
      </c>
      <c r="C19" s="10">
        <v>356</v>
      </c>
      <c r="D19" s="10">
        <v>30.257999999999999</v>
      </c>
      <c r="E19" s="10">
        <v>98.509999999999991</v>
      </c>
      <c r="F19" s="10">
        <v>4465.3140000000003</v>
      </c>
      <c r="G19" s="10">
        <v>573.19200000000001</v>
      </c>
      <c r="H19" s="10">
        <f t="shared" si="0"/>
        <v>5523.2740000000003</v>
      </c>
      <c r="I19" s="15">
        <v>-4.0711205728833445E-2</v>
      </c>
    </row>
    <row r="20" spans="2:9" x14ac:dyDescent="0.25">
      <c r="B20" s="9">
        <v>2024</v>
      </c>
      <c r="C20" s="10">
        <v>343</v>
      </c>
      <c r="D20" s="10">
        <v>29.103000000000002</v>
      </c>
      <c r="E20" s="10">
        <v>101.407</v>
      </c>
      <c r="F20" s="10">
        <v>4724.4549999999999</v>
      </c>
      <c r="G20" s="10">
        <v>657.44200000000001</v>
      </c>
      <c r="H20" s="10">
        <f t="shared" si="0"/>
        <v>5855.4070000000002</v>
      </c>
      <c r="I20" s="15">
        <v>1.0062226436964888E-2</v>
      </c>
    </row>
    <row r="21" spans="2:9" x14ac:dyDescent="0.25">
      <c r="B21" s="9">
        <v>2025</v>
      </c>
      <c r="C21" s="10">
        <v>541</v>
      </c>
      <c r="D21" s="10">
        <v>46.2</v>
      </c>
      <c r="E21" s="10">
        <v>155.511</v>
      </c>
      <c r="F21" s="10">
        <v>4823.348</v>
      </c>
      <c r="G21" s="10">
        <v>737.05</v>
      </c>
      <c r="H21" s="10">
        <f t="shared" si="0"/>
        <v>6303.1090000000004</v>
      </c>
      <c r="I21" s="15">
        <v>1.4951513358261275</v>
      </c>
    </row>
    <row r="22" spans="2:9" x14ac:dyDescent="0.25">
      <c r="B22" s="9">
        <v>2026</v>
      </c>
      <c r="C22" s="10">
        <v>521</v>
      </c>
      <c r="D22" s="10">
        <v>44.360999999999997</v>
      </c>
      <c r="E22" s="10">
        <v>159.62199999999999</v>
      </c>
      <c r="F22" s="10">
        <v>4858.5680000000002</v>
      </c>
      <c r="G22" s="10">
        <v>820.91099999999994</v>
      </c>
      <c r="H22" s="10">
        <f t="shared" si="0"/>
        <v>6404.4620000000004</v>
      </c>
      <c r="I22" s="15">
        <v>1.442692223403844</v>
      </c>
    </row>
    <row r="23" spans="2:9" x14ac:dyDescent="0.25">
      <c r="B23" s="9">
        <v>2027</v>
      </c>
      <c r="C23" s="10">
        <v>501</v>
      </c>
      <c r="D23" s="10">
        <v>42.457999999999998</v>
      </c>
      <c r="E23" s="10">
        <v>162.99299999999999</v>
      </c>
      <c r="F23" s="10">
        <v>4790.4170000000004</v>
      </c>
      <c r="G23" s="10">
        <v>868.24300000000005</v>
      </c>
      <c r="H23" s="10">
        <f t="shared" si="0"/>
        <v>6365.1110000000008</v>
      </c>
      <c r="I23" s="15">
        <v>1.488996788656638</v>
      </c>
    </row>
    <row r="24" spans="2:9" x14ac:dyDescent="0.25">
      <c r="B24" s="9">
        <v>2028</v>
      </c>
      <c r="C24" s="10">
        <v>481</v>
      </c>
      <c r="D24" s="10">
        <v>40.654000000000003</v>
      </c>
      <c r="E24" s="10">
        <v>167.40299999999999</v>
      </c>
      <c r="F24" s="10">
        <v>4947.4530000000004</v>
      </c>
      <c r="G24" s="10">
        <v>972.35899999999992</v>
      </c>
      <c r="H24" s="10">
        <f t="shared" si="0"/>
        <v>6608.8690000000006</v>
      </c>
      <c r="I24" s="15">
        <v>-0.34917655721278001</v>
      </c>
    </row>
    <row r="25" spans="2:9" x14ac:dyDescent="0.25">
      <c r="B25" s="9">
        <v>2029</v>
      </c>
      <c r="C25" s="10">
        <v>466</v>
      </c>
      <c r="D25" s="10">
        <v>39.244</v>
      </c>
      <c r="E25" s="10">
        <v>180.90999999999997</v>
      </c>
      <c r="F25" s="10">
        <v>5255.4629999999997</v>
      </c>
      <c r="G25" s="10">
        <v>1121.385</v>
      </c>
      <c r="H25" s="10">
        <f t="shared" si="0"/>
        <v>7063.0020000000004</v>
      </c>
      <c r="I25" s="15">
        <v>-0.2388276213010139</v>
      </c>
    </row>
    <row r="26" spans="2:9" x14ac:dyDescent="0.25">
      <c r="B26" s="9">
        <v>2030</v>
      </c>
      <c r="C26" s="10">
        <v>625</v>
      </c>
      <c r="D26" s="10">
        <v>53.052999999999997</v>
      </c>
      <c r="E26" s="10">
        <v>221.44199999999998</v>
      </c>
      <c r="F26" s="10">
        <v>5554.6419999999998</v>
      </c>
      <c r="G26" s="10">
        <v>1280.941</v>
      </c>
      <c r="H26" s="10">
        <f t="shared" si="0"/>
        <v>7735.0779999999995</v>
      </c>
      <c r="I26" s="15">
        <v>0.16568422248703868</v>
      </c>
    </row>
    <row r="27" spans="2:9" x14ac:dyDescent="0.25">
      <c r="B27" s="9">
        <v>2031</v>
      </c>
      <c r="C27" s="10">
        <v>727</v>
      </c>
      <c r="D27" s="10">
        <v>61.781999999999996</v>
      </c>
      <c r="E27" s="10">
        <v>258.27300000000002</v>
      </c>
      <c r="F27" s="10">
        <v>5781.4949999999999</v>
      </c>
      <c r="G27" s="10">
        <v>1461.1589999999999</v>
      </c>
      <c r="H27" s="10">
        <f t="shared" si="0"/>
        <v>8289.7090000000007</v>
      </c>
      <c r="I27" s="15">
        <v>0.1633927151124418</v>
      </c>
    </row>
    <row r="28" spans="2:9" x14ac:dyDescent="0.25">
      <c r="B28" s="9">
        <v>2032</v>
      </c>
      <c r="C28" s="10">
        <v>1088</v>
      </c>
      <c r="D28" s="10">
        <v>92.900999999999996</v>
      </c>
      <c r="E28" s="10">
        <v>360.49</v>
      </c>
      <c r="F28" s="10">
        <v>6291.4880000000003</v>
      </c>
      <c r="G28" s="10">
        <v>1762.5409999999999</v>
      </c>
      <c r="H28" s="10">
        <f t="shared" si="0"/>
        <v>9595.42</v>
      </c>
      <c r="I28" s="15">
        <v>0.18568207593124561</v>
      </c>
    </row>
    <row r="29" spans="2:9" x14ac:dyDescent="0.25">
      <c r="B29" s="9">
        <v>2033</v>
      </c>
      <c r="C29" s="10">
        <v>1313</v>
      </c>
      <c r="D29" s="10">
        <v>112.17400000000001</v>
      </c>
      <c r="E29" s="10">
        <v>436.28100000000006</v>
      </c>
      <c r="F29" s="10">
        <v>6813.3450000000003</v>
      </c>
      <c r="G29" s="10">
        <v>2105.1890000000003</v>
      </c>
      <c r="H29" s="10">
        <f t="shared" si="0"/>
        <v>10779.989</v>
      </c>
      <c r="I29" s="15">
        <v>0.16491825780541891</v>
      </c>
    </row>
    <row r="30" spans="2:9" x14ac:dyDescent="0.25">
      <c r="B30" s="9">
        <v>2034</v>
      </c>
      <c r="C30" s="10">
        <v>1399</v>
      </c>
      <c r="D30" s="10">
        <v>119.289</v>
      </c>
      <c r="E30" s="10">
        <v>481.72300000000007</v>
      </c>
      <c r="F30" s="10">
        <v>7040.4989999999998</v>
      </c>
      <c r="G30" s="10">
        <v>2356.9410000000003</v>
      </c>
      <c r="H30" s="10">
        <f t="shared" si="0"/>
        <v>11397.452000000001</v>
      </c>
      <c r="I30" s="15">
        <v>0.15020816559462175</v>
      </c>
    </row>
    <row r="31" spans="2:9" x14ac:dyDescent="0.25">
      <c r="B31" s="9">
        <v>2035</v>
      </c>
      <c r="C31" s="10">
        <v>1484</v>
      </c>
      <c r="D31" s="10">
        <v>126.512</v>
      </c>
      <c r="E31" s="10">
        <v>529.53199999999993</v>
      </c>
      <c r="F31" s="10">
        <v>7297.8490000000002</v>
      </c>
      <c r="G31" s="10">
        <v>2644.4050000000002</v>
      </c>
      <c r="H31" s="10">
        <f t="shared" si="0"/>
        <v>12082.298000000001</v>
      </c>
      <c r="I31" s="15">
        <v>0.15354280298642164</v>
      </c>
    </row>
    <row r="32" spans="2:9" x14ac:dyDescent="0.25">
      <c r="B32" s="9">
        <v>2036</v>
      </c>
      <c r="C32" s="10">
        <v>1715</v>
      </c>
      <c r="D32" s="10">
        <v>146.565</v>
      </c>
      <c r="E32" s="10">
        <v>616.47699999999998</v>
      </c>
      <c r="F32" s="10">
        <v>7978.326</v>
      </c>
      <c r="G32" s="10">
        <v>3169.2429999999999</v>
      </c>
      <c r="H32" s="10">
        <f t="shared" si="0"/>
        <v>13625.611000000001</v>
      </c>
      <c r="I32" s="15">
        <v>0.15267128318923273</v>
      </c>
    </row>
    <row r="33" spans="2:9" x14ac:dyDescent="0.25">
      <c r="B33" s="9">
        <v>2037</v>
      </c>
      <c r="C33" s="10">
        <v>1796</v>
      </c>
      <c r="D33" s="10">
        <v>153.524</v>
      </c>
      <c r="E33" s="10">
        <v>669.88199999999995</v>
      </c>
      <c r="F33" s="10">
        <v>8211.6929999999993</v>
      </c>
      <c r="G33" s="10">
        <v>3512.1170000000002</v>
      </c>
      <c r="H33" s="10">
        <f t="shared" si="0"/>
        <v>14343.215999999999</v>
      </c>
      <c r="I33" s="15">
        <v>0.13839082773518355</v>
      </c>
    </row>
    <row r="34" spans="2:9" x14ac:dyDescent="0.25">
      <c r="B34" s="9">
        <v>2038</v>
      </c>
      <c r="C34" s="10">
        <v>1877</v>
      </c>
      <c r="D34" s="10">
        <v>159.577</v>
      </c>
      <c r="E34" s="10">
        <v>726.23</v>
      </c>
      <c r="F34" s="10">
        <v>8544.7729999999992</v>
      </c>
      <c r="G34" s="10">
        <v>3927.5</v>
      </c>
      <c r="H34" s="10">
        <f t="shared" si="0"/>
        <v>15235.079999999998</v>
      </c>
      <c r="I34" s="15">
        <v>0.11510291087221014</v>
      </c>
    </row>
    <row r="35" spans="2:9" x14ac:dyDescent="0.25">
      <c r="B35" s="9">
        <v>2039</v>
      </c>
      <c r="C35" s="10">
        <v>1958</v>
      </c>
      <c r="D35" s="10">
        <v>166.82</v>
      </c>
      <c r="E35" s="10">
        <v>785.19900000000007</v>
      </c>
      <c r="F35" s="10">
        <v>8884.6769999999997</v>
      </c>
      <c r="G35" s="10">
        <v>4383.0919999999996</v>
      </c>
      <c r="H35" s="10">
        <f t="shared" si="0"/>
        <v>16177.788</v>
      </c>
      <c r="I35" s="15">
        <v>0.13906420370209263</v>
      </c>
    </row>
    <row r="36" spans="2:9" x14ac:dyDescent="0.25">
      <c r="B36" s="9">
        <v>2040</v>
      </c>
      <c r="C36" s="10">
        <v>2042</v>
      </c>
      <c r="D36" s="10">
        <v>174.24799999999999</v>
      </c>
      <c r="E36" s="10">
        <v>846.78800000000001</v>
      </c>
      <c r="F36" s="10">
        <v>9206.4979999999996</v>
      </c>
      <c r="G36" s="10">
        <v>4856.7259999999997</v>
      </c>
      <c r="H36" s="10">
        <f t="shared" si="0"/>
        <v>17126.259999999998</v>
      </c>
      <c r="I36" s="15">
        <v>8.3212955528106397E-2</v>
      </c>
    </row>
    <row r="37" spans="2:9" x14ac:dyDescent="0.25">
      <c r="B37" s="9">
        <v>2041</v>
      </c>
      <c r="C37" s="10">
        <v>2126</v>
      </c>
      <c r="D37" s="10">
        <v>181.84899999999999</v>
      </c>
      <c r="E37" s="10">
        <v>911.39700000000005</v>
      </c>
      <c r="F37" s="10">
        <v>9541.9570000000003</v>
      </c>
      <c r="G37" s="10">
        <v>5383.6529999999993</v>
      </c>
      <c r="H37" s="10">
        <f t="shared" si="0"/>
        <v>18144.856</v>
      </c>
      <c r="I37" s="15">
        <v>6.0523599894502365E-2</v>
      </c>
    </row>
    <row r="38" spans="2:9" x14ac:dyDescent="0.25">
      <c r="B38" s="9">
        <v>2042</v>
      </c>
      <c r="C38" s="10">
        <v>2035</v>
      </c>
      <c r="D38" s="10">
        <v>174.37200000000001</v>
      </c>
      <c r="E38" s="10">
        <v>938.06899999999996</v>
      </c>
      <c r="F38" s="10">
        <v>9994.2340000000004</v>
      </c>
      <c r="G38" s="10">
        <v>5941.3450000000003</v>
      </c>
      <c r="H38" s="10">
        <f t="shared" si="0"/>
        <v>19083.02</v>
      </c>
      <c r="I38" s="15">
        <v>9.8828041569903533E-2</v>
      </c>
    </row>
    <row r="39" spans="2:9" x14ac:dyDescent="0.25">
      <c r="B39" s="9">
        <v>2043</v>
      </c>
      <c r="C39" s="10">
        <v>2305</v>
      </c>
      <c r="D39" s="10">
        <v>198.16200000000001</v>
      </c>
      <c r="E39" s="10">
        <v>1051.79</v>
      </c>
      <c r="F39" s="10">
        <v>10680.047</v>
      </c>
      <c r="G39" s="10">
        <v>6854.2690000000002</v>
      </c>
      <c r="H39" s="10">
        <f t="shared" si="0"/>
        <v>21089.268</v>
      </c>
      <c r="I39" s="15">
        <v>8.9278251240155995E-2</v>
      </c>
    </row>
    <row r="41" spans="2:9" x14ac:dyDescent="0.25">
      <c r="B41" s="12" t="s">
        <v>21</v>
      </c>
    </row>
    <row r="42" spans="2:9" x14ac:dyDescent="0.25">
      <c r="B42" s="12" t="s">
        <v>16</v>
      </c>
    </row>
    <row r="43" spans="2:9" x14ac:dyDescent="0.25">
      <c r="B43" s="12" t="s">
        <v>46</v>
      </c>
    </row>
    <row r="44" spans="2:9" x14ac:dyDescent="0.25">
      <c r="B44" s="12"/>
    </row>
    <row r="45" spans="2:9" x14ac:dyDescent="0.25">
      <c r="B45" s="12" t="s">
        <v>17</v>
      </c>
    </row>
    <row r="46" spans="2:9" x14ac:dyDescent="0.25">
      <c r="B46" s="12" t="s">
        <v>19</v>
      </c>
    </row>
    <row r="47" spans="2:9" x14ac:dyDescent="0.25">
      <c r="B47" s="12" t="s">
        <v>20</v>
      </c>
    </row>
    <row r="48" spans="2:9" x14ac:dyDescent="0.25">
      <c r="B48" s="12" t="s">
        <v>18</v>
      </c>
    </row>
  </sheetData>
  <mergeCells count="4">
    <mergeCell ref="B10:I10"/>
    <mergeCell ref="B11:I11"/>
    <mergeCell ref="B9:I9"/>
    <mergeCell ref="B8:I8"/>
  </mergeCells>
  <pageMargins left="0.7" right="0.7" top="0.75" bottom="0.75" header="0.3" footer="0.3"/>
  <pageSetup scale="8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workbookViewId="0"/>
  </sheetViews>
  <sheetFormatPr defaultRowHeight="15" x14ac:dyDescent="0.25"/>
  <cols>
    <col min="2" max="2" width="9.140625" style="13"/>
    <col min="3" max="8" width="15.140625" customWidth="1"/>
    <col min="9" max="9" width="17.28515625" customWidth="1"/>
  </cols>
  <sheetData>
    <row r="1" spans="1:9" x14ac:dyDescent="0.25">
      <c r="A1" s="37" t="s">
        <v>48</v>
      </c>
      <c r="B1" s="36"/>
    </row>
    <row r="2" spans="1:9" x14ac:dyDescent="0.25">
      <c r="A2" s="37" t="s">
        <v>49</v>
      </c>
      <c r="B2" s="36"/>
    </row>
    <row r="3" spans="1:9" x14ac:dyDescent="0.25">
      <c r="A3" s="37" t="s">
        <v>50</v>
      </c>
      <c r="B3" s="36"/>
    </row>
    <row r="4" spans="1:9" x14ac:dyDescent="0.25">
      <c r="A4" s="37" t="s">
        <v>52</v>
      </c>
      <c r="B4" s="36"/>
    </row>
    <row r="5" spans="1:9" x14ac:dyDescent="0.25">
      <c r="A5" s="38" t="s">
        <v>51</v>
      </c>
      <c r="B5" s="36"/>
    </row>
    <row r="6" spans="1:9" x14ac:dyDescent="0.25">
      <c r="A6" s="38" t="s">
        <v>73</v>
      </c>
      <c r="B6" s="36"/>
    </row>
    <row r="7" spans="1:9" x14ac:dyDescent="0.25">
      <c r="A7">
        <v>62</v>
      </c>
      <c r="I7" s="13" t="s">
        <v>40</v>
      </c>
    </row>
    <row r="8" spans="1:9" x14ac:dyDescent="0.25">
      <c r="B8" s="39" t="s">
        <v>14</v>
      </c>
      <c r="C8" s="39"/>
      <c r="D8" s="39"/>
      <c r="E8" s="39"/>
      <c r="F8" s="39"/>
      <c r="G8" s="39"/>
      <c r="H8" s="39"/>
      <c r="I8" s="39"/>
    </row>
    <row r="9" spans="1:9" x14ac:dyDescent="0.25">
      <c r="B9" s="39" t="s">
        <v>15</v>
      </c>
      <c r="C9" s="39"/>
      <c r="D9" s="39"/>
      <c r="E9" s="39"/>
      <c r="F9" s="39"/>
      <c r="G9" s="39"/>
      <c r="H9" s="39"/>
      <c r="I9" s="39"/>
    </row>
    <row r="10" spans="1:9" ht="18.75" x14ac:dyDescent="0.3">
      <c r="B10" s="40" t="s">
        <v>39</v>
      </c>
      <c r="C10" s="40"/>
      <c r="D10" s="40"/>
      <c r="E10" s="40"/>
      <c r="F10" s="40"/>
      <c r="G10" s="40"/>
      <c r="H10" s="40"/>
      <c r="I10" s="40"/>
    </row>
    <row r="11" spans="1:9" ht="15.75" thickBot="1" x14ac:dyDescent="0.3">
      <c r="B11" s="41" t="s">
        <v>10</v>
      </c>
      <c r="C11" s="41"/>
      <c r="D11" s="41"/>
      <c r="E11" s="41"/>
      <c r="F11" s="41"/>
      <c r="G11" s="41"/>
      <c r="H11" s="41"/>
      <c r="I11" s="41"/>
    </row>
    <row r="12" spans="1:9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22</v>
      </c>
    </row>
    <row r="13" spans="1:9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9</v>
      </c>
      <c r="I13" s="2"/>
    </row>
    <row r="14" spans="1:9" x14ac:dyDescent="0.25">
      <c r="B14" s="8"/>
      <c r="C14" s="4" t="s">
        <v>9</v>
      </c>
      <c r="D14" s="2" t="s">
        <v>9</v>
      </c>
      <c r="E14" s="2" t="s">
        <v>9</v>
      </c>
      <c r="F14" s="2" t="s">
        <v>9</v>
      </c>
      <c r="G14" s="2" t="s">
        <v>9</v>
      </c>
      <c r="H14" s="2"/>
      <c r="I14" s="2"/>
    </row>
    <row r="15" spans="1:9" x14ac:dyDescent="0.25">
      <c r="B15" s="9">
        <v>2019</v>
      </c>
      <c r="C15" s="10">
        <v>185</v>
      </c>
      <c r="D15" s="10">
        <v>15.362</v>
      </c>
      <c r="E15" s="10">
        <v>56.230999999999995</v>
      </c>
      <c r="F15" s="10">
        <v>3799.5990000000002</v>
      </c>
      <c r="G15" s="10">
        <v>8.7199999999999989</v>
      </c>
      <c r="H15" s="10">
        <f t="shared" ref="H15:H39" si="0">SUM(C15:G15)</f>
        <v>4064.9119999999998</v>
      </c>
      <c r="I15" s="15">
        <v>-3.7684956799115585E-2</v>
      </c>
    </row>
    <row r="16" spans="1:9" x14ac:dyDescent="0.25">
      <c r="B16" s="9">
        <v>2020</v>
      </c>
      <c r="C16" s="10">
        <v>179</v>
      </c>
      <c r="D16" s="10">
        <v>14.802</v>
      </c>
      <c r="E16" s="10">
        <v>57.262999999999998</v>
      </c>
      <c r="F16" s="10">
        <v>3987.7089999999998</v>
      </c>
      <c r="G16" s="10">
        <v>384.69400000000002</v>
      </c>
      <c r="H16" s="10">
        <f t="shared" si="0"/>
        <v>4623.4679999999998</v>
      </c>
      <c r="I16" s="15">
        <v>-5.9099274661489412E-3</v>
      </c>
    </row>
    <row r="17" spans="2:9" x14ac:dyDescent="0.25">
      <c r="B17" s="9">
        <v>2021</v>
      </c>
      <c r="C17" s="10">
        <v>172</v>
      </c>
      <c r="D17" s="10">
        <v>14.148999999999999</v>
      </c>
      <c r="E17" s="10">
        <v>58.717999999999996</v>
      </c>
      <c r="F17" s="10">
        <v>4154.4189999999999</v>
      </c>
      <c r="G17" s="10">
        <v>566.25400000000002</v>
      </c>
      <c r="H17" s="10">
        <f t="shared" si="0"/>
        <v>4965.54</v>
      </c>
      <c r="I17" s="15">
        <v>2.6747947793081515E-2</v>
      </c>
    </row>
    <row r="18" spans="2:9" x14ac:dyDescent="0.25">
      <c r="B18" s="9">
        <v>2022</v>
      </c>
      <c r="C18" s="10">
        <v>166</v>
      </c>
      <c r="D18" s="10">
        <v>13.544</v>
      </c>
      <c r="E18" s="10">
        <v>64.525999999999996</v>
      </c>
      <c r="F18" s="10">
        <v>4309.8549999999996</v>
      </c>
      <c r="G18" s="10">
        <v>505.98500000000001</v>
      </c>
      <c r="H18" s="10">
        <f t="shared" si="0"/>
        <v>5059.9099999999989</v>
      </c>
      <c r="I18" s="15">
        <v>4.9099716006351823E-2</v>
      </c>
    </row>
    <row r="19" spans="2:9" x14ac:dyDescent="0.25">
      <c r="B19" s="9">
        <v>2023</v>
      </c>
      <c r="C19" s="10">
        <v>358</v>
      </c>
      <c r="D19" s="10">
        <v>30.257999999999999</v>
      </c>
      <c r="E19" s="10">
        <v>110.87</v>
      </c>
      <c r="F19" s="10">
        <v>4454.7259999999997</v>
      </c>
      <c r="G19" s="10">
        <v>572.79000000000008</v>
      </c>
      <c r="H19" s="10">
        <f t="shared" si="0"/>
        <v>5526.6439999999993</v>
      </c>
      <c r="I19" s="15">
        <v>-1.3565031746616416E-2</v>
      </c>
    </row>
    <row r="20" spans="2:9" x14ac:dyDescent="0.25">
      <c r="B20" s="9">
        <v>2024</v>
      </c>
      <c r="C20" s="10">
        <v>346</v>
      </c>
      <c r="D20" s="10">
        <v>29.103000000000002</v>
      </c>
      <c r="E20" s="10">
        <v>114.16200000000001</v>
      </c>
      <c r="F20" s="10">
        <v>4716.9769999999999</v>
      </c>
      <c r="G20" s="10">
        <v>656.30500000000006</v>
      </c>
      <c r="H20" s="10">
        <f t="shared" si="0"/>
        <v>5862.5470000000005</v>
      </c>
      <c r="I20" s="15">
        <v>6.6811276010347559E-2</v>
      </c>
    </row>
    <row r="21" spans="2:9" x14ac:dyDescent="0.25">
      <c r="B21" s="9">
        <v>2025</v>
      </c>
      <c r="C21" s="10">
        <v>543</v>
      </c>
      <c r="D21" s="10">
        <v>46.2</v>
      </c>
      <c r="E21" s="10">
        <v>168.625</v>
      </c>
      <c r="F21" s="10">
        <v>4814.0190000000002</v>
      </c>
      <c r="G21" s="10">
        <v>735.36799999999994</v>
      </c>
      <c r="H21" s="10">
        <f t="shared" si="0"/>
        <v>6307.2119999999995</v>
      </c>
      <c r="I21" s="15">
        <v>1.5274685012726879</v>
      </c>
    </row>
    <row r="22" spans="2:9" x14ac:dyDescent="0.25">
      <c r="B22" s="9">
        <v>2026</v>
      </c>
      <c r="C22" s="10">
        <v>523</v>
      </c>
      <c r="D22" s="10">
        <v>44.36</v>
      </c>
      <c r="E22" s="10">
        <v>173.12</v>
      </c>
      <c r="F22" s="10">
        <v>4848.4949999999999</v>
      </c>
      <c r="G22" s="10">
        <v>819.13900000000001</v>
      </c>
      <c r="H22" s="10">
        <f t="shared" si="0"/>
        <v>6408.1140000000005</v>
      </c>
      <c r="I22" s="15">
        <v>1.4710856465901325</v>
      </c>
    </row>
    <row r="23" spans="2:9" x14ac:dyDescent="0.25">
      <c r="B23" s="9">
        <v>2027</v>
      </c>
      <c r="C23" s="10">
        <v>503</v>
      </c>
      <c r="D23" s="10">
        <v>42.457999999999998</v>
      </c>
      <c r="E23" s="10">
        <v>176.93900000000002</v>
      </c>
      <c r="F23" s="10">
        <v>4777.915</v>
      </c>
      <c r="G23" s="10">
        <v>866.18000000000006</v>
      </c>
      <c r="H23" s="10">
        <f t="shared" si="0"/>
        <v>6366.4920000000002</v>
      </c>
      <c r="I23" s="15">
        <v>1.4995679072769099</v>
      </c>
    </row>
    <row r="24" spans="2:9" x14ac:dyDescent="0.25">
      <c r="B24" s="9">
        <v>2028</v>
      </c>
      <c r="C24" s="10">
        <v>483</v>
      </c>
      <c r="D24" s="10">
        <v>40.654000000000003</v>
      </c>
      <c r="E24" s="10">
        <v>181.75099999999998</v>
      </c>
      <c r="F24" s="10">
        <v>4935.8860000000004</v>
      </c>
      <c r="G24" s="10">
        <v>970.26199999999994</v>
      </c>
      <c r="H24" s="10">
        <f t="shared" si="0"/>
        <v>6611.5529999999999</v>
      </c>
      <c r="I24" s="15">
        <v>-0.32900501808192006</v>
      </c>
    </row>
    <row r="25" spans="2:9" x14ac:dyDescent="0.25">
      <c r="B25" s="9">
        <v>2029</v>
      </c>
      <c r="C25" s="10">
        <v>464</v>
      </c>
      <c r="D25" s="10">
        <v>38.93</v>
      </c>
      <c r="E25" s="10">
        <v>194.464</v>
      </c>
      <c r="F25" s="10">
        <v>5246.2370000000001</v>
      </c>
      <c r="G25" s="10">
        <v>1119.2640000000001</v>
      </c>
      <c r="H25" s="10">
        <f t="shared" si="0"/>
        <v>7062.8950000000004</v>
      </c>
      <c r="I25" s="15">
        <v>-0.23962069918194004</v>
      </c>
    </row>
    <row r="26" spans="2:9" x14ac:dyDescent="0.25">
      <c r="B26" s="9">
        <v>2030</v>
      </c>
      <c r="C26" s="10">
        <v>620</v>
      </c>
      <c r="D26" s="10">
        <v>52.429000000000002</v>
      </c>
      <c r="E26" s="10">
        <v>234.928</v>
      </c>
      <c r="F26" s="10">
        <v>5547.2309999999998</v>
      </c>
      <c r="G26" s="10">
        <v>1278.865</v>
      </c>
      <c r="H26" s="10">
        <f t="shared" si="0"/>
        <v>7733.4529999999995</v>
      </c>
      <c r="I26" s="15">
        <v>0.15384286867864544</v>
      </c>
    </row>
    <row r="27" spans="2:9" x14ac:dyDescent="0.25">
      <c r="B27" s="9">
        <v>2031</v>
      </c>
      <c r="C27" s="10">
        <v>722</v>
      </c>
      <c r="D27" s="10">
        <v>61.182000000000002</v>
      </c>
      <c r="E27" s="10">
        <v>272.25</v>
      </c>
      <c r="F27" s="10">
        <v>5775.0249999999996</v>
      </c>
      <c r="G27" s="10">
        <v>1458.615</v>
      </c>
      <c r="H27" s="10">
        <f t="shared" si="0"/>
        <v>8289.0720000000001</v>
      </c>
      <c r="I27" s="15">
        <v>0.15881872436198155</v>
      </c>
    </row>
    <row r="28" spans="2:9" x14ac:dyDescent="0.25">
      <c r="B28" s="9">
        <v>2032</v>
      </c>
      <c r="C28" s="10">
        <v>1083</v>
      </c>
      <c r="D28" s="10">
        <v>92.326999999999998</v>
      </c>
      <c r="E28" s="10">
        <v>374.88600000000002</v>
      </c>
      <c r="F28" s="10">
        <v>6282.78</v>
      </c>
      <c r="G28" s="10">
        <v>1760.0320000000002</v>
      </c>
      <c r="H28" s="10">
        <f t="shared" si="0"/>
        <v>9593.0249999999996</v>
      </c>
      <c r="I28" s="15">
        <v>0.16878392751556642</v>
      </c>
    </row>
    <row r="29" spans="2:9" x14ac:dyDescent="0.25">
      <c r="B29" s="9">
        <v>2033</v>
      </c>
      <c r="C29" s="10">
        <v>1308</v>
      </c>
      <c r="D29" s="10">
        <v>111.624</v>
      </c>
      <c r="E29" s="10">
        <v>451.12299999999993</v>
      </c>
      <c r="F29" s="10">
        <v>6805.2460000000001</v>
      </c>
      <c r="G29" s="10">
        <v>2102.3420000000001</v>
      </c>
      <c r="H29" s="10">
        <f t="shared" si="0"/>
        <v>10778.335000000001</v>
      </c>
      <c r="I29" s="15">
        <v>0.15336930152403735</v>
      </c>
    </row>
    <row r="30" spans="2:9" x14ac:dyDescent="0.25">
      <c r="B30" s="9">
        <v>2034</v>
      </c>
      <c r="C30" s="10">
        <v>1394</v>
      </c>
      <c r="D30" s="10">
        <v>118.762</v>
      </c>
      <c r="E30" s="10">
        <v>497</v>
      </c>
      <c r="F30" s="10">
        <v>7034.4390000000003</v>
      </c>
      <c r="G30" s="10">
        <v>2354.0610000000001</v>
      </c>
      <c r="H30" s="10">
        <f t="shared" si="0"/>
        <v>11398.262000000001</v>
      </c>
      <c r="I30" s="15">
        <v>0.15579724245307025</v>
      </c>
    </row>
    <row r="31" spans="2:9" x14ac:dyDescent="0.25">
      <c r="B31" s="9">
        <v>2035</v>
      </c>
      <c r="C31" s="10">
        <v>1479</v>
      </c>
      <c r="D31" s="10">
        <v>126.00700000000001</v>
      </c>
      <c r="E31" s="10">
        <v>545.21400000000006</v>
      </c>
      <c r="F31" s="10">
        <v>7289.9780000000001</v>
      </c>
      <c r="G31" s="10">
        <v>2641.5600000000004</v>
      </c>
      <c r="H31" s="10">
        <f t="shared" si="0"/>
        <v>12081.759000000002</v>
      </c>
      <c r="I31" s="15">
        <v>0.1498672135917912</v>
      </c>
    </row>
    <row r="32" spans="2:9" x14ac:dyDescent="0.25">
      <c r="B32" s="9">
        <v>2036</v>
      </c>
      <c r="C32" s="10">
        <v>1711</v>
      </c>
      <c r="D32" s="10">
        <v>146.08000000000001</v>
      </c>
      <c r="E32" s="10">
        <v>632.61500000000001</v>
      </c>
      <c r="F32" s="10">
        <v>7968.7740000000003</v>
      </c>
      <c r="G32" s="10">
        <v>3166.3319999999999</v>
      </c>
      <c r="H32" s="10">
        <f t="shared" si="0"/>
        <v>13624.801000000001</v>
      </c>
      <c r="I32" s="15">
        <v>0.14722809733672226</v>
      </c>
    </row>
    <row r="33" spans="2:9" x14ac:dyDescent="0.25">
      <c r="B33" s="9">
        <v>2037</v>
      </c>
      <c r="C33" s="10">
        <v>1792</v>
      </c>
      <c r="D33" s="10">
        <v>153.059</v>
      </c>
      <c r="E33" s="10">
        <v>686.49099999999999</v>
      </c>
      <c r="F33" s="10">
        <v>8204.3140000000003</v>
      </c>
      <c r="G33" s="10">
        <v>3509.0569999999998</v>
      </c>
      <c r="H33" s="10">
        <f t="shared" si="0"/>
        <v>14344.921000000002</v>
      </c>
      <c r="I33" s="15">
        <v>0.14974252413126748</v>
      </c>
    </row>
    <row r="34" spans="2:9" x14ac:dyDescent="0.25">
      <c r="B34" s="9">
        <v>2038</v>
      </c>
      <c r="C34" s="10">
        <v>1873</v>
      </c>
      <c r="D34" s="10">
        <v>159.13200000000001</v>
      </c>
      <c r="E34" s="10">
        <v>743.32900000000006</v>
      </c>
      <c r="F34" s="10">
        <v>8535.4089999999997</v>
      </c>
      <c r="G34" s="10">
        <v>3924.3960000000002</v>
      </c>
      <c r="H34" s="10">
        <f t="shared" si="0"/>
        <v>15235.266</v>
      </c>
      <c r="I34" s="15">
        <v>0.11632664001896102</v>
      </c>
    </row>
    <row r="35" spans="2:9" x14ac:dyDescent="0.25">
      <c r="B35" s="9">
        <v>2039</v>
      </c>
      <c r="C35" s="10">
        <v>1955</v>
      </c>
      <c r="D35" s="10">
        <v>166.39500000000001</v>
      </c>
      <c r="E35" s="10">
        <v>802.79899999999998</v>
      </c>
      <c r="F35" s="10">
        <v>8875.2919999999995</v>
      </c>
      <c r="G35" s="10">
        <v>4378.7089999999998</v>
      </c>
      <c r="H35" s="10">
        <f t="shared" si="0"/>
        <v>16178.195</v>
      </c>
      <c r="I35" s="15">
        <v>0.1417106305458129</v>
      </c>
    </row>
    <row r="36" spans="2:9" x14ac:dyDescent="0.25">
      <c r="B36" s="9">
        <v>2040</v>
      </c>
      <c r="C36" s="10">
        <v>2038</v>
      </c>
      <c r="D36" s="10">
        <v>173.84399999999999</v>
      </c>
      <c r="E36" s="10">
        <v>864.86400000000003</v>
      </c>
      <c r="F36" s="10">
        <v>9203.3970000000008</v>
      </c>
      <c r="G36" s="10">
        <v>4854.7829999999994</v>
      </c>
      <c r="H36" s="10">
        <f t="shared" si="0"/>
        <v>17134.887999999999</v>
      </c>
      <c r="I36" s="15">
        <v>0.13851732929921673</v>
      </c>
    </row>
    <row r="37" spans="2:9" x14ac:dyDescent="0.25">
      <c r="B37" s="9">
        <v>2041</v>
      </c>
      <c r="C37" s="10">
        <v>2122</v>
      </c>
      <c r="D37" s="10">
        <v>181.46600000000001</v>
      </c>
      <c r="E37" s="10">
        <v>929.98799999999994</v>
      </c>
      <c r="F37" s="10">
        <v>9536.5190000000002</v>
      </c>
      <c r="G37" s="10">
        <v>5380.1959999999999</v>
      </c>
      <c r="H37" s="10">
        <f t="shared" si="0"/>
        <v>18150.169000000002</v>
      </c>
      <c r="I37" s="15">
        <v>9.4244435280367023E-2</v>
      </c>
    </row>
    <row r="38" spans="2:9" x14ac:dyDescent="0.25">
      <c r="B38" s="9">
        <v>2042</v>
      </c>
      <c r="C38" s="10">
        <v>2032</v>
      </c>
      <c r="D38" s="10">
        <v>174.00899999999999</v>
      </c>
      <c r="E38" s="10">
        <v>957.23399999999992</v>
      </c>
      <c r="F38" s="10">
        <v>9993.2459999999992</v>
      </c>
      <c r="G38" s="10">
        <v>5938.8490000000002</v>
      </c>
      <c r="H38" s="10">
        <f t="shared" si="0"/>
        <v>19095.338</v>
      </c>
      <c r="I38" s="15">
        <v>0.17624878794855081</v>
      </c>
    </row>
    <row r="39" spans="2:9" x14ac:dyDescent="0.25">
      <c r="B39" s="9">
        <v>2043</v>
      </c>
      <c r="C39" s="10">
        <v>2302</v>
      </c>
      <c r="D39" s="10">
        <v>197.81800000000001</v>
      </c>
      <c r="E39" s="10">
        <v>1071.509</v>
      </c>
      <c r="F39" s="10">
        <v>10674.053</v>
      </c>
      <c r="G39" s="10">
        <v>6850.2420000000002</v>
      </c>
      <c r="H39" s="10">
        <f t="shared" si="0"/>
        <v>21095.622000000003</v>
      </c>
      <c r="I39" s="15">
        <v>0.12882607669889698</v>
      </c>
    </row>
    <row r="41" spans="2:9" x14ac:dyDescent="0.25">
      <c r="B41" s="12" t="s">
        <v>21</v>
      </c>
    </row>
    <row r="42" spans="2:9" x14ac:dyDescent="0.25">
      <c r="B42" s="12" t="s">
        <v>16</v>
      </c>
    </row>
    <row r="43" spans="2:9" x14ac:dyDescent="0.25">
      <c r="B43" s="12" t="s">
        <v>46</v>
      </c>
    </row>
    <row r="44" spans="2:9" x14ac:dyDescent="0.25">
      <c r="B44" s="12"/>
    </row>
    <row r="45" spans="2:9" x14ac:dyDescent="0.25">
      <c r="B45" s="12" t="s">
        <v>17</v>
      </c>
    </row>
    <row r="46" spans="2:9" x14ac:dyDescent="0.25">
      <c r="B46" s="12" t="s">
        <v>19</v>
      </c>
    </row>
    <row r="47" spans="2:9" x14ac:dyDescent="0.25">
      <c r="B47" s="12" t="s">
        <v>20</v>
      </c>
    </row>
    <row r="48" spans="2:9" x14ac:dyDescent="0.25">
      <c r="B48" s="12" t="s">
        <v>18</v>
      </c>
    </row>
  </sheetData>
  <mergeCells count="4">
    <mergeCell ref="B10:I10"/>
    <mergeCell ref="B11:I11"/>
    <mergeCell ref="B9:I9"/>
    <mergeCell ref="B8:I8"/>
  </mergeCells>
  <pageMargins left="0.7" right="0.7" top="0.75" bottom="0.75" header="0.3" footer="0.3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workbookViewId="0"/>
  </sheetViews>
  <sheetFormatPr defaultRowHeight="15" x14ac:dyDescent="0.25"/>
  <cols>
    <col min="2" max="2" width="9.140625" style="23"/>
    <col min="3" max="8" width="15.140625" customWidth="1"/>
    <col min="9" max="10" width="17.28515625" customWidth="1"/>
    <col min="11" max="11" width="10" bestFit="1" customWidth="1"/>
  </cols>
  <sheetData>
    <row r="1" spans="1:10" x14ac:dyDescent="0.25">
      <c r="A1" s="37" t="s">
        <v>48</v>
      </c>
      <c r="B1" s="36"/>
    </row>
    <row r="2" spans="1:10" x14ac:dyDescent="0.25">
      <c r="A2" s="37" t="s">
        <v>49</v>
      </c>
      <c r="B2" s="36"/>
    </row>
    <row r="3" spans="1:10" x14ac:dyDescent="0.25">
      <c r="A3" s="37" t="s">
        <v>50</v>
      </c>
      <c r="B3" s="36"/>
    </row>
    <row r="4" spans="1:10" x14ac:dyDescent="0.25">
      <c r="A4" s="37" t="s">
        <v>52</v>
      </c>
      <c r="B4" s="36"/>
    </row>
    <row r="5" spans="1:10" x14ac:dyDescent="0.25">
      <c r="A5" s="38" t="s">
        <v>51</v>
      </c>
      <c r="B5" s="36"/>
    </row>
    <row r="6" spans="1:10" x14ac:dyDescent="0.25">
      <c r="A6" s="38" t="s">
        <v>55</v>
      </c>
      <c r="B6" s="36"/>
    </row>
    <row r="7" spans="1:10" x14ac:dyDescent="0.25">
      <c r="A7">
        <v>2</v>
      </c>
      <c r="I7" s="23" t="s">
        <v>24</v>
      </c>
    </row>
    <row r="8" spans="1:10" x14ac:dyDescent="0.25">
      <c r="B8" s="39" t="s">
        <v>14</v>
      </c>
      <c r="C8" s="39"/>
      <c r="D8" s="39"/>
      <c r="E8" s="39"/>
      <c r="F8" s="39"/>
      <c r="G8" s="39"/>
      <c r="H8" s="39"/>
      <c r="I8" s="39"/>
    </row>
    <row r="9" spans="1:10" x14ac:dyDescent="0.25">
      <c r="B9" s="39" t="s">
        <v>15</v>
      </c>
      <c r="C9" s="39"/>
      <c r="D9" s="39"/>
      <c r="E9" s="39"/>
      <c r="F9" s="39"/>
      <c r="G9" s="39"/>
      <c r="H9" s="39"/>
      <c r="I9" s="39"/>
    </row>
    <row r="10" spans="1:10" ht="18.75" x14ac:dyDescent="0.3">
      <c r="B10" s="40" t="s">
        <v>23</v>
      </c>
      <c r="C10" s="40"/>
      <c r="D10" s="40"/>
      <c r="E10" s="40"/>
      <c r="F10" s="40"/>
      <c r="G10" s="40"/>
      <c r="H10" s="40"/>
      <c r="I10" s="40"/>
      <c r="J10" s="18"/>
    </row>
    <row r="11" spans="1:10" ht="15.75" thickBot="1" x14ac:dyDescent="0.3">
      <c r="B11" s="41" t="s">
        <v>45</v>
      </c>
      <c r="C11" s="41"/>
      <c r="D11" s="41"/>
      <c r="E11" s="41"/>
      <c r="F11" s="41"/>
      <c r="G11" s="41"/>
      <c r="H11" s="41"/>
      <c r="I11" s="41"/>
      <c r="J11" s="17"/>
    </row>
    <row r="12" spans="1:10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22</v>
      </c>
      <c r="J12" s="16"/>
    </row>
    <row r="13" spans="1:10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9</v>
      </c>
      <c r="I13" s="2"/>
      <c r="J13" s="16"/>
    </row>
    <row r="14" spans="1:10" x14ac:dyDescent="0.25">
      <c r="B14" s="8"/>
      <c r="C14" s="4" t="s">
        <v>9</v>
      </c>
      <c r="D14" s="2" t="s">
        <v>9</v>
      </c>
      <c r="E14" s="2" t="s">
        <v>9</v>
      </c>
      <c r="F14" s="2" t="s">
        <v>9</v>
      </c>
      <c r="G14" s="2" t="s">
        <v>9</v>
      </c>
      <c r="H14" s="2"/>
      <c r="I14" s="2"/>
      <c r="J14" s="16"/>
    </row>
    <row r="15" spans="1:10" x14ac:dyDescent="0.25">
      <c r="B15" s="9">
        <v>2019</v>
      </c>
      <c r="C15" s="10">
        <f>'Row 2-nom'!C15*'Discount Rate Adjustment'!$C15</f>
        <v>153.4470040770444</v>
      </c>
      <c r="D15" s="10">
        <f>'Row 2-nom'!D15*'Discount Rate Adjustment'!$C15</f>
        <v>11.499543042125039</v>
      </c>
      <c r="E15" s="10">
        <f>'Row 2-nom'!E15*'Discount Rate Adjustment'!$C15</f>
        <v>41.391019436333281</v>
      </c>
      <c r="F15" s="10">
        <f>'Row 2-nom'!F15*'Discount Rate Adjustment'!$C15</f>
        <v>2831.1937845557418</v>
      </c>
      <c r="G15" s="10">
        <f>'Row 2-nom'!G15*'Discount Rate Adjustment'!$C15</f>
        <v>6.5113926266644349</v>
      </c>
      <c r="H15" s="10">
        <f t="shared" ref="H15:H39" si="0">SUM(C15:G15)</f>
        <v>3044.0427437379089</v>
      </c>
      <c r="I15" s="15">
        <v>-2.2464268651541365E-2</v>
      </c>
      <c r="J15" s="14"/>
    </row>
    <row r="16" spans="1:10" x14ac:dyDescent="0.25">
      <c r="B16" s="9">
        <v>2020</v>
      </c>
      <c r="C16" s="10">
        <f>'Row 2-nom'!C16*'Discount Rate Adjustment'!$C16</f>
        <v>137.85447891293057</v>
      </c>
      <c r="D16" s="10">
        <f>'Row 2-nom'!D16*'Discount Rate Adjustment'!$C16</f>
        <v>10.306362885596522</v>
      </c>
      <c r="E16" s="10">
        <f>'Row 2-nom'!E16*'Discount Rate Adjustment'!$C16</f>
        <v>39.192446095791354</v>
      </c>
      <c r="F16" s="10">
        <f>'Row 2-nom'!F16*'Discount Rate Adjustment'!$C16</f>
        <v>2763.2770164106278</v>
      </c>
      <c r="G16" s="10">
        <f>'Row 2-nom'!G16*'Discount Rate Adjustment'!$C16</f>
        <v>266.50473453682611</v>
      </c>
      <c r="H16" s="10">
        <f t="shared" si="0"/>
        <v>3217.1350388417723</v>
      </c>
      <c r="I16" s="15">
        <v>-2.8152297039721511E-2</v>
      </c>
      <c r="J16" s="14"/>
    </row>
    <row r="17" spans="2:10" x14ac:dyDescent="0.25">
      <c r="B17" s="9">
        <v>2021</v>
      </c>
      <c r="C17" s="10">
        <f>'Row 2-nom'!C17*'Discount Rate Adjustment'!$C17</f>
        <v>123.04399681616091</v>
      </c>
      <c r="D17" s="10">
        <f>'Row 2-nom'!D17*'Discount Rate Adjustment'!$C17</f>
        <v>9.1641873628710169</v>
      </c>
      <c r="E17" s="10">
        <f>'Row 2-nom'!E17*'Discount Rate Adjustment'!$C17</f>
        <v>37.376233032866985</v>
      </c>
      <c r="F17" s="10">
        <f>'Row 2-nom'!F17*'Discount Rate Adjustment'!$C17</f>
        <v>2676.6077951411271</v>
      </c>
      <c r="G17" s="10">
        <f>'Row 2-nom'!G17*'Discount Rate Adjustment'!$C17</f>
        <v>364.92841895725275</v>
      </c>
      <c r="H17" s="10">
        <f t="shared" si="0"/>
        <v>3211.1206313102789</v>
      </c>
      <c r="I17" s="15">
        <v>-3.0975188546900366E-2</v>
      </c>
      <c r="J17" s="14"/>
    </row>
    <row r="18" spans="2:10" x14ac:dyDescent="0.25">
      <c r="B18" s="9">
        <v>2022</v>
      </c>
      <c r="C18" s="10">
        <f>'Row 2-nom'!C18*'Discount Rate Adjustment'!$C18</f>
        <v>110.23234762669544</v>
      </c>
      <c r="D18" s="10">
        <f>'Row 2-nom'!D18*'Discount Rate Adjustment'!$C18</f>
        <v>8.1590008120414748</v>
      </c>
      <c r="E18" s="10">
        <f>'Row 2-nom'!E18*'Discount Rate Adjustment'!$C18</f>
        <v>35.795394850909162</v>
      </c>
      <c r="F18" s="10">
        <f>'Row 2-nom'!F18*'Discount Rate Adjustment'!$C18</f>
        <v>2585.2358787849039</v>
      </c>
      <c r="G18" s="10">
        <f>'Row 2-nom'!G18*'Discount Rate Adjustment'!$C18</f>
        <v>303.20039695405683</v>
      </c>
      <c r="H18" s="10">
        <f t="shared" si="0"/>
        <v>3042.6230190286069</v>
      </c>
      <c r="I18" s="15">
        <v>-2.2237367232740658E-2</v>
      </c>
      <c r="J18" s="14"/>
    </row>
    <row r="19" spans="2:10" x14ac:dyDescent="0.25">
      <c r="B19" s="9">
        <v>2023</v>
      </c>
      <c r="C19" s="10">
        <f>'Row 2-nom'!C19*'Discount Rate Adjustment'!$C19</f>
        <v>210.10692796151531</v>
      </c>
      <c r="D19" s="10">
        <f>'Row 2-nom'!D19*'Discount Rate Adjustment'!$C19</f>
        <v>16.953668088499978</v>
      </c>
      <c r="E19" s="10">
        <f>'Row 2-nom'!E19*'Discount Rate Adjustment'!$C19</f>
        <v>61.505301378600919</v>
      </c>
      <c r="F19" s="10">
        <f>'Row 2-nom'!F19*'Discount Rate Adjustment'!$C19</f>
        <v>2486.9623089269553</v>
      </c>
      <c r="G19" s="10">
        <f>'Row 2-nom'!G19*'Discount Rate Adjustment'!$C19</f>
        <v>319.51997062618915</v>
      </c>
      <c r="H19" s="10">
        <f t="shared" si="0"/>
        <v>3095.0481769817607</v>
      </c>
      <c r="I19" s="15">
        <v>-3.4387838792329539E-2</v>
      </c>
      <c r="J19" s="14"/>
    </row>
    <row r="20" spans="2:10" x14ac:dyDescent="0.25">
      <c r="B20" s="9">
        <v>2024</v>
      </c>
      <c r="C20" s="10">
        <f>'Row 2-nom'!C20*'Discount Rate Adjustment'!$C20</f>
        <v>188.65521451540891</v>
      </c>
      <c r="D20" s="10">
        <f>'Row 2-nom'!D20*'Discount Rate Adjustment'!$C20</f>
        <v>15.167462329437738</v>
      </c>
      <c r="E20" s="10">
        <f>'Row 2-nom'!E20*'Discount Rate Adjustment'!$C20</f>
        <v>58.887005425880197</v>
      </c>
      <c r="F20" s="10">
        <f>'Row 2-nom'!F20*'Discount Rate Adjustment'!$C20</f>
        <v>2446.3494927914639</v>
      </c>
      <c r="G20" s="10">
        <f>'Row 2-nom'!G20*'Discount Rate Adjustment'!$C20</f>
        <v>340.26469443460832</v>
      </c>
      <c r="H20" s="10">
        <f t="shared" si="0"/>
        <v>3049.323869496799</v>
      </c>
      <c r="I20" s="15">
        <v>-2.3550060768334772E-2</v>
      </c>
      <c r="J20" s="14"/>
    </row>
    <row r="21" spans="2:10" x14ac:dyDescent="0.25">
      <c r="B21" s="9">
        <v>2025</v>
      </c>
      <c r="C21" s="10">
        <f>'Row 2-nom'!C21*'Discount Rate Adjustment'!$C21</f>
        <v>270.97123411393721</v>
      </c>
      <c r="D21" s="10">
        <f>'Row 2-nom'!D21*'Discount Rate Adjustment'!$C21</f>
        <v>22.395602839531332</v>
      </c>
      <c r="E21" s="10">
        <f>'Row 2-nom'!E21*'Discount Rate Adjustment'!$C21</f>
        <v>81.170184530194618</v>
      </c>
      <c r="F21" s="10">
        <f>'Row 2-nom'!F21*'Discount Rate Adjustment'!$C21</f>
        <v>2325.8163901082357</v>
      </c>
      <c r="G21" s="10">
        <f>'Row 2-nom'!G21*'Discount Rate Adjustment'!$C21</f>
        <v>355.14585461736647</v>
      </c>
      <c r="H21" s="10">
        <f t="shared" si="0"/>
        <v>3055.4992662092654</v>
      </c>
      <c r="I21" s="15">
        <v>1.4969786773770908</v>
      </c>
      <c r="J21" s="14"/>
    </row>
    <row r="22" spans="2:10" x14ac:dyDescent="0.25">
      <c r="B22" s="9">
        <v>2026</v>
      </c>
      <c r="C22" s="10">
        <f>'Row 2-nom'!C22*'Discount Rate Adjustment'!$C22</f>
        <v>242.57430469636927</v>
      </c>
      <c r="D22" s="10">
        <f>'Row 2-nom'!D22*'Discount Rate Adjustment'!$C22</f>
        <v>20.001558978876648</v>
      </c>
      <c r="E22" s="10">
        <f>'Row 2-nom'!E22*'Discount Rate Adjustment'!$C22</f>
        <v>77.505195640133451</v>
      </c>
      <c r="F22" s="10">
        <f>'Row 2-nom'!F22*'Discount Rate Adjustment'!$C22</f>
        <v>2178.8353191401175</v>
      </c>
      <c r="G22" s="10">
        <f>'Row 2-nom'!G22*'Discount Rate Adjustment'!$C22</f>
        <v>367.99198344850078</v>
      </c>
      <c r="H22" s="10">
        <f t="shared" si="0"/>
        <v>2886.9083619039975</v>
      </c>
      <c r="I22" s="15">
        <v>1.4298327705149791</v>
      </c>
      <c r="J22" s="14"/>
    </row>
    <row r="23" spans="2:10" x14ac:dyDescent="0.25">
      <c r="B23" s="9">
        <v>2027</v>
      </c>
      <c r="C23" s="10">
        <f>'Row 2-nom'!C23*'Discount Rate Adjustment'!$C23</f>
        <v>216.82242669917267</v>
      </c>
      <c r="D23" s="10">
        <f>'Row 2-nom'!D23*'Discount Rate Adjustment'!$C23</f>
        <v>17.806699062321417</v>
      </c>
      <c r="E23" s="10">
        <f>'Row 2-nom'!E23*'Discount Rate Adjustment'!$C23</f>
        <v>73.669298789123147</v>
      </c>
      <c r="F23" s="10">
        <f>'Row 2-nom'!F23*'Discount Rate Adjustment'!$C23</f>
        <v>1997.8441975657447</v>
      </c>
      <c r="G23" s="10">
        <f>'Row 2-nom'!G23*'Discount Rate Adjustment'!$C23</f>
        <v>362.0737414579184</v>
      </c>
      <c r="H23" s="10">
        <f t="shared" si="0"/>
        <v>2668.2163635742804</v>
      </c>
      <c r="I23" s="15">
        <v>1.4667216581823277</v>
      </c>
      <c r="J23" s="14"/>
    </row>
    <row r="24" spans="2:10" x14ac:dyDescent="0.25">
      <c r="B24" s="9">
        <v>2028</v>
      </c>
      <c r="C24" s="10">
        <f>'Row 2-nom'!C24*'Discount Rate Adjustment'!$C24</f>
        <v>193.87472042902726</v>
      </c>
      <c r="D24" s="10">
        <f>'Row 2-nom'!D24*'Discount Rate Adjustment'!$C24</f>
        <v>15.859108167086729</v>
      </c>
      <c r="E24" s="10">
        <f>'Row 2-nom'!E24*'Discount Rate Adjustment'!$C24</f>
        <v>70.386275765255462</v>
      </c>
      <c r="F24" s="10">
        <f>'Row 2-nom'!F24*'Discount Rate Adjustment'!$C24</f>
        <v>1919.3917196257908</v>
      </c>
      <c r="G24" s="10">
        <f>'Row 2-nom'!G24*'Discount Rate Adjustment'!$C24</f>
        <v>377.25719064602328</v>
      </c>
      <c r="H24" s="10">
        <f t="shared" si="0"/>
        <v>2576.7690146331838</v>
      </c>
      <c r="I24" s="15">
        <v>-0.37392502157863361</v>
      </c>
      <c r="J24" s="14"/>
    </row>
    <row r="25" spans="2:10" x14ac:dyDescent="0.25">
      <c r="B25" s="9">
        <v>2029</v>
      </c>
      <c r="C25" s="10">
        <f>'Row 2-nom'!C25*'Discount Rate Adjustment'!$C25</f>
        <v>173.07498913047817</v>
      </c>
      <c r="D25" s="10">
        <f>'Row 2-nom'!D25*'Discount Rate Adjustment'!$C25</f>
        <v>14.125749270101982</v>
      </c>
      <c r="E25" s="10">
        <f>'Row 2-nom'!E25*'Discount Rate Adjustment'!$C25</f>
        <v>67.428854675160466</v>
      </c>
      <c r="F25" s="10">
        <f>'Row 2-nom'!F25*'Discount Rate Adjustment'!$C25</f>
        <v>1897.0800356282443</v>
      </c>
      <c r="G25" s="10">
        <f>'Row 2-nom'!G25*'Discount Rate Adjustment'!$C25</f>
        <v>404.70520204686107</v>
      </c>
      <c r="H25" s="10">
        <f t="shared" si="0"/>
        <v>2556.4148307508458</v>
      </c>
      <c r="I25" s="15">
        <v>-0.36812155172045202</v>
      </c>
      <c r="J25" s="14"/>
    </row>
    <row r="26" spans="2:10" x14ac:dyDescent="0.25">
      <c r="B26" s="9">
        <v>2030</v>
      </c>
      <c r="C26" s="10">
        <f>'Row 2-nom'!C26*'Discount Rate Adjustment'!$C26</f>
        <v>199.7969153183802</v>
      </c>
      <c r="D26" s="10">
        <f>'Row 2-nom'!D26*'Discount Rate Adjustment'!$C26</f>
        <v>16.496745305341932</v>
      </c>
      <c r="E26" s="10">
        <f>'Row 2-nom'!E26*'Discount Rate Adjustment'!$C26</f>
        <v>75.493871943670854</v>
      </c>
      <c r="F26" s="10">
        <f>'Row 2-nom'!F26*'Discount Rate Adjustment'!$C26</f>
        <v>1870.1676388222847</v>
      </c>
      <c r="G26" s="10">
        <f>'Row 2-nom'!G26*'Discount Rate Adjustment'!$C26</f>
        <v>431.1134815021818</v>
      </c>
      <c r="H26" s="10">
        <f t="shared" si="0"/>
        <v>2593.0686528918595</v>
      </c>
      <c r="I26" s="15">
        <v>-0.21173069308102696</v>
      </c>
      <c r="J26" s="14"/>
    </row>
    <row r="27" spans="2:10" x14ac:dyDescent="0.25">
      <c r="B27" s="9">
        <v>2031</v>
      </c>
      <c r="C27" s="10">
        <f>'Row 2-nom'!C27*'Discount Rate Adjustment'!$C27</f>
        <v>217.8600910018362</v>
      </c>
      <c r="D27" s="10">
        <f>'Row 2-nom'!D27*'Discount Rate Adjustment'!$C27</f>
        <v>18.132928582909312</v>
      </c>
      <c r="E27" s="10">
        <f>'Row 2-nom'!E27*'Discount Rate Adjustment'!$C27</f>
        <v>81.829694209711292</v>
      </c>
      <c r="F27" s="10">
        <f>'Row 2-nom'!F27*'Discount Rate Adjustment'!$C27</f>
        <v>1810.9029895981403</v>
      </c>
      <c r="G27" s="10">
        <f>'Row 2-nom'!G27*'Discount Rate Adjustment'!$C27</f>
        <v>457.36963614768047</v>
      </c>
      <c r="H27" s="10">
        <f t="shared" si="0"/>
        <v>2586.0953395402776</v>
      </c>
      <c r="I27" s="15">
        <v>-0.20728722917450335</v>
      </c>
      <c r="J27" s="14"/>
    </row>
    <row r="28" spans="2:10" x14ac:dyDescent="0.25">
      <c r="B28" s="9">
        <v>2032</v>
      </c>
      <c r="C28" s="10">
        <f>'Row 2-nom'!C28*'Discount Rate Adjustment'!$C28</f>
        <v>308.34241288718539</v>
      </c>
      <c r="D28" s="10">
        <f>'Row 2-nom'!D28*'Discount Rate Adjustment'!$C28</f>
        <v>26.004419459583183</v>
      </c>
      <c r="E28" s="10">
        <f>'Row 2-nom'!E28*'Discount Rate Adjustment'!$C28</f>
        <v>105.97898085666911</v>
      </c>
      <c r="F28" s="10">
        <f>'Row 2-nom'!F28*'Discount Rate Adjustment'!$C28</f>
        <v>1832.3963263578162</v>
      </c>
      <c r="G28" s="10">
        <f>'Row 2-nom'!G28*'Discount Rate Adjustment'!$C28</f>
        <v>513.48384654289919</v>
      </c>
      <c r="H28" s="10">
        <f t="shared" si="0"/>
        <v>2786.205986104153</v>
      </c>
      <c r="I28" s="15">
        <v>-0.19053632482895652</v>
      </c>
      <c r="J28" s="14"/>
    </row>
    <row r="29" spans="2:10" x14ac:dyDescent="0.25">
      <c r="B29" s="9">
        <v>2033</v>
      </c>
      <c r="C29" s="10">
        <f>'Row 2-nom'!C29*'Discount Rate Adjustment'!$C29</f>
        <v>348.18376067322464</v>
      </c>
      <c r="D29" s="10">
        <f>'Row 2-nom'!D29*'Discount Rate Adjustment'!$C29</f>
        <v>29.466884007802008</v>
      </c>
      <c r="E29" s="10">
        <f>'Row 2-nom'!E29*'Discount Rate Adjustment'!$C29</f>
        <v>119.19780440856954</v>
      </c>
      <c r="F29" s="10">
        <f>'Row 2-nom'!F29*'Discount Rate Adjustment'!$C29</f>
        <v>1846.5928463246437</v>
      </c>
      <c r="G29" s="10">
        <f>'Row 2-nom'!G29*'Discount Rate Adjustment'!$C29</f>
        <v>570.46161186387963</v>
      </c>
      <c r="H29" s="10">
        <f t="shared" si="0"/>
        <v>2913.9029072781195</v>
      </c>
      <c r="I29" s="15">
        <v>-0.19191237206411235</v>
      </c>
      <c r="J29" s="14"/>
    </row>
    <row r="30" spans="2:10" x14ac:dyDescent="0.25">
      <c r="B30" s="9">
        <v>2034</v>
      </c>
      <c r="C30" s="10">
        <f>'Row 2-nom'!C30*'Discount Rate Adjustment'!$C30</f>
        <v>345.83988077417501</v>
      </c>
      <c r="D30" s="10">
        <f>'Row 2-nom'!D30*'Discount Rate Adjustment'!$C30</f>
        <v>29.244311262279638</v>
      </c>
      <c r="E30" s="10">
        <f>'Row 2-nom'!E30*'Discount Rate Adjustment'!$C30</f>
        <v>122.36390960554495</v>
      </c>
      <c r="F30" s="10">
        <f>'Row 2-nom'!F30*'Discount Rate Adjustment'!$C30</f>
        <v>1775.5654417652588</v>
      </c>
      <c r="G30" s="10">
        <f>'Row 2-nom'!G30*'Discount Rate Adjustment'!$C30</f>
        <v>594.18449295315668</v>
      </c>
      <c r="H30" s="10">
        <f t="shared" si="0"/>
        <v>2867.1980363604152</v>
      </c>
      <c r="I30" s="15">
        <v>-0.17898156127333228</v>
      </c>
      <c r="J30" s="14"/>
    </row>
    <row r="31" spans="2:10" x14ac:dyDescent="0.25">
      <c r="B31" s="9">
        <v>2035</v>
      </c>
      <c r="C31" s="10">
        <f>'Row 2-nom'!C31*'Discount Rate Adjustment'!$C31</f>
        <v>341.88949452469075</v>
      </c>
      <c r="D31" s="10">
        <f>'Row 2-nom'!D31*'Discount Rate Adjustment'!$C31</f>
        <v>28.93231035830285</v>
      </c>
      <c r="E31" s="10">
        <f>'Row 2-nom'!E31*'Discount Rate Adjustment'!$C31</f>
        <v>125.06035738996053</v>
      </c>
      <c r="F31" s="10">
        <f>'Row 2-nom'!F31*'Discount Rate Adjustment'!$C31</f>
        <v>1711.7370748465798</v>
      </c>
      <c r="G31" s="10">
        <f>'Row 2-nom'!G31*'Discount Rate Adjustment'!$C31</f>
        <v>620.24252735763014</v>
      </c>
      <c r="H31" s="10">
        <f t="shared" si="0"/>
        <v>2827.8617644771639</v>
      </c>
      <c r="I31" s="15">
        <v>-0.17101378634275366</v>
      </c>
      <c r="J31" s="14"/>
    </row>
    <row r="32" spans="2:10" x14ac:dyDescent="0.25">
      <c r="B32" s="9">
        <v>2036</v>
      </c>
      <c r="C32" s="10">
        <f>'Row 2-nom'!C32*'Discount Rate Adjustment'!$C32</f>
        <v>368.71345286071261</v>
      </c>
      <c r="D32" s="10">
        <f>'Row 2-nom'!D32*'Discount Rate Adjustment'!$C32</f>
        <v>31.323595686804236</v>
      </c>
      <c r="E32" s="10">
        <f>'Row 2-nom'!E32*'Discount Rate Adjustment'!$C32</f>
        <v>135.34646877209536</v>
      </c>
      <c r="F32" s="10">
        <f>'Row 2-nom'!F32*'Discount Rate Adjustment'!$C32</f>
        <v>1740.4155778354043</v>
      </c>
      <c r="G32" s="10">
        <f>'Row 2-nom'!G32*'Discount Rate Adjustment'!$C32</f>
        <v>691.52852840805508</v>
      </c>
      <c r="H32" s="10">
        <f t="shared" si="0"/>
        <v>2967.3276235630715</v>
      </c>
      <c r="I32" s="15">
        <v>-0.17656082109746571</v>
      </c>
      <c r="J32" s="14"/>
    </row>
    <row r="33" spans="2:10" x14ac:dyDescent="0.25">
      <c r="B33" s="9">
        <v>2037</v>
      </c>
      <c r="C33" s="10">
        <f>'Row 2-nom'!C33*'Discount Rate Adjustment'!$C33</f>
        <v>359.6274818127232</v>
      </c>
      <c r="D33" s="10">
        <f>'Row 2-nom'!D33*'Discount Rate Adjustment'!$C33</f>
        <v>30.577484194150195</v>
      </c>
      <c r="E33" s="10">
        <f>'Row 2-nom'!E33*'Discount Rate Adjustment'!$C33</f>
        <v>136.76517255630327</v>
      </c>
      <c r="F33" s="10">
        <f>'Row 2-nom'!F33*'Discount Rate Adjustment'!$C33</f>
        <v>1666.6940726966252</v>
      </c>
      <c r="G33" s="10">
        <f>'Row 2-nom'!G33*'Discount Rate Adjustment'!$C33</f>
        <v>712.89449724699818</v>
      </c>
      <c r="H33" s="10">
        <f t="shared" si="0"/>
        <v>2906.5587085068</v>
      </c>
      <c r="I33" s="15">
        <v>-0.16730602858450794</v>
      </c>
      <c r="J33" s="14"/>
    </row>
    <row r="34" spans="2:10" x14ac:dyDescent="0.25">
      <c r="B34" s="9">
        <v>2038</v>
      </c>
      <c r="C34" s="10">
        <f>'Row 2-nom'!C34*'Discount Rate Adjustment'!$C34</f>
        <v>350.01172743016986</v>
      </c>
      <c r="D34" s="10">
        <f>'Row 2-nom'!D34*'Discount Rate Adjustment'!$C34</f>
        <v>29.611445964550143</v>
      </c>
      <c r="E34" s="10">
        <f>'Row 2-nom'!E34*'Discount Rate Adjustment'!$C34</f>
        <v>137.8798493831253</v>
      </c>
      <c r="F34" s="10">
        <f>'Row 2-nom'!F34*'Discount Rate Adjustment'!$C34</f>
        <v>1612.9344046574113</v>
      </c>
      <c r="G34" s="10">
        <f>'Row 2-nom'!G34*'Discount Rate Adjustment'!$C34</f>
        <v>741.5982676316562</v>
      </c>
      <c r="H34" s="10">
        <f t="shared" si="0"/>
        <v>2872.0356950669129</v>
      </c>
      <c r="I34" s="15">
        <v>-0.19163861605520394</v>
      </c>
      <c r="J34" s="14"/>
    </row>
    <row r="35" spans="2:10" x14ac:dyDescent="0.25">
      <c r="B35" s="9">
        <v>2039</v>
      </c>
      <c r="C35" s="10">
        <f>'Row 2-nom'!C35*'Discount Rate Adjustment'!$C35</f>
        <v>339.98454034103565</v>
      </c>
      <c r="D35" s="10">
        <f>'Row 2-nom'!D35*'Discount Rate Adjustment'!$C35</f>
        <v>28.84029230902258</v>
      </c>
      <c r="E35" s="10">
        <f>'Row 2-nom'!E35*'Discount Rate Adjustment'!$C35</f>
        <v>138.63823805262092</v>
      </c>
      <c r="F35" s="10">
        <f>'Row 2-nom'!F35*'Discount Rate Adjustment'!$C35</f>
        <v>1560.0872185588682</v>
      </c>
      <c r="G35" s="10">
        <f>'Row 2-nom'!G35*'Discount Rate Adjustment'!$C35</f>
        <v>769.66889220930648</v>
      </c>
      <c r="H35" s="10">
        <f t="shared" si="0"/>
        <v>2837.219181470854</v>
      </c>
      <c r="I35" s="15">
        <v>-0.16413048252901979</v>
      </c>
      <c r="J35" s="14"/>
    </row>
    <row r="36" spans="2:10" x14ac:dyDescent="0.25">
      <c r="B36" s="9">
        <v>2040</v>
      </c>
      <c r="C36" s="10">
        <f>'Row 2-nom'!C36*'Discount Rate Adjustment'!$C36</f>
        <v>329.97751811913838</v>
      </c>
      <c r="D36" s="10">
        <f>'Row 2-nom'!D36*'Discount Rate Adjustment'!$C36</f>
        <v>28.062812875838571</v>
      </c>
      <c r="E36" s="10">
        <f>'Row 2-nom'!E36*'Discount Rate Adjustment'!$C36</f>
        <v>139.03636263575683</v>
      </c>
      <c r="F36" s="10">
        <f>'Row 2-nom'!F36*'Discount Rate Adjustment'!$C36</f>
        <v>1504.7161328151726</v>
      </c>
      <c r="G36" s="10">
        <f>'Row 2-nom'!G36*'Discount Rate Adjustment'!$C36</f>
        <v>793.77147191784741</v>
      </c>
      <c r="H36" s="10">
        <f t="shared" si="0"/>
        <v>2795.564298363754</v>
      </c>
      <c r="I36" s="15">
        <v>-0.16208001798518779</v>
      </c>
      <c r="J36" s="14"/>
    </row>
    <row r="37" spans="2:10" x14ac:dyDescent="0.25">
      <c r="B37" s="9">
        <v>2041</v>
      </c>
      <c r="C37" s="10">
        <f>'Row 2-nom'!C37*'Discount Rate Adjustment'!$C37</f>
        <v>319.8617458451036</v>
      </c>
      <c r="D37" s="10">
        <f>'Row 2-nom'!D37*'Discount Rate Adjustment'!$C37</f>
        <v>27.279550512679219</v>
      </c>
      <c r="E37" s="10">
        <f>'Row 2-nom'!E37*'Discount Rate Adjustment'!$C37</f>
        <v>139.16496752447753</v>
      </c>
      <c r="F37" s="10">
        <f>'Row 2-nom'!F37*'Discount Rate Adjustment'!$C37</f>
        <v>1450.7869686990091</v>
      </c>
      <c r="G37" s="10">
        <f>'Row 2-nom'!G37*'Discount Rate Adjustment'!$C37</f>
        <v>818.44570958548297</v>
      </c>
      <c r="H37" s="10">
        <f t="shared" si="0"/>
        <v>2755.5389421667523</v>
      </c>
      <c r="I37" s="15">
        <v>-0.17168240112691224</v>
      </c>
      <c r="J37" s="14"/>
    </row>
    <row r="38" spans="2:10" x14ac:dyDescent="0.25">
      <c r="B38" s="9">
        <v>2042</v>
      </c>
      <c r="C38" s="10">
        <f>'Row 2-nom'!C38*'Discount Rate Adjustment'!$C38</f>
        <v>284.92102935668038</v>
      </c>
      <c r="D38" s="10">
        <f>'Row 2-nom'!D38*'Discount Rate Adjustment'!$C38</f>
        <v>24.334492246982922</v>
      </c>
      <c r="E38" s="10">
        <f>'Row 2-nom'!E38*'Discount Rate Adjustment'!$C38</f>
        <v>133.23688636286207</v>
      </c>
      <c r="F38" s="10">
        <f>'Row 2-nom'!F38*'Discount Rate Adjustment'!$C38</f>
        <v>1413.6592536466558</v>
      </c>
      <c r="G38" s="10">
        <f>'Row 2-nom'!G38*'Discount Rate Adjustment'!$C38</f>
        <v>840.1170431451967</v>
      </c>
      <c r="H38" s="10">
        <f t="shared" si="0"/>
        <v>2696.2687047583777</v>
      </c>
      <c r="I38" s="15">
        <v>-0.11216517615467134</v>
      </c>
      <c r="J38" s="14"/>
    </row>
    <row r="39" spans="2:10" x14ac:dyDescent="0.25">
      <c r="B39" s="9">
        <v>2043</v>
      </c>
      <c r="C39" s="10">
        <f>'Row 2-nom'!C39*'Discount Rate Adjustment'!$C39</f>
        <v>300.69621918078394</v>
      </c>
      <c r="D39" s="10">
        <f>'Row 2-nom'!D39*'Discount Rate Adjustment'!$C39</f>
        <v>25.784174181408648</v>
      </c>
      <c r="E39" s="10">
        <f>'Row 2-nom'!E39*'Discount Rate Adjustment'!$C39</f>
        <v>138.91625547475053</v>
      </c>
      <c r="F39" s="10">
        <f>'Row 2-nom'!F39*'Discount Rate Adjustment'!$C39</f>
        <v>1404.5421657932498</v>
      </c>
      <c r="G39" s="10">
        <f>'Row 2-nom'!G39*'Discount Rate Adjustment'!$C39</f>
        <v>901.38865675540603</v>
      </c>
      <c r="H39" s="10">
        <f t="shared" si="0"/>
        <v>2771.327471385599</v>
      </c>
      <c r="I39" s="15">
        <v>-0.15395892517264506</v>
      </c>
      <c r="J39" s="14"/>
    </row>
    <row r="40" spans="2:10" x14ac:dyDescent="0.25">
      <c r="H40" s="11"/>
    </row>
    <row r="41" spans="2:10" x14ac:dyDescent="0.25">
      <c r="B41" s="12" t="s">
        <v>21</v>
      </c>
    </row>
    <row r="42" spans="2:10" x14ac:dyDescent="0.25">
      <c r="B42" s="12" t="s">
        <v>16</v>
      </c>
    </row>
    <row r="43" spans="2:10" x14ac:dyDescent="0.25">
      <c r="B43" s="12" t="s">
        <v>46</v>
      </c>
    </row>
    <row r="44" spans="2:10" x14ac:dyDescent="0.25">
      <c r="B44" s="12"/>
    </row>
    <row r="45" spans="2:10" x14ac:dyDescent="0.25">
      <c r="B45" s="12" t="s">
        <v>17</v>
      </c>
    </row>
    <row r="46" spans="2:10" x14ac:dyDescent="0.25">
      <c r="B46" s="12" t="s">
        <v>19</v>
      </c>
    </row>
    <row r="47" spans="2:10" x14ac:dyDescent="0.25">
      <c r="B47" s="12" t="s">
        <v>20</v>
      </c>
    </row>
    <row r="48" spans="2:10" x14ac:dyDescent="0.25">
      <c r="B48" s="12" t="s">
        <v>47</v>
      </c>
    </row>
  </sheetData>
  <mergeCells count="4">
    <mergeCell ref="B8:I8"/>
    <mergeCell ref="B9:I9"/>
    <mergeCell ref="B10:I10"/>
    <mergeCell ref="B11:I11"/>
  </mergeCells>
  <pageMargins left="0.7" right="0.7" top="0.75" bottom="0.75" header="0.3" footer="0.3"/>
  <pageSetup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workbookViewId="0">
      <selection activeCell="A6" sqref="A6"/>
    </sheetView>
  </sheetViews>
  <sheetFormatPr defaultRowHeight="15" x14ac:dyDescent="0.25"/>
  <cols>
    <col min="2" max="2" width="9.140625" style="23"/>
    <col min="3" max="8" width="15.140625" customWidth="1"/>
    <col min="9" max="9" width="17.28515625" customWidth="1"/>
  </cols>
  <sheetData>
    <row r="1" spans="1:9" x14ac:dyDescent="0.25">
      <c r="A1" s="37" t="s">
        <v>48</v>
      </c>
      <c r="B1" s="36"/>
    </row>
    <row r="2" spans="1:9" x14ac:dyDescent="0.25">
      <c r="A2" s="37" t="s">
        <v>49</v>
      </c>
      <c r="B2" s="36"/>
    </row>
    <row r="3" spans="1:9" x14ac:dyDescent="0.25">
      <c r="A3" s="37" t="s">
        <v>50</v>
      </c>
      <c r="B3" s="36"/>
    </row>
    <row r="4" spans="1:9" x14ac:dyDescent="0.25">
      <c r="A4" s="37" t="s">
        <v>52</v>
      </c>
      <c r="B4" s="36"/>
    </row>
    <row r="5" spans="1:9" x14ac:dyDescent="0.25">
      <c r="A5" s="38" t="s">
        <v>51</v>
      </c>
      <c r="B5" s="36"/>
    </row>
    <row r="6" spans="1:9" x14ac:dyDescent="0.25">
      <c r="A6" s="38" t="s">
        <v>56</v>
      </c>
      <c r="B6" s="36"/>
    </row>
    <row r="7" spans="1:9" x14ac:dyDescent="0.25">
      <c r="A7">
        <v>3</v>
      </c>
      <c r="I7" s="23" t="s">
        <v>26</v>
      </c>
    </row>
    <row r="8" spans="1:9" x14ac:dyDescent="0.25">
      <c r="B8" s="39" t="s">
        <v>14</v>
      </c>
      <c r="C8" s="39"/>
      <c r="D8" s="39"/>
      <c r="E8" s="39"/>
      <c r="F8" s="39"/>
      <c r="G8" s="39"/>
      <c r="H8" s="39"/>
      <c r="I8" s="39"/>
    </row>
    <row r="9" spans="1:9" x14ac:dyDescent="0.25">
      <c r="B9" s="39" t="s">
        <v>15</v>
      </c>
      <c r="C9" s="39"/>
      <c r="D9" s="39"/>
      <c r="E9" s="39"/>
      <c r="F9" s="39"/>
      <c r="G9" s="39"/>
      <c r="H9" s="39"/>
      <c r="I9" s="39"/>
    </row>
    <row r="10" spans="1:9" ht="18.75" x14ac:dyDescent="0.3">
      <c r="B10" s="40" t="s">
        <v>25</v>
      </c>
      <c r="C10" s="40"/>
      <c r="D10" s="40"/>
      <c r="E10" s="40"/>
      <c r="F10" s="40"/>
      <c r="G10" s="40"/>
      <c r="H10" s="40"/>
      <c r="I10" s="40"/>
    </row>
    <row r="11" spans="1:9" ht="15.75" thickBot="1" x14ac:dyDescent="0.3">
      <c r="B11" s="41" t="s">
        <v>45</v>
      </c>
      <c r="C11" s="41"/>
      <c r="D11" s="41"/>
      <c r="E11" s="41"/>
      <c r="F11" s="41"/>
      <c r="G11" s="41"/>
      <c r="H11" s="41"/>
      <c r="I11" s="41"/>
    </row>
    <row r="12" spans="1:9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22</v>
      </c>
    </row>
    <row r="13" spans="1:9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9</v>
      </c>
      <c r="I13" s="2"/>
    </row>
    <row r="14" spans="1:9" x14ac:dyDescent="0.25">
      <c r="B14" s="8"/>
      <c r="C14" s="4" t="s">
        <v>9</v>
      </c>
      <c r="D14" s="2" t="s">
        <v>9</v>
      </c>
      <c r="E14" s="2" t="s">
        <v>9</v>
      </c>
      <c r="F14" s="2" t="s">
        <v>9</v>
      </c>
      <c r="G14" s="2" t="s">
        <v>9</v>
      </c>
      <c r="H14" s="2"/>
      <c r="I14" s="2"/>
    </row>
    <row r="15" spans="1:9" x14ac:dyDescent="0.25">
      <c r="B15" s="9">
        <v>2019</v>
      </c>
      <c r="C15" s="10">
        <f>'Row 3-nom'!C15*'Discount Rate Adjustment'!$C15</f>
        <v>151.25084061381489</v>
      </c>
      <c r="D15" s="10">
        <f>'Row 3-nom'!D15*'Discount Rate Adjustment'!$C15</f>
        <v>11.498794520153931</v>
      </c>
      <c r="E15" s="10">
        <f>'Row 3-nom'!E15*'Discount Rate Adjustment'!$C15</f>
        <v>41.155983537405525</v>
      </c>
      <c r="F15" s="10">
        <f>'Row 3-nom'!F15*'Discount Rate Adjustment'!$C15</f>
        <v>2838.9694307916066</v>
      </c>
      <c r="G15" s="10">
        <f>'Row 3-nom'!G15*'Discount Rate Adjustment'!$C15</f>
        <v>6.5136381925777576</v>
      </c>
      <c r="H15" s="10">
        <f t="shared" ref="H15:H39" si="0">SUM(C15:G15)</f>
        <v>3049.3886876555584</v>
      </c>
      <c r="I15" s="15">
        <v>3.7068127158961406E-2</v>
      </c>
    </row>
    <row r="16" spans="1:9" x14ac:dyDescent="0.25">
      <c r="B16" s="9">
        <v>2020</v>
      </c>
      <c r="C16" s="10">
        <f>'Row 3-nom'!C16*'Discount Rate Adjustment'!$C16</f>
        <v>136.02338154151136</v>
      </c>
      <c r="D16" s="10">
        <f>'Row 3-nom'!D16*'Discount Rate Adjustment'!$C16</f>
        <v>10.305666650854537</v>
      </c>
      <c r="E16" s="10">
        <f>'Row 3-nom'!E16*'Discount Rate Adjustment'!$C16</f>
        <v>38.972435917324255</v>
      </c>
      <c r="F16" s="10">
        <f>'Row 3-nom'!F16*'Discount Rate Adjustment'!$C16</f>
        <v>2770.6905239432785</v>
      </c>
      <c r="G16" s="10">
        <f>'Row 3-nom'!G16*'Discount Rate Adjustment'!$C16</f>
        <v>267.32420282814184</v>
      </c>
      <c r="H16" s="10">
        <f t="shared" si="0"/>
        <v>3223.3162108811107</v>
      </c>
      <c r="I16" s="15">
        <v>4.4821744746746078E-2</v>
      </c>
    </row>
    <row r="17" spans="2:9" x14ac:dyDescent="0.25">
      <c r="B17" s="9">
        <v>2021</v>
      </c>
      <c r="C17" s="10">
        <f>'Row 3-nom'!C17*'Discount Rate Adjustment'!$C17</f>
        <v>121.64129525245669</v>
      </c>
      <c r="D17" s="10">
        <f>'Row 3-nom'!D17*'Discount Rate Adjustment'!$C17</f>
        <v>9.1635397628877744</v>
      </c>
      <c r="E17" s="10">
        <f>'Row 3-nom'!E17*'Discount Rate Adjustment'!$C17</f>
        <v>37.165763038313024</v>
      </c>
      <c r="F17" s="10">
        <f>'Row 3-nom'!F17*'Discount Rate Adjustment'!$C17</f>
        <v>2683.7184429571353</v>
      </c>
      <c r="G17" s="10">
        <f>'Row 3-nom'!G17*'Discount Rate Adjustment'!$C17</f>
        <v>366.0584809280117</v>
      </c>
      <c r="H17" s="10">
        <f t="shared" si="0"/>
        <v>3217.7475219388043</v>
      </c>
      <c r="I17" s="15">
        <v>5.2856894076860846E-2</v>
      </c>
    </row>
    <row r="18" spans="2:9" x14ac:dyDescent="0.25">
      <c r="B18" s="9">
        <v>2022</v>
      </c>
      <c r="C18" s="10">
        <f>'Row 3-nom'!C18*'Discount Rate Adjustment'!$C18</f>
        <v>108.78487040622032</v>
      </c>
      <c r="D18" s="10">
        <f>'Row 3-nom'!D18*'Discount Rate Adjustment'!$C18</f>
        <v>8.1583984494861372</v>
      </c>
      <c r="E18" s="10">
        <f>'Row 3-nom'!E18*'Discount Rate Adjustment'!$C18</f>
        <v>35.596012845092574</v>
      </c>
      <c r="F18" s="10">
        <f>'Row 3-nom'!F18*'Discount Rate Adjustment'!$C18</f>
        <v>2591.8919850213797</v>
      </c>
      <c r="G18" s="10">
        <f>'Row 3-nom'!G18*'Discount Rate Adjustment'!$C18</f>
        <v>304.12261402627803</v>
      </c>
      <c r="H18" s="10">
        <f t="shared" si="0"/>
        <v>3048.5538807484568</v>
      </c>
      <c r="I18" s="15">
        <v>5.7934407858251734E-2</v>
      </c>
    </row>
    <row r="19" spans="2:9" x14ac:dyDescent="0.25">
      <c r="B19" s="9">
        <v>2023</v>
      </c>
      <c r="C19" s="10">
        <f>'Row 3-nom'!C19*'Discount Rate Adjustment'!$C19</f>
        <v>208.80818700414255</v>
      </c>
      <c r="D19" s="10">
        <f>'Row 3-nom'!D19*'Discount Rate Adjustment'!$C19</f>
        <v>16.953107803358748</v>
      </c>
      <c r="E19" s="10">
        <f>'Row 3-nom'!E19*'Discount Rate Adjustment'!$C19</f>
        <v>61.315925000864937</v>
      </c>
      <c r="F19" s="10">
        <f>'Row 3-nom'!F19*'Discount Rate Adjustment'!$C19</f>
        <v>2493.4801059748925</v>
      </c>
      <c r="G19" s="10">
        <f>'Row 3-nom'!G19*'Discount Rate Adjustment'!$C19</f>
        <v>320.46909365543388</v>
      </c>
      <c r="H19" s="10">
        <f t="shared" si="0"/>
        <v>3101.0264194386928</v>
      </c>
      <c r="I19" s="15">
        <v>5.1561620077223765E-2</v>
      </c>
    </row>
    <row r="20" spans="2:9" x14ac:dyDescent="0.25">
      <c r="B20" s="9">
        <v>2024</v>
      </c>
      <c r="C20" s="10">
        <f>'Row 3-nom'!C20*'Discount Rate Adjustment'!$C20</f>
        <v>187.28928822467719</v>
      </c>
      <c r="D20" s="10">
        <f>'Row 3-nom'!D20*'Discount Rate Adjustment'!$C20</f>
        <v>15.166941182436316</v>
      </c>
      <c r="E20" s="10">
        <f>'Row 3-nom'!E20*'Discount Rate Adjustment'!$C20</f>
        <v>58.707209710388987</v>
      </c>
      <c r="F20" s="10">
        <f>'Row 3-nom'!F20*'Discount Rate Adjustment'!$C20</f>
        <v>2452.570945694461</v>
      </c>
      <c r="G20" s="10">
        <f>'Row 3-nom'!G20*'Discount Rate Adjustment'!$C20</f>
        <v>341.25435259031207</v>
      </c>
      <c r="H20" s="10">
        <f t="shared" si="0"/>
        <v>3054.9887374022755</v>
      </c>
      <c r="I20" s="15">
        <v>6.2845200977132323E-2</v>
      </c>
    </row>
    <row r="21" spans="2:9" x14ac:dyDescent="0.25">
      <c r="B21" s="9">
        <v>2025</v>
      </c>
      <c r="C21" s="10">
        <f>'Row 3-nom'!C21*'Discount Rate Adjustment'!$C21</f>
        <v>167.46991753873215</v>
      </c>
      <c r="D21" s="10">
        <f>'Row 3-nom'!D21*'Discount Rate Adjustment'!$C21</f>
        <v>13.509782280421163</v>
      </c>
      <c r="E21" s="10">
        <f>'Row 3-nom'!E21*'Discount Rate Adjustment'!$C21</f>
        <v>59.471641859993944</v>
      </c>
      <c r="F21" s="10">
        <f>'Row 3-nom'!F21*'Discount Rate Adjustment'!$C21</f>
        <v>2365.5197351911265</v>
      </c>
      <c r="G21" s="10">
        <f>'Row 3-nom'!G21*'Discount Rate Adjustment'!$C21</f>
        <v>362.28223835372677</v>
      </c>
      <c r="H21" s="10">
        <f t="shared" si="0"/>
        <v>2968.2533152240007</v>
      </c>
      <c r="I21" s="15">
        <v>7.93397044950718E-2</v>
      </c>
    </row>
    <row r="22" spans="2:9" x14ac:dyDescent="0.25">
      <c r="B22" s="9">
        <v>2026</v>
      </c>
      <c r="C22" s="10">
        <f>'Row 3-nom'!C22*'Discount Rate Adjustment'!$C22</f>
        <v>149.73778176517516</v>
      </c>
      <c r="D22" s="10">
        <f>'Row 3-nom'!D22*'Discount Rate Adjustment'!$C22</f>
        <v>12.038088031762758</v>
      </c>
      <c r="E22" s="10">
        <f>'Row 3-nom'!E22*'Discount Rate Adjustment'!$C22</f>
        <v>55.326329379883617</v>
      </c>
      <c r="F22" s="10">
        <f>'Row 3-nom'!F22*'Discount Rate Adjustment'!$C22</f>
        <v>2216.4451575266285</v>
      </c>
      <c r="G22" s="10">
        <f>'Row 3-nom'!G22*'Discount Rate Adjustment'!$C22</f>
        <v>375.1348498704337</v>
      </c>
      <c r="H22" s="10">
        <f t="shared" si="0"/>
        <v>2808.6822065738838</v>
      </c>
      <c r="I22" s="15">
        <v>8.0943025408665908E-2</v>
      </c>
    </row>
    <row r="23" spans="2:9" x14ac:dyDescent="0.25">
      <c r="B23" s="9">
        <v>2027</v>
      </c>
      <c r="C23" s="10">
        <f>'Row 3-nom'!C23*'Discount Rate Adjustment'!$C23</f>
        <v>133.83269926215314</v>
      </c>
      <c r="D23" s="10">
        <f>'Row 3-nom'!D23*'Discount Rate Adjustment'!$C23</f>
        <v>10.725790256927159</v>
      </c>
      <c r="E23" s="10">
        <f>'Row 3-nom'!E23*'Discount Rate Adjustment'!$C23</f>
        <v>50.793484308014698</v>
      </c>
      <c r="F23" s="10">
        <f>'Row 3-nom'!F23*'Discount Rate Adjustment'!$C23</f>
        <v>2028.4635503187556</v>
      </c>
      <c r="G23" s="10">
        <f>'Row 3-nom'!G23*'Discount Rate Adjustment'!$C23</f>
        <v>368.25297092597572</v>
      </c>
      <c r="H23" s="10">
        <f t="shared" si="0"/>
        <v>2592.0684950718264</v>
      </c>
      <c r="I23" s="15">
        <v>7.6860682162344957E-2</v>
      </c>
    </row>
    <row r="24" spans="2:9" x14ac:dyDescent="0.25">
      <c r="B24" s="9">
        <v>2028</v>
      </c>
      <c r="C24" s="10">
        <f>'Row 3-nom'!C24*'Discount Rate Adjustment'!$C24</f>
        <v>209.53566288589684</v>
      </c>
      <c r="D24" s="10">
        <f>'Row 3-nom'!D24*'Discount Rate Adjustment'!$C24</f>
        <v>17.367976212598755</v>
      </c>
      <c r="E24" s="10">
        <f>'Row 3-nom'!E24*'Discount Rate Adjustment'!$C24</f>
        <v>70.197082124595354</v>
      </c>
      <c r="F24" s="10">
        <f>'Row 3-nom'!F24*'Discount Rate Adjustment'!$C24</f>
        <v>1924.2842281642634</v>
      </c>
      <c r="G24" s="10">
        <f>'Row 3-nom'!G24*'Discount Rate Adjustment'!$C24</f>
        <v>378.42121914855892</v>
      </c>
      <c r="H24" s="10">
        <f t="shared" si="0"/>
        <v>2599.8061685359135</v>
      </c>
      <c r="I24" s="15">
        <v>6.9908963113010827E-2</v>
      </c>
    </row>
    <row r="25" spans="2:9" x14ac:dyDescent="0.25">
      <c r="B25" s="9">
        <v>2029</v>
      </c>
      <c r="C25" s="10">
        <f>'Row 3-nom'!C25*'Discount Rate Adjustment'!$C25</f>
        <v>187.59333198179436</v>
      </c>
      <c r="D25" s="10">
        <f>'Row 3-nom'!D25*'Discount Rate Adjustment'!$C25</f>
        <v>15.508534979905445</v>
      </c>
      <c r="E25" s="10">
        <f>'Row 3-nom'!E25*'Discount Rate Adjustment'!$C25</f>
        <v>67.261947977047214</v>
      </c>
      <c r="F25" s="10">
        <f>'Row 3-nom'!F25*'Discount Rate Adjustment'!$C25</f>
        <v>1902.0338989963752</v>
      </c>
      <c r="G25" s="10">
        <f>'Row 3-nom'!G25*'Discount Rate Adjustment'!$C25</f>
        <v>405.84452168180803</v>
      </c>
      <c r="H25" s="10">
        <f t="shared" si="0"/>
        <v>2578.2422356169304</v>
      </c>
      <c r="I25" s="15">
        <v>7.7758692044852598E-2</v>
      </c>
    </row>
    <row r="26" spans="2:9" x14ac:dyDescent="0.25">
      <c r="B26" s="9">
        <v>2030</v>
      </c>
      <c r="C26" s="10">
        <f>'Row 3-nom'!C26*'Discount Rate Adjustment'!$C26</f>
        <v>210.10164372279928</v>
      </c>
      <c r="D26" s="10">
        <f>'Row 3-nom'!D26*'Discount Rate Adjustment'!$C26</f>
        <v>17.489317480935437</v>
      </c>
      <c r="E26" s="10">
        <f>'Row 3-nom'!E26*'Discount Rate Adjustment'!$C26</f>
        <v>74.71965889681212</v>
      </c>
      <c r="F26" s="10">
        <f>'Row 3-nom'!F26*'Discount Rate Adjustment'!$C26</f>
        <v>1875.6553040977522</v>
      </c>
      <c r="G26" s="10">
        <f>'Row 3-nom'!G26*'Discount Rate Adjustment'!$C26</f>
        <v>432.4499608681628</v>
      </c>
      <c r="H26" s="10">
        <f t="shared" si="0"/>
        <v>2610.4158850664617</v>
      </c>
      <c r="I26" s="15">
        <v>0.16282043661214704</v>
      </c>
    </row>
    <row r="27" spans="2:9" x14ac:dyDescent="0.25">
      <c r="B27" s="9">
        <v>2031</v>
      </c>
      <c r="C27" s="10">
        <f>'Row 3-nom'!C27*'Discount Rate Adjustment'!$C27</f>
        <v>227.27798810579307</v>
      </c>
      <c r="D27" s="10">
        <f>'Row 3-nom'!D27*'Discount Rate Adjustment'!$C27</f>
        <v>19.002485430279755</v>
      </c>
      <c r="E27" s="10">
        <f>'Row 3-nom'!E27*'Discount Rate Adjustment'!$C27</f>
        <v>81.077229313268361</v>
      </c>
      <c r="F27" s="10">
        <f>'Row 3-nom'!F27*'Discount Rate Adjustment'!$C27</f>
        <v>1815.9881705983405</v>
      </c>
      <c r="G27" s="10">
        <f>'Row 3-nom'!G27*'Discount Rate Adjustment'!$C27</f>
        <v>458.71760622082445</v>
      </c>
      <c r="H27" s="10">
        <f t="shared" si="0"/>
        <v>2602.0634796685063</v>
      </c>
      <c r="I27" s="15">
        <v>0.15796424257344366</v>
      </c>
    </row>
    <row r="28" spans="2:9" x14ac:dyDescent="0.25">
      <c r="B28" s="9">
        <v>2032</v>
      </c>
      <c r="C28" s="10">
        <f>'Row 3-nom'!C28*'Discount Rate Adjustment'!$C28</f>
        <v>316.68955735423646</v>
      </c>
      <c r="D28" s="10">
        <f>'Row 3-nom'!D28*'Discount Rate Adjustment'!$C28</f>
        <v>26.777319428250212</v>
      </c>
      <c r="E28" s="10">
        <f>'Row 3-nom'!E28*'Discount Rate Adjustment'!$C28</f>
        <v>105.24549966237689</v>
      </c>
      <c r="F28" s="10">
        <f>'Row 3-nom'!F28*'Discount Rate Adjustment'!$C28</f>
        <v>1836.8643714354675</v>
      </c>
      <c r="G28" s="10">
        <f>'Row 3-nom'!G28*'Discount Rate Adjustment'!$C28</f>
        <v>514.76159881448473</v>
      </c>
      <c r="H28" s="10">
        <f t="shared" si="0"/>
        <v>2800.3383466948158</v>
      </c>
      <c r="I28" s="15">
        <v>0.15095444064858757</v>
      </c>
    </row>
    <row r="29" spans="2:9" x14ac:dyDescent="0.25">
      <c r="B29" s="9">
        <v>2033</v>
      </c>
      <c r="C29" s="10">
        <f>'Row 3-nom'!C29*'Discount Rate Adjustment'!$C29</f>
        <v>355.82886572719542</v>
      </c>
      <c r="D29" s="10">
        <f>'Row 3-nom'!D29*'Discount Rate Adjustment'!$C29</f>
        <v>30.1656958769223</v>
      </c>
      <c r="E29" s="10">
        <f>'Row 3-nom'!E29*'Discount Rate Adjustment'!$C29</f>
        <v>118.48731398897428</v>
      </c>
      <c r="F29" s="10">
        <f>'Row 3-nom'!F29*'Discount Rate Adjustment'!$C29</f>
        <v>1850.8938120298085</v>
      </c>
      <c r="G29" s="10">
        <f>'Row 3-nom'!G29*'Discount Rate Adjustment'!$C29</f>
        <v>571.84782864584224</v>
      </c>
      <c r="H29" s="10">
        <f t="shared" si="0"/>
        <v>2927.2235162687425</v>
      </c>
      <c r="I29" s="15">
        <v>0.15054839563666841</v>
      </c>
    </row>
    <row r="30" spans="2:9" x14ac:dyDescent="0.25">
      <c r="B30" s="9">
        <v>2034</v>
      </c>
      <c r="C30" s="10">
        <f>'Row 3-nom'!C30*'Discount Rate Adjustment'!$C30</f>
        <v>352.68973348943564</v>
      </c>
      <c r="D30" s="10">
        <f>'Row 3-nom'!D30*'Discount Rate Adjustment'!$C30</f>
        <v>29.883950837239617</v>
      </c>
      <c r="E30" s="10">
        <f>'Row 3-nom'!E30*'Discount Rate Adjustment'!$C30</f>
        <v>121.69572371464085</v>
      </c>
      <c r="F30" s="10">
        <f>'Row 3-nom'!F30*'Discount Rate Adjustment'!$C30</f>
        <v>1779.2165913611896</v>
      </c>
      <c r="G30" s="10">
        <f>'Row 3-nom'!G30*'Discount Rate Adjustment'!$C30</f>
        <v>595.41122667195827</v>
      </c>
      <c r="H30" s="10">
        <f t="shared" si="0"/>
        <v>2878.897226074464</v>
      </c>
      <c r="I30" s="15">
        <v>0.14056873303750791</v>
      </c>
    </row>
    <row r="31" spans="2:9" x14ac:dyDescent="0.25">
      <c r="B31" s="9">
        <v>2035</v>
      </c>
      <c r="C31" s="10">
        <f>'Row 3-nom'!C31*'Discount Rate Adjustment'!$C31</f>
        <v>348.16193312733134</v>
      </c>
      <c r="D31" s="10">
        <f>'Row 3-nom'!D31*'Discount Rate Adjustment'!$C31</f>
        <v>29.51974935233153</v>
      </c>
      <c r="E31" s="10">
        <f>'Row 3-nom'!E31*'Discount Rate Adjustment'!$C31</f>
        <v>124.4287429835809</v>
      </c>
      <c r="F31" s="10">
        <f>'Row 3-nom'!F31*'Discount Rate Adjustment'!$C31</f>
        <v>1715.0746682350532</v>
      </c>
      <c r="G31" s="10">
        <f>'Row 3-nom'!G31*'Discount Rate Adjustment'!$C31</f>
        <v>621.43432358871542</v>
      </c>
      <c r="H31" s="10">
        <f t="shared" si="0"/>
        <v>2838.6194172870123</v>
      </c>
      <c r="I31" s="15">
        <v>0.14118627611613552</v>
      </c>
    </row>
    <row r="32" spans="2:9" x14ac:dyDescent="0.25">
      <c r="B32" s="9">
        <v>2036</v>
      </c>
      <c r="C32" s="10">
        <f>'Row 3-nom'!C32*'Discount Rate Adjustment'!$C32</f>
        <v>374.56718872791379</v>
      </c>
      <c r="D32" s="10">
        <f>'Row 3-nom'!D32*'Discount Rate Adjustment'!$C32</f>
        <v>31.862787203228287</v>
      </c>
      <c r="E32" s="10">
        <f>'Row 3-nom'!E32*'Discount Rate Adjustment'!$C32</f>
        <v>134.74323870102509</v>
      </c>
      <c r="F32" s="10">
        <f>'Row 3-nom'!F32*'Discount Rate Adjustment'!$C32</f>
        <v>1743.5493143422907</v>
      </c>
      <c r="G32" s="10">
        <f>'Row 3-nom'!G32*'Discount Rate Adjustment'!$C32</f>
        <v>692.76209019106977</v>
      </c>
      <c r="H32" s="10">
        <f t="shared" si="0"/>
        <v>2977.4846191655279</v>
      </c>
      <c r="I32" s="15">
        <v>0.13573020722109566</v>
      </c>
    </row>
    <row r="33" spans="2:9" x14ac:dyDescent="0.25">
      <c r="B33" s="9">
        <v>2037</v>
      </c>
      <c r="C33" s="10">
        <f>'Row 3-nom'!C33*'Discount Rate Adjustment'!$C33</f>
        <v>364.95257070961549</v>
      </c>
      <c r="D33" s="10">
        <f>'Row 3-nom'!D33*'Discount Rate Adjustment'!$C33</f>
        <v>31.07230233475628</v>
      </c>
      <c r="E33" s="10">
        <f>'Row 3-nom'!E33*'Discount Rate Adjustment'!$C33</f>
        <v>136.19635531825239</v>
      </c>
      <c r="F33" s="10">
        <f>'Row 3-nom'!F33*'Discount Rate Adjustment'!$C33</f>
        <v>1669.4574510800508</v>
      </c>
      <c r="G33" s="10">
        <f>'Row 3-nom'!G33*'Discount Rate Adjustment'!$C33</f>
        <v>714.06486209312368</v>
      </c>
      <c r="H33" s="10">
        <f t="shared" si="0"/>
        <v>2915.7435415357986</v>
      </c>
      <c r="I33" s="15">
        <v>0.13349728119495466</v>
      </c>
    </row>
    <row r="34" spans="2:9" x14ac:dyDescent="0.25">
      <c r="B34" s="9">
        <v>2038</v>
      </c>
      <c r="C34" s="10">
        <f>'Row 3-nom'!C34*'Discount Rate Adjustment'!$C34</f>
        <v>354.79975927795988</v>
      </c>
      <c r="D34" s="10">
        <f>'Row 3-nom'!D34*'Discount Rate Adjustment'!$C34</f>
        <v>30.065080829004479</v>
      </c>
      <c r="E34" s="10">
        <f>'Row 3-nom'!E34*'Discount Rate Adjustment'!$C34</f>
        <v>137.34263527311498</v>
      </c>
      <c r="F34" s="10">
        <f>'Row 3-nom'!F34*'Discount Rate Adjustment'!$C34</f>
        <v>1615.5060737514418</v>
      </c>
      <c r="G34" s="10">
        <f>'Row 3-nom'!G34*'Discount Rate Adjustment'!$C34</f>
        <v>742.75419507075981</v>
      </c>
      <c r="H34" s="10">
        <f t="shared" si="0"/>
        <v>2880.4677442022812</v>
      </c>
      <c r="I34" s="15">
        <v>0.10174057809248097</v>
      </c>
    </row>
    <row r="35" spans="2:9" x14ac:dyDescent="0.25">
      <c r="B35" s="9">
        <v>2039</v>
      </c>
      <c r="C35" s="10">
        <f>'Row 3-nom'!C35*'Discount Rate Adjustment'!$C35</f>
        <v>344.4870050322877</v>
      </c>
      <c r="D35" s="10">
        <f>'Row 3-nom'!D35*'Discount Rate Adjustment'!$C35</f>
        <v>29.256434793475183</v>
      </c>
      <c r="E35" s="10">
        <f>'Row 3-nom'!E35*'Discount Rate Adjustment'!$C35</f>
        <v>138.1281732999106</v>
      </c>
      <c r="F35" s="10">
        <f>'Row 3-nom'!F35*'Discount Rate Adjustment'!$C35</f>
        <v>1562.3995707326205</v>
      </c>
      <c r="G35" s="10">
        <f>'Row 3-nom'!G35*'Discount Rate Adjustment'!$C35</f>
        <v>770.79894946315608</v>
      </c>
      <c r="H35" s="10">
        <f t="shared" si="0"/>
        <v>2845.0701333214502</v>
      </c>
      <c r="I35" s="15">
        <v>0.12611166740552993</v>
      </c>
    </row>
    <row r="36" spans="2:9" x14ac:dyDescent="0.25">
      <c r="B36" s="9">
        <v>2040</v>
      </c>
      <c r="C36" s="10">
        <f>'Row 3-nom'!C36*'Discount Rate Adjustment'!$C36</f>
        <v>334.151234748913</v>
      </c>
      <c r="D36" s="10">
        <f>'Row 3-nom'!D36*'Discount Rate Adjustment'!$C36</f>
        <v>28.429436385062662</v>
      </c>
      <c r="E36" s="10">
        <f>'Row 3-nom'!E36*'Discount Rate Adjustment'!$C36</f>
        <v>138.54982166456878</v>
      </c>
      <c r="F36" s="10">
        <f>'Row 3-nom'!F36*'Discount Rate Adjustment'!$C36</f>
        <v>1506.7989011756954</v>
      </c>
      <c r="G36" s="10">
        <f>'Row 3-nom'!G36*'Discount Rate Adjustment'!$C36</f>
        <v>794.86234454591795</v>
      </c>
      <c r="H36" s="10">
        <f t="shared" si="0"/>
        <v>2802.7917385201577</v>
      </c>
      <c r="I36" s="15">
        <v>0.12109529778439185</v>
      </c>
    </row>
    <row r="37" spans="2:9" x14ac:dyDescent="0.25">
      <c r="B37" s="9">
        <v>2041</v>
      </c>
      <c r="C37" s="10">
        <f>'Row 3-nom'!C37*'Discount Rate Adjustment'!$C37</f>
        <v>323.69658688080409</v>
      </c>
      <c r="D37" s="10">
        <f>'Row 3-nom'!D37*'Discount Rate Adjustment'!$C37</f>
        <v>27.57369549589453</v>
      </c>
      <c r="E37" s="10">
        <f>'Row 3-nom'!E37*'Discount Rate Adjustment'!$C37</f>
        <v>138.70982647698816</v>
      </c>
      <c r="F37" s="10">
        <f>'Row 3-nom'!F37*'Discount Rate Adjustment'!$C37</f>
        <v>1452.6537926276617</v>
      </c>
      <c r="G37" s="10">
        <f>'Row 3-nom'!G37*'Discount Rate Adjustment'!$C37</f>
        <v>819.49127098210602</v>
      </c>
      <c r="H37" s="10">
        <f t="shared" si="0"/>
        <v>2762.1251724634544</v>
      </c>
      <c r="I37" s="15">
        <v>0.10302213438418148</v>
      </c>
    </row>
    <row r="38" spans="2:9" x14ac:dyDescent="0.25">
      <c r="B38" s="9">
        <v>2042</v>
      </c>
      <c r="C38" s="10">
        <f>'Row 3-nom'!C38*'Discount Rate Adjustment'!$C38</f>
        <v>288.37475913180822</v>
      </c>
      <c r="D38" s="10">
        <f>'Row 3-nom'!D38*'Discount Rate Adjustment'!$C38</f>
        <v>24.551615376159848</v>
      </c>
      <c r="E38" s="10">
        <f>'Row 3-nom'!E38*'Discount Rate Adjustment'!$C38</f>
        <v>132.80065853748835</v>
      </c>
      <c r="F38" s="10">
        <f>'Row 3-nom'!F38*'Discount Rate Adjustment'!$C38</f>
        <v>1414.7581740996739</v>
      </c>
      <c r="G38" s="10">
        <f>'Row 3-nom'!G38*'Discount Rate Adjustment'!$C38</f>
        <v>841.01922230124205</v>
      </c>
      <c r="H38" s="10">
        <f t="shared" si="0"/>
        <v>2701.5044294463723</v>
      </c>
      <c r="I38" s="15">
        <v>0.12032961433831138</v>
      </c>
    </row>
    <row r="39" spans="2:9" x14ac:dyDescent="0.25">
      <c r="B39" s="9">
        <v>2043</v>
      </c>
      <c r="C39" s="10">
        <f>'Row 3-nom'!C39*'Discount Rate Adjustment'!$C39</f>
        <v>303.89197225626305</v>
      </c>
      <c r="D39" s="10">
        <f>'Row 3-nom'!D39*'Discount Rate Adjustment'!$C39</f>
        <v>25.946634397901242</v>
      </c>
      <c r="E39" s="10">
        <f>'Row 3-nom'!E39*'Discount Rate Adjustment'!$C39</f>
        <v>138.50062589333473</v>
      </c>
      <c r="F39" s="10">
        <f>'Row 3-nom'!F39*'Discount Rate Adjustment'!$C39</f>
        <v>1406.2167962258154</v>
      </c>
      <c r="G39" s="10">
        <f>'Row 3-nom'!G39*'Discount Rate Adjustment'!$C39</f>
        <v>902.45254736276149</v>
      </c>
      <c r="H39" s="10">
        <f t="shared" si="0"/>
        <v>2777.008576136076</v>
      </c>
      <c r="I39" s="15">
        <v>0.114622718547037</v>
      </c>
    </row>
    <row r="41" spans="2:9" x14ac:dyDescent="0.25">
      <c r="B41" s="12" t="s">
        <v>21</v>
      </c>
    </row>
    <row r="42" spans="2:9" x14ac:dyDescent="0.25">
      <c r="B42" s="12" t="s">
        <v>16</v>
      </c>
    </row>
    <row r="43" spans="2:9" x14ac:dyDescent="0.25">
      <c r="B43" s="12" t="s">
        <v>46</v>
      </c>
    </row>
    <row r="44" spans="2:9" x14ac:dyDescent="0.25">
      <c r="B44" s="12"/>
    </row>
    <row r="45" spans="2:9" x14ac:dyDescent="0.25">
      <c r="B45" s="12" t="s">
        <v>17</v>
      </c>
    </row>
    <row r="46" spans="2:9" x14ac:dyDescent="0.25">
      <c r="B46" s="12" t="s">
        <v>19</v>
      </c>
    </row>
    <row r="47" spans="2:9" x14ac:dyDescent="0.25">
      <c r="B47" s="12" t="s">
        <v>20</v>
      </c>
    </row>
    <row r="48" spans="2:9" x14ac:dyDescent="0.25">
      <c r="B48" s="12" t="s">
        <v>47</v>
      </c>
    </row>
  </sheetData>
  <mergeCells count="4">
    <mergeCell ref="B8:I8"/>
    <mergeCell ref="B9:I9"/>
    <mergeCell ref="B10:I10"/>
    <mergeCell ref="B11:I11"/>
  </mergeCells>
  <pageMargins left="0.7" right="0.7" top="0.75" bottom="0.75" header="0.3" footer="0.3"/>
  <pageSetup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workbookViewId="0"/>
  </sheetViews>
  <sheetFormatPr defaultRowHeight="15" x14ac:dyDescent="0.25"/>
  <cols>
    <col min="2" max="2" width="9.140625" style="23"/>
    <col min="3" max="8" width="15.140625" customWidth="1"/>
    <col min="9" max="9" width="17.28515625" customWidth="1"/>
  </cols>
  <sheetData>
    <row r="1" spans="1:9" x14ac:dyDescent="0.25">
      <c r="A1" s="37" t="s">
        <v>48</v>
      </c>
      <c r="B1" s="36"/>
    </row>
    <row r="2" spans="1:9" x14ac:dyDescent="0.25">
      <c r="A2" s="37" t="s">
        <v>49</v>
      </c>
      <c r="B2" s="36"/>
    </row>
    <row r="3" spans="1:9" x14ac:dyDescent="0.25">
      <c r="A3" s="37" t="s">
        <v>50</v>
      </c>
      <c r="B3" s="36"/>
    </row>
    <row r="4" spans="1:9" x14ac:dyDescent="0.25">
      <c r="A4" s="37" t="s">
        <v>52</v>
      </c>
      <c r="B4" s="36"/>
    </row>
    <row r="5" spans="1:9" x14ac:dyDescent="0.25">
      <c r="A5" s="38" t="s">
        <v>51</v>
      </c>
      <c r="B5" s="36"/>
    </row>
    <row r="6" spans="1:9" x14ac:dyDescent="0.25">
      <c r="A6" s="38" t="s">
        <v>57</v>
      </c>
      <c r="B6" s="36"/>
    </row>
    <row r="7" spans="1:9" x14ac:dyDescent="0.25">
      <c r="A7">
        <v>4</v>
      </c>
      <c r="I7" s="23" t="s">
        <v>28</v>
      </c>
    </row>
    <row r="8" spans="1:9" x14ac:dyDescent="0.25">
      <c r="B8" s="39" t="s">
        <v>14</v>
      </c>
      <c r="C8" s="39"/>
      <c r="D8" s="39"/>
      <c r="E8" s="39"/>
      <c r="F8" s="39"/>
      <c r="G8" s="39"/>
      <c r="H8" s="39"/>
      <c r="I8" s="39"/>
    </row>
    <row r="9" spans="1:9" x14ac:dyDescent="0.25">
      <c r="B9" s="39" t="s">
        <v>15</v>
      </c>
      <c r="C9" s="39"/>
      <c r="D9" s="39"/>
      <c r="E9" s="39"/>
      <c r="F9" s="39"/>
      <c r="G9" s="39"/>
      <c r="H9" s="39"/>
      <c r="I9" s="39"/>
    </row>
    <row r="10" spans="1:9" ht="18.75" x14ac:dyDescent="0.3">
      <c r="B10" s="40" t="s">
        <v>27</v>
      </c>
      <c r="C10" s="40"/>
      <c r="D10" s="40"/>
      <c r="E10" s="40"/>
      <c r="F10" s="40"/>
      <c r="G10" s="40"/>
      <c r="H10" s="40"/>
      <c r="I10" s="40"/>
    </row>
    <row r="11" spans="1:9" ht="15.75" thickBot="1" x14ac:dyDescent="0.3">
      <c r="B11" s="41" t="s">
        <v>45</v>
      </c>
      <c r="C11" s="41"/>
      <c r="D11" s="41"/>
      <c r="E11" s="41"/>
      <c r="F11" s="41"/>
      <c r="G11" s="41"/>
      <c r="H11" s="41"/>
      <c r="I11" s="41"/>
    </row>
    <row r="12" spans="1:9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22</v>
      </c>
    </row>
    <row r="13" spans="1:9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9</v>
      </c>
      <c r="I13" s="2"/>
    </row>
    <row r="14" spans="1:9" x14ac:dyDescent="0.25">
      <c r="B14" s="8"/>
      <c r="C14" s="4" t="s">
        <v>9</v>
      </c>
      <c r="D14" s="2" t="s">
        <v>9</v>
      </c>
      <c r="E14" s="2" t="s">
        <v>9</v>
      </c>
      <c r="F14" s="2" t="s">
        <v>9</v>
      </c>
      <c r="G14" s="2" t="s">
        <v>9</v>
      </c>
      <c r="H14" s="2"/>
      <c r="I14" s="2"/>
    </row>
    <row r="15" spans="1:9" x14ac:dyDescent="0.25">
      <c r="B15" s="9">
        <v>2019</v>
      </c>
      <c r="C15" s="10">
        <f>'Row 4-nom'!C15*'Discount Rate Adjustment'!$C15</f>
        <v>145.96178436596907</v>
      </c>
      <c r="D15" s="10">
        <f>'Row 4-nom'!D15*'Discount Rate Adjustment'!$C15</f>
        <v>11.499543042125039</v>
      </c>
      <c r="E15" s="10">
        <f>'Row 4-nom'!E15*'Discount Rate Adjustment'!$C15</f>
        <v>42.015286760236968</v>
      </c>
      <c r="F15" s="10">
        <f>'Row 4-nom'!F15*'Discount Rate Adjustment'!$C15</f>
        <v>2837.8511389667724</v>
      </c>
      <c r="G15" s="10">
        <f>'Row 4-nom'!G15*'Discount Rate Adjustment'!$C15</f>
        <v>6.518129324404403</v>
      </c>
      <c r="H15" s="10">
        <f t="shared" ref="H15:H39" si="0">SUM(C15:G15)</f>
        <v>3043.8458824595082</v>
      </c>
      <c r="I15" s="15">
        <v>-2.4656514534785522E-2</v>
      </c>
    </row>
    <row r="16" spans="1:9" x14ac:dyDescent="0.25">
      <c r="B16" s="9">
        <v>2020</v>
      </c>
      <c r="C16" s="10">
        <f>'Row 4-nom'!C16*'Discount Rate Adjustment'!$C16</f>
        <v>130.8921314930856</v>
      </c>
      <c r="D16" s="10">
        <f>'Row 4-nom'!D16*'Discount Rate Adjustment'!$C16</f>
        <v>10.306362885596522</v>
      </c>
      <c r="E16" s="10">
        <f>'Row 4-nom'!E16*'Discount Rate Adjustment'!$C16</f>
        <v>39.795385382349927</v>
      </c>
      <c r="F16" s="10">
        <f>'Row 4-nom'!F16*'Discount Rate Adjustment'!$C16</f>
        <v>2770.4294359150344</v>
      </c>
      <c r="G16" s="10">
        <f>'Row 4-nom'!G16*'Discount Rate Adjustment'!$C16</f>
        <v>267.35692586101516</v>
      </c>
      <c r="H16" s="10">
        <f t="shared" si="0"/>
        <v>3218.7802415370816</v>
      </c>
      <c r="I16" s="15">
        <v>-8.7292669945050472E-3</v>
      </c>
    </row>
    <row r="17" spans="2:9" x14ac:dyDescent="0.25">
      <c r="B17" s="9">
        <v>2021</v>
      </c>
      <c r="C17" s="10">
        <f>'Row 4-nom'!C17*'Discount Rate Adjustment'!$C17</f>
        <v>117.21559696697435</v>
      </c>
      <c r="D17" s="10">
        <f>'Row 4-nom'!D17*'Discount Rate Adjustment'!$C17</f>
        <v>9.1641873628710169</v>
      </c>
      <c r="E17" s="10">
        <f>'Row 4-nom'!E17*'Discount Rate Adjustment'!$C17</f>
        <v>37.955187417886194</v>
      </c>
      <c r="F17" s="10">
        <f>'Row 4-nom'!F17*'Discount Rate Adjustment'!$C17</f>
        <v>2683.4179565649106</v>
      </c>
      <c r="G17" s="10">
        <f>'Row 4-nom'!G17*'Discount Rate Adjustment'!$C17</f>
        <v>365.88233373256958</v>
      </c>
      <c r="H17" s="10">
        <f t="shared" si="0"/>
        <v>3213.6352620452117</v>
      </c>
      <c r="I17" s="15">
        <v>8.3561735831996016E-4</v>
      </c>
    </row>
    <row r="18" spans="2:9" x14ac:dyDescent="0.25">
      <c r="B18" s="9">
        <v>2022</v>
      </c>
      <c r="C18" s="10">
        <f>'Row 4-nom'!C18*'Discount Rate Adjustment'!$C18</f>
        <v>104.81108462866123</v>
      </c>
      <c r="D18" s="10">
        <f>'Row 4-nom'!D18*'Discount Rate Adjustment'!$C18</f>
        <v>8.1590008120414748</v>
      </c>
      <c r="E18" s="10">
        <f>'Row 4-nom'!E18*'Discount Rate Adjustment'!$C18</f>
        <v>36.353182577151344</v>
      </c>
      <c r="F18" s="10">
        <f>'Row 4-nom'!F18*'Discount Rate Adjustment'!$C18</f>
        <v>2591.9986031936742</v>
      </c>
      <c r="G18" s="10">
        <f>'Row 4-nom'!G18*'Discount Rate Adjustment'!$C18</f>
        <v>304.17863374392437</v>
      </c>
      <c r="H18" s="10">
        <f t="shared" si="0"/>
        <v>3045.5005049554525</v>
      </c>
      <c r="I18" s="15">
        <v>1.6659704634984184E-2</v>
      </c>
    </row>
    <row r="19" spans="2:9" x14ac:dyDescent="0.25">
      <c r="B19" s="9">
        <v>2023</v>
      </c>
      <c r="C19" s="10">
        <f>'Row 4-nom'!C19*'Discount Rate Adjustment'!$C19</f>
        <v>205.06436169043894</v>
      </c>
      <c r="D19" s="10">
        <f>'Row 4-nom'!D19*'Discount Rate Adjustment'!$C19</f>
        <v>16.953668088499978</v>
      </c>
      <c r="E19" s="10">
        <f>'Row 4-nom'!E19*'Discount Rate Adjustment'!$C19</f>
        <v>62.047657395312235</v>
      </c>
      <c r="F19" s="10">
        <f>'Row 4-nom'!F19*'Discount Rate Adjustment'!$C19</f>
        <v>2492.4407770379094</v>
      </c>
      <c r="G19" s="10">
        <f>'Row 4-nom'!G19*'Discount Rate Adjustment'!$C19</f>
        <v>320.43715740238378</v>
      </c>
      <c r="H19" s="10">
        <f t="shared" si="0"/>
        <v>3096.9436216145446</v>
      </c>
      <c r="I19" s="15">
        <v>-7.1369466315320523E-3</v>
      </c>
    </row>
    <row r="20" spans="2:9" x14ac:dyDescent="0.25">
      <c r="B20" s="9">
        <v>2024</v>
      </c>
      <c r="C20" s="10">
        <f>'Row 4-nom'!C20*'Discount Rate Adjustment'!$C20</f>
        <v>183.9648915025949</v>
      </c>
      <c r="D20" s="10">
        <f>'Row 4-nom'!D20*'Discount Rate Adjustment'!$C20</f>
        <v>15.167462329437738</v>
      </c>
      <c r="E20" s="10">
        <f>'Row 4-nom'!E20*'Discount Rate Adjustment'!$C20</f>
        <v>59.406067839298281</v>
      </c>
      <c r="F20" s="10">
        <f>'Row 4-nom'!F20*'Discount Rate Adjustment'!$C20</f>
        <v>2451.7636889892556</v>
      </c>
      <c r="G20" s="10">
        <f>'Row 4-nom'!G20*'Discount Rate Adjustment'!$C20</f>
        <v>341.21266083019816</v>
      </c>
      <c r="H20" s="10">
        <f t="shared" si="0"/>
        <v>3051.5147714907848</v>
      </c>
      <c r="I20" s="15">
        <v>9.8635252829921329E-3</v>
      </c>
    </row>
    <row r="21" spans="2:9" x14ac:dyDescent="0.25">
      <c r="B21" s="9">
        <v>2025</v>
      </c>
      <c r="C21" s="10">
        <f>'Row 4-nom'!C21*'Discount Rate Adjustment'!$C21</f>
        <v>267.09329158636746</v>
      </c>
      <c r="D21" s="10">
        <f>'Row 4-nom'!D21*'Discount Rate Adjustment'!$C21</f>
        <v>22.395602839531332</v>
      </c>
      <c r="E21" s="10">
        <f>'Row 4-nom'!E21*'Discount Rate Adjustment'!$C21</f>
        <v>81.671893344698958</v>
      </c>
      <c r="F21" s="10">
        <f>'Row 4-nom'!F21*'Discount Rate Adjustment'!$C21</f>
        <v>2330.6618792964337</v>
      </c>
      <c r="G21" s="10">
        <f>'Row 4-nom'!G21*'Discount Rate Adjustment'!$C21</f>
        <v>356.00530363003918</v>
      </c>
      <c r="H21" s="10">
        <f t="shared" si="0"/>
        <v>3057.8279706970707</v>
      </c>
      <c r="I21" s="15">
        <v>1.5348172498375541</v>
      </c>
    </row>
    <row r="22" spans="2:9" x14ac:dyDescent="0.25">
      <c r="B22" s="9">
        <v>2026</v>
      </c>
      <c r="C22" s="10">
        <f>'Row 4-nom'!C22*'Discount Rate Adjustment'!$C22</f>
        <v>239.41813344567302</v>
      </c>
      <c r="D22" s="10">
        <f>'Row 4-nom'!D22*'Discount Rate Adjustment'!$C22</f>
        <v>20.001558978876648</v>
      </c>
      <c r="E22" s="10">
        <f>'Row 4-nom'!E22*'Discount Rate Adjustment'!$C22</f>
        <v>77.993049539169633</v>
      </c>
      <c r="F22" s="10">
        <f>'Row 4-nom'!F22*'Discount Rate Adjustment'!$C22</f>
        <v>2183.6863543524378</v>
      </c>
      <c r="G22" s="10">
        <f>'Row 4-nom'!G22*'Discount Rate Adjustment'!$C22</f>
        <v>368.918996032991</v>
      </c>
      <c r="H22" s="10">
        <f t="shared" si="0"/>
        <v>2890.018092349148</v>
      </c>
      <c r="I22" s="15">
        <v>1.4834552896047459</v>
      </c>
    </row>
    <row r="23" spans="2:9" x14ac:dyDescent="0.25">
      <c r="B23" s="9">
        <v>2027</v>
      </c>
      <c r="C23" s="10">
        <f>'Row 4-nom'!C23*'Discount Rate Adjustment'!$C23</f>
        <v>213.88672653109876</v>
      </c>
      <c r="D23" s="10">
        <f>'Row 4-nom'!D23*'Discount Rate Adjustment'!$C23</f>
        <v>17.806699062321417</v>
      </c>
      <c r="E23" s="10">
        <f>'Row 4-nom'!E23*'Discount Rate Adjustment'!$C23</f>
        <v>74.139849587491568</v>
      </c>
      <c r="F23" s="10">
        <f>'Row 4-nom'!F23*'Discount Rate Adjustment'!$C23</f>
        <v>2001.5700204647687</v>
      </c>
      <c r="G23" s="10">
        <f>'Row 4-nom'!G23*'Discount Rate Adjustment'!$C23</f>
        <v>362.84499183064526</v>
      </c>
      <c r="H23" s="10">
        <f t="shared" si="0"/>
        <v>2670.2482874763255</v>
      </c>
      <c r="I23" s="15">
        <v>1.5038086022194332</v>
      </c>
    </row>
    <row r="24" spans="2:9" x14ac:dyDescent="0.25">
      <c r="B24" s="9">
        <v>2028</v>
      </c>
      <c r="C24" s="10">
        <f>'Row 4-nom'!C24*'Discount Rate Adjustment'!$C24</f>
        <v>191.14409056382971</v>
      </c>
      <c r="D24" s="10">
        <f>'Row 4-nom'!D24*'Discount Rate Adjustment'!$C24</f>
        <v>15.859108167086729</v>
      </c>
      <c r="E24" s="10">
        <f>'Row 4-nom'!E24*'Discount Rate Adjustment'!$C24</f>
        <v>70.83917023289753</v>
      </c>
      <c r="F24" s="10">
        <f>'Row 4-nom'!F24*'Discount Rate Adjustment'!$C24</f>
        <v>1923.1042059725175</v>
      </c>
      <c r="G24" s="10">
        <f>'Row 4-nom'!G24*'Discount Rate Adjustment'!$C24</f>
        <v>378.04478231714245</v>
      </c>
      <c r="H24" s="10">
        <f t="shared" si="0"/>
        <v>2578.9913572534742</v>
      </c>
      <c r="I24" s="15">
        <v>-0.33110935152329013</v>
      </c>
    </row>
    <row r="25" spans="2:9" x14ac:dyDescent="0.25">
      <c r="B25" s="9">
        <v>2029</v>
      </c>
      <c r="C25" s="10">
        <f>'Row 4-nom'!C25*'Discount Rate Adjustment'!$C25</f>
        <v>170.53510459397219</v>
      </c>
      <c r="D25" s="10">
        <f>'Row 4-nom'!D25*'Discount Rate Adjustment'!$C25</f>
        <v>14.125749270101982</v>
      </c>
      <c r="E25" s="10">
        <f>'Row 4-nom'!E25*'Discount Rate Adjustment'!$C25</f>
        <v>68.141473707974427</v>
      </c>
      <c r="F25" s="10">
        <f>'Row 4-nom'!F25*'Discount Rate Adjustment'!$C25</f>
        <v>1900.824188275702</v>
      </c>
      <c r="G25" s="10">
        <f>'Row 4-nom'!G25*'Discount Rate Adjustment'!$C25</f>
        <v>405.56622290473666</v>
      </c>
      <c r="H25" s="10">
        <f t="shared" si="0"/>
        <v>2559.192738752487</v>
      </c>
      <c r="I25" s="15">
        <v>-0.31137571754874899</v>
      </c>
    </row>
    <row r="26" spans="2:9" x14ac:dyDescent="0.25">
      <c r="B26" s="9">
        <v>2030</v>
      </c>
      <c r="C26" s="10">
        <f>'Row 4-nom'!C26*'Discount Rate Adjustment'!$C26</f>
        <v>201.14689447593682</v>
      </c>
      <c r="D26" s="10">
        <f>'Row 4-nom'!D26*'Discount Rate Adjustment'!$C26</f>
        <v>16.823440261470633</v>
      </c>
      <c r="E26" s="10">
        <f>'Row 4-nom'!E26*'Discount Rate Adjustment'!$C26</f>
        <v>76.819551476391467</v>
      </c>
      <c r="F26" s="10">
        <f>'Row 4-nom'!F26*'Discount Rate Adjustment'!$C26</f>
        <v>1872.7275367998013</v>
      </c>
      <c r="G26" s="10">
        <f>'Row 4-nom'!G26*'Discount Rate Adjustment'!$C26</f>
        <v>431.74864669581217</v>
      </c>
      <c r="H26" s="10">
        <f t="shared" si="0"/>
        <v>2599.2660697094125</v>
      </c>
      <c r="I26" s="15">
        <v>-7.791975155270188E-2</v>
      </c>
    </row>
    <row r="27" spans="2:9" x14ac:dyDescent="0.25">
      <c r="B27" s="9">
        <v>2031</v>
      </c>
      <c r="C27" s="10">
        <f>'Row 4-nom'!C27*'Discount Rate Adjustment'!$C27</f>
        <v>219.42968819925576</v>
      </c>
      <c r="D27" s="10">
        <f>'Row 4-nom'!D27*'Discount Rate Adjustment'!$C27</f>
        <v>18.425501500508322</v>
      </c>
      <c r="E27" s="10">
        <f>'Row 4-nom'!E27*'Discount Rate Adjustment'!$C27</f>
        <v>83.102009697939593</v>
      </c>
      <c r="F27" s="10">
        <f>'Row 4-nom'!F27*'Discount Rate Adjustment'!$C27</f>
        <v>1813.2658612191358</v>
      </c>
      <c r="G27" s="10">
        <f>'Row 4-nom'!G27*'Discount Rate Adjustment'!$C27</f>
        <v>458.00124205992216</v>
      </c>
      <c r="H27" s="10">
        <f t="shared" si="0"/>
        <v>2592.2243026767619</v>
      </c>
      <c r="I27" s="15">
        <v>-6.7094771698986935E-2</v>
      </c>
    </row>
    <row r="28" spans="2:9" x14ac:dyDescent="0.25">
      <c r="B28" s="9">
        <v>2032</v>
      </c>
      <c r="C28" s="10">
        <f>'Row 4-nom'!C28*'Discount Rate Adjustment'!$C28</f>
        <v>309.51037657236412</v>
      </c>
      <c r="D28" s="10">
        <f>'Row 4-nom'!D28*'Discount Rate Adjustment'!$C28</f>
        <v>26.264583370456748</v>
      </c>
      <c r="E28" s="10">
        <f>'Row 4-nom'!E28*'Discount Rate Adjustment'!$C28</f>
        <v>107.20884661716232</v>
      </c>
      <c r="F28" s="10">
        <f>'Row 4-nom'!F28*'Discount Rate Adjustment'!$C28</f>
        <v>1834.4323790520041</v>
      </c>
      <c r="G28" s="10">
        <f>'Row 4-nom'!G28*'Discount Rate Adjustment'!$C28</f>
        <v>514.06958033101637</v>
      </c>
      <c r="H28" s="10">
        <f t="shared" si="0"/>
        <v>2791.4857659430036</v>
      </c>
      <c r="I28" s="15">
        <v>-6.2957068189181453E-2</v>
      </c>
    </row>
    <row r="29" spans="2:9" x14ac:dyDescent="0.25">
      <c r="B29" s="9">
        <v>2033</v>
      </c>
      <c r="C29" s="10">
        <f>'Row 4-nom'!C29*'Discount Rate Adjustment'!$C29</f>
        <v>349.54173165868963</v>
      </c>
      <c r="D29" s="10">
        <f>'Row 4-nom'!D29*'Discount Rate Adjustment'!$C29</f>
        <v>29.698553857922342</v>
      </c>
      <c r="E29" s="10">
        <f>'Row 4-nom'!E29*'Discount Rate Adjustment'!$C29</f>
        <v>120.37299249939096</v>
      </c>
      <c r="F29" s="10">
        <f>'Row 4-nom'!F29*'Discount Rate Adjustment'!$C29</f>
        <v>1848.7577236696723</v>
      </c>
      <c r="G29" s="10">
        <f>'Row 4-nom'!G29*'Discount Rate Adjustment'!$C29</f>
        <v>571.18106489197896</v>
      </c>
      <c r="H29" s="10">
        <f t="shared" si="0"/>
        <v>2919.5520665776544</v>
      </c>
      <c r="I29" s="15">
        <v>-4.667761350732455E-2</v>
      </c>
    </row>
    <row r="30" spans="2:9" x14ac:dyDescent="0.25">
      <c r="B30" s="9">
        <v>2034</v>
      </c>
      <c r="C30" s="10">
        <f>'Row 4-nom'!C30*'Discount Rate Adjustment'!$C30</f>
        <v>346.85036983414341</v>
      </c>
      <c r="D30" s="10">
        <f>'Row 4-nom'!D30*'Discount Rate Adjustment'!$C30</f>
        <v>29.450956275043168</v>
      </c>
      <c r="E30" s="10">
        <f>'Row 4-nom'!E30*'Discount Rate Adjustment'!$C30</f>
        <v>123.50550962104421</v>
      </c>
      <c r="F30" s="10">
        <f>'Row 4-nom'!F30*'Discount Rate Adjustment'!$C30</f>
        <v>1777.2456324497211</v>
      </c>
      <c r="G30" s="10">
        <f>'Row 4-nom'!G30*'Discount Rate Adjustment'!$C30</f>
        <v>594.79230212272762</v>
      </c>
      <c r="H30" s="10">
        <f t="shared" si="0"/>
        <v>2871.8447703026795</v>
      </c>
      <c r="I30" s="15">
        <v>-5.2061215922260692E-2</v>
      </c>
    </row>
    <row r="31" spans="2:9" x14ac:dyDescent="0.25">
      <c r="B31" s="9">
        <v>2035</v>
      </c>
      <c r="C31" s="10">
        <f>'Row 4-nom'!C31*'Discount Rate Adjustment'!$C31</f>
        <v>342.82939691513661</v>
      </c>
      <c r="D31" s="10">
        <f>'Row 4-nom'!D31*'Discount Rate Adjustment'!$C31</f>
        <v>29.116766202427854</v>
      </c>
      <c r="E31" s="10">
        <f>'Row 4-nom'!E31*'Discount Rate Adjustment'!$C31</f>
        <v>126.15863333319655</v>
      </c>
      <c r="F31" s="10">
        <f>'Row 4-nom'!F31*'Discount Rate Adjustment'!$C31</f>
        <v>1713.211546721592</v>
      </c>
      <c r="G31" s="10">
        <f>'Row 4-nom'!G31*'Discount Rate Adjustment'!$C31</f>
        <v>620.77709684219622</v>
      </c>
      <c r="H31" s="10">
        <f t="shared" si="0"/>
        <v>2832.0934400145488</v>
      </c>
      <c r="I31" s="15">
        <v>-4.8205457199807664E-2</v>
      </c>
    </row>
    <row r="32" spans="2:9" x14ac:dyDescent="0.25">
      <c r="B32" s="9">
        <v>2036</v>
      </c>
      <c r="C32" s="10">
        <f>'Row 4-nom'!C32*'Discount Rate Adjustment'!$C32</f>
        <v>369.80626096047757</v>
      </c>
      <c r="D32" s="10">
        <f>'Row 4-nom'!D32*'Discount Rate Adjustment'!$C32</f>
        <v>31.488391148248798</v>
      </c>
      <c r="E32" s="10">
        <f>'Row 4-nom'!E32*'Discount Rate Adjustment'!$C32</f>
        <v>136.39906153378902</v>
      </c>
      <c r="F32" s="10">
        <f>'Row 4-nom'!F32*'Discount Rate Adjustment'!$C32</f>
        <v>1741.8259559689611</v>
      </c>
      <c r="G32" s="10">
        <f>'Row 4-nom'!G32*'Discount Rate Adjustment'!$C32</f>
        <v>692.08586053893521</v>
      </c>
      <c r="H32" s="10">
        <f t="shared" si="0"/>
        <v>2971.6055301504116</v>
      </c>
      <c r="I32" s="15">
        <v>-4.5030602960112145E-2</v>
      </c>
    </row>
    <row r="33" spans="2:9" x14ac:dyDescent="0.25">
      <c r="B33" s="9">
        <v>2037</v>
      </c>
      <c r="C33" s="10">
        <f>'Row 4-nom'!C33*'Discount Rate Adjustment'!$C33</f>
        <v>360.44065870772084</v>
      </c>
      <c r="D33" s="10">
        <f>'Row 4-nom'!D33*'Discount Rate Adjustment'!$C33</f>
        <v>30.724465917921027</v>
      </c>
      <c r="E33" s="10">
        <f>'Row 4-nom'!E33*'Discount Rate Adjustment'!$C33</f>
        <v>137.77940743858912</v>
      </c>
      <c r="F33" s="10">
        <f>'Row 4-nom'!F33*'Discount Rate Adjustment'!$C33</f>
        <v>1668.0146719741012</v>
      </c>
      <c r="G33" s="10">
        <f>'Row 4-nom'!G33*'Discount Rate Adjustment'!$C33</f>
        <v>713.4366829417379</v>
      </c>
      <c r="H33" s="10">
        <f t="shared" si="0"/>
        <v>2910.3958869800699</v>
      </c>
      <c r="I33" s="15">
        <v>-4.1638421853941301E-2</v>
      </c>
    </row>
    <row r="34" spans="2:9" x14ac:dyDescent="0.25">
      <c r="B34" s="9">
        <v>2038</v>
      </c>
      <c r="C34" s="10">
        <f>'Row 4-nom'!C34*'Discount Rate Adjustment'!$C34</f>
        <v>350.76810069312</v>
      </c>
      <c r="D34" s="10">
        <f>'Row 4-nom'!D34*'Discount Rate Adjustment'!$C34</f>
        <v>29.742109445724775</v>
      </c>
      <c r="E34" s="10">
        <f>'Row 4-nom'!E34*'Discount Rate Adjustment'!$C34</f>
        <v>138.85632726559393</v>
      </c>
      <c r="F34" s="10">
        <f>'Row 4-nom'!F34*'Discount Rate Adjustment'!$C34</f>
        <v>1614.1347690257132</v>
      </c>
      <c r="G34" s="10">
        <f>'Row 4-nom'!G34*'Discount Rate Adjustment'!$C34</f>
        <v>742.14342366092751</v>
      </c>
      <c r="H34" s="10">
        <f t="shared" si="0"/>
        <v>2875.6447300910795</v>
      </c>
      <c r="I34" s="15">
        <v>-6.6068215546083997E-2</v>
      </c>
    </row>
    <row r="35" spans="2:9" x14ac:dyDescent="0.25">
      <c r="B35" s="9">
        <v>2039</v>
      </c>
      <c r="C35" s="10">
        <f>'Row 4-nom'!C35*'Discount Rate Adjustment'!$C35</f>
        <v>340.68807793098091</v>
      </c>
      <c r="D35" s="10">
        <f>'Row 4-nom'!D35*'Discount Rate Adjustment'!$C35</f>
        <v>28.956551895761024</v>
      </c>
      <c r="E35" s="10">
        <f>'Row 4-nom'!E35*'Discount Rate Adjustment'!$C35</f>
        <v>139.5765813132104</v>
      </c>
      <c r="F35" s="10">
        <f>'Row 4-nom'!F35*'Discount Rate Adjustment'!$C35</f>
        <v>1561.2116475119981</v>
      </c>
      <c r="G35" s="10">
        <f>'Row 4-nom'!G35*'Discount Rate Adjustment'!$C35</f>
        <v>770.21659622307891</v>
      </c>
      <c r="H35" s="10">
        <f t="shared" si="0"/>
        <v>2840.6494548750293</v>
      </c>
      <c r="I35" s="15">
        <v>-3.7316569179699242E-2</v>
      </c>
    </row>
    <row r="36" spans="2:9" x14ac:dyDescent="0.25">
      <c r="B36" s="9">
        <v>2040</v>
      </c>
      <c r="C36" s="10">
        <f>'Row 4-nom'!C36*'Discount Rate Adjustment'!$C36</f>
        <v>330.63191081744105</v>
      </c>
      <c r="D36" s="10">
        <f>'Row 4-nom'!D36*'Discount Rate Adjustment'!$C36</f>
        <v>28.165879725821245</v>
      </c>
      <c r="E36" s="10">
        <f>'Row 4-nom'!E36*'Discount Rate Adjustment'!$C36</f>
        <v>139.94073334481115</v>
      </c>
      <c r="F36" s="10">
        <f>'Row 4-nom'!F36*'Discount Rate Adjustment'!$C36</f>
        <v>1505.7636519269806</v>
      </c>
      <c r="G36" s="10">
        <f>'Row 4-nom'!G36*'Discount Rate Adjustment'!$C36</f>
        <v>794.30071201259966</v>
      </c>
      <c r="H36" s="10">
        <f t="shared" si="0"/>
        <v>2798.8028878276536</v>
      </c>
      <c r="I36" s="15">
        <v>-3.5190196106080388E-2</v>
      </c>
    </row>
    <row r="37" spans="2:9" x14ac:dyDescent="0.25">
      <c r="B37" s="9">
        <v>2041</v>
      </c>
      <c r="C37" s="10">
        <f>'Row 4-nom'!C37*'Discount Rate Adjustment'!$C37</f>
        <v>320.47042661740636</v>
      </c>
      <c r="D37" s="10">
        <f>'Row 4-nom'!D37*'Discount Rate Adjustment'!$C37</f>
        <v>27.370700458331559</v>
      </c>
      <c r="E37" s="10">
        <f>'Row 4-nom'!E37*'Discount Rate Adjustment'!$C37</f>
        <v>140.03340281636051</v>
      </c>
      <c r="F37" s="10">
        <f>'Row 4-nom'!F37*'Discount Rate Adjustment'!$C37</f>
        <v>1451.7532494250397</v>
      </c>
      <c r="G37" s="10">
        <f>'Row 4-nom'!G37*'Discount Rate Adjustment'!$C37</f>
        <v>818.95608841305886</v>
      </c>
      <c r="H37" s="10">
        <f t="shared" si="0"/>
        <v>2758.5838677301967</v>
      </c>
      <c r="I37" s="15">
        <v>-4.4681852271114396E-2</v>
      </c>
    </row>
    <row r="38" spans="2:9" x14ac:dyDescent="0.25">
      <c r="B38" s="9">
        <v>2042</v>
      </c>
      <c r="C38" s="10">
        <f>'Row 4-nom'!C38*'Discount Rate Adjustment'!$C38</f>
        <v>285.34565086093772</v>
      </c>
      <c r="D38" s="10">
        <f>'Row 4-nom'!D38*'Discount Rate Adjustment'!$C38</f>
        <v>24.414887251788983</v>
      </c>
      <c r="E38" s="10">
        <f>'Row 4-nom'!E38*'Discount Rate Adjustment'!$C38</f>
        <v>134.06843680869937</v>
      </c>
      <c r="F38" s="10">
        <f>'Row 4-nom'!F38*'Discount Rate Adjustment'!$C38</f>
        <v>1414.5601589381886</v>
      </c>
      <c r="G38" s="10">
        <f>'Row 4-nom'!G38*'Discount Rate Adjustment'!$C38</f>
        <v>840.64810310652115</v>
      </c>
      <c r="H38" s="10">
        <f t="shared" si="0"/>
        <v>2699.0372369661354</v>
      </c>
      <c r="I38" s="15">
        <v>1.0772784485572826E-2</v>
      </c>
    </row>
    <row r="39" spans="2:9" x14ac:dyDescent="0.25">
      <c r="B39" s="9">
        <v>2043</v>
      </c>
      <c r="C39" s="10">
        <f>'Row 4-nom'!C39*'Discount Rate Adjustment'!$C39</f>
        <v>301.22283252435801</v>
      </c>
      <c r="D39" s="10">
        <f>'Row 4-nom'!D39*'Discount Rate Adjustment'!$C39</f>
        <v>25.854872022783464</v>
      </c>
      <c r="E39" s="10">
        <f>'Row 4-nom'!E39*'Discount Rate Adjustment'!$C39</f>
        <v>139.71486461028059</v>
      </c>
      <c r="F39" s="10">
        <f>'Row 4-nom'!F39*'Discount Rate Adjustment'!$C39</f>
        <v>1405.2889035144378</v>
      </c>
      <c r="G39" s="10">
        <f>'Row 4-nom'!G39*'Discount Rate Adjustment'!$C39</f>
        <v>901.90552775212393</v>
      </c>
      <c r="H39" s="10">
        <f t="shared" si="0"/>
        <v>2773.9870004239838</v>
      </c>
      <c r="I39" s="15">
        <v>-2.8226217887204915E-2</v>
      </c>
    </row>
    <row r="41" spans="2:9" x14ac:dyDescent="0.25">
      <c r="B41" s="12" t="s">
        <v>21</v>
      </c>
    </row>
    <row r="42" spans="2:9" x14ac:dyDescent="0.25">
      <c r="B42" s="12" t="s">
        <v>16</v>
      </c>
    </row>
    <row r="43" spans="2:9" x14ac:dyDescent="0.25">
      <c r="B43" s="12" t="s">
        <v>46</v>
      </c>
    </row>
    <row r="44" spans="2:9" x14ac:dyDescent="0.25">
      <c r="B44" s="12"/>
    </row>
    <row r="45" spans="2:9" x14ac:dyDescent="0.25">
      <c r="B45" s="12" t="s">
        <v>17</v>
      </c>
    </row>
    <row r="46" spans="2:9" x14ac:dyDescent="0.25">
      <c r="B46" s="12" t="s">
        <v>19</v>
      </c>
    </row>
    <row r="47" spans="2:9" x14ac:dyDescent="0.25">
      <c r="B47" s="12" t="s">
        <v>20</v>
      </c>
    </row>
    <row r="48" spans="2:9" x14ac:dyDescent="0.25">
      <c r="B48" s="12" t="s">
        <v>47</v>
      </c>
    </row>
  </sheetData>
  <mergeCells count="4">
    <mergeCell ref="B8:I8"/>
    <mergeCell ref="B9:I9"/>
    <mergeCell ref="B10:I10"/>
    <mergeCell ref="B11:I11"/>
  </mergeCells>
  <pageMargins left="0.7" right="0.7" top="0.75" bottom="0.75" header="0.3" footer="0.3"/>
  <pageSetup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workbookViewId="0"/>
  </sheetViews>
  <sheetFormatPr defaultRowHeight="15" x14ac:dyDescent="0.25"/>
  <cols>
    <col min="2" max="2" width="9.140625" style="23"/>
    <col min="3" max="8" width="15.140625" customWidth="1"/>
    <col min="9" max="9" width="17.28515625" customWidth="1"/>
  </cols>
  <sheetData>
    <row r="1" spans="1:9" x14ac:dyDescent="0.25">
      <c r="A1" s="37" t="s">
        <v>48</v>
      </c>
      <c r="B1" s="36"/>
    </row>
    <row r="2" spans="1:9" x14ac:dyDescent="0.25">
      <c r="A2" s="37" t="s">
        <v>49</v>
      </c>
      <c r="B2" s="36"/>
    </row>
    <row r="3" spans="1:9" x14ac:dyDescent="0.25">
      <c r="A3" s="37" t="s">
        <v>50</v>
      </c>
      <c r="B3" s="36"/>
    </row>
    <row r="4" spans="1:9" x14ac:dyDescent="0.25">
      <c r="A4" s="37" t="s">
        <v>52</v>
      </c>
      <c r="B4" s="36"/>
    </row>
    <row r="5" spans="1:9" x14ac:dyDescent="0.25">
      <c r="A5" s="38" t="s">
        <v>51</v>
      </c>
      <c r="B5" s="36"/>
    </row>
    <row r="6" spans="1:9" x14ac:dyDescent="0.25">
      <c r="A6" s="38" t="s">
        <v>58</v>
      </c>
      <c r="B6" s="36"/>
    </row>
    <row r="7" spans="1:9" x14ac:dyDescent="0.25">
      <c r="A7">
        <v>5</v>
      </c>
      <c r="I7" s="23" t="s">
        <v>30</v>
      </c>
    </row>
    <row r="8" spans="1:9" x14ac:dyDescent="0.25">
      <c r="B8" s="39" t="s">
        <v>14</v>
      </c>
      <c r="C8" s="39"/>
      <c r="D8" s="39"/>
      <c r="E8" s="39"/>
      <c r="F8" s="39"/>
      <c r="G8" s="39"/>
      <c r="H8" s="39"/>
      <c r="I8" s="39"/>
    </row>
    <row r="9" spans="1:9" x14ac:dyDescent="0.25">
      <c r="B9" s="39" t="s">
        <v>15</v>
      </c>
      <c r="C9" s="39"/>
      <c r="D9" s="39"/>
      <c r="E9" s="39"/>
      <c r="F9" s="39"/>
      <c r="G9" s="39"/>
      <c r="H9" s="39"/>
      <c r="I9" s="39"/>
    </row>
    <row r="10" spans="1:9" ht="18.75" x14ac:dyDescent="0.3">
      <c r="B10" s="40" t="s">
        <v>29</v>
      </c>
      <c r="C10" s="40"/>
      <c r="D10" s="40"/>
      <c r="E10" s="40"/>
      <c r="F10" s="40"/>
      <c r="G10" s="40"/>
      <c r="H10" s="40"/>
      <c r="I10" s="40"/>
    </row>
    <row r="11" spans="1:9" ht="15.75" thickBot="1" x14ac:dyDescent="0.3">
      <c r="B11" s="41" t="s">
        <v>45</v>
      </c>
      <c r="C11" s="41"/>
      <c r="D11" s="41"/>
      <c r="E11" s="41"/>
      <c r="F11" s="41"/>
      <c r="G11" s="41"/>
      <c r="H11" s="41"/>
      <c r="I11" s="41"/>
    </row>
    <row r="12" spans="1:9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22</v>
      </c>
    </row>
    <row r="13" spans="1:9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9</v>
      </c>
      <c r="I13" s="2"/>
    </row>
    <row r="14" spans="1:9" x14ac:dyDescent="0.25">
      <c r="B14" s="8"/>
      <c r="C14" s="4" t="s">
        <v>9</v>
      </c>
      <c r="D14" s="2" t="s">
        <v>9</v>
      </c>
      <c r="E14" s="2" t="s">
        <v>9</v>
      </c>
      <c r="F14" s="2" t="s">
        <v>9</v>
      </c>
      <c r="G14" s="2" t="s">
        <v>9</v>
      </c>
      <c r="H14" s="2"/>
      <c r="I14" s="2"/>
    </row>
    <row r="15" spans="1:9" x14ac:dyDescent="0.25">
      <c r="B15" s="9">
        <v>2019</v>
      </c>
      <c r="C15" s="10">
        <f>'Row 5-nom'!C15*'Discount Rate Adjustment'!$C15</f>
        <v>116.02090552166771</v>
      </c>
      <c r="D15" s="10">
        <f>'Row 5-nom'!D15*'Discount Rate Adjustment'!$C15</f>
        <v>10.596077022998246</v>
      </c>
      <c r="E15" s="10">
        <f>'Row 5-nom'!E15*'Discount Rate Adjustment'!$C15</f>
        <v>34.074965690728249</v>
      </c>
      <c r="F15" s="10">
        <f>'Row 5-nom'!F15*'Discount Rate Adjustment'!$C15</f>
        <v>2851.2983361777187</v>
      </c>
      <c r="G15" s="10">
        <f>'Row 5-nom'!G15*'Discount Rate Adjustment'!$C15</f>
        <v>6.5592980328153168</v>
      </c>
      <c r="H15" s="10">
        <f t="shared" ref="H15:H39" si="0">SUM(C15:G15)</f>
        <v>3018.5495824459281</v>
      </c>
      <c r="I15" s="15">
        <v>-0.30635594276439815</v>
      </c>
    </row>
    <row r="16" spans="1:9" x14ac:dyDescent="0.25">
      <c r="B16" s="9">
        <v>2020</v>
      </c>
      <c r="C16" s="10">
        <f>'Row 5-nom'!C16*'Discount Rate Adjustment'!$C16</f>
        <v>104.43521129767468</v>
      </c>
      <c r="D16" s="10">
        <f>'Row 5-nom'!D16*'Discount Rate Adjustment'!$C16</f>
        <v>9.4966418806685517</v>
      </c>
      <c r="E16" s="10">
        <f>'Row 5-nom'!E16*'Discount Rate Adjustment'!$C16</f>
        <v>32.599103089198159</v>
      </c>
      <c r="F16" s="10">
        <f>'Row 5-nom'!F16*'Discount Rate Adjustment'!$C16</f>
        <v>2785.8099576002141</v>
      </c>
      <c r="G16" s="10">
        <f>'Row 5-nom'!G16*'Discount Rate Adjustment'!$C16</f>
        <v>268.87750253750926</v>
      </c>
      <c r="H16" s="10">
        <f t="shared" si="0"/>
        <v>3201.2184164052651</v>
      </c>
      <c r="I16" s="15">
        <v>-0.2160616875871772</v>
      </c>
    </row>
    <row r="17" spans="2:9" x14ac:dyDescent="0.25">
      <c r="B17" s="9">
        <v>2021</v>
      </c>
      <c r="C17" s="10">
        <f>'Row 5-nom'!C17*'Discount Rate Adjustment'!$C17</f>
        <v>93.254397586985121</v>
      </c>
      <c r="D17" s="10">
        <f>'Row 5-nom'!D17*'Discount Rate Adjustment'!$C17</f>
        <v>8.4440561815048536</v>
      </c>
      <c r="E17" s="10">
        <f>'Row 5-nom'!E17*'Discount Rate Adjustment'!$C17</f>
        <v>30.658030806704602</v>
      </c>
      <c r="F17" s="10">
        <f>'Row 5-nom'!F17*'Discount Rate Adjustment'!$C17</f>
        <v>2696.7954294187602</v>
      </c>
      <c r="G17" s="10">
        <f>'Row 5-nom'!G17*'Discount Rate Adjustment'!$C17</f>
        <v>367.88082728085737</v>
      </c>
      <c r="H17" s="10">
        <f t="shared" si="0"/>
        <v>3197.032741274812</v>
      </c>
      <c r="I17" s="15">
        <v>-0.20919107102488199</v>
      </c>
    </row>
    <row r="18" spans="2:9" x14ac:dyDescent="0.25">
      <c r="B18" s="9">
        <v>2022</v>
      </c>
      <c r="C18" s="10">
        <f>'Row 5-nom'!C18*'Discount Rate Adjustment'!$C18</f>
        <v>199.98436837192835</v>
      </c>
      <c r="D18" s="10">
        <f>'Row 5-nom'!D18*'Discount Rate Adjustment'!$C18</f>
        <v>17.622116556387841</v>
      </c>
      <c r="E18" s="10">
        <f>'Row 5-nom'!E18*'Discount Rate Adjustment'!$C18</f>
        <v>57.788254108823253</v>
      </c>
      <c r="F18" s="10">
        <f>'Row 5-nom'!F18*'Discount Rate Adjustment'!$C18</f>
        <v>2556.5025825327675</v>
      </c>
      <c r="G18" s="10">
        <f>'Row 5-nom'!G18*'Discount Rate Adjustment'!$C18</f>
        <v>299.32057973513037</v>
      </c>
      <c r="H18" s="10">
        <f t="shared" si="0"/>
        <v>3131.2179013050372</v>
      </c>
      <c r="I18" s="15">
        <v>1.1753641469464782</v>
      </c>
    </row>
    <row r="19" spans="2:9" x14ac:dyDescent="0.25">
      <c r="B19" s="9">
        <v>2023</v>
      </c>
      <c r="C19" s="10">
        <f>'Row 5-nom'!C19*'Discount Rate Adjustment'!$C19</f>
        <v>179.2912451938264</v>
      </c>
      <c r="D19" s="10">
        <f>'Row 5-nom'!D19*'Discount Rate Adjustment'!$C19</f>
        <v>15.757459311972417</v>
      </c>
      <c r="E19" s="10">
        <f>'Row 5-nom'!E19*'Discount Rate Adjustment'!$C19</f>
        <v>55.384746495796669</v>
      </c>
      <c r="F19" s="10">
        <f>'Row 5-nom'!F19*'Discount Rate Adjustment'!$C19</f>
        <v>2502.2227953186562</v>
      </c>
      <c r="G19" s="10">
        <f>'Row 5-nom'!G19*'Discount Rate Adjustment'!$C19</f>
        <v>322.04909775370447</v>
      </c>
      <c r="H19" s="10">
        <f t="shared" si="0"/>
        <v>3074.7053440739564</v>
      </c>
      <c r="I19" s="15">
        <v>-0.32685765628390495</v>
      </c>
    </row>
    <row r="20" spans="2:9" x14ac:dyDescent="0.25">
      <c r="B20" s="9">
        <v>2024</v>
      </c>
      <c r="C20" s="10">
        <f>'Row 5-nom'!C20*'Discount Rate Adjustment'!$C20</f>
        <v>159.99212943710094</v>
      </c>
      <c r="D20" s="10">
        <f>'Row 5-nom'!D20*'Discount Rate Adjustment'!$C20</f>
        <v>14.03344645433959</v>
      </c>
      <c r="E20" s="10">
        <f>'Row 5-nom'!E20*'Discount Rate Adjustment'!$C20</f>
        <v>53.533262280253695</v>
      </c>
      <c r="F20" s="10">
        <f>'Row 5-nom'!F20*'Discount Rate Adjustment'!$C20</f>
        <v>2462.3976935533078</v>
      </c>
      <c r="G20" s="10">
        <f>'Row 5-nom'!G20*'Discount Rate Adjustment'!$C20</f>
        <v>342.89440220379277</v>
      </c>
      <c r="H20" s="10">
        <f t="shared" si="0"/>
        <v>3032.8509339287948</v>
      </c>
      <c r="I20" s="15">
        <v>-0.27477985179984626</v>
      </c>
    </row>
    <row r="21" spans="2:9" x14ac:dyDescent="0.25">
      <c r="B21" s="9">
        <v>2025</v>
      </c>
      <c r="C21" s="10">
        <f>'Row 5-nom'!C21*'Discount Rate Adjustment'!$C21</f>
        <v>245.76460768473376</v>
      </c>
      <c r="D21" s="10">
        <f>'Row 5-nom'!D21*'Discount Rate Adjustment'!$C21</f>
        <v>21.39509366741833</v>
      </c>
      <c r="E21" s="10">
        <f>'Row 5-nom'!E21*'Discount Rate Adjustment'!$C21</f>
        <v>75.570435520383882</v>
      </c>
      <c r="F21" s="10">
        <f>'Row 5-nom'!F21*'Discount Rate Adjustment'!$C21</f>
        <v>2338.2548907654154</v>
      </c>
      <c r="G21" s="10">
        <f>'Row 5-nom'!G21*'Discount Rate Adjustment'!$C21</f>
        <v>357.39700025462071</v>
      </c>
      <c r="H21" s="10">
        <f t="shared" si="0"/>
        <v>3038.3820278925718</v>
      </c>
      <c r="I21" s="15">
        <v>1.218844690964912</v>
      </c>
    </row>
    <row r="22" spans="2:9" x14ac:dyDescent="0.25">
      <c r="B22" s="9">
        <v>2026</v>
      </c>
      <c r="C22" s="10">
        <f>'Row 5-nom'!C22*'Discount Rate Adjustment'!$C22</f>
        <v>220.03022433425318</v>
      </c>
      <c r="D22" s="10">
        <f>'Row 5-nom'!D22*'Discount Rate Adjustment'!$C22</f>
        <v>19.117831028681699</v>
      </c>
      <c r="E22" s="10">
        <f>'Row 5-nom'!E22*'Discount Rate Adjustment'!$C22</f>
        <v>72.145565974843947</v>
      </c>
      <c r="F22" s="10">
        <f>'Row 5-nom'!F22*'Discount Rate Adjustment'!$C22</f>
        <v>2190.2408202769193</v>
      </c>
      <c r="G22" s="10">
        <f>'Row 5-nom'!G22*'Discount Rate Adjustment'!$C22</f>
        <v>370.23421768131692</v>
      </c>
      <c r="H22" s="10">
        <f t="shared" si="0"/>
        <v>2871.7686592960149</v>
      </c>
      <c r="I22" s="15">
        <v>1.1687718823032676</v>
      </c>
    </row>
    <row r="23" spans="2:9" x14ac:dyDescent="0.25">
      <c r="B23" s="9">
        <v>2027</v>
      </c>
      <c r="C23" s="10">
        <f>'Row 5-nom'!C23*'Discount Rate Adjustment'!$C23</f>
        <v>196.6919112609516</v>
      </c>
      <c r="D23" s="10">
        <f>'Row 5-nom'!D23*'Discount Rate Adjustment'!$C23</f>
        <v>17.025802817613759</v>
      </c>
      <c r="E23" s="10">
        <f>'Row 5-nom'!E23*'Discount Rate Adjustment'!$C23</f>
        <v>68.545663224357583</v>
      </c>
      <c r="F23" s="10">
        <f>'Row 5-nom'!F23*'Discount Rate Adjustment'!$C23</f>
        <v>2007.0656511794032</v>
      </c>
      <c r="G23" s="10">
        <f>'Row 5-nom'!G23*'Discount Rate Adjustment'!$C23</f>
        <v>363.96265482320484</v>
      </c>
      <c r="H23" s="10">
        <f t="shared" si="0"/>
        <v>2653.291683305531</v>
      </c>
      <c r="I23" s="15">
        <v>1.1943144182549015</v>
      </c>
    </row>
    <row r="24" spans="2:9" x14ac:dyDescent="0.25">
      <c r="B24" s="9">
        <v>2028</v>
      </c>
      <c r="C24" s="10">
        <f>'Row 5-nom'!C24*'Discount Rate Adjustment'!$C24</f>
        <v>175.93058131487183</v>
      </c>
      <c r="D24" s="10">
        <f>'Row 5-nom'!D24*'Discount Rate Adjustment'!$C24</f>
        <v>15.165918271307289</v>
      </c>
      <c r="E24" s="10">
        <f>'Row 5-nom'!E24*'Discount Rate Adjustment'!$C24</f>
        <v>65.487135697110276</v>
      </c>
      <c r="F24" s="10">
        <f>'Row 5-nom'!F24*'Discount Rate Adjustment'!$C24</f>
        <v>1929.1326565349123</v>
      </c>
      <c r="G24" s="10">
        <f>'Row 5-nom'!G24*'Discount Rate Adjustment'!$C24</f>
        <v>379.16317029193118</v>
      </c>
      <c r="H24" s="10">
        <f t="shared" si="0"/>
        <v>2564.8794621101329</v>
      </c>
      <c r="I24" s="15">
        <v>-0.60298923214854772</v>
      </c>
    </row>
    <row r="25" spans="2:9" x14ac:dyDescent="0.25">
      <c r="B25" s="9">
        <v>2029</v>
      </c>
      <c r="C25" s="10">
        <f>'Row 5-nom'!C25*'Discount Rate Adjustment'!$C25</f>
        <v>168.7209013536108</v>
      </c>
      <c r="D25" s="10">
        <f>'Row 5-nom'!D25*'Discount Rate Adjustment'!$C25</f>
        <v>14.527776708166071</v>
      </c>
      <c r="E25" s="10">
        <f>'Row 5-nom'!E25*'Discount Rate Adjustment'!$C25</f>
        <v>68.352284124504436</v>
      </c>
      <c r="F25" s="10">
        <f>'Row 5-nom'!F25*'Discount Rate Adjustment'!$C25</f>
        <v>1902.4391920002718</v>
      </c>
      <c r="G25" s="10">
        <f>'Row 5-nom'!G25*'Discount Rate Adjustment'!$C25</f>
        <v>406.1210062556392</v>
      </c>
      <c r="H25" s="10">
        <f t="shared" si="0"/>
        <v>2560.1611604421923</v>
      </c>
      <c r="I25" s="15">
        <v>-0.29159324218246513</v>
      </c>
    </row>
    <row r="26" spans="2:9" x14ac:dyDescent="0.25">
      <c r="B26" s="9">
        <v>2030</v>
      </c>
      <c r="C26" s="10">
        <f>'Row 5-nom'!C26*'Discount Rate Adjustment'!$C26</f>
        <v>210.93424336822233</v>
      </c>
      <c r="D26" s="10">
        <f>'Row 5-nom'!D26*'Discount Rate Adjustment'!$C26</f>
        <v>18.160932111819857</v>
      </c>
      <c r="E26" s="10">
        <f>'Row 5-nom'!E26*'Discount Rate Adjustment'!$C26</f>
        <v>77.337943472893215</v>
      </c>
      <c r="F26" s="10">
        <f>'Row 5-nom'!F26*'Discount Rate Adjustment'!$C26</f>
        <v>1871.3363832779391</v>
      </c>
      <c r="G26" s="10">
        <f>'Row 5-nom'!G26*'Discount Rate Adjustment'!$C26</f>
        <v>431.50328798392627</v>
      </c>
      <c r="H26" s="10">
        <f t="shared" si="0"/>
        <v>2609.2727902148008</v>
      </c>
      <c r="I26" s="15">
        <v>0.13813941178197811</v>
      </c>
    </row>
    <row r="27" spans="2:9" x14ac:dyDescent="0.25">
      <c r="B27" s="9">
        <v>2031</v>
      </c>
      <c r="C27" s="10">
        <f>'Row 5-nom'!C27*'Discount Rate Adjustment'!$C27</f>
        <v>228.21943250480535</v>
      </c>
      <c r="D27" s="10">
        <f>'Row 5-nom'!D27*'Discount Rate Adjustment'!$C27</f>
        <v>19.615884015031323</v>
      </c>
      <c r="E27" s="10">
        <f>'Row 5-nom'!E27*'Discount Rate Adjustment'!$C27</f>
        <v>83.580422923713087</v>
      </c>
      <c r="F27" s="10">
        <f>'Row 5-nom'!F27*'Discount Rate Adjustment'!$C27</f>
        <v>1812.4939333174448</v>
      </c>
      <c r="G27" s="10">
        <f>'Row 5-nom'!G27*'Discount Rate Adjustment'!$C27</f>
        <v>458.02101898460961</v>
      </c>
      <c r="H27" s="10">
        <f t="shared" si="0"/>
        <v>2601.9306917456042</v>
      </c>
      <c r="I27" s="15">
        <v>0.15492688293850765</v>
      </c>
    </row>
    <row r="28" spans="2:9" x14ac:dyDescent="0.25">
      <c r="B28" s="9">
        <v>2032</v>
      </c>
      <c r="C28" s="10">
        <f>'Row 5-nom'!C28*'Discount Rate Adjustment'!$C28</f>
        <v>317.39413144732055</v>
      </c>
      <c r="D28" s="10">
        <f>'Row 5-nom'!D28*'Discount Rate Adjustment'!$C28</f>
        <v>27.319546569094438</v>
      </c>
      <c r="E28" s="10">
        <f>'Row 5-nom'!E28*'Discount Rate Adjustment'!$C28</f>
        <v>107.68391584610877</v>
      </c>
      <c r="F28" s="10">
        <f>'Row 5-nom'!F28*'Discount Rate Adjustment'!$C28</f>
        <v>1834.1170288570058</v>
      </c>
      <c r="G28" s="10">
        <f>'Row 5-nom'!G28*'Discount Rate Adjustment'!$C28</f>
        <v>513.79481687407804</v>
      </c>
      <c r="H28" s="10">
        <f t="shared" si="0"/>
        <v>2800.3094395936077</v>
      </c>
      <c r="I28" s="15">
        <v>0.15025593681010965</v>
      </c>
    </row>
    <row r="29" spans="2:9" x14ac:dyDescent="0.25">
      <c r="B29" s="9">
        <v>2033</v>
      </c>
      <c r="C29" s="10">
        <f>'Row 5-nom'!C29*'Discount Rate Adjustment'!$C29</f>
        <v>356.60318078310758</v>
      </c>
      <c r="D29" s="10">
        <f>'Row 5-nom'!D29*'Discount Rate Adjustment'!$C29</f>
        <v>30.635282243696093</v>
      </c>
      <c r="E29" s="10">
        <f>'Row 5-nom'!E29*'Discount Rate Adjustment'!$C29</f>
        <v>120.81406147547</v>
      </c>
      <c r="F29" s="10">
        <f>'Row 5-nom'!F29*'Discount Rate Adjustment'!$C29</f>
        <v>1848.5518552682759</v>
      </c>
      <c r="G29" s="10">
        <f>'Row 5-nom'!G29*'Discount Rate Adjustment'!$C29</f>
        <v>570.90539678192965</v>
      </c>
      <c r="H29" s="10">
        <f t="shared" si="0"/>
        <v>2927.5097765524793</v>
      </c>
      <c r="I29" s="15">
        <v>0.15790788772893458</v>
      </c>
    </row>
    <row r="30" spans="2:9" x14ac:dyDescent="0.25">
      <c r="B30" s="9">
        <v>2034</v>
      </c>
      <c r="C30" s="10">
        <f>'Row 5-nom'!C30*'Discount Rate Adjustment'!$C30</f>
        <v>353.41854872393782</v>
      </c>
      <c r="D30" s="10">
        <f>'Row 5-nom'!D30*'Discount Rate Adjustment'!$C30</f>
        <v>30.283346638192114</v>
      </c>
      <c r="E30" s="10">
        <f>'Row 5-nom'!E30*'Discount Rate Adjustment'!$C30</f>
        <v>123.92359946960613</v>
      </c>
      <c r="F30" s="10">
        <f>'Row 5-nom'!F30*'Discount Rate Adjustment'!$C30</f>
        <v>1776.1343471060211</v>
      </c>
      <c r="G30" s="10">
        <f>'Row 5-nom'!G30*'Discount Rate Adjustment'!$C30</f>
        <v>594.57075239632957</v>
      </c>
      <c r="H30" s="10">
        <f t="shared" si="0"/>
        <v>2878.330594334087</v>
      </c>
      <c r="I30" s="15">
        <v>0.12509182020601395</v>
      </c>
    </row>
    <row r="31" spans="2:9" x14ac:dyDescent="0.25">
      <c r="B31" s="9">
        <v>2035</v>
      </c>
      <c r="C31" s="10">
        <f>'Row 5-nom'!C31*'Discount Rate Adjustment'!$C31</f>
        <v>348.7037868554234</v>
      </c>
      <c r="D31" s="10">
        <f>'Row 5-nom'!D31*'Discount Rate Adjustment'!$C31</f>
        <v>29.854589578927875</v>
      </c>
      <c r="E31" s="10">
        <f>'Row 5-nom'!E31*'Discount Rate Adjustment'!$C31</f>
        <v>126.55926672712411</v>
      </c>
      <c r="F31" s="10">
        <f>'Row 5-nom'!F31*'Discount Rate Adjustment'!$C31</f>
        <v>1712.7025895771653</v>
      </c>
      <c r="G31" s="10">
        <f>'Row 5-nom'!G31*'Discount Rate Adjustment'!$C31</f>
        <v>620.59616563203531</v>
      </c>
      <c r="H31" s="10">
        <f t="shared" si="0"/>
        <v>2838.4163983706758</v>
      </c>
      <c r="I31" s="15">
        <v>0.13529442224420116</v>
      </c>
    </row>
    <row r="32" spans="2:9" x14ac:dyDescent="0.25">
      <c r="B32" s="9">
        <v>2036</v>
      </c>
      <c r="C32" s="10">
        <f>'Row 5-nom'!C32*'Discount Rate Adjustment'!$C32</f>
        <v>374.83317821939659</v>
      </c>
      <c r="D32" s="10">
        <f>'Row 5-nom'!D32*'Discount Rate Adjustment'!$C32</f>
        <v>32.141016145428459</v>
      </c>
      <c r="E32" s="10">
        <f>'Row 5-nom'!E32*'Discount Rate Adjustment'!$C32</f>
        <v>136.78963114864504</v>
      </c>
      <c r="F32" s="10">
        <f>'Row 5-nom'!F32*'Discount Rate Adjustment'!$C32</f>
        <v>1741.6161368138064</v>
      </c>
      <c r="G32" s="10">
        <f>'Row 5-nom'!G32*'Discount Rate Adjustment'!$C32</f>
        <v>691.80894296645477</v>
      </c>
      <c r="H32" s="10">
        <f t="shared" si="0"/>
        <v>2977.1889052937313</v>
      </c>
      <c r="I32" s="15">
        <v>0.12663807085264292</v>
      </c>
    </row>
    <row r="33" spans="2:9" x14ac:dyDescent="0.25">
      <c r="B33" s="9">
        <v>2037</v>
      </c>
      <c r="C33" s="10">
        <f>'Row 5-nom'!C33*'Discount Rate Adjustment'!$C33</f>
        <v>365.11642585395754</v>
      </c>
      <c r="D33" s="10">
        <f>'Row 5-nom'!D33*'Discount Rate Adjustment'!$C33</f>
        <v>31.317678462821828</v>
      </c>
      <c r="E33" s="10">
        <f>'Row 5-nom'!E33*'Discount Rate Adjustment'!$C33</f>
        <v>138.13964480307308</v>
      </c>
      <c r="F33" s="10">
        <f>'Row 5-nom'!F33*'Discount Rate Adjustment'!$C33</f>
        <v>1667.6129625879723</v>
      </c>
      <c r="G33" s="10">
        <f>'Row 5-nom'!G33*'Discount Rate Adjustment'!$C33</f>
        <v>713.25148190390223</v>
      </c>
      <c r="H33" s="10">
        <f t="shared" si="0"/>
        <v>2915.438193611727</v>
      </c>
      <c r="I33" s="15">
        <v>0.12349713574808796</v>
      </c>
    </row>
    <row r="34" spans="2:9" x14ac:dyDescent="0.25">
      <c r="B34" s="9">
        <v>2038</v>
      </c>
      <c r="C34" s="10">
        <f>'Row 5-nom'!C34*'Discount Rate Adjustment'!$C34</f>
        <v>354.92815363934568</v>
      </c>
      <c r="D34" s="10">
        <f>'Row 5-nom'!D34*'Discount Rate Adjustment'!$C34</f>
        <v>30.296341954151476</v>
      </c>
      <c r="E34" s="10">
        <f>'Row 5-nom'!E34*'Discount Rate Adjustment'!$C34</f>
        <v>139.20293531334082</v>
      </c>
      <c r="F34" s="10">
        <f>'Row 5-nom'!F34*'Discount Rate Adjustment'!$C34</f>
        <v>1613.6964507198334</v>
      </c>
      <c r="G34" s="10">
        <f>'Row 5-nom'!G34*'Discount Rate Adjustment'!$C34</f>
        <v>741.92747909435525</v>
      </c>
      <c r="H34" s="10">
        <f t="shared" si="0"/>
        <v>2880.0513607210269</v>
      </c>
      <c r="I34" s="15">
        <v>8.7253204000411672E-2</v>
      </c>
    </row>
    <row r="35" spans="2:9" x14ac:dyDescent="0.25">
      <c r="B35" s="9">
        <v>2039</v>
      </c>
      <c r="C35" s="10">
        <f>'Row 5-nom'!C35*'Discount Rate Adjustment'!$C35</f>
        <v>344.55753467567968</v>
      </c>
      <c r="D35" s="10">
        <f>'Row 5-nom'!D35*'Discount Rate Adjustment'!$C35</f>
        <v>29.458525966186954</v>
      </c>
      <c r="E35" s="10">
        <f>'Row 5-nom'!E35*'Discount Rate Adjustment'!$C35</f>
        <v>139.9012639109701</v>
      </c>
      <c r="F35" s="10">
        <f>'Row 5-nom'!F35*'Discount Rate Adjustment'!$C35</f>
        <v>1561.3162987285023</v>
      </c>
      <c r="G35" s="10">
        <f>'Row 5-nom'!G35*'Discount Rate Adjustment'!$C35</f>
        <v>770.2148373791041</v>
      </c>
      <c r="H35" s="10">
        <f t="shared" si="0"/>
        <v>2845.4484606604433</v>
      </c>
      <c r="I35" s="15">
        <v>0.14009806578599085</v>
      </c>
    </row>
    <row r="36" spans="2:9" x14ac:dyDescent="0.25">
      <c r="B36" s="9">
        <v>2040</v>
      </c>
      <c r="C36" s="10">
        <f>'Row 5-nom'!C36*'Discount Rate Adjustment'!$C36</f>
        <v>334.06747248353025</v>
      </c>
      <c r="D36" s="10">
        <f>'Row 5-nom'!D36*'Discount Rate Adjustment'!$C36</f>
        <v>28.606449609953543</v>
      </c>
      <c r="E36" s="10">
        <f>'Row 5-nom'!E36*'Discount Rate Adjustment'!$C36</f>
        <v>140.2505882874575</v>
      </c>
      <c r="F36" s="10">
        <f>'Row 5-nom'!F36*'Discount Rate Adjustment'!$C36</f>
        <v>1504.8787494007008</v>
      </c>
      <c r="G36" s="10">
        <f>'Row 5-nom'!G36*'Discount Rate Adjustment'!$C36</f>
        <v>793.87306638425889</v>
      </c>
      <c r="H36" s="10">
        <f t="shared" si="0"/>
        <v>2801.6763261659007</v>
      </c>
      <c r="I36" s="15">
        <v>7.7392791946264236E-2</v>
      </c>
    </row>
    <row r="37" spans="2:9" x14ac:dyDescent="0.25">
      <c r="B37" s="9">
        <v>2041</v>
      </c>
      <c r="C37" s="10">
        <f>'Row 5-nom'!C37*'Discount Rate Adjustment'!$C37</f>
        <v>323.51383047892017</v>
      </c>
      <c r="D37" s="10">
        <f>'Row 5-nom'!D37*'Discount Rate Adjustment'!$C37</f>
        <v>27.755691046813059</v>
      </c>
      <c r="E37" s="10">
        <f>'Row 5-nom'!E37*'Discount Rate Adjustment'!$C37</f>
        <v>140.32876516112043</v>
      </c>
      <c r="F37" s="10">
        <f>'Row 5-nom'!F37*'Discount Rate Adjustment'!$C37</f>
        <v>1450.973681525913</v>
      </c>
      <c r="G37" s="10">
        <f>'Row 5-nom'!G37*'Discount Rate Adjustment'!$C37</f>
        <v>818.61583586134157</v>
      </c>
      <c r="H37" s="10">
        <f t="shared" si="0"/>
        <v>2761.1878040741085</v>
      </c>
      <c r="I37" s="15">
        <v>6.3925513646962154E-2</v>
      </c>
    </row>
    <row r="38" spans="2:9" x14ac:dyDescent="0.25">
      <c r="B38" s="9">
        <v>2042</v>
      </c>
      <c r="C38" s="10">
        <f>'Row 5-nom'!C38*'Discount Rate Adjustment'!$C38</f>
        <v>288.17646088932003</v>
      </c>
      <c r="D38" s="10">
        <f>'Row 5-nom'!D38*'Discount Rate Adjustment'!$C38</f>
        <v>24.750055159149447</v>
      </c>
      <c r="E38" s="10">
        <f>'Row 5-nom'!E38*'Discount Rate Adjustment'!$C38</f>
        <v>134.3485454610078</v>
      </c>
      <c r="F38" s="10">
        <f>'Row 5-nom'!F38*'Discount Rate Adjustment'!$C38</f>
        <v>1414.2109785211876</v>
      </c>
      <c r="G38" s="10">
        <f>'Row 5-nom'!G38*'Discount Rate Adjustment'!$C38</f>
        <v>840.44428478447765</v>
      </c>
      <c r="H38" s="10">
        <f t="shared" si="0"/>
        <v>2701.9303248151423</v>
      </c>
      <c r="I38" s="15">
        <v>0.13924169632024877</v>
      </c>
    </row>
    <row r="39" spans="2:9" x14ac:dyDescent="0.25">
      <c r="B39" s="9">
        <v>2043</v>
      </c>
      <c r="C39" s="10">
        <f>'Row 5-nom'!C39*'Discount Rate Adjustment'!$C39</f>
        <v>303.72424590633472</v>
      </c>
      <c r="D39" s="10">
        <f>'Row 5-nom'!D39*'Discount Rate Adjustment'!$C39</f>
        <v>26.145299281764558</v>
      </c>
      <c r="E39" s="10">
        <f>'Row 5-nom'!E39*'Discount Rate Adjustment'!$C39</f>
        <v>139.97856624207532</v>
      </c>
      <c r="F39" s="10">
        <f>'Row 5-nom'!F39*'Discount Rate Adjustment'!$C39</f>
        <v>1405.0704906301905</v>
      </c>
      <c r="G39" s="10">
        <f>'Row 5-nom'!G39*'Discount Rate Adjustment'!$C39</f>
        <v>901.72147638854483</v>
      </c>
      <c r="H39" s="10">
        <f t="shared" si="0"/>
        <v>2776.6400784489101</v>
      </c>
      <c r="I39" s="15">
        <v>9.7201509315226017E-2</v>
      </c>
    </row>
    <row r="41" spans="2:9" x14ac:dyDescent="0.25">
      <c r="B41" s="12" t="s">
        <v>21</v>
      </c>
    </row>
    <row r="42" spans="2:9" x14ac:dyDescent="0.25">
      <c r="B42" s="12" t="s">
        <v>16</v>
      </c>
    </row>
    <row r="43" spans="2:9" x14ac:dyDescent="0.25">
      <c r="B43" s="12" t="s">
        <v>46</v>
      </c>
    </row>
    <row r="44" spans="2:9" x14ac:dyDescent="0.25">
      <c r="B44" s="12"/>
    </row>
    <row r="45" spans="2:9" x14ac:dyDescent="0.25">
      <c r="B45" s="12" t="s">
        <v>17</v>
      </c>
    </row>
    <row r="46" spans="2:9" x14ac:dyDescent="0.25">
      <c r="B46" s="12" t="s">
        <v>19</v>
      </c>
    </row>
    <row r="47" spans="2:9" x14ac:dyDescent="0.25">
      <c r="B47" s="12" t="s">
        <v>20</v>
      </c>
    </row>
    <row r="48" spans="2:9" x14ac:dyDescent="0.25">
      <c r="B48" s="12" t="s">
        <v>47</v>
      </c>
    </row>
  </sheetData>
  <mergeCells count="4">
    <mergeCell ref="B8:I8"/>
    <mergeCell ref="B9:I9"/>
    <mergeCell ref="B10:I10"/>
    <mergeCell ref="B11:I11"/>
  </mergeCells>
  <pageMargins left="0.7" right="0.7" top="0.75" bottom="0.75" header="0.3" footer="0.3"/>
  <pageSetup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workbookViewId="0"/>
  </sheetViews>
  <sheetFormatPr defaultRowHeight="15" x14ac:dyDescent="0.25"/>
  <cols>
    <col min="2" max="2" width="9.140625" style="23"/>
    <col min="3" max="8" width="15.140625" customWidth="1"/>
    <col min="9" max="9" width="17.28515625" customWidth="1"/>
  </cols>
  <sheetData>
    <row r="1" spans="1:9" x14ac:dyDescent="0.25">
      <c r="A1" s="37" t="s">
        <v>48</v>
      </c>
      <c r="B1" s="36"/>
    </row>
    <row r="2" spans="1:9" x14ac:dyDescent="0.25">
      <c r="A2" s="37" t="s">
        <v>49</v>
      </c>
      <c r="B2" s="36"/>
    </row>
    <row r="3" spans="1:9" x14ac:dyDescent="0.25">
      <c r="A3" s="37" t="s">
        <v>50</v>
      </c>
      <c r="B3" s="36"/>
    </row>
    <row r="4" spans="1:9" x14ac:dyDescent="0.25">
      <c r="A4" s="37" t="s">
        <v>52</v>
      </c>
      <c r="B4" s="36"/>
    </row>
    <row r="5" spans="1:9" x14ac:dyDescent="0.25">
      <c r="A5" s="38" t="s">
        <v>51</v>
      </c>
      <c r="B5" s="36"/>
    </row>
    <row r="6" spans="1:9" x14ac:dyDescent="0.25">
      <c r="A6" s="38" t="s">
        <v>59</v>
      </c>
      <c r="B6" s="36"/>
    </row>
    <row r="7" spans="1:9" x14ac:dyDescent="0.25">
      <c r="A7">
        <v>27</v>
      </c>
      <c r="I7" s="23" t="s">
        <v>32</v>
      </c>
    </row>
    <row r="8" spans="1:9" x14ac:dyDescent="0.25">
      <c r="B8" s="39" t="s">
        <v>14</v>
      </c>
      <c r="C8" s="39"/>
      <c r="D8" s="39"/>
      <c r="E8" s="39"/>
      <c r="F8" s="39"/>
      <c r="G8" s="39"/>
      <c r="H8" s="39"/>
      <c r="I8" s="39"/>
    </row>
    <row r="9" spans="1:9" x14ac:dyDescent="0.25">
      <c r="B9" s="39" t="s">
        <v>15</v>
      </c>
      <c r="C9" s="39"/>
      <c r="D9" s="39"/>
      <c r="E9" s="39"/>
      <c r="F9" s="39"/>
      <c r="G9" s="39"/>
      <c r="H9" s="39"/>
      <c r="I9" s="39"/>
    </row>
    <row r="10" spans="1:9" ht="18.75" x14ac:dyDescent="0.3">
      <c r="B10" s="40" t="s">
        <v>31</v>
      </c>
      <c r="C10" s="40"/>
      <c r="D10" s="40"/>
      <c r="E10" s="40"/>
      <c r="F10" s="40"/>
      <c r="G10" s="40"/>
      <c r="H10" s="40"/>
      <c r="I10" s="40"/>
    </row>
    <row r="11" spans="1:9" ht="15.75" thickBot="1" x14ac:dyDescent="0.3">
      <c r="B11" s="41" t="s">
        <v>45</v>
      </c>
      <c r="C11" s="41"/>
      <c r="D11" s="41"/>
      <c r="E11" s="41"/>
      <c r="F11" s="41"/>
      <c r="G11" s="41"/>
      <c r="H11" s="41"/>
      <c r="I11" s="41"/>
    </row>
    <row r="12" spans="1:9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22</v>
      </c>
    </row>
    <row r="13" spans="1:9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9</v>
      </c>
      <c r="I13" s="2"/>
    </row>
    <row r="14" spans="1:9" x14ac:dyDescent="0.25">
      <c r="B14" s="8"/>
      <c r="C14" s="4" t="s">
        <v>9</v>
      </c>
      <c r="D14" s="2" t="s">
        <v>9</v>
      </c>
      <c r="E14" s="2" t="s">
        <v>9</v>
      </c>
      <c r="F14" s="2" t="s">
        <v>9</v>
      </c>
      <c r="G14" s="2" t="s">
        <v>9</v>
      </c>
      <c r="H14" s="2"/>
      <c r="I14" s="2"/>
    </row>
    <row r="15" spans="1:9" x14ac:dyDescent="0.25">
      <c r="B15" s="9">
        <v>2019</v>
      </c>
      <c r="C15" s="10">
        <f>'Row 6-nom'!C15*'Discount Rate Adjustment'!$C15</f>
        <v>142.96769648153892</v>
      </c>
      <c r="D15" s="10">
        <f>'Row 6-nom'!D15*'Discount Rate Adjustment'!$C15</f>
        <v>11.49056077847175</v>
      </c>
      <c r="E15" s="10">
        <f>'Row 6-nom'!E15*'Discount Rate Adjustment'!$C15</f>
        <v>42.169482286285124</v>
      </c>
      <c r="F15" s="10">
        <f>'Row 6-nom'!F15*'Discount Rate Adjustment'!$C15</f>
        <v>2838.5105868233181</v>
      </c>
      <c r="G15" s="10">
        <f>'Row 6-nom'!G15*'Discount Rate Adjustment'!$C15</f>
        <v>6.5218719342599414</v>
      </c>
      <c r="H15" s="10">
        <f t="shared" ref="H15:H39" si="0">SUM(C15:G15)</f>
        <v>3041.660198303874</v>
      </c>
      <c r="I15" s="15">
        <v>-4.8996278713820188E-2</v>
      </c>
    </row>
    <row r="16" spans="1:9" x14ac:dyDescent="0.25">
      <c r="B16" s="9">
        <v>2020</v>
      </c>
      <c r="C16" s="10">
        <f>'Row 6-nom'!C16*'Discount Rate Adjustment'!$C16</f>
        <v>128.80342726713209</v>
      </c>
      <c r="D16" s="10">
        <f>'Row 6-nom'!D16*'Discount Rate Adjustment'!$C16</f>
        <v>10.298008068692708</v>
      </c>
      <c r="E16" s="10">
        <f>'Row 6-nom'!E16*'Discount Rate Adjustment'!$C16</f>
        <v>39.938113504456744</v>
      </c>
      <c r="F16" s="10">
        <f>'Row 6-nom'!F16*'Discount Rate Adjustment'!$C16</f>
        <v>2770.6814728916329</v>
      </c>
      <c r="G16" s="10">
        <f>'Row 6-nom'!G16*'Discount Rate Adjustment'!$C16</f>
        <v>267.31097436804413</v>
      </c>
      <c r="H16" s="10">
        <f t="shared" si="0"/>
        <v>3217.0319960999586</v>
      </c>
      <c r="I16" s="15">
        <v>-2.9368805057789375E-2</v>
      </c>
    </row>
    <row r="17" spans="2:9" x14ac:dyDescent="0.25">
      <c r="B17" s="9">
        <v>2021</v>
      </c>
      <c r="C17" s="10">
        <f>'Row 6-nom'!C17*'Discount Rate Adjustment'!$C17</f>
        <v>115.27279701724549</v>
      </c>
      <c r="D17" s="10">
        <f>'Row 6-nom'!D17*'Discount Rate Adjustment'!$C17</f>
        <v>9.1564161630720999</v>
      </c>
      <c r="E17" s="10">
        <f>'Row 6-nom'!E17*'Discount Rate Adjustment'!$C17</f>
        <v>38.095069014266663</v>
      </c>
      <c r="F17" s="10">
        <f>'Row 6-nom'!F17*'Discount Rate Adjustment'!$C17</f>
        <v>2685.3212529156613</v>
      </c>
      <c r="G17" s="10">
        <f>'Row 6-nom'!G17*'Discount Rate Adjustment'!$C17</f>
        <v>365.94061773106148</v>
      </c>
      <c r="H17" s="10">
        <f t="shared" si="0"/>
        <v>3213.7861528413073</v>
      </c>
      <c r="I17" s="15">
        <v>2.744429559167651E-3</v>
      </c>
    </row>
    <row r="18" spans="2:9" x14ac:dyDescent="0.25">
      <c r="B18" s="9">
        <v>2022</v>
      </c>
      <c r="C18" s="10">
        <f>'Row 6-nom'!C18*'Discount Rate Adjustment'!$C18</f>
        <v>103.00399696264984</v>
      </c>
      <c r="D18" s="10">
        <f>'Row 6-nom'!D18*'Discount Rate Adjustment'!$C18</f>
        <v>8.1523748239327656</v>
      </c>
      <c r="E18" s="10">
        <f>'Row 6-nom'!E18*'Discount Rate Adjustment'!$C18</f>
        <v>37.809092873401205</v>
      </c>
      <c r="F18" s="10">
        <f>'Row 6-nom'!F18*'Discount Rate Adjustment'!$C18</f>
        <v>2591.0402443681323</v>
      </c>
      <c r="G18" s="10">
        <f>'Row 6-nom'!G18*'Discount Rate Adjustment'!$C18</f>
        <v>304.45993705726681</v>
      </c>
      <c r="H18" s="10">
        <f t="shared" si="0"/>
        <v>3044.465646085383</v>
      </c>
      <c r="I18" s="15">
        <v>2.6707639883948096E-3</v>
      </c>
    </row>
    <row r="19" spans="2:9" x14ac:dyDescent="0.25">
      <c r="B19" s="9">
        <v>2023</v>
      </c>
      <c r="C19" s="10">
        <f>'Row 6-nom'!C19*'Discount Rate Adjustment'!$C19</f>
        <v>203.38350626674682</v>
      </c>
      <c r="D19" s="10">
        <f>'Row 6-nom'!D19*'Discount Rate Adjustment'!$C19</f>
        <v>16.948065237087672</v>
      </c>
      <c r="E19" s="10">
        <f>'Row 6-nom'!E19*'Discount Rate Adjustment'!$C19</f>
        <v>62.174281837230374</v>
      </c>
      <c r="F19" s="10">
        <f>'Row 6-nom'!F19*'Discount Rate Adjustment'!$C19</f>
        <v>2492.0849959732277</v>
      </c>
      <c r="G19" s="10">
        <f>'Row 6-nom'!G19*'Discount Rate Adjustment'!$C19</f>
        <v>320.36992318543611</v>
      </c>
      <c r="H19" s="10">
        <f t="shared" si="0"/>
        <v>3094.9607724997286</v>
      </c>
      <c r="I19" s="15">
        <v>-3.5644456935126495E-2</v>
      </c>
    </row>
    <row r="20" spans="2:9" x14ac:dyDescent="0.25">
      <c r="B20" s="9">
        <v>2024</v>
      </c>
      <c r="C20" s="10">
        <f>'Row 6-nom'!C20*'Discount Rate Adjustment'!$C20</f>
        <v>182.40145049832356</v>
      </c>
      <c r="D20" s="10">
        <f>'Row 6-nom'!D20*'Discount Rate Adjustment'!$C20</f>
        <v>15.162250859423501</v>
      </c>
      <c r="E20" s="10">
        <f>'Row 6-nom'!E20*'Discount Rate Adjustment'!$C20</f>
        <v>59.527495090630019</v>
      </c>
      <c r="F20" s="10">
        <f>'Row 6-nom'!F20*'Discount Rate Adjustment'!$C20</f>
        <v>2451.7345047571762</v>
      </c>
      <c r="G20" s="10">
        <f>'Row 6-nom'!G20*'Discount Rate Adjustment'!$C20</f>
        <v>341.14751745502025</v>
      </c>
      <c r="H20" s="10">
        <f t="shared" si="0"/>
        <v>3049.9732186605734</v>
      </c>
      <c r="I20" s="15">
        <v>-1.3646795254540859E-2</v>
      </c>
    </row>
    <row r="21" spans="2:9" x14ac:dyDescent="0.25">
      <c r="B21" s="9">
        <v>2025</v>
      </c>
      <c r="C21" s="10">
        <f>'Row 6-nom'!C21*'Discount Rate Adjustment'!$C21</f>
        <v>265.6390631385288</v>
      </c>
      <c r="D21" s="10">
        <f>'Row 6-nom'!D21*'Discount Rate Adjustment'!$C21</f>
        <v>22.39075541137187</v>
      </c>
      <c r="E21" s="10">
        <f>'Row 6-nom'!E21*'Discount Rate Adjustment'!$C21</f>
        <v>81.78871636334199</v>
      </c>
      <c r="F21" s="10">
        <f>'Row 6-nom'!F21*'Discount Rate Adjustment'!$C21</f>
        <v>2330.3555218367555</v>
      </c>
      <c r="G21" s="10">
        <f>'Row 6-nom'!G21*'Discount Rate Adjustment'!$C21</f>
        <v>355.91562620908911</v>
      </c>
      <c r="H21" s="10">
        <f t="shared" si="0"/>
        <v>3056.0896829590874</v>
      </c>
      <c r="I21" s="15">
        <v>1.5065722205196483</v>
      </c>
    </row>
    <row r="22" spans="2:9" x14ac:dyDescent="0.25">
      <c r="B22" s="9">
        <v>2026</v>
      </c>
      <c r="C22" s="10">
        <f>'Row 6-nom'!C22*'Discount Rate Adjustment'!$C22</f>
        <v>238.06548862394607</v>
      </c>
      <c r="D22" s="10">
        <f>'Row 6-nom'!D22*'Discount Rate Adjustment'!$C22</f>
        <v>19.997501044411468</v>
      </c>
      <c r="E22" s="10">
        <f>'Row 6-nom'!E22*'Discount Rate Adjustment'!$C22</f>
        <v>78.104417296158488</v>
      </c>
      <c r="F22" s="10">
        <f>'Row 6-nom'!F22*'Discount Rate Adjustment'!$C22</f>
        <v>2183.2489991934126</v>
      </c>
      <c r="G22" s="10">
        <f>'Row 6-nom'!G22*'Discount Rate Adjustment'!$C22</f>
        <v>368.81799855296873</v>
      </c>
      <c r="H22" s="10">
        <f t="shared" si="0"/>
        <v>2888.2344047108973</v>
      </c>
      <c r="I22" s="15">
        <v>1.4526983394062356</v>
      </c>
    </row>
    <row r="23" spans="2:9" x14ac:dyDescent="0.25">
      <c r="B23" s="9">
        <v>2027</v>
      </c>
      <c r="C23" s="10">
        <f>'Row 6-nom'!C23*'Discount Rate Adjustment'!$C23</f>
        <v>212.62856931620993</v>
      </c>
      <c r="D23" s="10">
        <f>'Row 6-nom'!D23*'Discount Rate Adjustment'!$C23</f>
        <v>17.802924590676749</v>
      </c>
      <c r="E23" s="10">
        <f>'Row 6-nom'!E23*'Discount Rate Adjustment'!$C23</f>
        <v>74.24553479354222</v>
      </c>
      <c r="F23" s="10">
        <f>'Row 6-nom'!F23*'Discount Rate Adjustment'!$C23</f>
        <v>2001.0386587343473</v>
      </c>
      <c r="G23" s="10">
        <f>'Row 6-nom'!G23*'Discount Rate Adjustment'!$C23</f>
        <v>362.7292413668755</v>
      </c>
      <c r="H23" s="10">
        <f t="shared" si="0"/>
        <v>2668.4449288016517</v>
      </c>
      <c r="I23" s="15">
        <v>1.4708934609687587</v>
      </c>
    </row>
    <row r="24" spans="2:9" x14ac:dyDescent="0.25">
      <c r="B24" s="9">
        <v>2028</v>
      </c>
      <c r="C24" s="10">
        <f>'Row 6-nom'!C24*'Discount Rate Adjustment'!$C24</f>
        <v>189.97382062160219</v>
      </c>
      <c r="D24" s="10">
        <f>'Row 6-nom'!D24*'Discount Rate Adjustment'!$C24</f>
        <v>15.855597357260047</v>
      </c>
      <c r="E24" s="10">
        <f>'Row 6-nom'!E24*'Discount Rate Adjustment'!$C24</f>
        <v>70.936302638102404</v>
      </c>
      <c r="F24" s="10">
        <f>'Row 6-nom'!F24*'Discount Rate Adjustment'!$C24</f>
        <v>1922.31232331161</v>
      </c>
      <c r="G24" s="10">
        <f>'Row 6-nom'!G24*'Discount Rate Adjustment'!$C24</f>
        <v>377.98275801020435</v>
      </c>
      <c r="H24" s="10">
        <f t="shared" si="0"/>
        <v>2577.0608019387787</v>
      </c>
      <c r="I24" s="15">
        <v>-0.3683034450995431</v>
      </c>
    </row>
    <row r="25" spans="2:9" x14ac:dyDescent="0.25">
      <c r="B25" s="9">
        <v>2029</v>
      </c>
      <c r="C25" s="10">
        <f>'Row 6-nom'!C25*'Discount Rate Adjustment'!$C25</f>
        <v>169.80942329782764</v>
      </c>
      <c r="D25" s="10">
        <f>'Row 6-nom'!D25*'Discount Rate Adjustment'!$C25</f>
        <v>14.122846544917405</v>
      </c>
      <c r="E25" s="10">
        <f>'Row 6-nom'!E25*'Discount Rate Adjustment'!$C25</f>
        <v>69.624040595997755</v>
      </c>
      <c r="F25" s="10">
        <f>'Row 6-nom'!F25*'Discount Rate Adjustment'!$C25</f>
        <v>1901.0553177685242</v>
      </c>
      <c r="G25" s="10">
        <f>'Row 6-nom'!G25*'Discount Rate Adjustment'!$C25</f>
        <v>405.52848747733714</v>
      </c>
      <c r="H25" s="10">
        <f t="shared" si="0"/>
        <v>2560.1401156846041</v>
      </c>
      <c r="I25" s="15">
        <v>-0.29202313486557729</v>
      </c>
    </row>
    <row r="26" spans="2:9" x14ac:dyDescent="0.25">
      <c r="B26" s="9">
        <v>2030</v>
      </c>
      <c r="C26" s="10">
        <f>'Row 6-nom'!C26*'Discount Rate Adjustment'!$C26</f>
        <v>206.88430589555247</v>
      </c>
      <c r="D26" s="10">
        <f>'Row 6-nom'!D26*'Discount Rate Adjustment'!$C26</f>
        <v>17.36545689322962</v>
      </c>
      <c r="E26" s="10">
        <f>'Row 6-nom'!E26*'Discount Rate Adjustment'!$C26</f>
        <v>78.417251809359726</v>
      </c>
      <c r="F26" s="10">
        <f>'Row 6-nom'!F26*'Discount Rate Adjustment'!$C26</f>
        <v>1870.5506954082412</v>
      </c>
      <c r="G26" s="10">
        <f>'Row 6-nom'!G26*'Discount Rate Adjustment'!$C26</f>
        <v>431.2235048035227</v>
      </c>
      <c r="H26" s="10">
        <f t="shared" si="0"/>
        <v>2604.4412148099054</v>
      </c>
      <c r="I26" s="15">
        <v>3.3818906476774935E-2</v>
      </c>
    </row>
    <row r="27" spans="2:9" x14ac:dyDescent="0.25">
      <c r="B27" s="9">
        <v>2031</v>
      </c>
      <c r="C27" s="10">
        <f>'Row 6-nom'!C27*'Discount Rate Adjustment'!$C27</f>
        <v>224.4523992309984</v>
      </c>
      <c r="D27" s="10">
        <f>'Row 6-nom'!D27*'Discount Rate Adjustment'!$C27</f>
        <v>18.911448792829422</v>
      </c>
      <c r="E27" s="10">
        <f>'Row 6-nom'!E27*'Discount Rate Adjustment'!$C27</f>
        <v>84.632994804302655</v>
      </c>
      <c r="F27" s="10">
        <f>'Row 6-nom'!F27*'Discount Rate Adjustment'!$C27</f>
        <v>1811.5258057660765</v>
      </c>
      <c r="G27" s="10">
        <f>'Row 6-nom'!G27*'Discount Rate Adjustment'!$C27</f>
        <v>457.53538561172797</v>
      </c>
      <c r="H27" s="10">
        <f t="shared" si="0"/>
        <v>2597.0580342059352</v>
      </c>
      <c r="I27" s="15">
        <v>4.3470863427409044E-2</v>
      </c>
    </row>
    <row r="28" spans="2:9" x14ac:dyDescent="0.25">
      <c r="B28" s="9">
        <v>2032</v>
      </c>
      <c r="C28" s="10">
        <f>'Row 6-nom'!C28*'Discount Rate Adjustment'!$C28</f>
        <v>314.18223131307906</v>
      </c>
      <c r="D28" s="10">
        <f>'Row 6-nom'!D28*'Discount Rate Adjustment'!$C28</f>
        <v>26.696729933972879</v>
      </c>
      <c r="E28" s="10">
        <f>'Row 6-nom'!E28*'Discount Rate Adjustment'!$C28</f>
        <v>108.65945751415431</v>
      </c>
      <c r="F28" s="10">
        <f>'Row 6-nom'!F28*'Discount Rate Adjustment'!$C28</f>
        <v>1832.7090486345228</v>
      </c>
      <c r="G28" s="10">
        <f>'Row 6-nom'!G28*'Discount Rate Adjustment'!$C28</f>
        <v>513.57202780113016</v>
      </c>
      <c r="H28" s="10">
        <f t="shared" si="0"/>
        <v>2795.819495196859</v>
      </c>
      <c r="I28" s="15">
        <v>4.1762062827705226E-2</v>
      </c>
    </row>
    <row r="29" spans="2:9" x14ac:dyDescent="0.25">
      <c r="B29" s="9">
        <v>2033</v>
      </c>
      <c r="C29" s="10">
        <f>'Row 6-nom'!C29*'Discount Rate Adjustment'!$C29</f>
        <v>353.34405041799158</v>
      </c>
      <c r="D29" s="10">
        <f>'Row 6-nom'!D29*'Discount Rate Adjustment'!$C29</f>
        <v>30.083131241006026</v>
      </c>
      <c r="E29" s="10">
        <f>'Row 6-nom'!E29*'Discount Rate Adjustment'!$C29</f>
        <v>121.76328319431002</v>
      </c>
      <c r="F29" s="10">
        <f>'Row 6-nom'!F29*'Discount Rate Adjustment'!$C29</f>
        <v>1846.9869295046258</v>
      </c>
      <c r="G29" s="10">
        <f>'Row 6-nom'!G29*'Discount Rate Adjustment'!$C29</f>
        <v>570.57785418023559</v>
      </c>
      <c r="H29" s="10">
        <f t="shared" si="0"/>
        <v>2922.7552485381689</v>
      </c>
      <c r="I29" s="15">
        <v>3.5673287570502192E-2</v>
      </c>
    </row>
    <row r="30" spans="2:9" x14ac:dyDescent="0.25">
      <c r="B30" s="9">
        <v>2034</v>
      </c>
      <c r="C30" s="10">
        <f>'Row 6-nom'!C30*'Discount Rate Adjustment'!$C30</f>
        <v>350.3870815440327</v>
      </c>
      <c r="D30" s="10">
        <f>'Row 6-nom'!D30*'Discount Rate Adjustment'!$C30</f>
        <v>29.793764688637438</v>
      </c>
      <c r="E30" s="10">
        <f>'Row 6-nom'!E30*'Discount Rate Adjustment'!$C30</f>
        <v>124.82293473297797</v>
      </c>
      <c r="F30" s="10">
        <f>'Row 6-nom'!F30*'Discount Rate Adjustment'!$C30</f>
        <v>1775.9865630810007</v>
      </c>
      <c r="G30" s="10">
        <f>'Row 6-nom'!G30*'Discount Rate Adjustment'!$C30</f>
        <v>594.32848764420226</v>
      </c>
      <c r="H30" s="10">
        <f t="shared" si="0"/>
        <v>2875.3188316908509</v>
      </c>
      <c r="I30" s="15">
        <v>4.282888896347363E-2</v>
      </c>
    </row>
    <row r="31" spans="2:9" x14ac:dyDescent="0.25">
      <c r="B31" s="9">
        <v>2035</v>
      </c>
      <c r="C31" s="10">
        <f>'Row 6-nom'!C31*'Discount Rate Adjustment'!$C31</f>
        <v>346.11905528169723</v>
      </c>
      <c r="D31" s="10">
        <f>'Row 6-nom'!D31*'Discount Rate Adjustment'!$C31</f>
        <v>29.422704430517989</v>
      </c>
      <c r="E31" s="10">
        <f>'Row 6-nom'!E31*'Discount Rate Adjustment'!$C31</f>
        <v>127.41222814645374</v>
      </c>
      <c r="F31" s="10">
        <f>'Row 6-nom'!F31*'Discount Rate Adjustment'!$C31</f>
        <v>1712.021865270885</v>
      </c>
      <c r="G31" s="10">
        <f>'Row 6-nom'!G31*'Discount Rate Adjustment'!$C31</f>
        <v>620.35954520524069</v>
      </c>
      <c r="H31" s="10">
        <f t="shared" si="0"/>
        <v>2835.3353983347943</v>
      </c>
      <c r="I31" s="15">
        <v>4.5880084317495497E-2</v>
      </c>
    </row>
    <row r="32" spans="2:9" x14ac:dyDescent="0.25">
      <c r="B32" s="9">
        <v>2036</v>
      </c>
      <c r="C32" s="10">
        <f>'Row 6-nom'!C32*'Discount Rate Adjustment'!$C32</f>
        <v>372.6475620198666</v>
      </c>
      <c r="D32" s="10">
        <f>'Row 6-nom'!D32*'Discount Rate Adjustment'!$C32</f>
        <v>31.76159317319005</v>
      </c>
      <c r="E32" s="10">
        <f>'Row 6-nom'!E32*'Discount Rate Adjustment'!$C32</f>
        <v>137.59743489599131</v>
      </c>
      <c r="F32" s="10">
        <f>'Row 6-nom'!F32*'Discount Rate Adjustment'!$C32</f>
        <v>1740.743420265334</v>
      </c>
      <c r="G32" s="10">
        <f>'Row 6-nom'!G32*'Discount Rate Adjustment'!$C32</f>
        <v>691.67387188532382</v>
      </c>
      <c r="H32" s="10">
        <f t="shared" si="0"/>
        <v>2974.423882239706</v>
      </c>
      <c r="I32" s="15">
        <v>4.1623571815405346E-2</v>
      </c>
    </row>
    <row r="33" spans="2:9" x14ac:dyDescent="0.25">
      <c r="B33" s="9">
        <v>2037</v>
      </c>
      <c r="C33" s="10">
        <f>'Row 6-nom'!C33*'Discount Rate Adjustment'!$C33</f>
        <v>363.0834836164633</v>
      </c>
      <c r="D33" s="10">
        <f>'Row 6-nom'!D33*'Discount Rate Adjustment'!$C33</f>
        <v>30.968215692196576</v>
      </c>
      <c r="E33" s="10">
        <f>'Row 6-nom'!E33*'Discount Rate Adjustment'!$C33</f>
        <v>138.91948144537585</v>
      </c>
      <c r="F33" s="10">
        <f>'Row 6-nom'!F33*'Discount Rate Adjustment'!$C33</f>
        <v>1667.1128587975488</v>
      </c>
      <c r="G33" s="10">
        <f>'Row 6-nom'!G33*'Discount Rate Adjustment'!$C33</f>
        <v>713.04269873611156</v>
      </c>
      <c r="H33" s="10">
        <f t="shared" si="0"/>
        <v>2913.1267382876958</v>
      </c>
      <c r="I33" s="15">
        <v>4.779696681954098E-2</v>
      </c>
    </row>
    <row r="34" spans="2:9" x14ac:dyDescent="0.25">
      <c r="B34" s="9">
        <v>2038</v>
      </c>
      <c r="C34" s="10">
        <f>'Row 6-nom'!C34*'Discount Rate Adjustment'!$C34</f>
        <v>353.03722048197034</v>
      </c>
      <c r="D34" s="10">
        <f>'Row 6-nom'!D34*'Discount Rate Adjustment'!$C34</f>
        <v>29.959188572191461</v>
      </c>
      <c r="E34" s="10">
        <f>'Row 6-nom'!E34*'Discount Rate Adjustment'!$C34</f>
        <v>139.94247927119031</v>
      </c>
      <c r="F34" s="10">
        <f>'Row 6-nom'!F34*'Discount Rate Adjustment'!$C34</f>
        <v>1613.3129694755175</v>
      </c>
      <c r="G34" s="10">
        <f>'Row 6-nom'!G34*'Discount Rate Adjustment'!$C34</f>
        <v>741.77506988187088</v>
      </c>
      <c r="H34" s="10">
        <f t="shared" si="0"/>
        <v>2878.0269276827403</v>
      </c>
      <c r="I34" s="15">
        <v>1.6816406984249396E-2</v>
      </c>
    </row>
    <row r="35" spans="2:9" x14ac:dyDescent="0.25">
      <c r="B35" s="9">
        <v>2039</v>
      </c>
      <c r="C35" s="10">
        <f>'Row 6-nom'!C35*'Discount Rate Adjustment'!$C35</f>
        <v>342.79869070081662</v>
      </c>
      <c r="D35" s="10">
        <f>'Row 6-nom'!D35*'Discount Rate Adjustment'!$C35</f>
        <v>29.149321195406021</v>
      </c>
      <c r="E35" s="10">
        <f>'Row 6-nom'!E35*'Discount Rate Adjustment'!$C35</f>
        <v>140.6130680675972</v>
      </c>
      <c r="F35" s="10">
        <f>'Row 6-nom'!F35*'Discount Rate Adjustment'!$C35</f>
        <v>1560.4337108219161</v>
      </c>
      <c r="G35" s="10">
        <f>'Row 6-nom'!G35*'Discount Rate Adjustment'!$C35</f>
        <v>769.84618368197278</v>
      </c>
      <c r="H35" s="10">
        <f t="shared" si="0"/>
        <v>2842.8409744677087</v>
      </c>
      <c r="I35" s="15">
        <v>4.3701805446377452E-2</v>
      </c>
    </row>
    <row r="36" spans="2:9" x14ac:dyDescent="0.25">
      <c r="B36" s="9">
        <v>2040</v>
      </c>
      <c r="C36" s="10">
        <f>'Row 6-nom'!C36*'Discount Rate Adjustment'!$C36</f>
        <v>332.43149073777352</v>
      </c>
      <c r="D36" s="10">
        <f>'Row 6-nom'!D36*'Discount Rate Adjustment'!$C36</f>
        <v>28.33683981825283</v>
      </c>
      <c r="E36" s="10">
        <f>'Row 6-nom'!E36*'Discount Rate Adjustment'!$C36</f>
        <v>140.92772113202622</v>
      </c>
      <c r="F36" s="10">
        <f>'Row 6-nom'!F36*'Discount Rate Adjustment'!$C36</f>
        <v>1505.1665185897796</v>
      </c>
      <c r="G36" s="10">
        <f>'Row 6-nom'!G36*'Discount Rate Adjustment'!$C36</f>
        <v>793.97547884154335</v>
      </c>
      <c r="H36" s="10">
        <f t="shared" si="0"/>
        <v>2800.8380491193757</v>
      </c>
      <c r="I36" s="15">
        <v>4.4548608913934987E-2</v>
      </c>
    </row>
    <row r="37" spans="2:9" x14ac:dyDescent="0.25">
      <c r="B37" s="9">
        <v>2041</v>
      </c>
      <c r="C37" s="10">
        <f>'Row 6-nom'!C37*'Discount Rate Adjustment'!$C37</f>
        <v>322.14429874123897</v>
      </c>
      <c r="D37" s="10">
        <f>'Row 6-nom'!D37*'Discount Rate Adjustment'!$C37</f>
        <v>27.52180546005572</v>
      </c>
      <c r="E37" s="10">
        <f>'Row 6-nom'!E37*'Discount Rate Adjustment'!$C37</f>
        <v>140.97579282207826</v>
      </c>
      <c r="F37" s="10">
        <f>'Row 6-nom'!F37*'Discount Rate Adjustment'!$C37</f>
        <v>1451.1637420970644</v>
      </c>
      <c r="G37" s="10">
        <f>'Row 6-nom'!G37*'Discount Rate Adjustment'!$C37</f>
        <v>818.64200913455056</v>
      </c>
      <c r="H37" s="10">
        <f t="shared" si="0"/>
        <v>2760.4476482549881</v>
      </c>
      <c r="I37" s="15">
        <v>3.3054415714187171E-2</v>
      </c>
    </row>
    <row r="38" spans="2:9" x14ac:dyDescent="0.25">
      <c r="B38" s="9">
        <v>2042</v>
      </c>
      <c r="C38" s="10">
        <f>'Row 6-nom'!C38*'Discount Rate Adjustment'!$C38</f>
        <v>286.90259637654799</v>
      </c>
      <c r="D38" s="10">
        <f>'Row 6-nom'!D38*'Discount Rate Adjustment'!$C38</f>
        <v>24.548218404125791</v>
      </c>
      <c r="E38" s="10">
        <f>'Row 6-nom'!E38*'Discount Rate Adjustment'!$C38</f>
        <v>134.97132366725191</v>
      </c>
      <c r="F38" s="10">
        <f>'Row 6-nom'!F38*'Discount Rate Adjustment'!$C38</f>
        <v>1413.994987716022</v>
      </c>
      <c r="G38" s="10">
        <f>'Row 6-nom'!G38*'Discount Rate Adjustment'!$C38</f>
        <v>840.31519984718341</v>
      </c>
      <c r="H38" s="10">
        <f t="shared" si="0"/>
        <v>2700.7323260111311</v>
      </c>
      <c r="I38" s="15">
        <v>8.6044002104556039E-2</v>
      </c>
    </row>
    <row r="39" spans="2:9" x14ac:dyDescent="0.25">
      <c r="B39" s="9">
        <v>2043</v>
      </c>
      <c r="C39" s="10">
        <f>'Row 6-nom'!C39*'Discount Rate Adjustment'!$C39</f>
        <v>302.40771254739963</v>
      </c>
      <c r="D39" s="10">
        <f>'Row 6-nom'!D39*'Discount Rate Adjustment'!$C39</f>
        <v>25.972175145064583</v>
      </c>
      <c r="E39" s="10">
        <f>'Row 6-nom'!E39*'Discount Rate Adjustment'!$C39</f>
        <v>140.57679900037542</v>
      </c>
      <c r="F39" s="10">
        <f>'Row 6-nom'!F39*'Discount Rate Adjustment'!$C39</f>
        <v>1404.8716940929912</v>
      </c>
      <c r="G39" s="10">
        <f>'Row 6-nom'!G39*'Discount Rate Adjustment'!$C39</f>
        <v>901.59337769272042</v>
      </c>
      <c r="H39" s="10">
        <f t="shared" si="0"/>
        <v>2775.4217584785511</v>
      </c>
      <c r="I39" s="15">
        <v>3.9603842208671296E-2</v>
      </c>
    </row>
    <row r="41" spans="2:9" x14ac:dyDescent="0.25">
      <c r="B41" s="12" t="s">
        <v>21</v>
      </c>
    </row>
    <row r="42" spans="2:9" x14ac:dyDescent="0.25">
      <c r="B42" s="12" t="s">
        <v>16</v>
      </c>
    </row>
    <row r="43" spans="2:9" x14ac:dyDescent="0.25">
      <c r="B43" s="12" t="s">
        <v>46</v>
      </c>
    </row>
    <row r="44" spans="2:9" x14ac:dyDescent="0.25">
      <c r="B44" s="12"/>
    </row>
    <row r="45" spans="2:9" x14ac:dyDescent="0.25">
      <c r="B45" s="12" t="s">
        <v>17</v>
      </c>
    </row>
    <row r="46" spans="2:9" x14ac:dyDescent="0.25">
      <c r="B46" s="12" t="s">
        <v>19</v>
      </c>
    </row>
    <row r="47" spans="2:9" x14ac:dyDescent="0.25">
      <c r="B47" s="12" t="s">
        <v>20</v>
      </c>
    </row>
    <row r="48" spans="2:9" x14ac:dyDescent="0.25">
      <c r="B48" s="12" t="s">
        <v>47</v>
      </c>
    </row>
  </sheetData>
  <mergeCells count="4">
    <mergeCell ref="B8:I8"/>
    <mergeCell ref="B9:I9"/>
    <mergeCell ref="B10:I10"/>
    <mergeCell ref="B11:I11"/>
  </mergeCells>
  <pageMargins left="0.7" right="0.7" top="0.75" bottom="0.75" header="0.3" footer="0.3"/>
  <pageSetup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workbookViewId="0"/>
  </sheetViews>
  <sheetFormatPr defaultRowHeight="15" x14ac:dyDescent="0.25"/>
  <cols>
    <col min="2" max="2" width="9.140625" style="23"/>
    <col min="3" max="8" width="15.140625" customWidth="1"/>
    <col min="9" max="9" width="17.28515625" customWidth="1"/>
  </cols>
  <sheetData>
    <row r="1" spans="1:9" x14ac:dyDescent="0.25">
      <c r="A1" s="37" t="s">
        <v>48</v>
      </c>
      <c r="B1" s="36"/>
    </row>
    <row r="2" spans="1:9" x14ac:dyDescent="0.25">
      <c r="A2" s="37" t="s">
        <v>49</v>
      </c>
      <c r="B2" s="36"/>
    </row>
    <row r="3" spans="1:9" x14ac:dyDescent="0.25">
      <c r="A3" s="37" t="s">
        <v>50</v>
      </c>
      <c r="B3" s="36"/>
    </row>
    <row r="4" spans="1:9" x14ac:dyDescent="0.25">
      <c r="A4" s="37" t="s">
        <v>52</v>
      </c>
      <c r="B4" s="36"/>
    </row>
    <row r="5" spans="1:9" x14ac:dyDescent="0.25">
      <c r="A5" s="38" t="s">
        <v>51</v>
      </c>
      <c r="B5" s="36"/>
    </row>
    <row r="6" spans="1:9" x14ac:dyDescent="0.25">
      <c r="A6" s="38" t="s">
        <v>60</v>
      </c>
      <c r="B6" s="36"/>
    </row>
    <row r="7" spans="1:9" x14ac:dyDescent="0.25">
      <c r="A7">
        <v>34</v>
      </c>
      <c r="I7" s="23" t="s">
        <v>34</v>
      </c>
    </row>
    <row r="8" spans="1:9" x14ac:dyDescent="0.25">
      <c r="B8" s="39" t="s">
        <v>14</v>
      </c>
      <c r="C8" s="39"/>
      <c r="D8" s="39"/>
      <c r="E8" s="39"/>
      <c r="F8" s="39"/>
      <c r="G8" s="39"/>
      <c r="H8" s="39"/>
      <c r="I8" s="39"/>
    </row>
    <row r="9" spans="1:9" x14ac:dyDescent="0.25">
      <c r="B9" s="39" t="s">
        <v>15</v>
      </c>
      <c r="C9" s="39"/>
      <c r="D9" s="39"/>
      <c r="E9" s="39"/>
      <c r="F9" s="39"/>
      <c r="G9" s="39"/>
      <c r="H9" s="39"/>
      <c r="I9" s="39"/>
    </row>
    <row r="10" spans="1:9" ht="18.75" x14ac:dyDescent="0.3">
      <c r="B10" s="40" t="s">
        <v>33</v>
      </c>
      <c r="C10" s="40"/>
      <c r="D10" s="40"/>
      <c r="E10" s="40"/>
      <c r="F10" s="40"/>
      <c r="G10" s="40"/>
      <c r="H10" s="40"/>
      <c r="I10" s="40"/>
    </row>
    <row r="11" spans="1:9" ht="15.75" thickBot="1" x14ac:dyDescent="0.3">
      <c r="B11" s="41" t="s">
        <v>45</v>
      </c>
      <c r="C11" s="41"/>
      <c r="D11" s="41"/>
      <c r="E11" s="41"/>
      <c r="F11" s="41"/>
      <c r="G11" s="41"/>
      <c r="H11" s="41"/>
      <c r="I11" s="41"/>
    </row>
    <row r="12" spans="1:9" ht="21" customHeight="1" x14ac:dyDescent="0.25">
      <c r="B12" s="7"/>
      <c r="C12" s="3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6</v>
      </c>
      <c r="I12" s="1" t="s">
        <v>22</v>
      </c>
    </row>
    <row r="13" spans="1:9" ht="21" x14ac:dyDescent="0.25">
      <c r="A13" s="5"/>
      <c r="B13" s="2" t="s">
        <v>7</v>
      </c>
      <c r="C13" s="4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9</v>
      </c>
      <c r="I13" s="2"/>
    </row>
    <row r="14" spans="1:9" x14ac:dyDescent="0.25">
      <c r="B14" s="8"/>
      <c r="C14" s="4" t="s">
        <v>9</v>
      </c>
      <c r="D14" s="2" t="s">
        <v>9</v>
      </c>
      <c r="E14" s="2" t="s">
        <v>9</v>
      </c>
      <c r="F14" s="2" t="s">
        <v>9</v>
      </c>
      <c r="G14" s="2" t="s">
        <v>9</v>
      </c>
      <c r="H14" s="2"/>
      <c r="I14" s="2"/>
    </row>
    <row r="15" spans="1:9" x14ac:dyDescent="0.25">
      <c r="B15" s="9">
        <v>2019</v>
      </c>
      <c r="C15" s="10">
        <f>'Row 7-nom'!C15*'Discount Rate Adjustment'!$C15</f>
        <v>139.22508662600126</v>
      </c>
      <c r="D15" s="10">
        <f>'Row 7-nom'!D15*'Discount Rate Adjustment'!$C15</f>
        <v>11.498794520153931</v>
      </c>
      <c r="E15" s="10">
        <f>'Row 7-nom'!E15*'Discount Rate Adjustment'!$C15</f>
        <v>33.725405930221036</v>
      </c>
      <c r="F15" s="10">
        <f>'Row 7-nom'!F15*'Discount Rate Adjustment'!$C15</f>
        <v>2850.3926245926787</v>
      </c>
      <c r="G15" s="10">
        <f>'Row 7-nom'!G15*'Discount Rate Adjustment'!$C15</f>
        <v>6.5286086319999077</v>
      </c>
      <c r="H15" s="10">
        <f t="shared" ref="H15:H39" si="0">SUM(C15:G15)</f>
        <v>3041.3705203010545</v>
      </c>
      <c r="I15" s="15">
        <v>-5.2222131021111402E-2</v>
      </c>
    </row>
    <row r="16" spans="1:9" x14ac:dyDescent="0.25">
      <c r="B16" s="9">
        <v>2020</v>
      </c>
      <c r="C16" s="10">
        <f>'Row 7-nom'!C16*'Discount Rate Adjustment'!$C16</f>
        <v>125.32225355720962</v>
      </c>
      <c r="D16" s="10">
        <f>'Row 7-nom'!D16*'Discount Rate Adjustment'!$C16</f>
        <v>10.305666650854537</v>
      </c>
      <c r="E16" s="10">
        <f>'Row 7-nom'!E16*'Discount Rate Adjustment'!$C16</f>
        <v>31.859005558468638</v>
      </c>
      <c r="F16" s="10">
        <f>'Row 7-nom'!F16*'Discount Rate Adjustment'!$C16</f>
        <v>2781.9848439277512</v>
      </c>
      <c r="G16" s="10">
        <f>'Row 7-nom'!G16*'Discount Rate Adjustment'!$C16</f>
        <v>268.49805460312768</v>
      </c>
      <c r="H16" s="10">
        <f t="shared" si="0"/>
        <v>3217.9698242974118</v>
      </c>
      <c r="I16" s="15">
        <v>-1.8296938163622517E-2</v>
      </c>
    </row>
    <row r="17" spans="2:9" x14ac:dyDescent="0.25">
      <c r="B17" s="9">
        <v>2021</v>
      </c>
      <c r="C17" s="10">
        <f>'Row 7-nom'!C17*'Discount Rate Adjustment'!$C17</f>
        <v>112.03479710103073</v>
      </c>
      <c r="D17" s="10">
        <f>'Row 7-nom'!D17*'Discount Rate Adjustment'!$C17</f>
        <v>9.1635397628877744</v>
      </c>
      <c r="E17" s="10">
        <f>'Row 7-nom'!E17*'Discount Rate Adjustment'!$C17</f>
        <v>30.354954014546902</v>
      </c>
      <c r="F17" s="10">
        <f>'Row 7-nom'!F17*'Discount Rate Adjustment'!$C17</f>
        <v>2696.1938090343274</v>
      </c>
      <c r="G17" s="10">
        <f>'Row 7-nom'!G17*'Discount Rate Adjustment'!$C17</f>
        <v>367.59523568824721</v>
      </c>
      <c r="H17" s="10">
        <f t="shared" si="0"/>
        <v>3215.3423356010398</v>
      </c>
      <c r="I17" s="15">
        <v>2.2430591441801456E-2</v>
      </c>
    </row>
    <row r="18" spans="2:9" x14ac:dyDescent="0.25">
      <c r="B18" s="9">
        <v>2022</v>
      </c>
      <c r="C18" s="10">
        <f>'Row 7-nom'!C18*'Discount Rate Adjustment'!$C18</f>
        <v>99.992184185964177</v>
      </c>
      <c r="D18" s="10">
        <f>'Row 7-nom'!D18*'Discount Rate Adjustment'!$C18</f>
        <v>8.1583984494861372</v>
      </c>
      <c r="E18" s="10">
        <f>'Row 7-nom'!E18*'Discount Rate Adjustment'!$C18</f>
        <v>30.207879787601911</v>
      </c>
      <c r="F18" s="10">
        <f>'Row 7-nom'!F18*'Discount Rate Adjustment'!$C18</f>
        <v>2601.5996599631926</v>
      </c>
      <c r="G18" s="10">
        <f>'Row 7-nom'!G18*'Discount Rate Adjustment'!$C18</f>
        <v>305.82850478299275</v>
      </c>
      <c r="H18" s="10">
        <f t="shared" si="0"/>
        <v>3045.7866271692374</v>
      </c>
      <c r="I18" s="15">
        <v>2.0527426874302205E-2</v>
      </c>
    </row>
    <row r="19" spans="2:9" x14ac:dyDescent="0.25">
      <c r="B19" s="9">
        <v>2023</v>
      </c>
      <c r="C19" s="10">
        <f>'Row 7-nom'!C19*'Discount Rate Adjustment'!$C19</f>
        <v>201.14236570182399</v>
      </c>
      <c r="D19" s="10">
        <f>'Row 7-nom'!D19*'Discount Rate Adjustment'!$C19</f>
        <v>16.953107803358748</v>
      </c>
      <c r="E19" s="10">
        <f>'Row 7-nom'!E19*'Discount Rate Adjustment'!$C19</f>
        <v>55.060901684165316</v>
      </c>
      <c r="F19" s="10">
        <f>'Row 7-nom'!F19*'Discount Rate Adjustment'!$C19</f>
        <v>2501.8754185310931</v>
      </c>
      <c r="G19" s="10">
        <f>'Row 7-nom'!G19*'Discount Rate Adjustment'!$C19</f>
        <v>321.79304744416208</v>
      </c>
      <c r="H19" s="10">
        <f t="shared" si="0"/>
        <v>3096.8248411646036</v>
      </c>
      <c r="I19" s="15">
        <v>-8.8446584666192329E-3</v>
      </c>
    </row>
    <row r="20" spans="2:9" x14ac:dyDescent="0.25">
      <c r="B20" s="9">
        <v>2024</v>
      </c>
      <c r="C20" s="10">
        <f>'Row 7-nom'!C20*'Discount Rate Adjustment'!$C20</f>
        <v>180.31686249262842</v>
      </c>
      <c r="D20" s="10">
        <f>'Row 7-nom'!D20*'Discount Rate Adjustment'!$C20</f>
        <v>15.166941182436316</v>
      </c>
      <c r="E20" s="10">
        <f>'Row 7-nom'!E20*'Discount Rate Adjustment'!$C20</f>
        <v>52.714540341016928</v>
      </c>
      <c r="F20" s="10">
        <f>'Row 7-nom'!F20*'Discount Rate Adjustment'!$C20</f>
        <v>2461.2350145931314</v>
      </c>
      <c r="G20" s="10">
        <f>'Row 7-nom'!G20*'Discount Rate Adjustment'!$C20</f>
        <v>342.61194052902107</v>
      </c>
      <c r="H20" s="10">
        <f t="shared" si="0"/>
        <v>3052.045299138234</v>
      </c>
      <c r="I20" s="15">
        <v>1.7954636272586331E-2</v>
      </c>
    </row>
    <row r="21" spans="2:9" x14ac:dyDescent="0.25">
      <c r="B21" s="9">
        <v>2025</v>
      </c>
      <c r="C21" s="10">
        <f>'Row 7-nom'!C21*'Discount Rate Adjustment'!$C21</f>
        <v>263.70009187474392</v>
      </c>
      <c r="D21" s="10">
        <f>'Row 7-nom'!D21*'Discount Rate Adjustment'!$C21</f>
        <v>22.395118096715386</v>
      </c>
      <c r="E21" s="10">
        <f>'Row 7-nom'!E21*'Discount Rate Adjustment'!$C21</f>
        <v>75.230630806405571</v>
      </c>
      <c r="F21" s="10">
        <f>'Row 7-nom'!F21*'Discount Rate Adjustment'!$C21</f>
        <v>2339.252976223449</v>
      </c>
      <c r="G21" s="10">
        <f>'Row 7-nom'!G21*'Discount Rate Adjustment'!$C21</f>
        <v>357.40330191122803</v>
      </c>
      <c r="H21" s="10">
        <f t="shared" si="0"/>
        <v>3057.9821189125419</v>
      </c>
      <c r="I21" s="15">
        <v>1.5373219679979355</v>
      </c>
    </row>
    <row r="22" spans="2:9" x14ac:dyDescent="0.25">
      <c r="B22" s="9">
        <v>2026</v>
      </c>
      <c r="C22" s="10">
        <f>'Row 7-nom'!C22*'Discount Rate Adjustment'!$C22</f>
        <v>236.26196219497677</v>
      </c>
      <c r="D22" s="10">
        <f>'Row 7-nom'!D22*'Discount Rate Adjustment'!$C22</f>
        <v>20.001558978876648</v>
      </c>
      <c r="E22" s="10">
        <f>'Row 7-nom'!E22*'Discount Rate Adjustment'!$C22</f>
        <v>71.806052124590494</v>
      </c>
      <c r="F22" s="10">
        <f>'Row 7-nom'!F22*'Discount Rate Adjustment'!$C22</f>
        <v>2191.7161048958164</v>
      </c>
      <c r="G22" s="10">
        <f>'Row 7-nom'!G22*'Discount Rate Adjustment'!$C22</f>
        <v>370.33250987169572</v>
      </c>
      <c r="H22" s="10">
        <f t="shared" si="0"/>
        <v>2890.118188065956</v>
      </c>
      <c r="I22" s="15">
        <v>1.4851812863044653</v>
      </c>
    </row>
    <row r="23" spans="2:9" x14ac:dyDescent="0.25">
      <c r="B23" s="9">
        <v>2027</v>
      </c>
      <c r="C23" s="10">
        <f>'Row 7-nom'!C23*'Discount Rate Adjustment'!$C23</f>
        <v>210.95102636302485</v>
      </c>
      <c r="D23" s="10">
        <f>'Row 7-nom'!D23*'Discount Rate Adjustment'!$C23</f>
        <v>17.80627967658312</v>
      </c>
      <c r="E23" s="10">
        <f>'Row 7-nom'!E23*'Discount Rate Adjustment'!$C23</f>
        <v>68.173248688750505</v>
      </c>
      <c r="F23" s="10">
        <f>'Row 7-nom'!F23*'Discount Rate Adjustment'!$C23</f>
        <v>2008.9210136856259</v>
      </c>
      <c r="G23" s="10">
        <f>'Row 7-nom'!G23*'Discount Rate Adjustment'!$C23</f>
        <v>364.25664422575051</v>
      </c>
      <c r="H23" s="10">
        <f t="shared" si="0"/>
        <v>2670.108212639735</v>
      </c>
      <c r="I23" s="15">
        <v>1.5012519377594977</v>
      </c>
    </row>
    <row r="24" spans="2:9" x14ac:dyDescent="0.25">
      <c r="B24" s="9">
        <v>2028</v>
      </c>
      <c r="C24" s="10">
        <f>'Row 7-nom'!C24*'Discount Rate Adjustment'!$C24</f>
        <v>188.80355067937467</v>
      </c>
      <c r="D24" s="10">
        <f>'Row 7-nom'!D24*'Discount Rate Adjustment'!$C24</f>
        <v>15.858718077105987</v>
      </c>
      <c r="E24" s="10">
        <f>'Row 7-nom'!E24*'Discount Rate Adjustment'!$C24</f>
        <v>65.105237605963367</v>
      </c>
      <c r="F24" s="10">
        <f>'Row 7-nom'!F24*'Discount Rate Adjustment'!$C24</f>
        <v>1929.9019139769364</v>
      </c>
      <c r="G24" s="10">
        <f>'Row 7-nom'!G24*'Discount Rate Adjustment'!$C24</f>
        <v>379.56028189232705</v>
      </c>
      <c r="H24" s="10">
        <f t="shared" si="0"/>
        <v>2579.2297022317075</v>
      </c>
      <c r="I24" s="15">
        <v>-0.32651739533516122</v>
      </c>
    </row>
    <row r="25" spans="2:9" x14ac:dyDescent="0.25">
      <c r="B25" s="9">
        <v>2029</v>
      </c>
      <c r="C25" s="10">
        <f>'Row 7-nom'!C25*'Discount Rate Adjustment'!$C25</f>
        <v>168.35806070553852</v>
      </c>
      <c r="D25" s="10">
        <f>'Row 7-nom'!D25*'Discount Rate Adjustment'!$C25</f>
        <v>14.125749270101982</v>
      </c>
      <c r="E25" s="10">
        <f>'Row 7-nom'!E25*'Discount Rate Adjustment'!$C25</f>
        <v>64.054073807440176</v>
      </c>
      <c r="F25" s="10">
        <f>'Row 7-nom'!F25*'Discount Rate Adjustment'!$C25</f>
        <v>1908.4594440330873</v>
      </c>
      <c r="G25" s="10">
        <f>'Row 7-nom'!G25*'Discount Rate Adjustment'!$C25</f>
        <v>407.20662547467145</v>
      </c>
      <c r="H25" s="10">
        <f t="shared" si="0"/>
        <v>2562.2039532908393</v>
      </c>
      <c r="I25" s="15">
        <v>-0.24986400414866838</v>
      </c>
    </row>
    <row r="26" spans="2:9" x14ac:dyDescent="0.25">
      <c r="B26" s="9">
        <v>2030</v>
      </c>
      <c r="C26" s="10">
        <f>'Row 7-nom'!C26*'Discount Rate Adjustment'!$C26</f>
        <v>205.53432673799583</v>
      </c>
      <c r="D26" s="10">
        <f>'Row 7-nom'!D26*'Discount Rate Adjustment'!$C26</f>
        <v>17.367819356755341</v>
      </c>
      <c r="E26" s="10">
        <f>'Row 7-nom'!E26*'Discount Rate Adjustment'!$C26</f>
        <v>73.060197017385661</v>
      </c>
      <c r="F26" s="10">
        <f>'Row 7-nom'!F26*'Discount Rate Adjustment'!$C26</f>
        <v>1877.5354875694393</v>
      </c>
      <c r="G26" s="10">
        <f>'Row 7-nom'!G26*'Discount Rate Adjustment'!$C26</f>
        <v>432.91671616188802</v>
      </c>
      <c r="H26" s="10">
        <f t="shared" si="0"/>
        <v>2606.414546843464</v>
      </c>
      <c r="I26" s="15">
        <v>7.6425919226118369E-2</v>
      </c>
    </row>
    <row r="27" spans="2:9" x14ac:dyDescent="0.25">
      <c r="B27" s="9">
        <v>2031</v>
      </c>
      <c r="C27" s="10">
        <f>'Row 7-nom'!C27*'Discount Rate Adjustment'!$C27</f>
        <v>223.19672147306272</v>
      </c>
      <c r="D27" s="10">
        <f>'Row 7-nom'!D27*'Discount Rate Adjustment'!$C27</f>
        <v>18.913646228905808</v>
      </c>
      <c r="E27" s="10">
        <f>'Row 7-nom'!E27*'Discount Rate Adjustment'!$C27</f>
        <v>79.480007205174218</v>
      </c>
      <c r="F27" s="10">
        <f>'Row 7-nom'!F27*'Discount Rate Adjustment'!$C27</f>
        <v>1817.9150081178927</v>
      </c>
      <c r="G27" s="10">
        <f>'Row 7-nom'!G27*'Discount Rate Adjustment'!$C27</f>
        <v>459.22301651839348</v>
      </c>
      <c r="H27" s="10">
        <f t="shared" si="0"/>
        <v>2598.7283995434291</v>
      </c>
      <c r="I27" s="15">
        <v>8.1678406258151592E-2</v>
      </c>
    </row>
    <row r="28" spans="2:9" x14ac:dyDescent="0.25">
      <c r="B28" s="9">
        <v>2032</v>
      </c>
      <c r="C28" s="10">
        <f>'Row 7-nom'!C28*'Discount Rate Adjustment'!$C28</f>
        <v>313.30625854919498</v>
      </c>
      <c r="D28" s="10">
        <f>'Row 7-nom'!D28*'Discount Rate Adjustment'!$C28</f>
        <v>26.698481879500648</v>
      </c>
      <c r="E28" s="10">
        <f>'Row 7-nom'!E28*'Discount Rate Adjustment'!$C28</f>
        <v>103.73269469914912</v>
      </c>
      <c r="F28" s="10">
        <f>'Row 7-nom'!F28*'Discount Rate Adjustment'!$C28</f>
        <v>1838.2189173193537</v>
      </c>
      <c r="G28" s="10">
        <f>'Row 7-nom'!G28*'Discount Rate Adjustment'!$C28</f>
        <v>515.15082271257063</v>
      </c>
      <c r="H28" s="10">
        <f t="shared" si="0"/>
        <v>2797.1071751597692</v>
      </c>
      <c r="I28" s="15">
        <v>7.2877233814410844E-2</v>
      </c>
    </row>
    <row r="29" spans="2:9" x14ac:dyDescent="0.25">
      <c r="B29" s="9">
        <v>2033</v>
      </c>
      <c r="C29" s="10">
        <f>'Row 7-nom'!C29*'Discount Rate Adjustment'!$C29</f>
        <v>352.52926782671261</v>
      </c>
      <c r="D29" s="10">
        <f>'Row 7-nom'!D29*'Discount Rate Adjustment'!$C29</f>
        <v>30.084760806188584</v>
      </c>
      <c r="E29" s="10">
        <f>'Row 7-nom'!E29*'Discount Rate Adjustment'!$C29</f>
        <v>117.0397169184686</v>
      </c>
      <c r="F29" s="10">
        <f>'Row 7-nom'!F29*'Discount Rate Adjustment'!$C29</f>
        <v>1852.0307053388399</v>
      </c>
      <c r="G29" s="10">
        <f>'Row 7-nom'!G29*'Discount Rate Adjustment'!$C29</f>
        <v>572.14332313227953</v>
      </c>
      <c r="H29" s="10">
        <f t="shared" si="0"/>
        <v>2923.8277740224889</v>
      </c>
      <c r="I29" s="15">
        <v>6.3246944375350792E-2</v>
      </c>
    </row>
    <row r="30" spans="2:9" x14ac:dyDescent="0.25">
      <c r="B30" s="9">
        <v>2034</v>
      </c>
      <c r="C30" s="10">
        <f>'Row 7-nom'!C30*'Discount Rate Adjustment'!$C30</f>
        <v>349.88183701404853</v>
      </c>
      <c r="D30" s="10">
        <f>'Row 7-nom'!D30*'Discount Rate Adjustment'!$C30</f>
        <v>29.795280422227393</v>
      </c>
      <c r="E30" s="10">
        <f>'Row 7-nom'!E30*'Discount Rate Adjustment'!$C30</f>
        <v>120.3138799251341</v>
      </c>
      <c r="F30" s="10">
        <f>'Row 7-nom'!F30*'Discount Rate Adjustment'!$C30</f>
        <v>1780.3647595555788</v>
      </c>
      <c r="G30" s="10">
        <f>'Row 7-nom'!G30*'Discount Rate Adjustment'!$C30</f>
        <v>595.8043069162859</v>
      </c>
      <c r="H30" s="10">
        <f t="shared" si="0"/>
        <v>2876.1600638332748</v>
      </c>
      <c r="I30" s="15">
        <v>6.5806204937096713E-2</v>
      </c>
    </row>
    <row r="31" spans="2:9" x14ac:dyDescent="0.25">
      <c r="B31" s="9">
        <v>2035</v>
      </c>
      <c r="C31" s="10">
        <f>'Row 7-nom'!C31*'Discount Rate Adjustment'!$C31</f>
        <v>345.41412848886279</v>
      </c>
      <c r="D31" s="10">
        <f>'Row 7-nom'!D31*'Discount Rate Adjustment'!$C31</f>
        <v>29.424114284103659</v>
      </c>
      <c r="E31" s="10">
        <f>'Row 7-nom'!E31*'Discount Rate Adjustment'!$C31</f>
        <v>123.11076485657814</v>
      </c>
      <c r="F31" s="10">
        <f>'Row 7-nom'!F31*'Discount Rate Adjustment'!$C31</f>
        <v>1715.8547872191234</v>
      </c>
      <c r="G31" s="10">
        <f>'Row 7-nom'!G31*'Discount Rate Adjustment'!$C31</f>
        <v>621.75835493782176</v>
      </c>
      <c r="H31" s="10">
        <f t="shared" si="0"/>
        <v>2835.56214978649</v>
      </c>
      <c r="I31" s="15">
        <v>5.2460684996208845E-2</v>
      </c>
    </row>
    <row r="32" spans="2:9" x14ac:dyDescent="0.25">
      <c r="B32" s="9">
        <v>2036</v>
      </c>
      <c r="C32" s="10">
        <f>'Row 7-nom'!C32*'Discount Rate Adjustment'!$C32</f>
        <v>371.99187716000762</v>
      </c>
      <c r="D32" s="10">
        <f>'Row 7-nom'!D32*'Discount Rate Adjustment'!$C32</f>
        <v>31.762685981289813</v>
      </c>
      <c r="E32" s="10">
        <f>'Row 7-nom'!E32*'Discount Rate Adjustment'!$C32</f>
        <v>133.47426993557795</v>
      </c>
      <c r="F32" s="10">
        <f>'Row 7-nom'!F32*'Discount Rate Adjustment'!$C32</f>
        <v>1744.3662976776748</v>
      </c>
      <c r="G32" s="10">
        <f>'Row 7-nom'!G32*'Discount Rate Adjustment'!$C32</f>
        <v>693.10370200305636</v>
      </c>
      <c r="H32" s="10">
        <f t="shared" si="0"/>
        <v>2974.6988327576064</v>
      </c>
      <c r="I32" s="15">
        <v>5.0077309843135548E-2</v>
      </c>
    </row>
    <row r="33" spans="2:9" x14ac:dyDescent="0.25">
      <c r="B33" s="9">
        <v>2037</v>
      </c>
      <c r="C33" s="10">
        <f>'Row 7-nom'!C33*'Discount Rate Adjustment'!$C33</f>
        <v>362.67689516896445</v>
      </c>
      <c r="D33" s="10">
        <f>'Row 7-nom'!D33*'Discount Rate Adjustment'!$C33</f>
        <v>30.969232163315326</v>
      </c>
      <c r="E33" s="10">
        <f>'Row 7-nom'!E33*'Discount Rate Adjustment'!$C33</f>
        <v>134.99061727719456</v>
      </c>
      <c r="F33" s="10">
        <f>'Row 7-nom'!F33*'Discount Rate Adjustment'!$C33</f>
        <v>1670.2283427765085</v>
      </c>
      <c r="G33" s="10">
        <f>'Row 7-nom'!G33*'Discount Rate Adjustment'!$C33</f>
        <v>714.36655072116776</v>
      </c>
      <c r="H33" s="10">
        <f t="shared" si="0"/>
        <v>2913.2316381071505</v>
      </c>
      <c r="I33" s="15">
        <v>5.1232436227366278E-2</v>
      </c>
    </row>
    <row r="34" spans="2:9" x14ac:dyDescent="0.25">
      <c r="B34" s="9">
        <v>2038</v>
      </c>
      <c r="C34" s="10">
        <f>'Row 7-nom'!C34*'Discount Rate Adjustment'!$C34</f>
        <v>352.65903385049529</v>
      </c>
      <c r="D34" s="10">
        <f>'Row 7-nom'!D34*'Discount Rate Adjustment'!$C34</f>
        <v>29.96013403877015</v>
      </c>
      <c r="E34" s="10">
        <f>'Row 7-nom'!E34*'Discount Rate Adjustment'!$C34</f>
        <v>136.18727511395866</v>
      </c>
      <c r="F34" s="10">
        <f>'Row 7-nom'!F34*'Discount Rate Adjustment'!$C34</f>
        <v>1616.0845102042827</v>
      </c>
      <c r="G34" s="10">
        <f>'Row 7-nom'!G34*'Discount Rate Adjustment'!$C34</f>
        <v>743.04161691068077</v>
      </c>
      <c r="H34" s="10">
        <f t="shared" si="0"/>
        <v>2877.9325701181874</v>
      </c>
      <c r="I34" s="15">
        <v>1.3533391692725376E-2</v>
      </c>
    </row>
    <row r="35" spans="2:9" x14ac:dyDescent="0.25">
      <c r="B35" s="9">
        <v>2039</v>
      </c>
      <c r="C35" s="10">
        <f>'Row 7-nom'!C35*'Discount Rate Adjustment'!$C35</f>
        <v>342.44692190584396</v>
      </c>
      <c r="D35" s="10">
        <f>'Row 7-nom'!D35*'Discount Rate Adjustment'!$C35</f>
        <v>29.150200617393455</v>
      </c>
      <c r="E35" s="10">
        <f>'Row 7-nom'!E35*'Discount Rate Adjustment'!$C35</f>
        <v>137.02889581562121</v>
      </c>
      <c r="F35" s="10">
        <f>'Row 7-nom'!F35*'Discount Rate Adjustment'!$C35</f>
        <v>1562.9077007569585</v>
      </c>
      <c r="G35" s="10">
        <f>'Row 7-nom'!G35*'Discount Rate Adjustment'!$C35</f>
        <v>771.05714775866591</v>
      </c>
      <c r="H35" s="10">
        <f t="shared" si="0"/>
        <v>2842.590866854483</v>
      </c>
      <c r="I35" s="15">
        <v>3.445556718649137E-2</v>
      </c>
    </row>
    <row r="36" spans="2:9" x14ac:dyDescent="0.25">
      <c r="B36" s="9">
        <v>2040</v>
      </c>
      <c r="C36" s="10">
        <f>'Row 7-nom'!C36*'Discount Rate Adjustment'!$C36</f>
        <v>332.26789256319785</v>
      </c>
      <c r="D36" s="10">
        <f>'Row 7-nom'!D36*'Discount Rate Adjustment'!$C36</f>
        <v>28.337657809125709</v>
      </c>
      <c r="E36" s="10">
        <f>'Row 7-nom'!E36*'Discount Rate Adjustment'!$C36</f>
        <v>137.50459292720475</v>
      </c>
      <c r="F36" s="10">
        <f>'Row 7-nom'!F36*'Discount Rate Adjustment'!$C36</f>
        <v>1507.2591028407769</v>
      </c>
      <c r="G36" s="10">
        <f>'Row 7-nom'!G36*'Discount Rate Adjustment'!$C36</f>
        <v>795.07551296739007</v>
      </c>
      <c r="H36" s="10">
        <f t="shared" si="0"/>
        <v>2800.4447591076951</v>
      </c>
      <c r="I36" s="15">
        <v>2.9139277139958931E-2</v>
      </c>
    </row>
    <row r="37" spans="2:9" x14ac:dyDescent="0.25">
      <c r="B37" s="9">
        <v>2041</v>
      </c>
      <c r="C37" s="10">
        <f>'Row 7-nom'!C37*'Discount Rate Adjustment'!$C37</f>
        <v>321.83995835508756</v>
      </c>
      <c r="D37" s="10">
        <f>'Row 7-nom'!D37*'Discount Rate Adjustment'!$C37</f>
        <v>27.522566311021095</v>
      </c>
      <c r="E37" s="10">
        <f>'Row 7-nom'!E37*'Discount Rate Adjustment'!$C37</f>
        <v>137.70535103249551</v>
      </c>
      <c r="F37" s="10">
        <f>'Row 7-nom'!F37*'Discount Rate Adjustment'!$C37</f>
        <v>1453.0803256788529</v>
      </c>
      <c r="G37" s="10">
        <f>'Row 7-nom'!G37*'Discount Rate Adjustment'!$C37</f>
        <v>819.71800456978872</v>
      </c>
      <c r="H37" s="10">
        <f t="shared" si="0"/>
        <v>2759.8662059472458</v>
      </c>
      <c r="I37" s="15">
        <v>8.8030865198827652E-3</v>
      </c>
    </row>
    <row r="38" spans="2:9" x14ac:dyDescent="0.25">
      <c r="B38" s="9">
        <v>2042</v>
      </c>
      <c r="C38" s="10">
        <f>'Row 7-nom'!C38*'Discount Rate Adjustment'!$C38</f>
        <v>286.61951537370976</v>
      </c>
      <c r="D38" s="10">
        <f>'Row 7-nom'!D38*'Discount Rate Adjustment'!$C38</f>
        <v>24.548926106632884</v>
      </c>
      <c r="E38" s="10">
        <f>'Row 7-nom'!E38*'Discount Rate Adjustment'!$C38</f>
        <v>131.83662618232273</v>
      </c>
      <c r="F38" s="10">
        <f>'Row 7-nom'!F38*'Discount Rate Adjustment'!$C38</f>
        <v>1415.9084737547071</v>
      </c>
      <c r="G38" s="10">
        <f>'Row 7-nom'!G38*'Discount Rate Adjustment'!$C38</f>
        <v>841.45757323413704</v>
      </c>
      <c r="H38" s="10">
        <f t="shared" si="0"/>
        <v>2700.3711146515097</v>
      </c>
      <c r="I38" s="15">
        <v>7.0004243640658145E-2</v>
      </c>
    </row>
    <row r="39" spans="2:9" x14ac:dyDescent="0.25">
      <c r="B39" s="9">
        <v>2043</v>
      </c>
      <c r="C39" s="10">
        <f>'Row 7-nom'!C39*'Discount Rate Adjustment'!$C39</f>
        <v>302.27605921150609</v>
      </c>
      <c r="D39" s="10">
        <f>'Row 7-nom'!D39*'Discount Rate Adjustment'!$C39</f>
        <v>25.97270175840816</v>
      </c>
      <c r="E39" s="10">
        <f>'Row 7-nom'!E39*'Discount Rate Adjustment'!$C39</f>
        <v>137.58352875550054</v>
      </c>
      <c r="F39" s="10">
        <f>'Row 7-nom'!F39*'Discount Rate Adjustment'!$C39</f>
        <v>1406.5680473259793</v>
      </c>
      <c r="G39" s="10">
        <f>'Row 7-nom'!G39*'Discount Rate Adjustment'!$C39</f>
        <v>902.67227678036772</v>
      </c>
      <c r="H39" s="10">
        <f t="shared" si="0"/>
        <v>2775.0726138317618</v>
      </c>
      <c r="I39" s="15">
        <v>2.3097573225910606E-2</v>
      </c>
    </row>
    <row r="41" spans="2:9" x14ac:dyDescent="0.25">
      <c r="B41" s="12" t="s">
        <v>21</v>
      </c>
    </row>
    <row r="42" spans="2:9" x14ac:dyDescent="0.25">
      <c r="B42" s="12" t="s">
        <v>16</v>
      </c>
    </row>
    <row r="43" spans="2:9" x14ac:dyDescent="0.25">
      <c r="B43" s="12" t="s">
        <v>46</v>
      </c>
    </row>
    <row r="44" spans="2:9" x14ac:dyDescent="0.25">
      <c r="B44" s="12"/>
    </row>
    <row r="45" spans="2:9" x14ac:dyDescent="0.25">
      <c r="B45" s="12" t="s">
        <v>17</v>
      </c>
    </row>
    <row r="46" spans="2:9" x14ac:dyDescent="0.25">
      <c r="B46" s="12" t="s">
        <v>19</v>
      </c>
    </row>
    <row r="47" spans="2:9" x14ac:dyDescent="0.25">
      <c r="B47" s="12" t="s">
        <v>20</v>
      </c>
    </row>
    <row r="48" spans="2:9" x14ac:dyDescent="0.25">
      <c r="B48" s="12" t="s">
        <v>47</v>
      </c>
    </row>
  </sheetData>
  <mergeCells count="4">
    <mergeCell ref="B8:I8"/>
    <mergeCell ref="B9:I9"/>
    <mergeCell ref="B10:I10"/>
    <mergeCell ref="B11:I11"/>
  </mergeCells>
  <pageMargins left="0.7" right="0.7" top="0.75" bottom="0.75" header="0.3" footer="0.3"/>
  <pageSetup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GridLines="0" workbookViewId="0"/>
  </sheetViews>
  <sheetFormatPr defaultRowHeight="15" x14ac:dyDescent="0.25"/>
  <cols>
    <col min="2" max="2" width="9.140625" style="23"/>
    <col min="3" max="8" width="15.140625" customWidth="1"/>
    <col min="9" max="9" width="17.28515625" customWidth="1"/>
  </cols>
  <sheetData>
    <row r="1" spans="1:9" x14ac:dyDescent="0.25">
      <c r="A1" s="37" t="s">
        <v>48</v>
      </c>
      <c r="B1" s="36"/>
    </row>
    <row r="2" spans="1:9" x14ac:dyDescent="0.25">
      <c r="A2" s="37" t="s">
        <v>49</v>
      </c>
      <c r="B2" s="36"/>
    </row>
    <row r="3" spans="1:9" x14ac:dyDescent="0.25">
      <c r="A3" s="37" t="s">
        <v>50</v>
      </c>
      <c r="B3" s="36"/>
    </row>
    <row r="4" spans="1:9" x14ac:dyDescent="0.25">
      <c r="A4" s="37" t="s">
        <v>52</v>
      </c>
      <c r="B4" s="36"/>
    </row>
    <row r="5" spans="1:9" x14ac:dyDescent="0.25">
      <c r="A5" s="38" t="s">
        <v>51</v>
      </c>
      <c r="B5" s="36"/>
    </row>
    <row r="6" spans="1:9" x14ac:dyDescent="0.25">
      <c r="A6" s="38" t="s">
        <v>61</v>
      </c>
      <c r="I6" s="23" t="s">
        <v>36</v>
      </c>
    </row>
    <row r="7" spans="1:9" x14ac:dyDescent="0.25">
      <c r="B7" s="39" t="s">
        <v>14</v>
      </c>
      <c r="C7" s="39"/>
      <c r="D7" s="39"/>
      <c r="E7" s="39"/>
      <c r="F7" s="39"/>
      <c r="G7" s="39"/>
      <c r="H7" s="39"/>
      <c r="I7" s="39"/>
    </row>
    <row r="8" spans="1:9" x14ac:dyDescent="0.25">
      <c r="B8" s="39" t="s">
        <v>15</v>
      </c>
      <c r="C8" s="39"/>
      <c r="D8" s="39"/>
      <c r="E8" s="39"/>
      <c r="F8" s="39"/>
      <c r="G8" s="39"/>
      <c r="H8" s="39"/>
      <c r="I8" s="39"/>
    </row>
    <row r="9" spans="1:9" ht="18.75" x14ac:dyDescent="0.3">
      <c r="B9" s="40" t="s">
        <v>35</v>
      </c>
      <c r="C9" s="40"/>
      <c r="D9" s="40"/>
      <c r="E9" s="40"/>
      <c r="F9" s="40"/>
      <c r="G9" s="40"/>
      <c r="H9" s="40"/>
      <c r="I9" s="40"/>
    </row>
    <row r="10" spans="1:9" ht="15.75" thickBot="1" x14ac:dyDescent="0.3">
      <c r="B10" s="41" t="s">
        <v>45</v>
      </c>
      <c r="C10" s="41"/>
      <c r="D10" s="41"/>
      <c r="E10" s="41"/>
      <c r="F10" s="41"/>
      <c r="G10" s="41"/>
      <c r="H10" s="41"/>
      <c r="I10" s="41"/>
    </row>
    <row r="11" spans="1:9" ht="21" customHeight="1" x14ac:dyDescent="0.25">
      <c r="B11" s="7"/>
      <c r="C11" s="3" t="s">
        <v>0</v>
      </c>
      <c r="D11" s="1" t="s">
        <v>0</v>
      </c>
      <c r="E11" s="1" t="s">
        <v>0</v>
      </c>
      <c r="F11" s="1" t="s">
        <v>0</v>
      </c>
      <c r="G11" s="1" t="s">
        <v>0</v>
      </c>
      <c r="H11" s="1" t="s">
        <v>6</v>
      </c>
      <c r="I11" s="1" t="s">
        <v>22</v>
      </c>
    </row>
    <row r="12" spans="1:9" ht="21" x14ac:dyDescent="0.25">
      <c r="A12" s="5"/>
      <c r="B12" s="2" t="s">
        <v>7</v>
      </c>
      <c r="C12" s="4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2" t="s">
        <v>9</v>
      </c>
      <c r="I12" s="2"/>
    </row>
    <row r="13" spans="1:9" x14ac:dyDescent="0.25">
      <c r="B13" s="8"/>
      <c r="C13" s="4" t="s">
        <v>9</v>
      </c>
      <c r="D13" s="2" t="s">
        <v>9</v>
      </c>
      <c r="E13" s="2" t="s">
        <v>9</v>
      </c>
      <c r="F13" s="2" t="s">
        <v>9</v>
      </c>
      <c r="G13" s="2" t="s">
        <v>9</v>
      </c>
      <c r="H13" s="2"/>
      <c r="I13" s="2"/>
    </row>
    <row r="14" spans="1:9" x14ac:dyDescent="0.25">
      <c r="B14" s="9">
        <v>2019</v>
      </c>
      <c r="C14" s="10">
        <f>'Row 8-nom'!C15*'Discount Rate Adjustment'!$C15</f>
        <v>141.47065253932385</v>
      </c>
      <c r="D14" s="10">
        <f>'Row 8-nom'!D15*'Discount Rate Adjustment'!$C15</f>
        <v>11.498794520153931</v>
      </c>
      <c r="E14" s="10">
        <f>'Row 8-nom'!E15*'Discount Rate Adjustment'!$C15</f>
        <v>41.947919782837289</v>
      </c>
      <c r="F14" s="10">
        <f>'Row 8-nom'!F15*'Discount Rate Adjustment'!$C15</f>
        <v>2843.8535366530837</v>
      </c>
      <c r="G14" s="10">
        <f>'Row 8-nom'!G15*'Discount Rate Adjustment'!$C15</f>
        <v>6.5233689782021562</v>
      </c>
      <c r="H14" s="10">
        <f t="shared" ref="H14:H38" si="0">SUM(C14:G14)</f>
        <v>3045.2942724736008</v>
      </c>
      <c r="I14" s="15">
        <v>-8.5272529983408257E-3</v>
      </c>
    </row>
    <row r="15" spans="1:9" x14ac:dyDescent="0.25">
      <c r="B15" s="9">
        <v>2020</v>
      </c>
      <c r="C15" s="10">
        <f>'Row 8-nom'!C16*'Discount Rate Adjustment'!$C16</f>
        <v>126.71472304117862</v>
      </c>
      <c r="D15" s="10">
        <f>'Row 8-nom'!D16*'Discount Rate Adjustment'!$C16</f>
        <v>10.305666650854537</v>
      </c>
      <c r="E15" s="10">
        <f>'Row 8-nom'!E16*'Discount Rate Adjustment'!$C16</f>
        <v>39.728546847119418</v>
      </c>
      <c r="F15" s="10">
        <f>'Row 8-nom'!F16*'Discount Rate Adjustment'!$C16</f>
        <v>2775.7444919353443</v>
      </c>
      <c r="G15" s="10">
        <f>'Row 8-nom'!G16*'Discount Rate Adjustment'!$C16</f>
        <v>267.89441908182715</v>
      </c>
      <c r="H15" s="10">
        <f t="shared" si="0"/>
        <v>3220.3878475563238</v>
      </c>
      <c r="I15" s="15">
        <v>1.0249902017084277E-2</v>
      </c>
    </row>
    <row r="16" spans="1:9" x14ac:dyDescent="0.25">
      <c r="B16" s="9">
        <v>2021</v>
      </c>
      <c r="C16" s="10">
        <f>'Row 8-nom'!C17*'Discount Rate Adjustment'!$C17</f>
        <v>113.32999706751663</v>
      </c>
      <c r="D16" s="10">
        <f>'Row 8-nom'!D17*'Discount Rate Adjustment'!$C17</f>
        <v>9.1635397628877744</v>
      </c>
      <c r="E16" s="10">
        <f>'Row 8-nom'!E17*'Discount Rate Adjustment'!$C17</f>
        <v>37.89172261952838</v>
      </c>
      <c r="F16" s="10">
        <f>'Row 8-nom'!F17*'Discount Rate Adjustment'!$C17</f>
        <v>2688.5469484321948</v>
      </c>
      <c r="G16" s="10">
        <f>'Row 8-nom'!G17*'Discount Rate Adjustment'!$C17</f>
        <v>366.63160691318171</v>
      </c>
      <c r="H16" s="10">
        <f t="shared" si="0"/>
        <v>3215.5638147953091</v>
      </c>
      <c r="I16" s="15">
        <v>2.5232367290261924E-2</v>
      </c>
    </row>
    <row r="17" spans="2:9" x14ac:dyDescent="0.25">
      <c r="B17" s="9">
        <v>2022</v>
      </c>
      <c r="C17" s="10">
        <f>'Row 8-nom'!C18*'Discount Rate Adjustment'!$C18</f>
        <v>101.79927185197558</v>
      </c>
      <c r="D17" s="10">
        <f>'Row 8-nom'!D18*'Discount Rate Adjustment'!$C18</f>
        <v>8.1583984494861372</v>
      </c>
      <c r="E17" s="10">
        <f>'Row 8-nom'!E18*'Discount Rate Adjustment'!$C18</f>
        <v>37.053730229008437</v>
      </c>
      <c r="F17" s="10">
        <f>'Row 8-nom'!F18*'Discount Rate Adjustment'!$C18</f>
        <v>2595.9705818835669</v>
      </c>
      <c r="G17" s="10">
        <f>'Row 8-nom'!G18*'Discount Rate Adjustment'!$C18</f>
        <v>305.13639020691045</v>
      </c>
      <c r="H17" s="10">
        <f t="shared" si="0"/>
        <v>3048.1183726209474</v>
      </c>
      <c r="I17" s="15">
        <v>5.2047327481369081E-2</v>
      </c>
    </row>
    <row r="18" spans="2:9" x14ac:dyDescent="0.25">
      <c r="B18" s="9">
        <v>2023</v>
      </c>
      <c r="C18" s="10">
        <f>'Row 8-nom'!C19*'Discount Rate Adjustment'!$C19</f>
        <v>202.26293598428541</v>
      </c>
      <c r="D18" s="10">
        <f>'Row 8-nom'!D19*'Discount Rate Adjustment'!$C19</f>
        <v>16.953107803358748</v>
      </c>
      <c r="E18" s="10">
        <f>'Row 8-nom'!E19*'Discount Rate Adjustment'!$C19</f>
        <v>61.993870021754084</v>
      </c>
      <c r="F18" s="10">
        <f>'Row 8-nom'!F19*'Discount Rate Adjustment'!$C19</f>
        <v>2496.4972414604194</v>
      </c>
      <c r="G18" s="10">
        <f>'Row 8-nom'!G19*'Discount Rate Adjustment'!$C19</f>
        <v>321.04114478463049</v>
      </c>
      <c r="H18" s="10">
        <f t="shared" si="0"/>
        <v>3098.748300054448</v>
      </c>
      <c r="I18" s="15">
        <v>1.8808995919427963E-2</v>
      </c>
    </row>
    <row r="19" spans="2:9" x14ac:dyDescent="0.25">
      <c r="B19" s="9">
        <v>2024</v>
      </c>
      <c r="C19" s="10">
        <f>'Row 8-nom'!C20*'Discount Rate Adjustment'!$C20</f>
        <v>181.35915649547599</v>
      </c>
      <c r="D19" s="10">
        <f>'Row 8-nom'!D20*'Discount Rate Adjustment'!$C20</f>
        <v>15.166941182436316</v>
      </c>
      <c r="E19" s="10">
        <f>'Row 8-nom'!E20*'Discount Rate Adjustment'!$C20</f>
        <v>59.354995433158756</v>
      </c>
      <c r="F19" s="10">
        <f>'Row 8-nom'!F20*'Discount Rate Adjustment'!$C20</f>
        <v>2455.9213997666147</v>
      </c>
      <c r="G19" s="10">
        <f>'Row 8-nom'!G20*'Discount Rate Adjustment'!$C20</f>
        <v>341.85054475994087</v>
      </c>
      <c r="H19" s="10">
        <f t="shared" si="0"/>
        <v>3053.6530376376268</v>
      </c>
      <c r="I19" s="15">
        <v>4.2474358672289353E-2</v>
      </c>
    </row>
    <row r="20" spans="2:9" x14ac:dyDescent="0.25">
      <c r="B20" s="9">
        <v>2025</v>
      </c>
      <c r="C20" s="10">
        <f>'Row 8-nom'!C21*'Discount Rate Adjustment'!$C21</f>
        <v>264.66957750663636</v>
      </c>
      <c r="D20" s="10">
        <f>'Row 8-nom'!D21*'Discount Rate Adjustment'!$C21</f>
        <v>22.395118096715386</v>
      </c>
      <c r="E20" s="10">
        <f>'Row 8-nom'!E21*'Discount Rate Adjustment'!$C21</f>
        <v>81.621480091840553</v>
      </c>
      <c r="F20" s="10">
        <f>'Row 8-nom'!F21*'Discount Rate Adjustment'!$C21</f>
        <v>2334.2087424807119</v>
      </c>
      <c r="G20" s="10">
        <f>'Row 8-nom'!G21*'Discount Rate Adjustment'!$C21</f>
        <v>356.6068694646284</v>
      </c>
      <c r="H20" s="10">
        <f t="shared" si="0"/>
        <v>3059.5017876405327</v>
      </c>
      <c r="I20" s="15">
        <v>1.5620147083525455</v>
      </c>
    </row>
    <row r="21" spans="2:9" x14ac:dyDescent="0.25">
      <c r="B21" s="9">
        <v>2026</v>
      </c>
      <c r="C21" s="10">
        <f>'Row 8-nom'!C22*'Discount Rate Adjustment'!$C22</f>
        <v>237.16372540946142</v>
      </c>
      <c r="D21" s="10">
        <f>'Row 8-nom'!D22*'Discount Rate Adjustment'!$C22</f>
        <v>20.001558978876648</v>
      </c>
      <c r="E21" s="10">
        <f>'Row 8-nom'!E22*'Discount Rate Adjustment'!$C22</f>
        <v>77.942550799158496</v>
      </c>
      <c r="F21" s="10">
        <f>'Row 8-nom'!F22*'Discount Rate Adjustment'!$C22</f>
        <v>2187.036855575855</v>
      </c>
      <c r="G21" s="10">
        <f>'Row 8-nom'!G22*'Discount Rate Adjustment'!$C22</f>
        <v>369.51821768901607</v>
      </c>
      <c r="H21" s="10">
        <f t="shared" si="0"/>
        <v>2891.6629084523679</v>
      </c>
      <c r="I21" s="15">
        <v>1.5118176137514008</v>
      </c>
    </row>
    <row r="22" spans="2:9" x14ac:dyDescent="0.25">
      <c r="B22" s="9">
        <v>2027</v>
      </c>
      <c r="C22" s="10">
        <f>'Row 8-nom'!C23*'Discount Rate Adjustment'!$C23</f>
        <v>212.20918357791368</v>
      </c>
      <c r="D22" s="10">
        <f>'Row 8-nom'!D23*'Discount Rate Adjustment'!$C23</f>
        <v>17.80627967658312</v>
      </c>
      <c r="E22" s="10">
        <f>'Row 8-nom'!E23*'Discount Rate Adjustment'!$C23</f>
        <v>74.076102955270528</v>
      </c>
      <c r="F22" s="10">
        <f>'Row 8-nom'!F23*'Discount Rate Adjustment'!$C23</f>
        <v>2004.6046956670809</v>
      </c>
      <c r="G22" s="10">
        <f>'Row 8-nom'!G23*'Discount Rate Adjustment'!$C23</f>
        <v>363.43464817868983</v>
      </c>
      <c r="H22" s="10">
        <f t="shared" si="0"/>
        <v>2672.1309100555382</v>
      </c>
      <c r="I22" s="15">
        <v>1.5381704787483443</v>
      </c>
    </row>
    <row r="23" spans="2:9" x14ac:dyDescent="0.25">
      <c r="B23" s="9">
        <v>2028</v>
      </c>
      <c r="C23" s="10">
        <f>'Row 8-nom'!C24*'Discount Rate Adjustment'!$C24</f>
        <v>189.58373064085967</v>
      </c>
      <c r="D23" s="10">
        <f>'Row 8-nom'!D24*'Discount Rate Adjustment'!$C24</f>
        <v>15.858718077105987</v>
      </c>
      <c r="E23" s="10">
        <f>'Row 8-nom'!E24*'Discount Rate Adjustment'!$C24</f>
        <v>70.771294576248323</v>
      </c>
      <c r="F23" s="10">
        <f>'Row 8-nom'!F24*'Discount Rate Adjustment'!$C24</f>
        <v>1926.1071186442732</v>
      </c>
      <c r="G23" s="10">
        <f>'Row 8-nom'!G24*'Discount Rate Adjustment'!$C24</f>
        <v>378.65995421677337</v>
      </c>
      <c r="H23" s="10">
        <f t="shared" si="0"/>
        <v>2580.9808161552605</v>
      </c>
      <c r="I23" s="15">
        <v>-0.29278042098401957</v>
      </c>
    </row>
    <row r="24" spans="2:9" x14ac:dyDescent="0.25">
      <c r="B24" s="9">
        <v>2029</v>
      </c>
      <c r="C24" s="10">
        <f>'Row 8-nom'!C25*'Discount Rate Adjustment'!$C25</f>
        <v>169.08374200168308</v>
      </c>
      <c r="D24" s="10">
        <f>'Row 8-nom'!D25*'Discount Rate Adjustment'!$C25</f>
        <v>14.125749270101982</v>
      </c>
      <c r="E24" s="10">
        <f>'Row 8-nom'!E25*'Discount Rate Adjustment'!$C25</f>
        <v>69.050389531395496</v>
      </c>
      <c r="F24" s="10">
        <f>'Row 8-nom'!F25*'Discount Rate Adjustment'!$C25</f>
        <v>1904.447514987352</v>
      </c>
      <c r="G24" s="10">
        <f>'Row 8-nom'!G25*'Discount Rate Adjustment'!$C25</f>
        <v>406.30315226097144</v>
      </c>
      <c r="H24" s="10">
        <f t="shared" si="0"/>
        <v>2563.010548051504</v>
      </c>
      <c r="I24" s="15">
        <v>-0.23338725527671245</v>
      </c>
    </row>
    <row r="25" spans="2:9" x14ac:dyDescent="0.25">
      <c r="B25" s="9">
        <v>2030</v>
      </c>
      <c r="C25" s="10">
        <f>'Row 8-nom'!C26*'Discount Rate Adjustment'!$C26</f>
        <v>203.84685279105005</v>
      </c>
      <c r="D25" s="10">
        <f>'Row 8-nom'!D26*'Discount Rate Adjustment'!$C26</f>
        <v>17.149797722809947</v>
      </c>
      <c r="E25" s="10">
        <f>'Row 8-nom'!E26*'Discount Rate Adjustment'!$C26</f>
        <v>77.652488616603904</v>
      </c>
      <c r="F25" s="10">
        <f>'Row 8-nom'!F26*'Discount Rate Adjustment'!$C26</f>
        <v>1874.4298605174804</v>
      </c>
      <c r="G25" s="10">
        <f>'Row 8-nom'!G26*'Discount Rate Adjustment'!$C26</f>
        <v>432.18603994286053</v>
      </c>
      <c r="H25" s="10">
        <f t="shared" si="0"/>
        <v>2605.2650395908049</v>
      </c>
      <c r="I25" s="15">
        <v>5.1606441643726519E-2</v>
      </c>
    </row>
    <row r="26" spans="2:9" x14ac:dyDescent="0.25">
      <c r="B26" s="9">
        <v>2031</v>
      </c>
      <c r="C26" s="10">
        <f>'Row 8-nom'!C27*'Discount Rate Adjustment'!$C27</f>
        <v>221.62712427564315</v>
      </c>
      <c r="D26" s="10">
        <f>'Row 8-nom'!D27*'Discount Rate Adjustment'!$C27</f>
        <v>18.718388337546813</v>
      </c>
      <c r="E26" s="10">
        <f>'Row 8-nom'!E27*'Discount Rate Adjustment'!$C27</f>
        <v>83.886180457770436</v>
      </c>
      <c r="F26" s="10">
        <f>'Row 8-nom'!F27*'Discount Rate Adjustment'!$C27</f>
        <v>1814.902009337726</v>
      </c>
      <c r="G26" s="10">
        <f>'Row 8-nom'!G27*'Discount Rate Adjustment'!$C27</f>
        <v>458.44951901950515</v>
      </c>
      <c r="H26" s="10">
        <f t="shared" si="0"/>
        <v>2597.5832214281918</v>
      </c>
      <c r="I26" s="15">
        <v>5.548387210168787E-2</v>
      </c>
    </row>
    <row r="27" spans="2:9" x14ac:dyDescent="0.25">
      <c r="B27" s="9">
        <v>2032</v>
      </c>
      <c r="C27" s="10">
        <f>'Row 8-nom'!C28*'Discount Rate Adjustment'!$C28</f>
        <v>311.55431302142688</v>
      </c>
      <c r="D27" s="10">
        <f>'Row 8-nom'!D28*'Discount Rate Adjustment'!$C28</f>
        <v>26.52474728133031</v>
      </c>
      <c r="E27" s="10">
        <f>'Row 8-nom'!E28*'Discount Rate Adjustment'!$C28</f>
        <v>107.94086785684809</v>
      </c>
      <c r="F27" s="10">
        <f>'Row 8-nom'!F28*'Discount Rate Adjustment'!$C28</f>
        <v>1835.8888297674221</v>
      </c>
      <c r="G27" s="10">
        <f>'Row 8-nom'!G28*'Discount Rate Adjustment'!$C28</f>
        <v>514.47807562990761</v>
      </c>
      <c r="H27" s="10">
        <f t="shared" si="0"/>
        <v>2796.386833556935</v>
      </c>
      <c r="I27" s="15">
        <v>5.5471082607111338E-2</v>
      </c>
    </row>
    <row r="28" spans="2:9" x14ac:dyDescent="0.25">
      <c r="B28" s="9">
        <v>2033</v>
      </c>
      <c r="C28" s="10">
        <f>'Row 8-nom'!C29*'Discount Rate Adjustment'!$C29</f>
        <v>351.17129684124762</v>
      </c>
      <c r="D28" s="10">
        <f>'Row 8-nom'!D29*'Discount Rate Adjustment'!$C29</f>
        <v>29.930223708042668</v>
      </c>
      <c r="E28" s="10">
        <f>'Row 8-nom'!E29*'Discount Rate Adjustment'!$C29</f>
        <v>121.07289074529963</v>
      </c>
      <c r="F28" s="10">
        <f>'Row 8-nom'!F29*'Discount Rate Adjustment'!$C29</f>
        <v>1849.8981477032655</v>
      </c>
      <c r="G28" s="10">
        <f>'Row 8-nom'!G29*'Discount Rate Adjustment'!$C29</f>
        <v>571.47628778421904</v>
      </c>
      <c r="H28" s="10">
        <f t="shared" si="0"/>
        <v>2923.5488467820746</v>
      </c>
      <c r="I28" s="15">
        <v>5.6075978171596146E-2</v>
      </c>
    </row>
    <row r="29" spans="2:9" x14ac:dyDescent="0.25">
      <c r="B29" s="9">
        <v>2034</v>
      </c>
      <c r="C29" s="10">
        <f>'Row 8-nom'!C30*'Discount Rate Adjustment'!$C30</f>
        <v>348.61872568908802</v>
      </c>
      <c r="D29" s="10">
        <f>'Row 8-nom'!D30*'Discount Rate Adjustment'!$C30</f>
        <v>29.657601287806699</v>
      </c>
      <c r="E29" s="10">
        <f>'Row 8-nom'!E30*'Discount Rate Adjustment'!$C30</f>
        <v>124.16839044438345</v>
      </c>
      <c r="F29" s="10">
        <f>'Row 8-nom'!F30*'Discount Rate Adjustment'!$C30</f>
        <v>1778.4622612779233</v>
      </c>
      <c r="G29" s="10">
        <f>'Row 8-nom'!G30*'Discount Rate Adjustment'!$C30</f>
        <v>595.18437187799543</v>
      </c>
      <c r="H29" s="10">
        <f t="shared" si="0"/>
        <v>2876.0913505771969</v>
      </c>
      <c r="I29" s="15">
        <v>6.3929379127845479E-2</v>
      </c>
    </row>
    <row r="30" spans="2:9" x14ac:dyDescent="0.25">
      <c r="B30" s="9">
        <v>2035</v>
      </c>
      <c r="C30" s="10">
        <f>'Row 8-nom'!C31*'Discount Rate Adjustment'!$C31</f>
        <v>344.47422609841692</v>
      </c>
      <c r="D30" s="10">
        <f>'Row 8-nom'!D31*'Discount Rate Adjustment'!$C31</f>
        <v>29.300987070955248</v>
      </c>
      <c r="E30" s="10">
        <f>'Row 8-nom'!E31*'Discount Rate Adjustment'!$C31</f>
        <v>126.79588715391887</v>
      </c>
      <c r="F30" s="10">
        <f>'Row 8-nom'!F31*'Discount Rate Adjustment'!$C31</f>
        <v>1714.2428546195088</v>
      </c>
      <c r="G30" s="10">
        <f>'Row 8-nom'!G31*'Discount Rate Adjustment'!$C31</f>
        <v>621.16621643184089</v>
      </c>
      <c r="H30" s="10">
        <f t="shared" si="0"/>
        <v>2835.9801713746406</v>
      </c>
      <c r="I30" s="15">
        <v>6.4592175781112732E-2</v>
      </c>
    </row>
    <row r="31" spans="2:9" x14ac:dyDescent="0.25">
      <c r="B31" s="9">
        <v>2036</v>
      </c>
      <c r="C31" s="10">
        <f>'Row 8-nom'!C32*'Discount Rate Adjustment'!$C32</f>
        <v>371.11763068019559</v>
      </c>
      <c r="D31" s="10">
        <f>'Row 8-nom'!D32*'Discount Rate Adjustment'!$C32</f>
        <v>31.652968048073411</v>
      </c>
      <c r="E31" s="10">
        <f>'Row 8-nom'!E32*'Discount Rate Adjustment'!$C32</f>
        <v>137.00709996049827</v>
      </c>
      <c r="F31" s="10">
        <f>'Row 8-nom'!F32*'Discount Rate Adjustment'!$C32</f>
        <v>1742.8927552359519</v>
      </c>
      <c r="G31" s="10">
        <f>'Row 8-nom'!G32*'Discount Rate Adjustment'!$C32</f>
        <v>692.50484316438508</v>
      </c>
      <c r="H31" s="10">
        <f t="shared" si="0"/>
        <v>2975.1752970891043</v>
      </c>
      <c r="I31" s="15">
        <v>6.472687176719949E-2</v>
      </c>
    </row>
    <row r="32" spans="2:9" x14ac:dyDescent="0.25">
      <c r="B32" s="9">
        <v>2037</v>
      </c>
      <c r="C32" s="10">
        <f>'Row 8-nom'!C33*'Discount Rate Adjustment'!$C33</f>
        <v>361.66042405021739</v>
      </c>
      <c r="D32" s="10">
        <f>'Row 8-nom'!D33*'Discount Rate Adjustment'!$C33</f>
        <v>30.871244347468103</v>
      </c>
      <c r="E32" s="10">
        <f>'Row 8-nom'!E33*'Discount Rate Adjustment'!$C33</f>
        <v>138.38908681561364</v>
      </c>
      <c r="F32" s="10">
        <f>'Row 8-nom'!F33*'Discount Rate Adjustment'!$C33</f>
        <v>1668.8920898438039</v>
      </c>
      <c r="G32" s="10">
        <f>'Row 8-nom'!G33*'Discount Rate Adjustment'!$C33</f>
        <v>713.79529395243196</v>
      </c>
      <c r="H32" s="10">
        <f t="shared" si="0"/>
        <v>2913.6081390095351</v>
      </c>
      <c r="I32" s="15">
        <v>6.3562841931491171E-2</v>
      </c>
    </row>
    <row r="33" spans="2:9" x14ac:dyDescent="0.25">
      <c r="B33" s="9">
        <v>2038</v>
      </c>
      <c r="C33" s="10">
        <f>'Row 8-nom'!C34*'Discount Rate Adjustment'!$C34</f>
        <v>351.71356727180762</v>
      </c>
      <c r="D33" s="10">
        <f>'Row 8-nom'!D34*'Discount Rate Adjustment'!$C34</f>
        <v>29.872962020215144</v>
      </c>
      <c r="E33" s="10">
        <f>'Row 8-nom'!E34*'Discount Rate Adjustment'!$C34</f>
        <v>139.43873467806552</v>
      </c>
      <c r="F33" s="10">
        <f>'Row 8-nom'!F34*'Discount Rate Adjustment'!$C34</f>
        <v>1614.9234772456543</v>
      </c>
      <c r="G33" s="10">
        <f>'Row 8-nom'!G34*'Discount Rate Adjustment'!$C34</f>
        <v>742.50818466698524</v>
      </c>
      <c r="H33" s="10">
        <f t="shared" si="0"/>
        <v>2878.4569258827278</v>
      </c>
      <c r="I33" s="15">
        <v>3.1777482681509477E-2</v>
      </c>
    </row>
    <row r="34" spans="2:9" x14ac:dyDescent="0.25">
      <c r="B34" s="9">
        <v>2039</v>
      </c>
      <c r="C34" s="10">
        <f>'Row 8-nom'!C35*'Discount Rate Adjustment'!$C35</f>
        <v>341.74338431589877</v>
      </c>
      <c r="D34" s="10">
        <f>'Row 8-nom'!D35*'Discount Rate Adjustment'!$C35</f>
        <v>29.072635598101993</v>
      </c>
      <c r="E34" s="10">
        <f>'Row 8-nom'!E35*'Discount Rate Adjustment'!$C35</f>
        <v>140.15418567455541</v>
      </c>
      <c r="F34" s="10">
        <f>'Row 8-nom'!F35*'Discount Rate Adjustment'!$C35</f>
        <v>1561.8483490308984</v>
      </c>
      <c r="G34" s="10">
        <f>'Row 8-nom'!G35*'Discount Rate Adjustment'!$C35</f>
        <v>770.53424344493919</v>
      </c>
      <c r="H34" s="10">
        <f t="shared" si="0"/>
        <v>2843.3527980643939</v>
      </c>
      <c r="I34" s="15">
        <v>6.2623432265148563E-2</v>
      </c>
    </row>
    <row r="35" spans="2:9" x14ac:dyDescent="0.25">
      <c r="B35" s="9">
        <v>2040</v>
      </c>
      <c r="C35" s="10">
        <f>'Row 8-nom'!C36*'Discount Rate Adjustment'!$C36</f>
        <v>331.61349986489512</v>
      </c>
      <c r="D35" s="10">
        <f>'Row 8-nom'!D36*'Discount Rate Adjustment'!$C36</f>
        <v>28.26894657580392</v>
      </c>
      <c r="E35" s="10">
        <f>'Row 8-nom'!E36*'Discount Rate Adjustment'!$C36</f>
        <v>140.50285667265319</v>
      </c>
      <c r="F35" s="10">
        <f>'Row 8-nom'!F36*'Discount Rate Adjustment'!$C36</f>
        <v>1506.3941592917952</v>
      </c>
      <c r="G35" s="10">
        <f>'Row 8-nom'!G36*'Discount Rate Adjustment'!$C36</f>
        <v>794.61809247127655</v>
      </c>
      <c r="H35" s="10">
        <f t="shared" si="0"/>
        <v>2801.3975548764238</v>
      </c>
      <c r="I35" s="15">
        <v>6.6470370422637745E-2</v>
      </c>
    </row>
    <row r="36" spans="2:9" x14ac:dyDescent="0.25">
      <c r="B36" s="9">
        <v>2041</v>
      </c>
      <c r="C36" s="10">
        <f>'Row 8-nom'!C37*'Discount Rate Adjustment'!$C37</f>
        <v>321.2312775827848</v>
      </c>
      <c r="D36" s="10">
        <f>'Row 8-nom'!D37*'Discount Rate Adjustment'!$C37</f>
        <v>27.461698233790823</v>
      </c>
      <c r="E36" s="10">
        <f>'Row 8-nom'!E37*'Discount Rate Adjustment'!$C37</f>
        <v>140.57208529984848</v>
      </c>
      <c r="F36" s="10">
        <f>'Row 8-nom'!F37*'Discount Rate Adjustment'!$C37</f>
        <v>1452.2561719131547</v>
      </c>
      <c r="G36" s="10">
        <f>'Row 8-nom'!G37*'Discount Rate Adjustment'!$C37</f>
        <v>819.25327680013561</v>
      </c>
      <c r="H36" s="10">
        <f t="shared" si="0"/>
        <v>2760.7745098297146</v>
      </c>
      <c r="I36" s="15">
        <v>4.6687458140094652E-2</v>
      </c>
    </row>
    <row r="37" spans="2:9" x14ac:dyDescent="0.25">
      <c r="B37" s="9">
        <v>2042</v>
      </c>
      <c r="C37" s="10">
        <f>'Row 8-nom'!C38*'Discount Rate Adjustment'!$C38</f>
        <v>286.0533533680333</v>
      </c>
      <c r="D37" s="10">
        <f>'Row 8-nom'!D38*'Discount Rate Adjustment'!$C38</f>
        <v>24.49528225659504</v>
      </c>
      <c r="E37" s="10">
        <f>'Row 8-nom'!E38*'Discount Rate Adjustment'!$C38</f>
        <v>134.58392731486776</v>
      </c>
      <c r="F37" s="10">
        <f>'Row 8-nom'!F38*'Discount Rate Adjustment'!$C38</f>
        <v>1415.0757909848585</v>
      </c>
      <c r="G37" s="10">
        <f>'Row 8-nom'!G38*'Discount Rate Adjustment'!$C38</f>
        <v>840.95949220964326</v>
      </c>
      <c r="H37" s="10">
        <f t="shared" si="0"/>
        <v>2701.167846133998</v>
      </c>
      <c r="I37" s="15">
        <v>0.10538347576969641</v>
      </c>
    </row>
    <row r="38" spans="2:9" x14ac:dyDescent="0.25">
      <c r="B38" s="9">
        <v>2043</v>
      </c>
      <c r="C38" s="10">
        <f>'Row 8-nom'!C39*'Discount Rate Adjustment'!$C39</f>
        <v>301.74944586793202</v>
      </c>
      <c r="D38" s="10">
        <f>'Row 8-nom'!D39*'Discount Rate Adjustment'!$C39</f>
        <v>25.92556986415828</v>
      </c>
      <c r="E38" s="10">
        <f>'Row 8-nom'!E39*'Discount Rate Adjustment'!$C39</f>
        <v>140.20869627321719</v>
      </c>
      <c r="F38" s="10">
        <f>'Row 8-nom'!F39*'Discount Rate Adjustment'!$C39</f>
        <v>1405.8454021652597</v>
      </c>
      <c r="G38" s="10">
        <f>'Row 8-nom'!G39*'Discount Rate Adjustment'!$C39</f>
        <v>902.21109514473278</v>
      </c>
      <c r="H38" s="10">
        <f t="shared" si="0"/>
        <v>2775.9402093152999</v>
      </c>
      <c r="I38" s="15">
        <v>6.411428234976739E-2</v>
      </c>
    </row>
    <row r="40" spans="2:9" x14ac:dyDescent="0.25">
      <c r="B40" s="12" t="s">
        <v>21</v>
      </c>
    </row>
    <row r="41" spans="2:9" x14ac:dyDescent="0.25">
      <c r="B41" s="12" t="s">
        <v>16</v>
      </c>
    </row>
    <row r="42" spans="2:9" x14ac:dyDescent="0.25">
      <c r="B42" s="12" t="s">
        <v>46</v>
      </c>
    </row>
    <row r="43" spans="2:9" x14ac:dyDescent="0.25">
      <c r="B43" s="12"/>
    </row>
    <row r="44" spans="2:9" x14ac:dyDescent="0.25">
      <c r="B44" s="12" t="s">
        <v>17</v>
      </c>
    </row>
    <row r="45" spans="2:9" x14ac:dyDescent="0.25">
      <c r="B45" s="12" t="s">
        <v>19</v>
      </c>
    </row>
    <row r="46" spans="2:9" x14ac:dyDescent="0.25">
      <c r="B46" s="12" t="s">
        <v>20</v>
      </c>
    </row>
    <row r="47" spans="2:9" x14ac:dyDescent="0.25">
      <c r="B47" s="12" t="s">
        <v>47</v>
      </c>
    </row>
  </sheetData>
  <mergeCells count="4">
    <mergeCell ref="B7:I7"/>
    <mergeCell ref="B8:I8"/>
    <mergeCell ref="B9:I9"/>
    <mergeCell ref="B10:I10"/>
  </mergeCells>
  <pageMargins left="0.7" right="0.7" top="0.75" bottom="0.75" header="0.3" footer="0.3"/>
  <pageSetup scale="87" orientation="landscape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4A0B61DC61654185DE8947528992AA" ma:contentTypeVersion="" ma:contentTypeDescription="Create a new document." ma:contentTypeScope="" ma:versionID="086649f4e989c9ddde45f270bbee4282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B066751C-FA78-4150-8261-6101036941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077ACC-1137-4A4E-A48F-5B1806BCD9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3EA14E-0345-4480-B491-B015D86F2C44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Discount Rate Adjustment</vt:lpstr>
      <vt:lpstr>Row 1-pv</vt:lpstr>
      <vt:lpstr>Row 2-pv</vt:lpstr>
      <vt:lpstr>Row 3-pv</vt:lpstr>
      <vt:lpstr>Row 4-pv</vt:lpstr>
      <vt:lpstr>Row 5-pv</vt:lpstr>
      <vt:lpstr>Row 6-pv</vt:lpstr>
      <vt:lpstr>Row 7-pv</vt:lpstr>
      <vt:lpstr>Row 8-pv</vt:lpstr>
      <vt:lpstr>Row 9-pv</vt:lpstr>
      <vt:lpstr>Row 10-pv</vt:lpstr>
      <vt:lpstr>Row 1-nom</vt:lpstr>
      <vt:lpstr>Row 2-nom</vt:lpstr>
      <vt:lpstr>Row 3-nom</vt:lpstr>
      <vt:lpstr>Row 4-nom</vt:lpstr>
      <vt:lpstr>Row 5-nom</vt:lpstr>
      <vt:lpstr>Row 6-nom</vt:lpstr>
      <vt:lpstr>Row 7-nom</vt:lpstr>
      <vt:lpstr>Row 8-nom</vt:lpstr>
      <vt:lpstr>Row 9-nom</vt:lpstr>
      <vt:lpstr>Row 10-nom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