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6608" windowHeight="9432"/>
  </bookViews>
  <sheets>
    <sheet name="2014 Loss Exp Factors - Energy" sheetId="1" r:id="rId1"/>
    <sheet name="Data Summary" sheetId="2" r:id="rId2"/>
  </sheets>
  <externalReferences>
    <externalReference r:id="rId3"/>
    <externalReference r:id="rId4"/>
  </externalReferences>
  <definedNames>
    <definedName name="_ATPRegress_Dlg_Results" localSheetId="1" hidden="1">{2;#N/A;"R13C16:R17C16";#N/A;"R13C14:R17C15";FALSE;FALSE;FALSE;95;#N/A;#N/A;"R13C19";#N/A;FALSE;FALSE;FALSE;FALSE;#N/A;"";#N/A;FALSE;"";"";#N/A;#N/A;#N/A}</definedName>
    <definedName name="_ATPRegress_Dlg_Results" hidden="1">{2;#N/A;"R13C16:R17C16";#N/A;"R13C14:R17C15";FALSE;FALSE;FALSE;95;#N/A;#N/A;"R13C19";#N/A;FALSE;FALSE;FALSE;FALSE;#N/A;"";#N/A;FALSE;"";"";#N/A;#N/A;#N/A}</definedName>
    <definedName name="_ATPRegress_Dlg_Types" localSheetId="1" hidden="1">{"EXCELHLP.HLP!1802";5;10;5;10;13;13;13;8;5;5;10;14;13;13;13;13;5;10;14;13;5;10;1;2;24}</definedName>
    <definedName name="_ATPRegress_Dlg_Types" hidden="1">{"EXCELHLP.HLP!1802";5;10;5;10;13;13;13;8;5;5;10;14;13;13;13;13;5;10;14;13;5;10;1;2;24}</definedName>
    <definedName name="_ATPRegress_Range1" hidden="1">'[1]ST Corrections'!#REF!</definedName>
    <definedName name="_ATPRegress_Range2" hidden="1">'[1]ST Corrections'!#REF!</definedName>
    <definedName name="_ATPRegress_Range3" hidden="1">'[1]ST Corrections'!#REF!</definedName>
    <definedName name="_ATPRegress_Range4" hidden="1">"="</definedName>
    <definedName name="_ATPRegress_Range5" hidden="1">"="</definedName>
    <definedName name="_Fill" hidden="1">'[2]TXSCHD Download'!#REF!</definedName>
    <definedName name="e_CompanyTotal_4500" localSheetId="1">#REF!</definedName>
    <definedName name="e_CompanyTotal_4500">#REF!</definedName>
    <definedName name="e_Meters_5570" localSheetId="1">#REF!</definedName>
    <definedName name="e_Meters_5570">#REF!</definedName>
    <definedName name="e_MSNumber_5970" localSheetId="1">#REF!</definedName>
    <definedName name="e_MSNumber_5970">#REF!</definedName>
    <definedName name="e_RateClass_3871" localSheetId="1">#REF!</definedName>
    <definedName name="e_RateClass_3871">#REF!</definedName>
    <definedName name="e_RateCode_5743" localSheetId="1">#REF!</definedName>
    <definedName name="e_RateCode_5743">#REF!</definedName>
    <definedName name="ID_sorted" localSheetId="1">#REF!</definedName>
    <definedName name="ID_sorted">#REF!</definedName>
    <definedName name="l_LineLossAllocationofEnergyLossesUnaccountedForEtcStep4_5900" localSheetId="1">#REF!</definedName>
    <definedName name="l_LineLossAllocationofEnergyLossesUnaccountedForEtcStep4_5900">#REF!</definedName>
    <definedName name="l_LineLossAllocationofEnergyLossesUnaccountForEtcStep4_25189" localSheetId="1">#REF!</definedName>
    <definedName name="l_LineLossAllocationofEnergyLossesUnaccountForEtcStep4_25189">#REF!</definedName>
    <definedName name="l_LineLossDemandLossExpansionFactorsStep3_17981" localSheetId="1">#REF!</definedName>
    <definedName name="l_LineLossDemandLossExpansionFactorsStep3_17981">#REF!</definedName>
    <definedName name="l_LineLossDistributionGCPforECRCActualDemandLossExpansionFactors_19770" localSheetId="1">#REF!</definedName>
    <definedName name="l_LineLossDistributionGCPforECRCActualDemandLossExpansionFactors_19770">#REF!</definedName>
    <definedName name="l_LineLossDistributionGCPforECRCActualEnergyLossExpansionFactors_19372" localSheetId="1">#REF!</definedName>
    <definedName name="l_LineLossDistributionGCPforECRCActualEnergyLossExpansionFactors_19372">#REF!</definedName>
    <definedName name="l_LineLossEnergyAnalysis_18987" localSheetId="1">#REF!</definedName>
    <definedName name="l_LineLossEnergyAnalysis_18987">#REF!</definedName>
    <definedName name="l_LineLossEnergyLossesbyRateClass_26818" localSheetId="1">#REF!</definedName>
    <definedName name="l_LineLossEnergyLossesbyRateClass_26818">#REF!</definedName>
    <definedName name="l_LineLossEnergyLossesbyRateClassTotals_27376" localSheetId="1">#REF!</definedName>
    <definedName name="l_LineLossEnergyLossesbyRateClassTotals_27376">#REF!</definedName>
    <definedName name="l_LineLossEnergyLossExpansionFactorsStep2_17190" localSheetId="1">#REF!</definedName>
    <definedName name="l_LineLossEnergyLossExpansionFactorsStep2_17190">#REF!</definedName>
    <definedName name="l_LineLossInputsStep1_17170" localSheetId="1">#REF!</definedName>
    <definedName name="l_LineLossInputsStep1_17170">#REF!</definedName>
    <definedName name="l_LineLossKWHAnalysisDeliveredSalesbyRateClassVoltageLevel_26770" localSheetId="1">#REF!</definedName>
    <definedName name="l_LineLossKWHAnalysisDeliveredSalesbyRateClassVoltageLevel_26770">#REF!</definedName>
    <definedName name="l_LineLossKWHAnalysisDeliveredtoBilledSalesFactor_26371" localSheetId="1">#REF!</definedName>
    <definedName name="l_LineLossKWHAnalysisDeliveredtoBilledSalesFactor_26371">#REF!</definedName>
    <definedName name="l_LineLossLossFactorLeeCounty_18970" localSheetId="1">#REF!</definedName>
    <definedName name="l_LineLossLossFactorLeeCounty_18970">#REF!</definedName>
    <definedName name="l_LineLossSummaryLossExpansionFactorsPercentagesStep5_25191" localSheetId="1">#REF!</definedName>
    <definedName name="l_LineLossSummaryLossExpansionFactorsPercentagesStep5_25191">#REF!</definedName>
    <definedName name="l_LineLossSummaryLossExpansionFactorsPercentageStep5_5951" localSheetId="1">#REF!</definedName>
    <definedName name="l_LineLossSummaryLossExpansionFactorsPercentageStep5_5951">#REF!</definedName>
    <definedName name="l_MeterCostsAdjustedCILCMeterCostsSummaryStep7_16910" localSheetId="1">#REF!</definedName>
    <definedName name="l_MeterCostsAdjustedCILCMeterCostsSummaryStep7_16910">#REF!</definedName>
    <definedName name="l_MeterCostsInputsMaterialCostsbyMSNumberStep3_9994" localSheetId="1">#REF!</definedName>
    <definedName name="l_MeterCostsInputsMaterialCostsbyMSNumberStep3_9994">#REF!</definedName>
    <definedName name="l_MeterCostsMeterCostsbyRateCodeandMeterStep5_9970" localSheetId="1">#REF!</definedName>
    <definedName name="l_MeterCostsMeterCostsbyRateCodeandMeterStep5_9970">#REF!</definedName>
    <definedName name="l_MeterCostsWtdAvgMeterCostsandAdjustedCILCbyRateClassStep6_11970" localSheetId="1">#REF!</definedName>
    <definedName name="l_MeterCostsWtdAvgMeterCostsandAdjustedCILCbyRateClassStep6_11970">#REF!</definedName>
    <definedName name="l_RateRevenueImport_25770" localSheetId="1">#REF!</definedName>
    <definedName name="l_RateRevenueImport_25770">#REF!</definedName>
    <definedName name="l_VoltageLevelbyRateClassStep2_7770" localSheetId="1">#REF!</definedName>
    <definedName name="l_VoltageLevelbyRateClassStep2_7770">#REF!</definedName>
    <definedName name="l_VoltageLevelbyRateCodeStep1_6173" localSheetId="1">#REF!</definedName>
    <definedName name="l_VoltageLevelbyRateCodeStep1_6173">#REF!</definedName>
    <definedName name="Name" localSheetId="1">#REF!</definedName>
    <definedName name="Name">#REF!</definedName>
    <definedName name="pig_dig5" localSheetId="1" hidden="1">{#N/A,#N/A,FALSE,"T COST";#N/A,#N/A,FALSE,"COST_FH"}</definedName>
    <definedName name="pig_dig5" hidden="1">{#N/A,#N/A,FALSE,"T COST";#N/A,#N/A,FALSE,"COST_FH"}</definedName>
    <definedName name="pig_dog" localSheetId="1" hidden="1">{2;#N/A;"R13C16:R17C16";#N/A;"R13C14:R17C15";FALSE;FALSE;FALSE;95;#N/A;#N/A;"R13C19";#N/A;FALSE;FALSE;FALSE;FALSE;#N/A;"";#N/A;FALSE;"";"";#N/A;#N/A;#N/A}</definedName>
    <definedName name="pig_dog" hidden="1">{2;#N/A;"R13C16:R17C16";#N/A;"R13C14:R17C15";FALSE;FALSE;FALSE;95;#N/A;#N/A;"R13C19";#N/A;FALSE;FALSE;FALSE;FALSE;#N/A;"";#N/A;FALSE;"";"";#N/A;#N/A;#N/A}</definedName>
    <definedName name="pig_dog\" localSheetId="1" hidden="1">{"EXCELHLP.HLP!1802";5;10;5;10;13;13;13;8;5;5;10;14;13;13;13;13;5;10;14;13;5;10;1;2;24}</definedName>
    <definedName name="pig_dog\" hidden="1">{"EXCELHLP.HLP!1802";5;10;5;10;13;13;13;8;5;5;10;14;13;13;13;13;5;10;14;13;5;10;1;2;24}</definedName>
    <definedName name="pig_dog2" localSheetId="1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2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3" localSheetId="1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3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4" localSheetId="1" hidden="1">{#N/A,#N/A,FALSE,"SUMMARY";#N/A,#N/A,FALSE,"INPUTDATA";#N/A,#N/A,FALSE,"Condenser Performance"}</definedName>
    <definedName name="pig_dog4" hidden="1">{#N/A,#N/A,FALSE,"SUMMARY";#N/A,#N/A,FALSE,"INPUTDATA";#N/A,#N/A,FALSE,"Condenser Performance"}</definedName>
    <definedName name="pig_dog6" localSheetId="1" hidden="1">{#N/A,#N/A,FALSE,"INPUTDATA";#N/A,#N/A,FALSE,"SUMMARY";#N/A,#N/A,FALSE,"CTAREP";#N/A,#N/A,FALSE,"CTBREP";#N/A,#N/A,FALSE,"TURBEFF";#N/A,#N/A,FALSE,"Condenser Performance"}</definedName>
    <definedName name="pig_dog6" hidden="1">{#N/A,#N/A,FALSE,"INPUTDATA";#N/A,#N/A,FALSE,"SUMMARY";#N/A,#N/A,FALSE,"CTAREP";#N/A,#N/A,FALSE,"CTBREP";#N/A,#N/A,FALSE,"TURBEFF";#N/A,#N/A,FALSE,"Condenser Performance"}</definedName>
    <definedName name="pig_dog7" localSheetId="1" hidden="1">{#N/A,#N/A,FALSE,"INPUTDATA";#N/A,#N/A,FALSE,"SUMMARY"}</definedName>
    <definedName name="pig_dog7" hidden="1">{#N/A,#N/A,FALSE,"INPUTDATA";#N/A,#N/A,FALSE,"SUMMARY"}</definedName>
    <definedName name="pig_dog8" localSheetId="1" hidden="1">{#N/A,#N/A,FALSE,"INPUTDATA";#N/A,#N/A,FALSE,"SUMMARY";#N/A,#N/A,FALSE,"CTAREP";#N/A,#N/A,FALSE,"CTBREP";#N/A,#N/A,FALSE,"PMG4ST86";#N/A,#N/A,FALSE,"TURBEFF";#N/A,#N/A,FALSE,"Condenser Performance"}</definedName>
    <definedName name="pig_dog8" hidden="1">{#N/A,#N/A,FALSE,"INPUTDATA";#N/A,#N/A,FALSE,"SUMMARY";#N/A,#N/A,FALSE,"CTAREP";#N/A,#N/A,FALSE,"CTBREP";#N/A,#N/A,FALSE,"PMG4ST86";#N/A,#N/A,FALSE,"TURBEFF";#N/A,#N/A,FALSE,"Condenser Performance"}</definedName>
    <definedName name="_xlnm.Print_Titles" localSheetId="0">'2014 Loss Exp Factors - Energy'!$A:$B,'2014 Loss Exp Factors - Energy'!$1:$3</definedName>
    <definedName name="_xlnm.Print_Titles" localSheetId="1">'Data Summary'!$A:$B,'Data Summary'!$3:$3</definedName>
    <definedName name="test" localSheetId="1" hidden="1">{2;#N/A;"R13C16:R17C16";#N/A;"R13C14:R17C15";FALSE;FALSE;FALSE;95;#N/A;#N/A;"R13C19";#N/A;FALSE;FALSE;FALSE;FALSE;#N/A;"";#N/A;FALSE;"";"";#N/A;#N/A;#N/A}</definedName>
    <definedName name="test" hidden="1">{2;#N/A;"R13C16:R17C16";#N/A;"R13C14:R17C15";FALSE;FALSE;FALSE;95;#N/A;#N/A;"R13C19";#N/A;FALSE;FALSE;FALSE;FALSE;#N/A;"";#N/A;FALSE;"";"";#N/A;#N/A;#N/A}</definedName>
    <definedName name="UI_Entity_Groups">#REF!</definedName>
    <definedName name="UI_Reports" localSheetId="1">#REF!</definedName>
    <definedName name="UI_Reports">#REF!</definedName>
    <definedName name="UI_Scenarios" localSheetId="1">#REF!</definedName>
    <definedName name="UI_Scenarios">#REF!</definedName>
    <definedName name="wrn.AFUDC." localSheetId="1" hidden="1">{#N/A,#N/A,FALSE,"AFDC"}</definedName>
    <definedName name="wrn.AFUDC." hidden="1">{#N/A,#N/A,FALSE,"AFDC"}</definedName>
    <definedName name="wrn.ALL." localSheetId="1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Component._.Analy." localSheetId="1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ndenser._.Summary." localSheetId="1" hidden="1">{#N/A,#N/A,FALSE,"SUMMARY";#N/A,#N/A,FALSE,"INPUTDATA";#N/A,#N/A,FALSE,"Condenser Performance"}</definedName>
    <definedName name="wrn.Condenser._.Summary." hidden="1">{#N/A,#N/A,FALSE,"SUMMARY";#N/A,#N/A,FALSE,"INPUTDATA";#N/A,#N/A,FALSE,"Condenser Performance"}</definedName>
    <definedName name="wrn.COST." localSheetId="1" hidden="1">{#N/A,#N/A,FALSE,"T COST";#N/A,#N/A,FALSE,"COST_FH"}</definedName>
    <definedName name="wrn.COST." hidden="1">{#N/A,#N/A,FALSE,"T COST";#N/A,#N/A,FALSE,"COST_FH"}</definedName>
    <definedName name="wrn.Detail._.Support._.and._.Summary." localSheetId="1" hidden="1">{"Alloc Book Depr and Tax Depr",#N/A,FALSE,"OBO DEF TAX";"Ssh Ms Clo to PIS in Cur Mo",#N/A,FALSE,"OBO DEF TAX";"FPSC Book Depreciation",#N/A,FALSE,"OBO DEF TAX";"Ferc Book Depreciation",#N/A,FALSE,"OBO DEF TAX";"OBO Deferred Tax Sum",#N/A,FALSE,"OBO DEF TAX";"Tax Depr Tables",#N/A,FALSE,"OBO DEF TAX"}</definedName>
    <definedName name="wrn.Detail._.Support._.and._.Summary." hidden="1">{"Alloc Book Depr and Tax Depr",#N/A,FALSE,"OBO DEF TAX";"Ssh Ms Clo to PIS in Cur Mo",#N/A,FALSE,"OBO DEF TAX";"FPSC Book Depreciation",#N/A,FALSE,"OBO DEF TAX";"Ferc Book Depreciation",#N/A,FALSE,"OBO DEF TAX";"OBO Deferred Tax Sum",#N/A,FALSE,"OBO DEF TAX";"Tax Depr Tables",#N/A,FALSE,"OBO DEF TAX"}</definedName>
    <definedName name="wrn.EFRT." localSheetId="1" hidden="1">{"EFRT Pg 1",#N/A,FALSE,"EFRT (2)";"EFRT Pg 2",#N/A,FALSE,"EFRT (2)"}</definedName>
    <definedName name="wrn.EFRT." hidden="1">{"EFRT Pg 1",#N/A,FALSE,"EFRT (2)";"EFRT Pg 2",#N/A,FALSE,"EFRT (2)"}</definedName>
    <definedName name="wrn.Engr._.Summary." localSheetId="1" hidden="1">{#N/A,#N/A,FALSE,"INPUTDATA";#N/A,#N/A,FALSE,"SUMMARY";#N/A,#N/A,FALSE,"CTAREP";#N/A,#N/A,FALSE,"CTBREP";#N/A,#N/A,FALSE,"TURBEFF";#N/A,#N/A,FALSE,"Condenser Performance"}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xec._.Summary." localSheetId="1" hidden="1">{#N/A,#N/A,FALSE,"INPUTDATA";#N/A,#N/A,FALSE,"SUMMARY"}</definedName>
    <definedName name="wrn.Exec._.Summary." hidden="1">{#N/A,#N/A,FALSE,"INPUTDATA";#N/A,#N/A,FALSE,"SUMMARY"}</definedName>
    <definedName name="wrn.FPL._.Cnsl._.Inc._.State._.Pg._.3A." localSheetId="1" hidden="1">{"FPL Consol Inc State Pg 3A",#N/A,FALSE,"ISFPLSUB"}</definedName>
    <definedName name="wrn.FPL._.Cnsl._.Inc._.State._.Pg._.3A." hidden="1">{"FPL Consol Inc State Pg 3A",#N/A,FALSE,"ISFPLSUB"}</definedName>
    <definedName name="wrn.FPL._.Cnsl._.Inc._.State._.Pg._.3M." localSheetId="1" hidden="1">{"FPL Consol Inc State Pg 3M",#N/A,FALSE,"ISFPLSUB"}</definedName>
    <definedName name="wrn.FPL._.Cnsl._.Inc._.State._.Pg._.3M." hidden="1">{"FPL Consol Inc State Pg 3M",#N/A,FALSE,"ISFPLSUB"}</definedName>
    <definedName name="wrn.FPL._.Cnsl._.Inc._.State._.Pg._.3Y." localSheetId="1" hidden="1">{"FPL Consol Inc State Pg 3Y",#N/A,FALSE,"ISFPLSUB"}</definedName>
    <definedName name="wrn.FPL._.Cnsl._.Inc._.State._.Pg._.3Y." hidden="1">{"FPL Consol Inc State Pg 3Y",#N/A,FALSE,"ISFPLSUB"}</definedName>
    <definedName name="wrn.FPL._.Consolidated." localSheetId="1" hidden="1">{"Fpl Consol Pg 1",#N/A,FALSE,"FPL Consolidated";"FPL Consol Pg 2",#N/A,FALSE,"FPL Consolidated"}</definedName>
    <definedName name="wrn.FPL._.Consolidated." hidden="1">{"Fpl Consol Pg 1",#N/A,FALSE,"FPL Consolidated";"FPL Consol Pg 2",#N/A,FALSE,"FPL Consolidated"}</definedName>
    <definedName name="wrn.LITIGATION." localSheetId="1" hidden="1">{"LI AFUDC DEBT 10282",#N/A,FALSE,"TXFORCST.XLS";"LIT AFUDC 10280",#N/A,FALSE,"TXFORCST.XLS";"LIT DEPR EXP 10281",#N/A,FALSE,"TXFORCST.XLS"}</definedName>
    <definedName name="wrn.LITIGATION." hidden="1">{"LI AFUDC DEBT 10282",#N/A,FALSE,"TXFORCST.XLS";"LIT AFUDC 10280",#N/A,FALSE,"TXFORCST.XLS";"LIT DEPR EXP 10281",#N/A,FALSE,"TXFORCST.XLS"}</definedName>
    <definedName name="wrn.OBO._.12._.MO._.ENDED." localSheetId="1" hidden="1">{"OBO 12 Month Ended",#N/A,FALSE,"OBO 12 Months"}</definedName>
    <definedName name="wrn.OBO._.12._.MO._.ENDED." hidden="1">{"OBO 12 Month Ended",#N/A,FALSE,"OBO 12 Months"}</definedName>
    <definedName name="wrn.OBO._.MONTHLY." localSheetId="1" hidden="1">{"obo monthly",#N/A,FALSE,"OBO Monthly"}</definedName>
    <definedName name="wrn.OBO._.MONTHLY." hidden="1">{"obo monthly",#N/A,FALSE,"OBO Monthly"}</definedName>
    <definedName name="wrn.OBO._.Summary." localSheetId="1" hidden="1">{"OBO Deferred Tax Sum",#N/A,FALSE,"OBO DEF TAX"}</definedName>
    <definedName name="wrn.OBO._.Summary." hidden="1">{"OBO Deferred Tax Sum",#N/A,FALSE,"OBO DEF TAX"}</definedName>
    <definedName name="wrn.Out._.of._.Period." localSheetId="1" hidden="1">{"Out of Period",#N/A,FALSE,"Out of Period"}</definedName>
    <definedName name="wrn.Out._.of._.Period." hidden="1">{"Out of Period",#N/A,FALSE,"Out of Period"}</definedName>
    <definedName name="wrn.Reconcil._.Bk._.Depr._.to._.47G." localSheetId="1" hidden="1">{"By Account",#N/A,FALSE,"Reconcil Deprec Book to Tax   ";"Correction of JV 47G",#N/A,FALSE,"Reconcil Deprec Book to Tax   ";"Recalculation of JV 47G",#N/A,FALSE,"Reconcil Deprec Book to Tax   "}</definedName>
    <definedName name="wrn.Reconcil._.Bk._.Depr._.to._.47G." hidden="1">{"By Account",#N/A,FALSE,"Reconcil Deprec Book to Tax   ";"Correction of JV 47G",#N/A,FALSE,"Reconcil Deprec Book to Tax   ";"Recalculation of JV 47G",#N/A,FALSE,"Reconcil Deprec Book to Tax   "}</definedName>
    <definedName name="wrn.Statement._.of._.Income._.Taxes." localSheetId="1" hidden="1">{"Consolidated",#N/A,FALSE,"SITRP";"FPL Pure",#N/A,FALSE,"SITRP";"FPL Subsidiaries Consol",#N/A,FALSE,"SITRP"}</definedName>
    <definedName name="wrn.Statement._.of._.Income._.Taxes." hidden="1">{"Consolidated",#N/A,FALSE,"SITRP";"FPL Pure",#N/A,FALSE,"SITRP";"FPL Subsidiaries Consol",#N/A,FALSE,"SITRP"}</definedName>
    <definedName name="wrn.SUM._.OF._.UNIT._.3." localSheetId="1" hidden="1">{#N/A,#N/A,FALSE,"INPUTDATA";#N/A,#N/A,FALSE,"SUMMARY";#N/A,#N/A,FALSE,"CTAREP";#N/A,#N/A,FALSE,"CTBREP";#N/A,#N/A,FALSE,"PMG4ST86";#N/A,#N/A,FALSE,"TURBEFF";#N/A,#N/A,FALSE,"Condenser Performance"}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  <definedName name="wrn.UTIL." localSheetId="1" hidden="1">{"Twelve Mo Ended Pg 2",#N/A,TRUE,"Utility";"YTD Adj _ Pg 1",#N/A,TRUE,"Utility"}</definedName>
    <definedName name="wrn.UTIL." hidden="1">{"Twelve Mo Ended Pg 2",#N/A,TRUE,"Utility";"YTD Adj _ Pg 1",#N/A,TRUE,"Utility"}</definedName>
    <definedName name="xxxxx" localSheetId="1" hidden="1">{2;#N/A;"R13C16:R17C16";#N/A;"R13C14:R17C15";FALSE;FALSE;FALSE;95;#N/A;#N/A;"R13C19";#N/A;FALSE;FALSE;FALSE;FALSE;#N/A;"";#N/A;FALSE;"";"";#N/A;#N/A;#N/A}</definedName>
    <definedName name="xxxxx" hidden="1">{2;#N/A;"R13C16:R17C16";#N/A;"R13C14:R17C15";FALSE;FALSE;FALSE;95;#N/A;#N/A;"R13C19";#N/A;FALSE;FALSE;FALSE;FALSE;#N/A;"";#N/A;FALSE;"";"";#N/A;#N/A;#N/A}</definedName>
  </definedNames>
  <calcPr calcId="145621"/>
</workbook>
</file>

<file path=xl/calcChain.xml><?xml version="1.0" encoding="utf-8"?>
<calcChain xmlns="http://schemas.openxmlformats.org/spreadsheetml/2006/main">
  <c r="C41" i="2" l="1"/>
  <c r="D42" i="2" s="1"/>
  <c r="C37" i="2"/>
  <c r="D29" i="2"/>
  <c r="D31" i="2" s="1"/>
  <c r="C16" i="2"/>
  <c r="C14" i="1" l="1"/>
  <c r="D6" i="1"/>
  <c r="C8" i="1"/>
  <c r="C16" i="1" l="1"/>
  <c r="C24" i="1" s="1"/>
  <c r="D26" i="1" s="1"/>
  <c r="E14" i="1"/>
  <c r="D14" i="1"/>
  <c r="E6" i="1"/>
  <c r="F18" i="1" s="1"/>
  <c r="G18" i="1" l="1"/>
  <c r="C28" i="1"/>
  <c r="E26" i="1" s="1"/>
  <c r="C32" i="1" l="1"/>
  <c r="C36" i="1" s="1"/>
  <c r="D30" i="1"/>
  <c r="C40" i="1" l="1"/>
  <c r="D38" i="1"/>
  <c r="E30" i="1"/>
  <c r="F34" i="1" s="1"/>
  <c r="C44" i="1" l="1"/>
  <c r="C50" i="1" s="1"/>
  <c r="D42" i="1"/>
  <c r="G34" i="1"/>
  <c r="E38" i="1"/>
  <c r="E42" i="1" l="1"/>
  <c r="F48" i="1" s="1"/>
  <c r="G48" i="1" s="1"/>
</calcChain>
</file>

<file path=xl/sharedStrings.xml><?xml version="1.0" encoding="utf-8"?>
<sst xmlns="http://schemas.openxmlformats.org/spreadsheetml/2006/main" count="171" uniqueCount="120">
  <si>
    <t>LINE NO.</t>
  </si>
  <si>
    <t>FLOW OF ENERGY</t>
  </si>
  <si>
    <t>FLOW MWH</t>
  </si>
  <si>
    <t>LOSS %</t>
  </si>
  <si>
    <t>LOSS MULTIPLIER</t>
  </si>
  <si>
    <t>EXPANSION FACTOR</t>
  </si>
  <si>
    <t>CUMULATIVE LOSS %</t>
  </si>
  <si>
    <t>1</t>
  </si>
  <si>
    <t>Net Energy to Transmission</t>
  </si>
  <si>
    <t>2</t>
  </si>
  <si>
    <t>3</t>
  </si>
  <si>
    <t>Generation Step-up Transformer Losses</t>
  </si>
  <si>
    <t>4</t>
  </si>
  <si>
    <t>5</t>
  </si>
  <si>
    <t>Flow to Transmission</t>
  </si>
  <si>
    <t>6</t>
  </si>
  <si>
    <t>7</t>
  </si>
  <si>
    <t>Transmission Line &amp; Substation Losses</t>
  </si>
  <si>
    <t>8</t>
  </si>
  <si>
    <t>9</t>
  </si>
  <si>
    <r>
      <t>Remove JEA/Southern Loss Payback &amp; NF Wheeling Losses</t>
    </r>
    <r>
      <rPr>
        <vertAlign val="superscript"/>
        <sz val="10"/>
        <rFont val="Arial"/>
        <family val="2"/>
      </rPr>
      <t xml:space="preserve"> (a)</t>
    </r>
  </si>
  <si>
    <t>10</t>
  </si>
  <si>
    <t>11</t>
  </si>
  <si>
    <t>Adjusted Transmission Line &amp; Substation Losses</t>
  </si>
  <si>
    <t>12</t>
  </si>
  <si>
    <t>13</t>
  </si>
  <si>
    <t>Flow on Transmission</t>
  </si>
  <si>
    <t>14</t>
  </si>
  <si>
    <t>15</t>
  </si>
  <si>
    <t>Delivered Sales at Transmission</t>
  </si>
  <si>
    <t>16</t>
  </si>
  <si>
    <t>17</t>
  </si>
  <si>
    <t>Seminole &amp; Firm Power Wheeled for Others</t>
  </si>
  <si>
    <t>18</t>
  </si>
  <si>
    <t>19</t>
  </si>
  <si>
    <r>
      <t xml:space="preserve">Include JEA/Southern LP, NF &amp; STF Wheeling Losses </t>
    </r>
    <r>
      <rPr>
        <vertAlign val="superscript"/>
        <sz val="10"/>
        <rFont val="Arial"/>
        <family val="2"/>
      </rPr>
      <t>(a)</t>
    </r>
  </si>
  <si>
    <t>20</t>
  </si>
  <si>
    <t>21</t>
  </si>
  <si>
    <t>Flow to Distribution</t>
  </si>
  <si>
    <t>22</t>
  </si>
  <si>
    <t>23</t>
  </si>
  <si>
    <t>Distribution Substation Losses</t>
  </si>
  <si>
    <t>24</t>
  </si>
  <si>
    <t>25</t>
  </si>
  <si>
    <t>Flow to Primary Lines</t>
  </si>
  <si>
    <t>26</t>
  </si>
  <si>
    <t>27</t>
  </si>
  <si>
    <t>Primary Line Losses</t>
  </si>
  <si>
    <t>28</t>
  </si>
  <si>
    <t>29</t>
  </si>
  <si>
    <t>Flow on Primary</t>
  </si>
  <si>
    <t>30</t>
  </si>
  <si>
    <t>31</t>
  </si>
  <si>
    <t>Delivered Sales at Primary</t>
  </si>
  <si>
    <t>32</t>
  </si>
  <si>
    <t>33</t>
  </si>
  <si>
    <t>Flow to Secondary</t>
  </si>
  <si>
    <t>34</t>
  </si>
  <si>
    <t>35</t>
  </si>
  <si>
    <t>Transformer Losses</t>
  </si>
  <si>
    <t>36</t>
  </si>
  <si>
    <t>37</t>
  </si>
  <si>
    <t>Flow on Secondary</t>
  </si>
  <si>
    <t>38</t>
  </si>
  <si>
    <t>39</t>
  </si>
  <si>
    <t>Secondary Line &amp; Service Losses</t>
  </si>
  <si>
    <t>40</t>
  </si>
  <si>
    <t>41</t>
  </si>
  <si>
    <t>Balance For Use</t>
  </si>
  <si>
    <t>42</t>
  </si>
  <si>
    <t>43</t>
  </si>
  <si>
    <t>Company Use</t>
  </si>
  <si>
    <t>44</t>
  </si>
  <si>
    <t>45</t>
  </si>
  <si>
    <t>Delivered Sales at Secondary</t>
  </si>
  <si>
    <t>46</t>
  </si>
  <si>
    <t>47</t>
  </si>
  <si>
    <t>NET</t>
  </si>
  <si>
    <t>(a)</t>
  </si>
  <si>
    <t xml:space="preserve">JEA/Southern loss payback and the non firm and short term wheeling losses are excluded from the transmission loss percentage calculation  </t>
  </si>
  <si>
    <t>because the flows that create these losses are not in the flow to transmission.  However, because these are real losses they are included</t>
  </si>
  <si>
    <t xml:space="preserve"> in the flow to distribution.</t>
  </si>
  <si>
    <t/>
  </si>
  <si>
    <t>EXPANSION FACTORS</t>
  </si>
  <si>
    <t>ENERGY</t>
  </si>
  <si>
    <t>DEMAND</t>
  </si>
  <si>
    <t>Transmission</t>
  </si>
  <si>
    <t>Primary</t>
  </si>
  <si>
    <t>Secondary</t>
  </si>
  <si>
    <t>COMPANY USE - DEMAND:</t>
  </si>
  <si>
    <t>(GSD-1) 12CP - MW</t>
  </si>
  <si>
    <t>(GSD-1) MWH</t>
  </si>
  <si>
    <t>Load Factor (line 11 / line10 / 8760)</t>
  </si>
  <si>
    <t>COMPANY USE 12CP DEMAND (rounded) - MW</t>
  </si>
  <si>
    <t>CALCUATION OF NET ENERGY TO TRANSMISSION LESS SOUTHERN JEA/LP (MWH):</t>
  </si>
  <si>
    <t>NET ENERGY FOR LOAD</t>
  </si>
  <si>
    <t>Seminole Load Received</t>
  </si>
  <si>
    <t>St. Lucie Entitlement Received</t>
  </si>
  <si>
    <t>Power wheeled for others</t>
  </si>
  <si>
    <t>Southern JEA / Transfers Loss Payback</t>
  </si>
  <si>
    <t>Non-Firm Wheeling Losses</t>
  </si>
  <si>
    <t>Short Term Firm Wheeling Losses</t>
  </si>
  <si>
    <t>TOTAL FIRM POWER WHEELED FOR OTHERS</t>
  </si>
  <si>
    <t>NET ENERGY TO TRANSMISSION LESS SOUTHERN JEA/LP</t>
  </si>
  <si>
    <t>USING UNBILLED SALES (MWH):</t>
  </si>
  <si>
    <t>NEL</t>
  </si>
  <si>
    <t>PRIOR MONTH UNBILLED</t>
  </si>
  <si>
    <t>SUBTOTAL</t>
  </si>
  <si>
    <t>BILLED SALES</t>
  </si>
  <si>
    <t>COMPANY USE</t>
  </si>
  <si>
    <t>CURRENT MONTH UNBILLED</t>
  </si>
  <si>
    <t>ENERGY LOST OR UNACCOUNTED FOR</t>
  </si>
  <si>
    <t>% LOST OR UNACCOUNTED FOR</t>
  </si>
  <si>
    <t>OVERALL UNBILLED FACTOR:</t>
  </si>
  <si>
    <t>TOTAL DELIVERED MWH</t>
  </si>
  <si>
    <t>TOTAL BILLED MWH</t>
  </si>
  <si>
    <t>TOTAL UNBILLED FACTOR</t>
  </si>
  <si>
    <t>OPC 012951</t>
  </si>
  <si>
    <t>FPL RC-16</t>
  </si>
  <si>
    <t>OPC 012952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</si>
</sst>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,##0.000%_);[Red]\(#,##0.000%\);&quot; &quot;"/>
    <numFmt numFmtId="165" formatCode="#,##0.00000000_);\(#,##0.00000000\)"/>
    <numFmt numFmtId="166" formatCode="#,##0.00%_);[Red]\(#,##0.00%\);&quot; &quot;"/>
    <numFmt numFmtId="167" formatCode="0.00000"/>
    <numFmt numFmtId="168" formatCode="0.00000000"/>
    <numFmt numFmtId="169" formatCode="#,##0.00000_);\(#,##0.00000\)"/>
    <numFmt numFmtId="170" formatCode="0.000_)"/>
    <numFmt numFmtId="171" formatCode="0.00_)"/>
    <numFmt numFmtId="172" formatCode="General_)"/>
    <numFmt numFmtId="173" formatCode="#,##0.0000_);\(#,##0.0000\)"/>
    <numFmt numFmtId="174" formatCode="#,##0_);[Red]\(#,##0\);&quot; &quot;"/>
    <numFmt numFmtId="175" formatCode="#,##0.0000%_);[Red]\(#,##0.0000%\);&quot; &quot;"/>
  </numFmts>
  <fonts count="14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name val="Tms Rmn"/>
      <family val="1"/>
    </font>
    <font>
      <sz val="10"/>
      <name val="MS Sans Serif"/>
      <family val="2"/>
    </font>
    <font>
      <b/>
      <i/>
      <sz val="16"/>
      <name val="Helv"/>
    </font>
    <font>
      <sz val="10"/>
      <name val="Courier"/>
      <family val="3"/>
    </font>
    <font>
      <b/>
      <u/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8">
    <xf numFmtId="0" fontId="0" fillId="0" borderId="0"/>
    <xf numFmtId="170" fontId="7" fillId="0" borderId="0"/>
    <xf numFmtId="170" fontId="7" fillId="0" borderId="0"/>
    <xf numFmtId="170" fontId="7" fillId="0" borderId="0"/>
    <xf numFmtId="170" fontId="7" fillId="0" borderId="0"/>
    <xf numFmtId="170" fontId="7" fillId="0" borderId="0"/>
    <xf numFmtId="170" fontId="7" fillId="0" borderId="0"/>
    <xf numFmtId="170" fontId="7" fillId="0" borderId="0"/>
    <xf numFmtId="170" fontId="7" fillId="0" borderId="0"/>
    <xf numFmtId="40" fontId="8" fillId="0" borderId="0" applyFont="0" applyFill="0" applyBorder="0" applyAlignment="0" applyProtection="0"/>
    <xf numFmtId="171" fontId="9" fillId="0" borderId="0"/>
    <xf numFmtId="0" fontId="1" fillId="0" borderId="0"/>
    <xf numFmtId="0" fontId="1" fillId="0" borderId="0"/>
    <xf numFmtId="172" fontId="10" fillId="0" borderId="0"/>
    <xf numFmtId="0" fontId="1" fillId="0" borderId="0"/>
    <xf numFmtId="172" fontId="10" fillId="0" borderId="0"/>
    <xf numFmtId="9" fontId="8" fillId="0" borderId="0" applyFont="0" applyFill="0" applyBorder="0" applyAlignment="0" applyProtection="0"/>
    <xf numFmtId="0" fontId="1" fillId="0" borderId="0">
      <alignment horizontal="left" wrapText="1"/>
    </xf>
  </cellStyleXfs>
  <cellXfs count="70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37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37" fontId="1" fillId="0" borderId="3" xfId="0" applyNumberFormat="1" applyFont="1" applyBorder="1" applyAlignment="1">
      <alignment horizontal="right"/>
    </xf>
    <xf numFmtId="167" fontId="3" fillId="0" borderId="0" xfId="0" applyNumberFormat="1" applyFont="1"/>
    <xf numFmtId="167" fontId="1" fillId="0" borderId="0" xfId="0" applyNumberFormat="1" applyFont="1" applyAlignment="1">
      <alignment horizontal="right"/>
    </xf>
    <xf numFmtId="167" fontId="0" fillId="0" borderId="0" xfId="0" applyNumberFormat="1"/>
    <xf numFmtId="0" fontId="1" fillId="0" borderId="4" xfId="0" applyFont="1" applyBorder="1" applyAlignment="1">
      <alignment horizontal="left"/>
    </xf>
    <xf numFmtId="37" fontId="1" fillId="0" borderId="4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7" fontId="1" fillId="0" borderId="4" xfId="0" applyNumberFormat="1" applyFont="1" applyBorder="1" applyAlignment="1">
      <alignment horizontal="right"/>
    </xf>
    <xf numFmtId="166" fontId="1" fillId="0" borderId="4" xfId="0" applyNumberFormat="1" applyFont="1" applyBorder="1" applyAlignment="1">
      <alignment horizontal="right"/>
    </xf>
    <xf numFmtId="168" fontId="0" fillId="0" borderId="0" xfId="0" applyNumberFormat="1"/>
    <xf numFmtId="169" fontId="1" fillId="0" borderId="0" xfId="0" applyNumberFormat="1" applyFont="1" applyAlignment="1">
      <alignment horizontal="right"/>
    </xf>
    <xf numFmtId="169" fontId="0" fillId="0" borderId="0" xfId="0" applyNumberFormat="1"/>
    <xf numFmtId="37" fontId="1" fillId="0" borderId="5" xfId="0" applyNumberFormat="1" applyFont="1" applyBorder="1" applyAlignment="1">
      <alignment horizontal="right"/>
    </xf>
    <xf numFmtId="169" fontId="1" fillId="0" borderId="4" xfId="0" applyNumberFormat="1" applyFont="1" applyBorder="1" applyAlignment="1">
      <alignment horizontal="right"/>
    </xf>
    <xf numFmtId="37" fontId="1" fillId="0" borderId="6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37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166" fontId="1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0" fontId="0" fillId="0" borderId="0" xfId="0" quotePrefix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/>
    <xf numFmtId="164" fontId="1" fillId="3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169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/>
    <xf numFmtId="0" fontId="11" fillId="0" borderId="0" xfId="0" applyFont="1" applyAlignment="1">
      <alignment horizontal="lef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 indent="1"/>
    </xf>
    <xf numFmtId="37" fontId="1" fillId="0" borderId="0" xfId="0" applyNumberFormat="1" applyFont="1" applyFill="1" applyAlignment="1">
      <alignment horizontal="right"/>
    </xf>
    <xf numFmtId="173" fontId="1" fillId="0" borderId="0" xfId="0" applyNumberFormat="1" applyFont="1" applyAlignment="1">
      <alignment horizontal="right"/>
    </xf>
    <xf numFmtId="165" fontId="1" fillId="0" borderId="9" xfId="0" applyNumberFormat="1" applyFont="1" applyBorder="1" applyAlignment="1">
      <alignment horizontal="right"/>
    </xf>
    <xf numFmtId="37" fontId="1" fillId="0" borderId="10" xfId="0" applyNumberFormat="1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" fillId="0" borderId="0" xfId="0" applyFont="1" applyAlignment="1">
      <alignment horizontal="left" indent="2"/>
    </xf>
    <xf numFmtId="37" fontId="0" fillId="0" borderId="0" xfId="0" applyNumberFormat="1"/>
    <xf numFmtId="0" fontId="1" fillId="0" borderId="0" xfId="0" applyFont="1" applyBorder="1" applyAlignment="1">
      <alignment horizontal="left" indent="1"/>
    </xf>
    <xf numFmtId="174" fontId="1" fillId="0" borderId="3" xfId="0" applyNumberFormat="1" applyFont="1" applyBorder="1" applyAlignment="1">
      <alignment horizontal="right"/>
    </xf>
    <xf numFmtId="174" fontId="1" fillId="0" borderId="0" xfId="0" applyNumberFormat="1" applyFont="1" applyBorder="1" applyAlignment="1">
      <alignment horizontal="right"/>
    </xf>
    <xf numFmtId="0" fontId="11" fillId="0" borderId="0" xfId="0" applyFont="1" applyBorder="1" applyAlignment="1"/>
    <xf numFmtId="0" fontId="1" fillId="0" borderId="0" xfId="0" applyNumberFormat="1" applyFont="1" applyBorder="1" applyAlignment="1">
      <alignment horizontal="right"/>
    </xf>
    <xf numFmtId="175" fontId="1" fillId="0" borderId="0" xfId="0" applyNumberFormat="1" applyFont="1" applyAlignment="1">
      <alignment horizontal="right"/>
    </xf>
    <xf numFmtId="37" fontId="1" fillId="3" borderId="0" xfId="0" applyNumberFormat="1" applyFont="1" applyFill="1" applyAlignment="1">
      <alignment horizontal="right"/>
    </xf>
    <xf numFmtId="0" fontId="11" fillId="0" borderId="7" xfId="0" applyFont="1" applyBorder="1" applyAlignment="1">
      <alignment horizontal="center" wrapText="1"/>
    </xf>
    <xf numFmtId="0" fontId="13" fillId="0" borderId="0" xfId="0" applyFont="1"/>
    <xf numFmtId="0" fontId="13" fillId="0" borderId="1" xfId="0" applyFont="1" applyBorder="1"/>
  </cellXfs>
  <cellStyles count="18">
    <cellStyle name="Comma  - Style1" xfId="1"/>
    <cellStyle name="Comma  - Style2" xfId="2"/>
    <cellStyle name="Comma  - Style3" xfId="3"/>
    <cellStyle name="Comma  - Style4" xfId="4"/>
    <cellStyle name="Comma  - Style5" xfId="5"/>
    <cellStyle name="Comma  - Style6" xfId="6"/>
    <cellStyle name="Comma  - Style7" xfId="7"/>
    <cellStyle name="Comma  - Style8" xfId="8"/>
    <cellStyle name="Comma 2" xfId="9"/>
    <cellStyle name="Normal" xfId="0" builtinId="0"/>
    <cellStyle name="Normal - Style1" xfId="10"/>
    <cellStyle name="Normal 10" xfId="11"/>
    <cellStyle name="Normal 13" xfId="12"/>
    <cellStyle name="Normal 2" xfId="13"/>
    <cellStyle name="Normal 3" xfId="14"/>
    <cellStyle name="Normal 4" xfId="15"/>
    <cellStyle name="Percent 2" xfId="16"/>
    <cellStyle name="Style 1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ktmgmt.nexteraenergy.com/COMBCYC/PMG/performance/UNIT4PR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ACGCAS\EXCEL\WORKBOOK\0396JV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S Links"/>
      <sheetName val="SUMMARY"/>
      <sheetName val="INPUTDATA"/>
      <sheetName val="CT Performance"/>
      <sheetName val="CT Gen&amp;HR Cor"/>
      <sheetName val="ST Corrections"/>
      <sheetName val="TURBEFF"/>
      <sheetName val="ST Stg Pressures"/>
      <sheetName val="Condenser Performance"/>
      <sheetName val="STM INJECT CORR"/>
      <sheetName val="ELEC LOSS CORR"/>
      <sheetName val="firing te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I"/>
      <sheetName val="Storm Fund Earn Gross Up"/>
      <sheetName val="NF Expense 518"/>
      <sheetName val="TXSCHD Download"/>
      <sheetName val="A194"/>
      <sheetName val="INPUTS.XLS"/>
      <sheetName val="SUPERFUND"/>
      <sheetName val="Early Capacity Payments"/>
      <sheetName val="PCICS Accounts"/>
      <sheetName val="OBO DEF TAX"/>
      <sheetName val="Deferred Compensation"/>
      <sheetName val="Injuries &amp; Damages"/>
      <sheetName val="Nucl Decomm Fund Earn Gross Up"/>
      <sheetName val="TXFORCST.XLS"/>
      <sheetName val="Forecast"/>
      <sheetName val="NUCL.XLS"/>
      <sheetName val="Nucl Fuel Interest (Cap &amp; Exp)"/>
      <sheetName val="Analysis of 518"/>
      <sheetName val="TP Fuel Lease Chrg"/>
      <sheetName val="SL Fuel Lease Chrg"/>
      <sheetName val="TxDprTUp"/>
      <sheetName val="BKTXVAR.XLS"/>
      <sheetName val="UNBILREV.XLS"/>
      <sheetName val="Bad Debts"/>
      <sheetName val="OBO Income Taxes"/>
      <sheetName val="MX Entries"/>
      <sheetName val="AFUDC"/>
      <sheetName val="CLSREC.X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57"/>
  <sheetViews>
    <sheetView showGridLines="0" showZeros="0" tabSelected="1" workbookViewId="0">
      <pane xSplit="2" ySplit="3" topLeftCell="C4" activePane="bottomRight" state="frozen"/>
      <selection activeCell="E14" sqref="E14"/>
      <selection pane="topRight" activeCell="E14" sqref="E14"/>
      <selection pane="bottomLeft" activeCell="E14" sqref="E14"/>
      <selection pane="bottomRight" sqref="A1:A2"/>
    </sheetView>
  </sheetViews>
  <sheetFormatPr defaultRowHeight="14.4" x14ac:dyDescent="0.3"/>
  <cols>
    <col min="1" max="1" width="13" customWidth="1"/>
    <col min="2" max="2" width="54.109375" customWidth="1"/>
    <col min="3" max="3" width="12.33203125" bestFit="1" customWidth="1"/>
    <col min="4" max="4" width="11.6640625" customWidth="1"/>
    <col min="5" max="6" width="12.6640625" customWidth="1"/>
    <col min="7" max="7" width="13.6640625" customWidth="1"/>
    <col min="9" max="9" width="20.5546875" bestFit="1" customWidth="1"/>
  </cols>
  <sheetData>
    <row r="1" spans="1:7" x14ac:dyDescent="0.3">
      <c r="A1" s="68" t="s">
        <v>117</v>
      </c>
      <c r="B1" s="1"/>
      <c r="C1" s="1"/>
      <c r="D1" s="1"/>
      <c r="E1" s="1"/>
      <c r="F1" s="1"/>
      <c r="G1" s="1"/>
    </row>
    <row r="2" spans="1:7" ht="15" thickBot="1" x14ac:dyDescent="0.35">
      <c r="A2" s="69" t="s">
        <v>118</v>
      </c>
      <c r="B2" s="2"/>
      <c r="C2" s="2"/>
      <c r="D2" s="2"/>
      <c r="E2" s="2"/>
      <c r="F2" s="2"/>
      <c r="G2" s="2"/>
    </row>
    <row r="3" spans="1:7" ht="27" customHeight="1" thickBot="1" x14ac:dyDescent="0.3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x14ac:dyDescent="0.3">
      <c r="A4" s="1" t="s">
        <v>7</v>
      </c>
      <c r="B4" s="4" t="s">
        <v>8</v>
      </c>
      <c r="C4" s="5">
        <v>123388587</v>
      </c>
      <c r="D4" s="6">
        <v>0</v>
      </c>
      <c r="E4" s="7">
        <v>0</v>
      </c>
      <c r="F4" s="7">
        <v>0</v>
      </c>
      <c r="G4" s="8">
        <v>0</v>
      </c>
    </row>
    <row r="5" spans="1:7" x14ac:dyDescent="0.3">
      <c r="A5" s="1" t="s">
        <v>9</v>
      </c>
    </row>
    <row r="6" spans="1:7" x14ac:dyDescent="0.3">
      <c r="A6" s="1" t="s">
        <v>10</v>
      </c>
      <c r="B6" s="4" t="s">
        <v>11</v>
      </c>
      <c r="C6" s="9">
        <v>-228183</v>
      </c>
      <c r="D6" s="39">
        <f>-C6/C4</f>
        <v>1.8493039392695209E-3</v>
      </c>
      <c r="E6" s="10">
        <f>+C4/C8</f>
        <v>1.0018527302005278</v>
      </c>
      <c r="F6" s="11">
        <v>0</v>
      </c>
      <c r="G6" s="8">
        <v>0</v>
      </c>
    </row>
    <row r="7" spans="1:7" x14ac:dyDescent="0.3">
      <c r="A7" s="1" t="s">
        <v>12</v>
      </c>
      <c r="E7" s="12"/>
      <c r="F7" s="12"/>
    </row>
    <row r="8" spans="1:7" x14ac:dyDescent="0.3">
      <c r="A8" s="1" t="s">
        <v>13</v>
      </c>
      <c r="B8" s="4" t="s">
        <v>14</v>
      </c>
      <c r="C8" s="5">
        <f>+C4+C6</f>
        <v>123160404</v>
      </c>
      <c r="D8" s="6">
        <v>0</v>
      </c>
      <c r="E8" s="11">
        <v>0</v>
      </c>
      <c r="F8" s="11">
        <v>0</v>
      </c>
      <c r="G8" s="8">
        <v>0</v>
      </c>
    </row>
    <row r="9" spans="1:7" x14ac:dyDescent="0.3">
      <c r="A9" s="1" t="s">
        <v>15</v>
      </c>
      <c r="E9" s="12"/>
      <c r="F9" s="12"/>
    </row>
    <row r="10" spans="1:7" x14ac:dyDescent="0.3">
      <c r="A10" s="1" t="s">
        <v>16</v>
      </c>
      <c r="B10" s="4" t="s">
        <v>17</v>
      </c>
      <c r="C10" s="5">
        <v>-2134065</v>
      </c>
      <c r="D10" s="6">
        <v>0</v>
      </c>
      <c r="E10" s="11">
        <v>0</v>
      </c>
      <c r="F10" s="11">
        <v>0</v>
      </c>
      <c r="G10" s="8">
        <v>0</v>
      </c>
    </row>
    <row r="11" spans="1:7" x14ac:dyDescent="0.3">
      <c r="A11" s="1" t="s">
        <v>18</v>
      </c>
      <c r="E11" s="12"/>
      <c r="F11" s="12"/>
    </row>
    <row r="12" spans="1:7" ht="16.2" x14ac:dyDescent="0.3">
      <c r="A12" s="1" t="s">
        <v>19</v>
      </c>
      <c r="B12" s="4" t="s">
        <v>20</v>
      </c>
      <c r="C12" s="5">
        <v>151224</v>
      </c>
      <c r="D12" s="6">
        <v>0</v>
      </c>
      <c r="E12" s="11">
        <v>0</v>
      </c>
      <c r="F12" s="11">
        <v>0</v>
      </c>
      <c r="G12" s="8">
        <v>0</v>
      </c>
    </row>
    <row r="13" spans="1:7" x14ac:dyDescent="0.3">
      <c r="A13" s="1" t="s">
        <v>21</v>
      </c>
      <c r="E13" s="12"/>
      <c r="F13" s="12"/>
    </row>
    <row r="14" spans="1:7" x14ac:dyDescent="0.3">
      <c r="A14" s="1" t="s">
        <v>22</v>
      </c>
      <c r="B14" s="4" t="s">
        <v>23</v>
      </c>
      <c r="C14" s="9">
        <f>+C10+C12</f>
        <v>-1982841</v>
      </c>
      <c r="D14" s="39">
        <f>-C14/C8</f>
        <v>1.6099663005327589E-2</v>
      </c>
      <c r="E14" s="11">
        <f>+C8/C16</f>
        <v>1.0163631034567018</v>
      </c>
      <c r="F14" s="11">
        <v>0</v>
      </c>
      <c r="G14" s="8">
        <v>0</v>
      </c>
    </row>
    <row r="15" spans="1:7" x14ac:dyDescent="0.3">
      <c r="A15" s="1" t="s">
        <v>24</v>
      </c>
      <c r="E15" s="12"/>
      <c r="F15" s="12"/>
    </row>
    <row r="16" spans="1:7" x14ac:dyDescent="0.3">
      <c r="A16" s="1" t="s">
        <v>25</v>
      </c>
      <c r="B16" s="4" t="s">
        <v>26</v>
      </c>
      <c r="C16" s="5">
        <f>+C8+C14</f>
        <v>121177563</v>
      </c>
      <c r="D16" s="6">
        <v>0</v>
      </c>
      <c r="E16" s="11">
        <v>0</v>
      </c>
      <c r="F16" s="11">
        <v>0</v>
      </c>
      <c r="G16" s="8">
        <v>0</v>
      </c>
    </row>
    <row r="17" spans="1:9" x14ac:dyDescent="0.3">
      <c r="A17" s="1" t="s">
        <v>27</v>
      </c>
      <c r="E17" s="12"/>
      <c r="F17" s="12"/>
    </row>
    <row r="18" spans="1:9" x14ac:dyDescent="0.3">
      <c r="A18" s="1" t="s">
        <v>28</v>
      </c>
      <c r="B18" s="13" t="s">
        <v>29</v>
      </c>
      <c r="C18" s="14">
        <v>-7185763.9383754227</v>
      </c>
      <c r="D18" s="15">
        <v>0</v>
      </c>
      <c r="E18" s="16">
        <v>0</v>
      </c>
      <c r="F18" s="16">
        <f>+E6*E14</f>
        <v>1.0182461500731781</v>
      </c>
      <c r="G18" s="17">
        <f>+(F18-1)/F18</f>
        <v>1.791919377438039E-2</v>
      </c>
      <c r="I18" s="18"/>
    </row>
    <row r="19" spans="1:9" x14ac:dyDescent="0.3">
      <c r="A19" s="1" t="s">
        <v>30</v>
      </c>
    </row>
    <row r="20" spans="1:9" x14ac:dyDescent="0.3">
      <c r="A20" s="1" t="s">
        <v>31</v>
      </c>
      <c r="B20" s="4" t="s">
        <v>32</v>
      </c>
      <c r="C20" s="5">
        <v>-7361153</v>
      </c>
      <c r="D20" s="6">
        <v>0</v>
      </c>
      <c r="E20" s="7">
        <v>0</v>
      </c>
      <c r="F20" s="7">
        <v>0</v>
      </c>
      <c r="G20" s="8">
        <v>0</v>
      </c>
    </row>
    <row r="21" spans="1:9" x14ac:dyDescent="0.3">
      <c r="A21" s="1" t="s">
        <v>33</v>
      </c>
    </row>
    <row r="22" spans="1:9" ht="16.2" x14ac:dyDescent="0.3">
      <c r="A22" s="1" t="s">
        <v>34</v>
      </c>
      <c r="B22" s="4" t="s">
        <v>35</v>
      </c>
      <c r="C22" s="9">
        <v>-151224</v>
      </c>
      <c r="D22" s="6">
        <v>0</v>
      </c>
      <c r="E22" s="7">
        <v>0</v>
      </c>
      <c r="F22" s="7">
        <v>0</v>
      </c>
      <c r="G22" s="8">
        <v>0</v>
      </c>
    </row>
    <row r="23" spans="1:9" x14ac:dyDescent="0.3">
      <c r="A23" s="1" t="s">
        <v>36</v>
      </c>
    </row>
    <row r="24" spans="1:9" x14ac:dyDescent="0.3">
      <c r="A24" s="1" t="s">
        <v>37</v>
      </c>
      <c r="B24" s="4" t="s">
        <v>38</v>
      </c>
      <c r="C24" s="5">
        <f>+C16+C18+C20+C22</f>
        <v>106479422.06162457</v>
      </c>
      <c r="D24" s="6">
        <v>0</v>
      </c>
      <c r="E24" s="7">
        <v>0</v>
      </c>
      <c r="F24" s="7">
        <v>0</v>
      </c>
      <c r="G24" s="8">
        <v>0</v>
      </c>
    </row>
    <row r="25" spans="1:9" x14ac:dyDescent="0.3">
      <c r="A25" s="1" t="s">
        <v>39</v>
      </c>
    </row>
    <row r="26" spans="1:9" x14ac:dyDescent="0.3">
      <c r="A26" s="1" t="s">
        <v>40</v>
      </c>
      <c r="B26" s="4" t="s">
        <v>41</v>
      </c>
      <c r="C26" s="9">
        <v>-449574</v>
      </c>
      <c r="D26" s="39">
        <f>-C26/C24</f>
        <v>4.222167920293657E-3</v>
      </c>
      <c r="E26" s="19">
        <f>+C24/C28</f>
        <v>1.0042400702087086</v>
      </c>
      <c r="F26" s="19">
        <v>0</v>
      </c>
      <c r="G26" s="8">
        <v>0</v>
      </c>
    </row>
    <row r="27" spans="1:9" x14ac:dyDescent="0.3">
      <c r="A27" s="1" t="s">
        <v>42</v>
      </c>
      <c r="E27" s="20"/>
      <c r="F27" s="20"/>
    </row>
    <row r="28" spans="1:9" x14ac:dyDescent="0.3">
      <c r="A28" s="1" t="s">
        <v>43</v>
      </c>
      <c r="B28" s="4" t="s">
        <v>44</v>
      </c>
      <c r="C28" s="5">
        <f>+C24+C26</f>
        <v>106029848.06162457</v>
      </c>
      <c r="D28" s="6">
        <v>0</v>
      </c>
      <c r="E28" s="19">
        <v>0</v>
      </c>
      <c r="F28" s="19">
        <v>0</v>
      </c>
      <c r="G28" s="8">
        <v>0</v>
      </c>
    </row>
    <row r="29" spans="1:9" x14ac:dyDescent="0.3">
      <c r="A29" s="1" t="s">
        <v>45</v>
      </c>
      <c r="E29" s="20"/>
      <c r="F29" s="20"/>
    </row>
    <row r="30" spans="1:9" x14ac:dyDescent="0.3">
      <c r="A30" s="1" t="s">
        <v>46</v>
      </c>
      <c r="B30" s="4" t="s">
        <v>47</v>
      </c>
      <c r="C30" s="9">
        <v>-623574</v>
      </c>
      <c r="D30" s="6">
        <f>-C30/C28</f>
        <v>5.8811175475567846E-3</v>
      </c>
      <c r="E30" s="19">
        <f>+C28/C32</f>
        <v>1.00591590970795</v>
      </c>
      <c r="F30" s="19">
        <v>0</v>
      </c>
      <c r="G30" s="8">
        <v>0</v>
      </c>
    </row>
    <row r="31" spans="1:9" x14ac:dyDescent="0.3">
      <c r="A31" s="1" t="s">
        <v>48</v>
      </c>
      <c r="E31" s="20"/>
      <c r="F31" s="20"/>
    </row>
    <row r="32" spans="1:9" x14ac:dyDescent="0.3">
      <c r="A32" s="1" t="s">
        <v>49</v>
      </c>
      <c r="B32" s="4" t="s">
        <v>50</v>
      </c>
      <c r="C32" s="5">
        <f>+C28+C30</f>
        <v>105406274.06162457</v>
      </c>
      <c r="D32" s="6">
        <v>0</v>
      </c>
      <c r="E32" s="19">
        <v>0</v>
      </c>
      <c r="F32" s="19">
        <v>0</v>
      </c>
      <c r="G32" s="8">
        <v>0</v>
      </c>
    </row>
    <row r="33" spans="1:7" x14ac:dyDescent="0.3">
      <c r="A33" s="1" t="s">
        <v>51</v>
      </c>
      <c r="E33" s="20"/>
      <c r="F33" s="20"/>
    </row>
    <row r="34" spans="1:7" x14ac:dyDescent="0.3">
      <c r="A34" s="1" t="s">
        <v>52</v>
      </c>
      <c r="B34" s="13" t="s">
        <v>53</v>
      </c>
      <c r="C34" s="21">
        <v>-2494087.7276217821</v>
      </c>
      <c r="D34" s="15">
        <v>0</v>
      </c>
      <c r="E34" s="22">
        <v>0</v>
      </c>
      <c r="F34" s="22">
        <f>+F18*E26*E30</f>
        <v>1.0286129790801486</v>
      </c>
      <c r="G34" s="17">
        <f>+(F34-1)/F34</f>
        <v>2.7817050399010272E-2</v>
      </c>
    </row>
    <row r="35" spans="1:7" x14ac:dyDescent="0.3">
      <c r="A35" s="1" t="s">
        <v>54</v>
      </c>
    </row>
    <row r="36" spans="1:7" x14ac:dyDescent="0.3">
      <c r="A36" s="1" t="s">
        <v>55</v>
      </c>
      <c r="B36" s="4" t="s">
        <v>56</v>
      </c>
      <c r="C36" s="5">
        <f>+C32+C34</f>
        <v>102912186.33400279</v>
      </c>
      <c r="D36" s="6">
        <v>0</v>
      </c>
      <c r="E36" s="7">
        <v>0</v>
      </c>
      <c r="F36" s="7">
        <v>0</v>
      </c>
      <c r="G36" s="8">
        <v>0</v>
      </c>
    </row>
    <row r="37" spans="1:7" x14ac:dyDescent="0.3">
      <c r="A37" s="1" t="s">
        <v>57</v>
      </c>
    </row>
    <row r="38" spans="1:7" x14ac:dyDescent="0.3">
      <c r="A38" s="1" t="s">
        <v>58</v>
      </c>
      <c r="B38" s="4" t="s">
        <v>59</v>
      </c>
      <c r="C38" s="9">
        <v>-2029976</v>
      </c>
      <c r="D38" s="6">
        <f>-C38/C36</f>
        <v>1.9725321872102564E-2</v>
      </c>
      <c r="E38" s="19">
        <f>+C36/C40</f>
        <v>1.020122239523491</v>
      </c>
      <c r="F38" s="19">
        <v>0</v>
      </c>
      <c r="G38" s="8">
        <v>0</v>
      </c>
    </row>
    <row r="39" spans="1:7" x14ac:dyDescent="0.3">
      <c r="A39" s="1" t="s">
        <v>60</v>
      </c>
      <c r="E39" s="20"/>
      <c r="F39" s="20"/>
    </row>
    <row r="40" spans="1:7" x14ac:dyDescent="0.3">
      <c r="A40" s="1" t="s">
        <v>61</v>
      </c>
      <c r="B40" s="4" t="s">
        <v>62</v>
      </c>
      <c r="C40" s="5">
        <f>+C36+C38</f>
        <v>100882210.33400279</v>
      </c>
      <c r="D40" s="6">
        <v>0</v>
      </c>
      <c r="E40" s="19">
        <v>0</v>
      </c>
      <c r="F40" s="19">
        <v>0</v>
      </c>
      <c r="G40" s="8">
        <v>0</v>
      </c>
    </row>
    <row r="41" spans="1:7" x14ac:dyDescent="0.3">
      <c r="A41" s="1" t="s">
        <v>63</v>
      </c>
      <c r="E41" s="20"/>
      <c r="F41" s="20"/>
    </row>
    <row r="42" spans="1:7" x14ac:dyDescent="0.3">
      <c r="A42" s="1" t="s">
        <v>64</v>
      </c>
      <c r="B42" s="4" t="s">
        <v>65</v>
      </c>
      <c r="C42" s="9">
        <v>-408253</v>
      </c>
      <c r="D42" s="6">
        <f>-C42/C40</f>
        <v>4.0468284611166628E-3</v>
      </c>
      <c r="E42" s="19">
        <f>+C40/C44</f>
        <v>1.0040632718251841</v>
      </c>
      <c r="F42" s="19">
        <v>0</v>
      </c>
      <c r="G42" s="8">
        <v>0</v>
      </c>
    </row>
    <row r="43" spans="1:7" x14ac:dyDescent="0.3">
      <c r="A43" s="1" t="s">
        <v>66</v>
      </c>
      <c r="E43" s="20"/>
      <c r="F43" s="20"/>
    </row>
    <row r="44" spans="1:7" x14ac:dyDescent="0.3">
      <c r="A44" s="1" t="s">
        <v>67</v>
      </c>
      <c r="B44" s="4" t="s">
        <v>68</v>
      </c>
      <c r="C44" s="5">
        <f>+C40+C42</f>
        <v>100473957.33400279</v>
      </c>
      <c r="D44" s="6">
        <v>0</v>
      </c>
      <c r="E44" s="19">
        <v>0</v>
      </c>
      <c r="F44" s="19">
        <v>0</v>
      </c>
      <c r="G44" s="8">
        <v>0</v>
      </c>
    </row>
    <row r="45" spans="1:7" x14ac:dyDescent="0.3">
      <c r="A45" s="1" t="s">
        <v>69</v>
      </c>
      <c r="E45" s="20"/>
      <c r="F45" s="20"/>
    </row>
    <row r="46" spans="1:7" x14ac:dyDescent="0.3">
      <c r="A46" s="1" t="s">
        <v>70</v>
      </c>
      <c r="B46" s="4" t="s">
        <v>71</v>
      </c>
      <c r="C46" s="5">
        <v>-123235</v>
      </c>
      <c r="D46" s="6">
        <v>0</v>
      </c>
      <c r="E46" s="19">
        <v>0</v>
      </c>
      <c r="F46" s="19">
        <v>0</v>
      </c>
      <c r="G46" s="8">
        <v>0</v>
      </c>
    </row>
    <row r="47" spans="1:7" x14ac:dyDescent="0.3">
      <c r="A47" s="1" t="s">
        <v>72</v>
      </c>
      <c r="E47" s="20"/>
      <c r="F47" s="20"/>
    </row>
    <row r="48" spans="1:7" x14ac:dyDescent="0.3">
      <c r="A48" s="1" t="s">
        <v>73</v>
      </c>
      <c r="B48" s="13" t="s">
        <v>74</v>
      </c>
      <c r="C48" s="21">
        <v>-100350722.4190038</v>
      </c>
      <c r="D48" s="15">
        <v>0</v>
      </c>
      <c r="E48" s="22">
        <v>0</v>
      </c>
      <c r="F48" s="22">
        <f>+F34*E38*E42</f>
        <v>1.0535746115460856</v>
      </c>
      <c r="G48" s="17">
        <f>+(F48-1)/F48</f>
        <v>5.0850325130240757E-2</v>
      </c>
    </row>
    <row r="49" spans="1:7" x14ac:dyDescent="0.3">
      <c r="A49" s="1" t="s">
        <v>75</v>
      </c>
    </row>
    <row r="50" spans="1:7" ht="15" thickBot="1" x14ac:dyDescent="0.35">
      <c r="A50" s="1" t="s">
        <v>76</v>
      </c>
      <c r="B50" s="4" t="s">
        <v>77</v>
      </c>
      <c r="C50" s="23">
        <f>+C44+C46+C48</f>
        <v>-8.5001006722450256E-2</v>
      </c>
      <c r="D50" s="6">
        <v>0</v>
      </c>
      <c r="E50" s="7">
        <v>0</v>
      </c>
      <c r="F50" s="7">
        <v>0</v>
      </c>
      <c r="G50" s="8">
        <v>0</v>
      </c>
    </row>
    <row r="51" spans="1:7" ht="15" thickTop="1" x14ac:dyDescent="0.3">
      <c r="A51" s="1"/>
      <c r="B51" s="4"/>
      <c r="C51" s="24"/>
      <c r="D51" s="6"/>
      <c r="E51" s="7"/>
      <c r="F51" s="7"/>
      <c r="G51" s="8"/>
    </row>
    <row r="52" spans="1:7" ht="15" thickBot="1" x14ac:dyDescent="0.35">
      <c r="A52" s="25"/>
      <c r="B52" s="26"/>
      <c r="C52" s="27"/>
      <c r="D52" s="28"/>
      <c r="E52" s="29"/>
      <c r="F52" s="29"/>
      <c r="G52" s="30"/>
    </row>
    <row r="53" spans="1:7" x14ac:dyDescent="0.3">
      <c r="A53" s="31"/>
      <c r="B53" s="32"/>
      <c r="C53" s="24"/>
      <c r="D53" s="33"/>
      <c r="E53" s="34"/>
      <c r="F53" s="34"/>
      <c r="G53" s="35"/>
    </row>
    <row r="55" spans="1:7" x14ac:dyDescent="0.3">
      <c r="A55" s="36" t="s">
        <v>78</v>
      </c>
      <c r="B55" s="37" t="s">
        <v>79</v>
      </c>
    </row>
    <row r="56" spans="1:7" x14ac:dyDescent="0.3">
      <c r="B56" s="37" t="s">
        <v>80</v>
      </c>
    </row>
    <row r="57" spans="1:7" x14ac:dyDescent="0.3">
      <c r="B57" s="38" t="s">
        <v>81</v>
      </c>
    </row>
  </sheetData>
  <printOptions horizontalCentered="1"/>
  <pageMargins left="0.75" right="0.5" top="1.25" bottom="0.5" header="0.5" footer="0.3"/>
  <pageSetup scale="75" orientation="portrait" r:id="rId1"/>
  <headerFooter>
    <oddHeader>&amp;C&amp;"Arial,Bold"&amp;10 LINE LOSS STUDY - 2014 ACTUALS
Florida Power &amp; Light Company
Development of Loss Expansion Factors - Energy
For The Year Ended December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J48"/>
  <sheetViews>
    <sheetView showGridLines="0" showZeros="0" workbookViewId="0">
      <pane xSplit="2" ySplit="3" topLeftCell="C4" activePane="bottomRight" state="frozen"/>
      <selection activeCell="E14" sqref="E14"/>
      <selection pane="topRight" activeCell="E14" sqref="E14"/>
      <selection pane="bottomLeft" activeCell="E14" sqref="E14"/>
      <selection pane="bottomRight" activeCell="A2" sqref="A1:A2"/>
    </sheetView>
  </sheetViews>
  <sheetFormatPr defaultRowHeight="14.4" x14ac:dyDescent="0.3"/>
  <cols>
    <col min="1" max="1" width="5.6640625" customWidth="1"/>
    <col min="2" max="2" width="55.33203125" bestFit="1" customWidth="1"/>
    <col min="3" max="3" width="12.33203125" bestFit="1" customWidth="1"/>
    <col min="4" max="6" width="13.6640625" customWidth="1"/>
    <col min="7" max="7" width="9.88671875" bestFit="1" customWidth="1"/>
  </cols>
  <sheetData>
    <row r="1" spans="1:6" x14ac:dyDescent="0.3">
      <c r="A1" s="68" t="s">
        <v>119</v>
      </c>
      <c r="B1" s="1"/>
      <c r="C1" s="1"/>
      <c r="D1" s="1"/>
      <c r="E1" s="1"/>
    </row>
    <row r="2" spans="1:6" ht="15" thickBot="1" x14ac:dyDescent="0.35">
      <c r="A2" s="69" t="s">
        <v>118</v>
      </c>
      <c r="B2" s="2"/>
      <c r="C2" s="2"/>
      <c r="D2" s="2"/>
      <c r="E2" s="2"/>
    </row>
    <row r="3" spans="1:6" ht="27" thickBot="1" x14ac:dyDescent="0.35">
      <c r="A3" s="3" t="s">
        <v>0</v>
      </c>
      <c r="B3" s="3"/>
      <c r="C3" s="3" t="s">
        <v>82</v>
      </c>
      <c r="D3" s="3"/>
      <c r="E3" s="3"/>
      <c r="F3" s="3"/>
    </row>
    <row r="4" spans="1:6" ht="18" customHeight="1" x14ac:dyDescent="0.3">
      <c r="A4" s="40"/>
      <c r="B4" s="40"/>
      <c r="C4" s="40"/>
      <c r="D4" s="67" t="s">
        <v>83</v>
      </c>
      <c r="E4" s="67"/>
      <c r="F4" s="41" t="s">
        <v>84</v>
      </c>
    </row>
    <row r="5" spans="1:6" ht="15" customHeight="1" thickBot="1" x14ac:dyDescent="0.35">
      <c r="A5" s="1" t="s">
        <v>7</v>
      </c>
      <c r="D5" s="42" t="s">
        <v>84</v>
      </c>
      <c r="E5" s="43" t="s">
        <v>85</v>
      </c>
      <c r="F5" s="43" t="s">
        <v>3</v>
      </c>
    </row>
    <row r="6" spans="1:6" x14ac:dyDescent="0.3">
      <c r="A6" s="1" t="s">
        <v>9</v>
      </c>
      <c r="B6" s="4" t="s">
        <v>86</v>
      </c>
      <c r="C6" s="5">
        <v>0</v>
      </c>
      <c r="D6" s="44">
        <v>1.0182461500731781</v>
      </c>
      <c r="E6" s="44">
        <v>1.0230839872669728</v>
      </c>
      <c r="F6" s="45">
        <v>1.791919377438039E-2</v>
      </c>
    </row>
    <row r="7" spans="1:6" x14ac:dyDescent="0.3">
      <c r="A7" s="1" t="s">
        <v>10</v>
      </c>
      <c r="D7" s="46"/>
      <c r="E7" s="46"/>
      <c r="F7" s="47"/>
    </row>
    <row r="8" spans="1:6" x14ac:dyDescent="0.3">
      <c r="A8" s="1" t="s">
        <v>12</v>
      </c>
      <c r="B8" s="4" t="s">
        <v>87</v>
      </c>
      <c r="C8" s="5">
        <v>0</v>
      </c>
      <c r="D8" s="44">
        <v>1.0286129790801486</v>
      </c>
      <c r="E8" s="44">
        <v>1.036779223962337</v>
      </c>
      <c r="F8" s="45">
        <v>2.7817050399010272E-2</v>
      </c>
    </row>
    <row r="9" spans="1:6" x14ac:dyDescent="0.3">
      <c r="A9" s="1" t="s">
        <v>13</v>
      </c>
      <c r="D9" s="46"/>
      <c r="E9" s="46"/>
      <c r="F9" s="47"/>
    </row>
    <row r="10" spans="1:6" x14ac:dyDescent="0.3">
      <c r="A10" s="1" t="s">
        <v>15</v>
      </c>
      <c r="B10" s="4" t="s">
        <v>88</v>
      </c>
      <c r="C10" s="5">
        <v>0</v>
      </c>
      <c r="D10" s="44">
        <v>1.0535746115460856</v>
      </c>
      <c r="E10" s="44">
        <v>1.0699729449745548</v>
      </c>
      <c r="F10" s="45">
        <v>5.0850325130240556E-2</v>
      </c>
    </row>
    <row r="11" spans="1:6" x14ac:dyDescent="0.3">
      <c r="A11" s="48" t="s">
        <v>16</v>
      </c>
      <c r="B11" s="49"/>
      <c r="C11" s="49"/>
      <c r="D11" s="49"/>
      <c r="E11" s="49"/>
      <c r="F11" s="49"/>
    </row>
    <row r="12" spans="1:6" x14ac:dyDescent="0.3">
      <c r="A12" s="1" t="s">
        <v>18</v>
      </c>
    </row>
    <row r="13" spans="1:6" x14ac:dyDescent="0.3">
      <c r="A13" s="1" t="s">
        <v>19</v>
      </c>
      <c r="B13" s="50" t="s">
        <v>89</v>
      </c>
      <c r="C13" s="51" t="s">
        <v>82</v>
      </c>
      <c r="D13" s="7">
        <v>0</v>
      </c>
      <c r="E13" s="7">
        <v>0</v>
      </c>
      <c r="F13" s="8">
        <v>0</v>
      </c>
    </row>
    <row r="14" spans="1:6" x14ac:dyDescent="0.3">
      <c r="A14" s="1" t="s">
        <v>21</v>
      </c>
      <c r="B14" s="52" t="s">
        <v>90</v>
      </c>
      <c r="C14" s="53">
        <v>3826.2242500000002</v>
      </c>
      <c r="D14" s="7">
        <v>0</v>
      </c>
      <c r="E14" s="7">
        <v>0</v>
      </c>
      <c r="F14" s="8">
        <v>0</v>
      </c>
    </row>
    <row r="15" spans="1:6" x14ac:dyDescent="0.3">
      <c r="A15" s="1" t="s">
        <v>22</v>
      </c>
      <c r="B15" s="52" t="s">
        <v>91</v>
      </c>
      <c r="C15" s="53">
        <v>25147188.64039357</v>
      </c>
      <c r="D15" s="54"/>
      <c r="E15" s="7">
        <v>0</v>
      </c>
      <c r="F15" s="8">
        <v>0</v>
      </c>
    </row>
    <row r="16" spans="1:6" x14ac:dyDescent="0.3">
      <c r="A16" s="1" t="s">
        <v>24</v>
      </c>
      <c r="B16" s="52" t="s">
        <v>92</v>
      </c>
      <c r="C16" s="55">
        <f>+C15/8760/C14</f>
        <v>0.75026539146212468</v>
      </c>
      <c r="D16" s="7"/>
      <c r="E16" s="7">
        <v>0</v>
      </c>
      <c r="F16" s="8">
        <v>0</v>
      </c>
    </row>
    <row r="17" spans="1:10" ht="15" thickBot="1" x14ac:dyDescent="0.35">
      <c r="A17" s="1" t="s">
        <v>25</v>
      </c>
      <c r="B17" s="32" t="s">
        <v>93</v>
      </c>
      <c r="C17" s="56">
        <v>18.750594835533484</v>
      </c>
      <c r="D17" s="7"/>
      <c r="E17" s="7">
        <v>0</v>
      </c>
      <c r="F17" s="8">
        <v>0</v>
      </c>
    </row>
    <row r="18" spans="1:10" ht="15" thickTop="1" x14ac:dyDescent="0.3">
      <c r="A18" s="48" t="s">
        <v>27</v>
      </c>
      <c r="B18" s="49"/>
      <c r="C18" s="49"/>
      <c r="D18" s="49"/>
      <c r="E18" s="49"/>
      <c r="F18" s="49"/>
    </row>
    <row r="19" spans="1:10" x14ac:dyDescent="0.3">
      <c r="A19" s="1" t="s">
        <v>28</v>
      </c>
    </row>
    <row r="20" spans="1:10" x14ac:dyDescent="0.3">
      <c r="A20" s="1" t="s">
        <v>30</v>
      </c>
      <c r="B20" s="57" t="s">
        <v>94</v>
      </c>
      <c r="C20" s="51"/>
      <c r="D20" s="7"/>
      <c r="E20" s="7">
        <v>0</v>
      </c>
      <c r="F20" s="8">
        <v>0</v>
      </c>
    </row>
    <row r="21" spans="1:10" x14ac:dyDescent="0.3">
      <c r="A21" s="1" t="s">
        <v>31</v>
      </c>
      <c r="B21" s="4" t="s">
        <v>95</v>
      </c>
      <c r="D21" s="5">
        <v>116027434</v>
      </c>
      <c r="E21" s="7">
        <v>0</v>
      </c>
      <c r="F21" s="8">
        <v>0</v>
      </c>
    </row>
    <row r="22" spans="1:10" x14ac:dyDescent="0.3">
      <c r="A22" s="1" t="s">
        <v>33</v>
      </c>
    </row>
    <row r="23" spans="1:10" x14ac:dyDescent="0.3">
      <c r="A23" s="1" t="s">
        <v>34</v>
      </c>
      <c r="B23" s="58" t="s">
        <v>96</v>
      </c>
      <c r="C23" s="66">
        <v>2282100</v>
      </c>
      <c r="D23" s="7">
        <v>0</v>
      </c>
      <c r="E23" s="7">
        <v>0</v>
      </c>
      <c r="F23" s="8">
        <v>0</v>
      </c>
      <c r="G23" s="59"/>
      <c r="H23" s="20"/>
      <c r="J23" s="59"/>
    </row>
    <row r="24" spans="1:10" x14ac:dyDescent="0.3">
      <c r="A24" s="1" t="s">
        <v>36</v>
      </c>
      <c r="B24" s="58" t="s">
        <v>97</v>
      </c>
      <c r="C24" s="66">
        <v>586976</v>
      </c>
      <c r="D24" s="7">
        <v>0</v>
      </c>
      <c r="E24" s="7">
        <v>0</v>
      </c>
      <c r="F24" s="8">
        <v>0</v>
      </c>
      <c r="G24" s="59"/>
      <c r="H24" s="20"/>
      <c r="J24" s="59"/>
    </row>
    <row r="25" spans="1:10" x14ac:dyDescent="0.3">
      <c r="A25" s="1" t="s">
        <v>37</v>
      </c>
      <c r="B25" s="58" t="s">
        <v>98</v>
      </c>
      <c r="C25" s="66">
        <v>4643301</v>
      </c>
      <c r="D25" s="7">
        <v>0</v>
      </c>
      <c r="E25" s="7">
        <v>0</v>
      </c>
      <c r="F25" s="8">
        <v>0</v>
      </c>
      <c r="G25" s="59"/>
      <c r="H25" s="20"/>
      <c r="J25" s="59"/>
    </row>
    <row r="26" spans="1:10" x14ac:dyDescent="0.3">
      <c r="A26" s="1" t="s">
        <v>39</v>
      </c>
      <c r="B26" s="58" t="s">
        <v>99</v>
      </c>
      <c r="C26" s="66">
        <v>-19451</v>
      </c>
      <c r="D26" s="7">
        <v>0</v>
      </c>
      <c r="E26" s="7">
        <v>0</v>
      </c>
      <c r="F26" s="8">
        <v>0</v>
      </c>
      <c r="J26" s="59"/>
    </row>
    <row r="27" spans="1:10" x14ac:dyDescent="0.3">
      <c r="A27" s="1" t="s">
        <v>40</v>
      </c>
      <c r="B27" s="58" t="s">
        <v>100</v>
      </c>
      <c r="C27" s="66">
        <v>-77259</v>
      </c>
      <c r="D27" s="7">
        <v>0</v>
      </c>
      <c r="E27" s="7">
        <v>0</v>
      </c>
      <c r="F27" s="8">
        <v>0</v>
      </c>
      <c r="H27" s="59"/>
    </row>
    <row r="28" spans="1:10" x14ac:dyDescent="0.3">
      <c r="A28" s="1" t="s">
        <v>42</v>
      </c>
      <c r="B28" s="58" t="s">
        <v>101</v>
      </c>
      <c r="C28" s="66">
        <v>-54514</v>
      </c>
      <c r="D28" s="7">
        <v>0</v>
      </c>
      <c r="E28" s="7">
        <v>0</v>
      </c>
      <c r="F28" s="8">
        <v>0</v>
      </c>
    </row>
    <row r="29" spans="1:10" x14ac:dyDescent="0.3">
      <c r="A29" s="1" t="s">
        <v>43</v>
      </c>
      <c r="B29" s="60" t="s">
        <v>102</v>
      </c>
      <c r="D29" s="61">
        <f>SUM(C23:C28)</f>
        <v>7361153</v>
      </c>
      <c r="E29" s="7">
        <v>0</v>
      </c>
      <c r="F29" s="8">
        <v>0</v>
      </c>
    </row>
    <row r="30" spans="1:10" x14ac:dyDescent="0.3">
      <c r="A30" s="1" t="s">
        <v>45</v>
      </c>
      <c r="J30" s="59"/>
    </row>
    <row r="31" spans="1:10" ht="15" thickBot="1" x14ac:dyDescent="0.35">
      <c r="A31" s="1" t="s">
        <v>46</v>
      </c>
      <c r="B31" s="32" t="s">
        <v>103</v>
      </c>
      <c r="C31" s="62"/>
      <c r="D31" s="23">
        <f>+D21+D29</f>
        <v>123388587</v>
      </c>
      <c r="E31" s="7">
        <v>0</v>
      </c>
      <c r="F31" s="8">
        <v>0</v>
      </c>
    </row>
    <row r="32" spans="1:10" ht="15" thickTop="1" x14ac:dyDescent="0.3">
      <c r="A32" s="48" t="s">
        <v>48</v>
      </c>
      <c r="B32" s="49"/>
      <c r="C32" s="49"/>
      <c r="D32" s="49"/>
      <c r="E32" s="49"/>
      <c r="F32" s="49"/>
    </row>
    <row r="33" spans="1:6" x14ac:dyDescent="0.3">
      <c r="A33" s="1" t="s">
        <v>49</v>
      </c>
    </row>
    <row r="34" spans="1:6" x14ac:dyDescent="0.3">
      <c r="A34" s="1" t="s">
        <v>51</v>
      </c>
      <c r="B34" s="63" t="s">
        <v>104</v>
      </c>
      <c r="C34" s="64" t="s">
        <v>82</v>
      </c>
      <c r="D34" s="7">
        <v>0</v>
      </c>
      <c r="E34" s="7">
        <v>0</v>
      </c>
      <c r="F34" s="8">
        <v>0</v>
      </c>
    </row>
    <row r="35" spans="1:6" x14ac:dyDescent="0.3">
      <c r="A35" s="1" t="s">
        <v>52</v>
      </c>
      <c r="B35" s="4" t="s">
        <v>105</v>
      </c>
      <c r="C35" s="5">
        <v>116027434</v>
      </c>
      <c r="D35" s="7">
        <v>0</v>
      </c>
      <c r="E35" s="7">
        <v>0</v>
      </c>
      <c r="F35" s="8">
        <v>0</v>
      </c>
    </row>
    <row r="36" spans="1:6" x14ac:dyDescent="0.3">
      <c r="A36" s="1" t="s">
        <v>54</v>
      </c>
      <c r="B36" s="4" t="s">
        <v>106</v>
      </c>
      <c r="C36" s="9">
        <v>4167624</v>
      </c>
      <c r="D36" s="7">
        <v>0</v>
      </c>
      <c r="E36" s="7">
        <v>0</v>
      </c>
      <c r="F36" s="8">
        <v>0</v>
      </c>
    </row>
    <row r="37" spans="1:6" x14ac:dyDescent="0.3">
      <c r="A37" s="1" t="s">
        <v>55</v>
      </c>
      <c r="B37" s="4" t="s">
        <v>107</v>
      </c>
      <c r="C37" s="5">
        <f>SUM(C35:C36)</f>
        <v>120195058</v>
      </c>
      <c r="D37" s="7">
        <v>0</v>
      </c>
      <c r="E37" s="7">
        <v>0</v>
      </c>
      <c r="F37" s="8">
        <v>0</v>
      </c>
    </row>
    <row r="38" spans="1:6" x14ac:dyDescent="0.3">
      <c r="A38" s="1" t="s">
        <v>57</v>
      </c>
      <c r="B38" s="4" t="s">
        <v>108</v>
      </c>
      <c r="C38" s="5">
        <v>-109763891</v>
      </c>
      <c r="D38" s="7">
        <v>0</v>
      </c>
      <c r="E38" s="7">
        <v>0</v>
      </c>
      <c r="F38" s="8">
        <v>0</v>
      </c>
    </row>
    <row r="39" spans="1:6" x14ac:dyDescent="0.3">
      <c r="A39" s="1" t="s">
        <v>58</v>
      </c>
      <c r="B39" s="4" t="s">
        <v>109</v>
      </c>
      <c r="C39" s="5">
        <v>-123235</v>
      </c>
      <c r="D39" s="7">
        <v>0</v>
      </c>
      <c r="E39" s="7">
        <v>0</v>
      </c>
      <c r="F39" s="8">
        <v>0</v>
      </c>
    </row>
    <row r="40" spans="1:6" x14ac:dyDescent="0.3">
      <c r="A40" s="1" t="s">
        <v>60</v>
      </c>
      <c r="B40" s="4" t="s">
        <v>110</v>
      </c>
      <c r="C40" s="9">
        <v>-4434307</v>
      </c>
      <c r="D40" s="7">
        <v>0</v>
      </c>
      <c r="E40" s="7">
        <v>0</v>
      </c>
      <c r="F40" s="8">
        <v>0</v>
      </c>
    </row>
    <row r="41" spans="1:6" ht="15" thickBot="1" x14ac:dyDescent="0.35">
      <c r="A41" s="1" t="s">
        <v>61</v>
      </c>
      <c r="B41" s="4" t="s">
        <v>111</v>
      </c>
      <c r="C41" s="56">
        <f>SUM(C37:C40)</f>
        <v>5873625</v>
      </c>
      <c r="D41" s="7">
        <v>0</v>
      </c>
      <c r="E41" s="7">
        <v>0</v>
      </c>
      <c r="F41" s="8">
        <v>0</v>
      </c>
    </row>
    <row r="42" spans="1:6" ht="15" thickTop="1" x14ac:dyDescent="0.3">
      <c r="A42" s="1" t="s">
        <v>63</v>
      </c>
      <c r="B42" s="4" t="s">
        <v>112</v>
      </c>
      <c r="D42" s="65">
        <f>+C41/C35</f>
        <v>5.0622726001162792E-2</v>
      </c>
      <c r="E42" s="7">
        <v>0</v>
      </c>
      <c r="F42" s="8">
        <v>0</v>
      </c>
    </row>
    <row r="43" spans="1:6" x14ac:dyDescent="0.3">
      <c r="A43" s="48" t="s">
        <v>64</v>
      </c>
      <c r="B43" s="49"/>
      <c r="C43" s="49"/>
      <c r="D43" s="49"/>
      <c r="E43" s="49"/>
      <c r="F43" s="49"/>
    </row>
    <row r="44" spans="1:6" x14ac:dyDescent="0.3">
      <c r="A44" s="1" t="s">
        <v>66</v>
      </c>
    </row>
    <row r="45" spans="1:6" x14ac:dyDescent="0.3">
      <c r="A45" s="1" t="s">
        <v>67</v>
      </c>
      <c r="B45" s="50" t="s">
        <v>113</v>
      </c>
      <c r="C45" s="51" t="s">
        <v>82</v>
      </c>
      <c r="D45" s="7">
        <v>0</v>
      </c>
      <c r="E45" s="7">
        <v>0</v>
      </c>
      <c r="F45" s="8">
        <v>0</v>
      </c>
    </row>
    <row r="46" spans="1:6" x14ac:dyDescent="0.3">
      <c r="A46" s="1" t="s">
        <v>69</v>
      </c>
      <c r="B46" s="4" t="s">
        <v>114</v>
      </c>
      <c r="C46" s="5">
        <v>110030574.08499999</v>
      </c>
      <c r="D46" s="7">
        <v>0</v>
      </c>
      <c r="E46" s="7">
        <v>0</v>
      </c>
      <c r="F46" s="8">
        <v>0</v>
      </c>
    </row>
    <row r="47" spans="1:6" x14ac:dyDescent="0.3">
      <c r="A47" s="1" t="s">
        <v>70</v>
      </c>
      <c r="B47" s="4" t="s">
        <v>115</v>
      </c>
      <c r="C47" s="5">
        <v>109763891.08499999</v>
      </c>
      <c r="D47" s="7">
        <v>0</v>
      </c>
      <c r="E47" s="7">
        <v>0</v>
      </c>
      <c r="F47" s="8">
        <v>0</v>
      </c>
    </row>
    <row r="48" spans="1:6" x14ac:dyDescent="0.3">
      <c r="A48" s="1" t="s">
        <v>72</v>
      </c>
      <c r="B48" s="4" t="s">
        <v>116</v>
      </c>
      <c r="C48" s="7">
        <v>1.0024296059238049</v>
      </c>
      <c r="D48" s="7">
        <v>0</v>
      </c>
      <c r="E48" s="7">
        <v>0</v>
      </c>
      <c r="F48" s="8">
        <v>0</v>
      </c>
    </row>
  </sheetData>
  <mergeCells count="1">
    <mergeCell ref="D4:E4"/>
  </mergeCells>
  <printOptions horizontalCentered="1"/>
  <pageMargins left="0.75" right="0.5" top="1.25" bottom="0.5" header="0.5" footer="0.3"/>
  <pageSetup scale="75" orientation="portrait" r:id="rId1"/>
  <headerFooter>
    <oddHeader>&amp;C&amp;"Arial,Bold"&amp;10 LINE LOSS STUDY - 2014 ACTUALS
Florida Power &amp; Light Company
Data Summary
For The Year Ended December 2014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FA76B92B-97A7-4AAF-87E8-CB16BC7DBF8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520430-1AA5-433F-8629-1931E4800E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CAD090-3B20-4327-AA53-48BE5541E527}">
  <ds:schemaRefs>
    <ds:schemaRef ds:uri="http://schemas.microsoft.com/office/2006/documentManagement/types"/>
    <ds:schemaRef ds:uri="c85253b9-0a55-49a1-98ad-b5b6252d7079"/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2014 Loss Exp Factors - Energy</vt:lpstr>
      <vt:lpstr>Data Summary</vt:lpstr>
      <vt:lpstr>'2014 Loss Exp Factors - Energy'!Print_Titles</vt:lpstr>
      <vt:lpstr>'Data Summary'!Print_Titles</vt:lpstr>
    </vt:vector>
  </TitlesOfParts>
  <Company>NextEra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 Zamora</dc:creator>
  <cp:lastModifiedBy>FPL_User</cp:lastModifiedBy>
  <dcterms:created xsi:type="dcterms:W3CDTF">2015-07-20T13:29:14Z</dcterms:created>
  <dcterms:modified xsi:type="dcterms:W3CDTF">2016-04-16T00:28:47Z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