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6" windowWidth="14880" windowHeight="6972"/>
  </bookViews>
  <sheets>
    <sheet name="Ident Adj Summary" sheetId="1" r:id="rId1"/>
    <sheet name="rev req" sheetId="2" r:id="rId2"/>
    <sheet name="EDR" sheetId="4" r:id="rId3"/>
    <sheet name="SJRPP Dism Df Cr" sheetId="7" r:id="rId4"/>
    <sheet name="Depreciation" sheetId="5" r:id="rId5"/>
    <sheet name="OCEC" sheetId="8" r:id="rId6"/>
    <sheet name="PIS and Depr Calc"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6">#REF!</definedName>
    <definedName name="\A">#REF!</definedName>
    <definedName name="\b">#REF!</definedName>
    <definedName name="\C" localSheetId="6">#REF!</definedName>
    <definedName name="\C">#REF!</definedName>
    <definedName name="\P" localSheetId="6">'[1]Cost of Capital Worksheet'!#REF!</definedName>
    <definedName name="\P">'[2]Cost of Capital Worksheet'!#REF!</definedName>
    <definedName name="\y">#REF!</definedName>
    <definedName name="\Z" localSheetId="6">#REF!</definedName>
    <definedName name="\Z">#REF!</definedName>
    <definedName name="___________n4" hidden="1">{"EXCELHLP.HLP!1802";5;10;5;10;13;13;13;8;5;5;10;14;13;13;13;13;5;10;14;13;5;10;1;2;24}</definedName>
    <definedName name="__________n4" hidden="1">{"EXCELHLP.HLP!1802";5;10;5;10;13;13;13;8;5;5;10;14;13;13;13;13;5;10;14;13;5;10;1;2;24}</definedName>
    <definedName name="_________n4" hidden="1">{"EXCELHLP.HLP!1802";5;10;5;10;13;13;13;8;5;5;10;14;13;13;13;13;5;10;14;13;5;10;1;2;24}</definedName>
    <definedName name="________n4" hidden="1">{"EXCELHLP.HLP!1802";5;10;5;10;13;13;13;8;5;5;10;14;13;13;13;13;5;10;14;13;5;10;1;2;24}</definedName>
    <definedName name="_______n4" hidden="1">{"EXCELHLP.HLP!1802";5;10;5;10;13;13;13;8;5;5;10;14;13;13;13;13;5;10;14;13;5;10;1;2;24}</definedName>
    <definedName name="______C44">#REF!</definedName>
    <definedName name="______n4" hidden="1">{"EXCELHLP.HLP!1802";5;10;5;10;13;13;13;8;5;5;10;14;13;13;13;13;5;10;14;13;5;10;1;2;24}</definedName>
    <definedName name="_____C44">#REF!</definedName>
    <definedName name="_____n4" hidden="1">{"EXCELHLP.HLP!1802";5;10;5;10;13;13;13;8;5;5;10;14;13;13;13;13;5;10;14;13;5;10;1;2;24}</definedName>
    <definedName name="____C44">#REF!</definedName>
    <definedName name="____n4" hidden="1">{"EXCELHLP.HLP!1802";5;10;5;10;13;13;13;8;5;5;10;14;13;13;13;13;5;10;14;13;5;10;1;2;24}</definedName>
    <definedName name="___C44">#REF!</definedName>
    <definedName name="___DAT1">#REF!</definedName>
    <definedName name="___DAT2">#REF!</definedName>
    <definedName name="___DAT3">#REF!</definedName>
    <definedName name="___DAT4">#REF!</definedName>
    <definedName name="___DAT5">#REF!</definedName>
    <definedName name="___DAT6">#REF!</definedName>
    <definedName name="___DAT7">#REF!</definedName>
    <definedName name="___DAT8">'[3]EE Detail'!#REF!</definedName>
    <definedName name="___n4" hidden="1">{"EXCELHLP.HLP!1802";5;10;5;10;13;13;13;8;5;5;10;14;13;13;13;13;5;10;14;13;5;10;1;2;24}</definedName>
    <definedName name="__C44">#REF!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FDS_HYPERLINK_TOGGLE_STATE__" hidden="1">"ON"</definedName>
    <definedName name="__IntlFixup" hidden="1">TRUE</definedName>
    <definedName name="__n4" hidden="1">{"EXCELHLP.HLP!1802";5;10;5;10;13;13;13;8;5;5;10;14;13;13;13;13;5;10;14;13;5;10;1;2;24}</definedName>
    <definedName name="_10C_38B">[4]REPORT!$A$1:$N$56</definedName>
    <definedName name="_11C_56">[5]REPORT!$A$1:$P$56</definedName>
    <definedName name="_12C_58">#REF!</definedName>
    <definedName name="_13C_9">#REF!</definedName>
    <definedName name="_14D_1">#REF!</definedName>
    <definedName name="_15PG_1">#REF!</definedName>
    <definedName name="_1B_6">#REF!</definedName>
    <definedName name="_1C_12">[6]REPORT!$A$1:$AB$56</definedName>
    <definedName name="_1D_1">#REF!</definedName>
    <definedName name="_2B_6">#REF!</definedName>
    <definedName name="_2B_7_1OF3">#REF!</definedName>
    <definedName name="_2C_38B">[7]REPORT!$A$1:$N$56</definedName>
    <definedName name="_2PG_1">#REF!</definedName>
    <definedName name="_3B_7_2OF3">#REF!</definedName>
    <definedName name="_3C_38B">[8]REPORT!$A$1:$N$56</definedName>
    <definedName name="_3C_56">[9]REPORT!$A$1:$P$56</definedName>
    <definedName name="_4B_7_3OF3">#REF!</definedName>
    <definedName name="_4C_12">[10]REPORT!$A$1:$AB$56</definedName>
    <definedName name="_4C_56">[11]REPORT!$A$1:$P$56</definedName>
    <definedName name="_5B_9A">#REF!</definedName>
    <definedName name="_6B_9B">#REF!</definedName>
    <definedName name="_7C_12">[12]REPORT!$A$1:$AB$56</definedName>
    <definedName name="_7C_2">#REF!</definedName>
    <definedName name="_8C_2">#REF!</definedName>
    <definedName name="_9C_38A">#REF!</definedName>
    <definedName name="_9C_38B">[13]REPORT!$A$1:$N$56</definedName>
    <definedName name="_ATPRegress_Dlg_Results" localSheetId="6" hidden="1">{2;#N/A;"R13C16:R17C16";#N/A;"R13C14:R17C15";FALSE;FALSE;FALSE;95;#N/A;#N/A;"R13C19";#N/A;FALSE;FALSE;FALSE;FALSE;#N/A;"";#N/A;FALSE;"";"";#N/A;#N/A;#N/A}</definedName>
    <definedName name="_ATPRegress_Dlg_Results" hidden="1">{2;#N/A;"R13C16:R17C16";#N/A;"R13C14:R17C15";FALSE;FALSE;FALSE;95;#N/A;#N/A;"R13C19";#N/A;FALSE;FALSE;FALSE;FALSE;#N/A;"";#N/A;FALSE;"";"";#N/A;#N/A;#N/A}</definedName>
    <definedName name="_ATPRegress_Dlg_Results_1" hidden="1">{2;#N/A;"R13C16:R17C16";#N/A;"R13C14:R17C15";FALSE;FALSE;FALSE;95;#N/A;#N/A;"R13C19";#N/A;FALSE;FALSE;FALSE;FALSE;#N/A;"";#N/A;FALSE;"";"";#N/A;#N/A;#N/A}</definedName>
    <definedName name="_ATPRegress_Dlg_Types" localSheetId="6" hidden="1">{"EXCELHLP.HLP!1802";5;10;5;10;13;13;13;8;5;5;10;14;13;13;13;13;5;10;14;13;5;10;1;2;24}</definedName>
    <definedName name="_ATPRegress_Dlg_Types" hidden="1">{"EXCELHLP.HLP!1802";5;10;5;10;13;13;13;8;5;5;10;14;13;13;13;13;5;10;14;13;5;10;1;2;24}</definedName>
    <definedName name="_ATPRegress_Dlg_Types_1" hidden="1">{"EXCELHLP.HLP!1802";5;10;5;10;13;13;13;8;5;5;10;14;13;13;13;13;5;10;14;13;5;10;1;2;24}</definedName>
    <definedName name="_ATPRegress_Range1" localSheetId="6" hidden="1">'[14]ST Corrections'!#REF!</definedName>
    <definedName name="_ATPRegress_Range1" hidden="1">'[15]ST Corrections'!#REF!</definedName>
    <definedName name="_ATPRegress_Range2" localSheetId="6" hidden="1">'[14]ST Corrections'!#REF!</definedName>
    <definedName name="_ATPRegress_Range2" hidden="1">'[15]ST Corrections'!#REF!</definedName>
    <definedName name="_ATPRegress_Range3" localSheetId="6" hidden="1">'[14]ST Corrections'!#REF!</definedName>
    <definedName name="_ATPRegress_Range3" hidden="1">'[15]ST Corrections'!#REF!</definedName>
    <definedName name="_ATPRegress_Range4" hidden="1">"="</definedName>
    <definedName name="_ATPRegress_Range5" hidden="1">"="</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44">#REF!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Fill" localSheetId="6" hidden="1">#REF!</definedName>
    <definedName name="_Fill" hidden="1">#REF!</definedName>
    <definedName name="_Key1" localSheetId="6" hidden="1">'[16]1999'!$D$9</definedName>
    <definedName name="_Key1" hidden="1">#REF!</definedName>
    <definedName name="_key2" localSheetId="6" hidden="1">#REF!</definedName>
    <definedName name="_Key2" hidden="1">#REF!</definedName>
    <definedName name="_n4" hidden="1">{"EXCELHLP.HLP!1802";5;10;5;10;13;13;13;8;5;5;10;14;13;13;13;13;5;10;14;13;5;10;1;2;24}</definedName>
    <definedName name="_n4_1" hidden="1">{"EXCELHLP.HLP!1802";5;10;5;10;13;13;13;8;5;5;10;14;13;13;13;13;5;10;14;13;5;10;1;2;24}</definedName>
    <definedName name="_Order1" hidden="1">255</definedName>
    <definedName name="_Order2" hidden="1">255</definedName>
    <definedName name="_Sort" localSheetId="6" hidden="1">'[16]1999'!#REF!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AAAA" hidden="1">{#N/A,#N/A,FALSE,"T COST";#N/A,#N/A,FALSE,"COST_FH"}</definedName>
    <definedName name="abc" hidden="1">{#N/A,#N/A,TRUE,"TOTAL DISTRIBUTION";#N/A,#N/A,TRUE,"SOUTH";#N/A,#N/A,TRUE,"NORTHEAST";#N/A,#N/A,TRUE,"WEST"}</definedName>
    <definedName name="abcd" hidden="1">{#N/A,#N/A,TRUE,"TOTAL DSBN";#N/A,#N/A,TRUE,"WEST";#N/A,#N/A,TRUE,"SOUTH";#N/A,#N/A,TRUE,"NORTHEAST"}</definedName>
    <definedName name="AMOUNT">'[17]Cap Structure Adj'!$E:$E</definedName>
    <definedName name="anscount" hidden="1">1</definedName>
    <definedName name="Application" localSheetId="6">#REF!</definedName>
    <definedName name="Application">#REF!</definedName>
    <definedName name="asd" hidden="1">{2;#N/A;"R13C16:R17C16";#N/A;"R13C14:R17C15";FALSE;FALSE;FALSE;95;#N/A;#N/A;"R13C19";#N/A;FALSE;FALSE;FALSE;FALSE;#N/A;"";#N/A;FALSE;"";"";#N/A;#N/A;#N/A}</definedName>
    <definedName name="aserf" hidden="1">{"Summary Schedule",#N/A,FALSE,"Sheet1";"Divisional Support",#N/A,FALSE,"Sheet2";"Corporate Support",#N/A,FALSE,"Sheet3"}</definedName>
    <definedName name="aserf_1" hidden="1">{"Summary Schedule",#N/A,FALSE,"Sheet1";"Divisional Support",#N/A,FALSE,"Sheet2";"Corporate Support",#N/A,FALSE,"Sheet3"}</definedName>
    <definedName name="assssss" hidden="1">{"Summary Schedule",#N/A,FALSE,"Sheet1";"Divisional Support",#N/A,FALSE,"Sheet2";"Corporate Support",#N/A,FALSE,"Sheet3"}</definedName>
    <definedName name="assssss_1" hidden="1">{"Summary Schedule",#N/A,FALSE,"Sheet1";"Divisional Support",#N/A,FALSE,"Sheet2";"Corporate Support",#N/A,FALSE,"Sheet3"}</definedName>
    <definedName name="Atty_Review_Completed" localSheetId="2">EDR!$A$8</definedName>
    <definedName name="baird">#REF!</definedName>
    <definedName name="bayatxinc">'[18]All Companies'!#REF!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UQEWHVOTL5UE4TS6N9I9SVP"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AEHWVVI40ROTNWROZLJD81M"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PZCOY3MT63U01AGM91LSUDK6" hidden="1">#REF!</definedName>
    <definedName name="BEx1QA54J2A4I7IBQR19BTY28ZMR" hidden="1">#REF!</definedName>
    <definedName name="BEx1QMQAHG3KQUK59DVM68SWKZIZ" hidden="1">#REF!</definedName>
    <definedName name="BEx1QS4I6EOZNLQE54RT7EXOE8YP"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GP2O2VDVRJRFGH2I62VAI5"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L44EJ5QLVJMAFPN6J1V4GPU"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localSheetId="6" hidden="1">#REF!</definedName>
    <definedName name="BEx3O85IKWARA6NCJOLRBRJFMEWW" hidden="1">'[19]WCEC water reclam'!#REF!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87EYSS57E3PI8DT973HLJM9E" hidden="1">#REF!</definedName>
    <definedName name="BEx587KFQ3VKCOCY1SA5F24PQGUI" hidden="1">#REF!</definedName>
    <definedName name="BEx58O780PQ05NF0Z1SKKRB3N099"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Q5LCE82CJ1E3XQ4JBMAA37C"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934AVZON26XBV721V59GSB5"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localSheetId="6" hidden="1">#REF!</definedName>
    <definedName name="BEx5MLQZM68YQSKARVWTTPINFQ2C" hidden="1">'[19]WCEC water reclam'!#REF!</definedName>
    <definedName name="BEx5MVXTKNBXHNWTL43C670E4KXC" hidden="1">#REF!</definedName>
    <definedName name="BEx5N4XI4PWB1W9PMZ4O5R0HWTYD"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4VD4T0DTGUN66N0CH4AGZ9V"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1NJPS79AP7NTIJRES3YPWU7"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BE4S9184TPG4N4F1YFK0M56" hidden="1">#REF!</definedName>
    <definedName name="BEx9CCQRMYYOGIOYTOM73VKDIPS1" hidden="1">#REF!</definedName>
    <definedName name="BEx9D1BC9FT19KY0INAABNDBAMR1" hidden="1">#REF!</definedName>
    <definedName name="BEx9D9UXR8K0DXME2N75CB045C5C"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46H76XGXGTD2FB7ORTZHVJF"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C9ATLQZF86W1M3APSM4HEOH" hidden="1">#REF!</definedName>
    <definedName name="BExBEYFQJE9YK12A6JBMRFKEC7RN"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CTY5Z38O85JV2KF50P4E"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localSheetId="6" hidden="1">#REF!</definedName>
    <definedName name="BExERWCEBKQRYWRQLYJ4UCMMKTHG" hidden="1">'[19]WCEC water reclam'!#REF!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EAPPL24809U36ARIMYRD5NF"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DDMTKZ2HBA8F9QZ7SS45OS7"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F977NMX3QY6AUFGKM5NGSO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d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emGrid">#REF!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PM9XA0ADDK7TUR0N38EXWEP"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localSheetId="6" hidden="1">#REF!</definedName>
    <definedName name="BExMBYPQDG9AYDQ5E8IECVFREPO6" hidden="1">'[19]WCEC water reclam'!#REF!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FYRMNBEPJ7H60CD5KWGNSKW"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BKGOKEBRXLRH70TDVHE8LGF" hidden="1">#REF!</definedName>
    <definedName name="BExOERG5LWXYYEN1DY1H2FWRJS9T" hidden="1">#REF!</definedName>
    <definedName name="BExOEV1S6JJVO5PP4BZ20SNGZR7D"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68X4C8NBYPPOZE5R19C2MZG"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localSheetId="6" hidden="1">#REF!</definedName>
    <definedName name="BExQ9ZLYHWABXAA9NJDW8ZS0UQ9P" hidden="1">'[19]WCEC water reclam'!#REF!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BDICMZTSA1X73TMHNO4JSFLN" hidden="1">#REF!</definedName>
    <definedName name="BExQBEER6CRCRPSSL61S0OMH57ZA" hidden="1">#REF!</definedName>
    <definedName name="BExQBGI92AI8T4659FO9OS501H2S"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QRST2S9KXWWLCXYLKSF4G1"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localSheetId="6" hidden="1">#REF!</definedName>
    <definedName name="BExTUY9WNSJ91GV8CP0SKJTEIV82" hidden="1">'[19]WCEC water reclam'!#REF!</definedName>
    <definedName name="BExTV3O3JQGQFY3SDFTMBEM08TQX"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IX3ABJ6HLPILAXA5Q9LFO26" hidden="1">#REF!</definedName>
    <definedName name="BExTWJTIA3WUW1PUWXAOP9O8NKLZ" hidden="1">#REF!</definedName>
    <definedName name="BExTWW95OX07FNA01WF5MSSSFQLX" hidden="1">#REF!</definedName>
    <definedName name="BExTWX5J0J9QLNYZ3NQJHZBGYCNM"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ORMFEN4WCM9S7YUY7E9WX3C"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EE8BA0E70VLL6WM5F85J10Q"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TXVT25ZTOFQAF6CM53Z1RLF" hidden="1">#REF!</definedName>
    <definedName name="BExU2XZLYIU19G7358W5T9E87AFR"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08NI96MM6BUOX5DT9LV4JWF"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4ITWL2Z4NO717HTFQNT2C4" hidden="1">#REF!</definedName>
    <definedName name="BExVUL9V3H8ZF6Y72LQBBN639YAA"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TE09L5Y9Q4CI04ESBT9FBKMX"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W0K72T1Y8K1I4VZT87UY9S2G"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4F7ET00BZ4EYY1U8S9S895U"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914KO7IKNZYZO7PNCTINBIK"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FILGAF9YP1XGP6PVCZD9P56"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NJKU0U25JSVTR2FZCN88234"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PUTK8AJNGCUNSO4PDKPBEUCU"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oby" hidden="1">{#N/A,#N/A,TRUE,"TOTAL DISTRIBUTION";#N/A,#N/A,TRUE,"SOUTH";#N/A,#N/A,TRUE,"NORTHEAST";#N/A,#N/A,TRUE,"WEST"}</definedName>
    <definedName name="booby2" hidden="1">{#N/A,#N/A,TRUE,"TOTAL DSBN";#N/A,#N/A,TRUE,"WEST";#N/A,#N/A,TRUE,"SOUTH";#N/A,#N/A,TRUE,"NORTHEAST"}</definedName>
    <definedName name="book2.xls" hidden="1">{#N/A,#N/A,TRUE,"TOTAL DISTRIBUTION";#N/A,#N/A,TRUE,"SOUTH";#N/A,#N/A,TRUE,"NORTHEAST";#N/A,#N/A,TRUE,"WEST"}</definedName>
    <definedName name="book2a\.xls" hidden="1">{#N/A,#N/A,TRUE,"TOTAL DSBN";#N/A,#N/A,TRUE,"WEST";#N/A,#N/A,TRUE,"SOUTH";#N/A,#N/A,TRUE,"NORTHEAST"}</definedName>
    <definedName name="BottomUDA" localSheetId="6">#REF!</definedName>
    <definedName name="BottomUDA">#REF!</definedName>
    <definedName name="bradtxinc">'[20]All Companies'!#REF!</definedName>
    <definedName name="BTL_06Actual_Essbase">#REF!</definedName>
    <definedName name="btwcols">'[18]All Companies'!#REF!,'[18]All Companies'!#REF!,'[18]All Companies'!#REF!,'[18]All Companies'!#REF!,'[18]All Companies'!#REF!,'[18]All Companies'!#REF!,'[18]All Companies'!#REF!,'[18]All Companies'!#REF!,'[18]All Companies'!#REF!,'[18]All Companies'!#REF!,'[18]All Companies'!#REF!,'[18]All Companies'!#REF!,'[18]All Companies'!#REF!,'[18]All Companies'!#REF!,'[18]All Companies'!#REF!</definedName>
    <definedName name="bud" hidden="1">{"summary",#N/A,FALSE,"PCR DIRECTORY"}</definedName>
    <definedName name="BUSelection" localSheetId="6">#REF!</definedName>
    <definedName name="BUSelection">#REF!</definedName>
    <definedName name="calitxinc">'[18]All Companies'!#REF!</definedName>
    <definedName name="Cap_06Actual_Essbase">#REF!</definedName>
    <definedName name="capBig">#REF!,#REF!,#REF!,#REF!,#REF!,#REF!,#REF!</definedName>
    <definedName name="capData">#REF!</definedName>
    <definedName name="capSmall">#REF!,#REF!,#REF!,#REF!,#REF!,#REF!</definedName>
    <definedName name="Case_Number" localSheetId="2">EDR!$A$5</definedName>
    <definedName name="Case_Title" localSheetId="2">EDR!$A$4</definedName>
    <definedName name="cell_data">'[21]R-Sched Sample'!$F$8,'[21]R-Sched Sample'!$B$7:$C$11,'[21]R-Sched Sample'!$B$8:$C$12,'[21]R-Sched Sample'!$B$15:$C$19,'[21]R-Sched Sample'!$B$22:$C$26,'[21]R-Sched Sample'!$B$29:$C$30,'[21]R-Sched Sample'!$B$33:$C$37,'[21]R-Sched Sample'!$B$40:$C$43,'[21]R-Sched Sample'!$F$7:$F$11,'[21]R-Sched Sample'!$F$8:$F$12,'[21]R-Sched Sample'!$F$15:$F$19,'[21]R-Sched Sample'!$F$22:$F$26,'[21]R-Sched Sample'!$F$29:$F$30,'[21]R-Sched Sample'!$F$33:$F$37,'[21]R-Sched Sample'!$F$40:$F$43,'[21]R-Sched Sample'!$I$7:$I$11,'[21]R-Sched Sample'!$I$8:$I$12,'[21]R-Sched Sample'!$I$15:$I$19,'[21]R-Sched Sample'!$I$22:$I$26,'[21]R-Sched Sample'!$I$29:$I$30,'[21]R-Sched Sample'!$I$33:$I$37,'[21]R-Sched Sample'!$I$40:$I$43</definedName>
    <definedName name="cell_data1">'[21]R-Sched Sample'!$L$7:$L$11,'[21]R-Sched Sample'!#REF!,'[21]R-Sched Sample'!#REF!,'[21]R-Sched Sample'!$L$8:$L$12,'[21]R-Sched Sample'!#REF!,'[21]R-Sched Sample'!#REF!,'[21]R-Sched Sample'!$L$15:$L$19,'[21]R-Sched Sample'!#REF!,'[21]R-Sched Sample'!#REF!,'[21]R-Sched Sample'!$L$22:$L$26,'[21]R-Sched Sample'!#REF!,'[21]R-Sched Sample'!#REF!,'[21]R-Sched Sample'!$L$29:$L$30,'[21]R-Sched Sample'!#REF!,'[21]R-Sched Sample'!#REF!,'[21]R-Sched Sample'!$L$33:$L$37,'[21]R-Sched Sample'!#REF!,'[21]R-Sched Sample'!#REF!</definedName>
    <definedName name="cell_data2">'[21]R-Sched Sample'!#REF!,'[21]R-Sched Sample'!$L$40:$L$43,'[21]R-Sched Sample'!#REF!,'[21]R-Sched Sample'!#REF!</definedName>
    <definedName name="co_name_line1" localSheetId="6">#REF!</definedName>
    <definedName name="co_name_line1">#REF!</definedName>
    <definedName name="co_name_line2" localSheetId="6">#REF!</definedName>
    <definedName name="co_name_line2">#REF!</definedName>
    <definedName name="col_fin">'[21]R-Sched Sample'!$B$1:$B$65536,'[21]R-Sched Sample'!$C$1:$C$65536,'[21]R-Sched Sample'!#REF!,'[21]R-Sched Sample'!#REF!,'[21]R-Sched Sample'!$F$1:$F$65536,'[21]R-Sched Sample'!$I$1:$I$65536,'[21]R-Sched Sample'!$L$1:$L$65536,'[21]R-Sched Sample'!#REF!,'[21]R-Sched Sample'!#REF!</definedName>
    <definedName name="col_percent">'[21]R-Sched Sample'!$H$1:$H$65536,'[21]R-Sched Sample'!$K$1:$K$65536,'[21]R-Sched Sample'!$N$1:$N$65536,'[21]R-Sched Sample'!#REF!,'[21]R-Sched Sample'!#REF!</definedName>
    <definedName name="CorpSec_OM_06Actual_Essbase">#REF!</definedName>
    <definedName name="COS_ID_DESC">'[17]Cap Structure Adj'!$A:$A</definedName>
    <definedName name="cost" hidden="1">{#N/A,#N/A,FALSE,"T COST";#N/A,#N/A,FALSE,"COST_FH"}</definedName>
    <definedName name="cost_1" hidden="1">{#N/A,#N/A,FALSE,"T COST";#N/A,#N/A,FALSE,"COST_FH"}</definedName>
    <definedName name="CSAMOUNT">'[17]Cap Structure'!$D:$D</definedName>
    <definedName name="CSCATEGORY">'[17]Cap Structure'!$A:$A</definedName>
    <definedName name="CSLEDGER_MONTH">'[17]Cap Structure'!$B:$B</definedName>
    <definedName name="CSRAMOUNT">'[17]Cap Structure Cost Rates'!$D:$D</definedName>
    <definedName name="CSRCAP_STRUCTURE_ITEM">'[17]Cap Structure Cost Rates'!$A:$A</definedName>
    <definedName name="CSRLEDGER_MONTH">'[17]Cap Structure Cost Rates'!$C:$C</definedName>
    <definedName name="CurrentOptions" localSheetId="6">#REF!</definedName>
    <definedName name="CurrentOptions">#REF!</definedName>
    <definedName name="Cwvu.GREY_ALL." hidden="1">#REF!</definedName>
    <definedName name="data_FIN">'[21]R-Sched Sample'!$B$7:$F$46,'[21]R-Sched Sample'!$I$7:$I$46,'[21]R-Sched Sample'!$L$7:$L$46,'[21]R-Sched Sample'!#REF!,'[21]R-Sched Sample'!#REF!,'[21]R-Sched Sample'!#REF!</definedName>
    <definedName name="data_PER">'[21]R-Sched Sample'!$H$7:$H$46,'[21]R-Sched Sample'!$K$7:$K$46,'[21]R-Sched Sample'!$N$7:$N$46,'[21]R-Sched Sample'!#REF!,'[21]R-Sched Sample'!#REF!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_xlnm.Database">#REF!</definedName>
    <definedName name="DataOrigin" hidden="1">'[22]HP Detail'!#REF!</definedName>
    <definedName name="DataRequestNumber" localSheetId="2">EDR!$A$12</definedName>
    <definedName name="Date_Field1" localSheetId="2">EDR!$A$10</definedName>
    <definedName name="ddddd" hidden="1">{"Summary Schedule",#N/A,FALSE,"Sheet1";"Divisional Support",#N/A,FALSE,"Sheet2";"Corporate Support",#N/A,FALSE,"Sheet3"}</definedName>
    <definedName name="ddddd_1" hidden="1">{"Summary Schedule",#N/A,FALSE,"Sheet1";"Divisional Support",#N/A,FALSE,"Sheet2";"Corporate Support",#N/A,FALSE,"Sheet3"}</definedName>
    <definedName name="dddddda" hidden="1">{"Summary Schedule",#N/A,FALSE,"Sheet1";"Divisional Support",#N/A,FALSE,"Sheet2";"Corporate Support",#N/A,FALSE,"Sheet3"}</definedName>
    <definedName name="dddddda_1" hidden="1">{"Summary Schedule",#N/A,FALSE,"Sheet1";"Divisional Support",#N/A,FALSE,"Sheet2";"Corporate Support",#N/A,FALSE,"Sheet3"}</definedName>
    <definedName name="DefaultPageMember1" localSheetId="6">#REF!</definedName>
    <definedName name="DefaultPageMember1">#REF!</definedName>
    <definedName name="DefaultTitle" localSheetId="6">#REF!</definedName>
    <definedName name="DefaultTitle">#REF!</definedName>
    <definedName name="DefaultUDA" localSheetId="6">#REF!</definedName>
    <definedName name="DefaultUDA">#REF!</definedName>
    <definedName name="delete" hidden="1">{"summary",#N/A,FALSE,"PCR DIRECTORY"}</definedName>
    <definedName name="detail_colB">'[21]Cal 8 Sch 1rev1'!$B$1:$B$65536,'[21]Cal 8 Sch 1rev1'!$H$1:$H$65536,'[21]Cal 8 Sch 1rev1'!#REF!,'[21]Cal 8 Sch 1rev1'!$N$1:$N$65536,'[21]Cal 8 Sch 1rev1'!$T$1:$T$65536,'[21]Cal 8 Sch 1rev1'!$Z$1:$Z$65536</definedName>
    <definedName name="detail_colS">'[21]Cal 8 Sch 1rev1'!$E$1:$E$65536,'[21]Cal 8 Sch 1rev1'!#REF!,'[21]Cal 8 Sch 1rev1'!$M$1:$M$65536,'[21]Cal 8 Sch 1rev1'!$S$1:$S$65536,'[21]Cal 8 Sch 1rev1'!$Y$1:$Y$65536</definedName>
    <definedName name="detail_data">'[21]Cal 8 Sch 1rev1'!$B$8:$Z$50,'[21]Cal 8 Sch 1rev1'!#REF!</definedName>
    <definedName name="DETAIL_EST" localSheetId="6">#REF!</definedName>
    <definedName name="DETAIL_EST">#REF!</definedName>
    <definedName name="DF_GRID_1" localSheetId="6">#REF!</definedName>
    <definedName name="DF_GRID_1">By [23]Acct!$F$15:$T$21</definedName>
    <definedName name="DF_NAVPANEL_13">#REF!</definedName>
    <definedName name="DF_NAVPANEL_18">#REF!</definedName>
    <definedName name="DF_Sheet4_GRID_1">#REF!</definedName>
    <definedName name="DF_Sheet5_Sheet4_GRID_1">Incentive [24]Pool!$F$15:$T$17</definedName>
    <definedName name="DIF_DETAIL" localSheetId="6">#REF!</definedName>
    <definedName name="DIF_DETAIL">#REF!</definedName>
    <definedName name="DIF_SUM" localSheetId="6">#REF!</definedName>
    <definedName name="DIF_SUM">#REF!</definedName>
    <definedName name="DIF_SUM_SUM" localSheetId="6">#REF!</definedName>
    <definedName name="DIF_SUM_SUM">#REF!</definedName>
    <definedName name="diffexpl">'[18]All Companies'!#REF!</definedName>
    <definedName name="Discovery_Attorney" localSheetId="2">EDR!$A$6</definedName>
    <definedName name="docket_no">#REF!</definedName>
    <definedName name="docket_num" localSheetId="6">#REF!</definedName>
    <definedName name="docket_num">#REF!</definedName>
    <definedName name="done" hidden="1">{"summary",#N/A,FALSE,"PCR DIRECTORY"}</definedName>
    <definedName name="doubtxinc">'[18]All Companies'!#REF!</definedName>
    <definedName name="ebentxinc">'[18]All Companies'!#REF!</definedName>
    <definedName name="Energy_Sales" localSheetId="6">#REF!</definedName>
    <definedName name="Energy_Sales">#REF!</definedName>
    <definedName name="EPMWorkbookOptions_1" hidden="1">"nToAAB|LCAAAAAAABADsvQdgHEmWJSYvbcp7f0r1StfgdKEIgGATJNiQQBDswYjN5pLsHWlHIymrKoHKZVZlXWYWQMztnbz33nvvvffee||997o7nU4n99//P1xmZAFs9s5K2smeIYCqyB8/fnwfPyIe/x7vFmV6mddNUS0/|2h3vPNRmi|n1axYXnz20bo939799KPf4|g3Th5/t6rfTqrq7Zerlpo2Kb23bB69a4rPPpq37erR3btXV1fjq3v"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"jqr64u7ezs3v39/7i|evpPF9k28WyabPlNP/IvjW7|a2PqNc0fXxSLZf5FH2|qU7WdZ0v258s8iv|Mvj6adZm|il9/iJb5NKb7anNF6t1XXBXXzV5/bLOz3OCN83HhNBHR7//s5df/P5PXp68|O7uzu//PX2pyVYXs93x|aocT6vFowOgSJ/dnaymd7//|3|Pmu/Sj5MvX7ymH|dZ2eTff3wXnTtUjlersphmHtlujZKBEULxPtaRHgGBTr9Cnh"</definedName>
    <definedName name="EPMWorkbookOptions_3" hidden="1">"7FbvEVfflFvpjk9VfL4hetc4b6veOTkzffH3/v5fGr0xdvvr1Lvx5/e/f16cm3aby91j143y7yOqun82vXKCXeebQsys8|aus1scbd/ltPi0W|BGfe/q3Hd7/BIX/19OzN2dNw1GdPf/83X745fv7/32GffPnFy3DMJy||fHH6/|cBv/j8pDPiz///PeQ3Z1|chiPe29m9N/7/OWe/efP7vOwM||HDh///He8Xp8evv3p1|prGSf97cXr66vd/e"</definedName>
    <definedName name="EPMWorkbookOptions_4" hidden="1">"frq/yvj3fCN98W3i9ksX9qOmw0ks41|smiKSVEW7fWthnAE2/f4buybCN2AzhHG|viu/rFhwDej9M0MQCzZ/6fHALP0//EBkJn5//QIYDX|Pz2Anzx99XODf9B4o8ryx|nCgZ5aez2vXKcnVVnVimvki02v8ugjb0aowi9SvNXm79pn2WVVFy3hxTGPvNz77hbvPyvqpvUQiH/fAWSxHCbQbVt9sMb3AQi5KWS|T87Uwa4HIDYR/O6X9Syvj3Ye"</definedName>
    <definedName name="EPMWorkbookOptions_5" hidden="1">"35VfotCbVZldv6yrVV4TW|3e//T|eT45377/6Wx/e3/v/OH2wf08397J8r392eTB/oPJPfQcvhUB/Dxr2td5SdFzPhOHIEaekCOjDdJvPF5UqF/LCdF3I3N3u3c3OWDa4hsgyB4TZA8|2f/XCfL47m04yROGnz2pfR83Jya4Ozv7lOG5vdzu/v9Qbr/6wKSHQv4Rq/bbfS1vNsKn9|7dv7|/v397Pt37/x|ffkCWSmH|v5JDvxlywLqc/P/Dunz"</definedName>
    <definedName name="EPMWorkbookOptions_6" hidden="1">"jBHnz89gHGSTKd89ePP0RUSxR9nd2dv6/To7/d9m6l29uGXn7MNTcffpgd|fg4MHtzd29/3|aO6Jhx|K9/JFX9g1z6q1TdBE|pfDh00/v3XuP|GH/55pRfzYY9QMW0xTq/yu59JskyPFTLNj/iCKWIs9e/kiLBc1u1WpIi3319W3t||cu7///UId9BUNL//vq9c9fr9jQgJTV/9dp8P8e0bz9Cto3Ipuf/v9PNkHB0HbsEVHG/79whL9Jmuwc/P"</definedName>
    <definedName name="EPMWorkbookOptions_7" hidden="1">"|DJv8vkt03v8/LH6bwPvj/ofCChCGnPnz48P/rLPoNUuPNmx8ttHyzUvuTpz9MZ/jg/38ySwQMefQn3/z|x8f/X2fQb44aP0oUB81u1WpAVr84PX791avT1z9EgX34/z|BNVSU8A2rO7//y9Oft|uAEWr8Pm/|Px/RfjPU|BEhlBAkHy9|RAmlxNmXT89O/r9OjW/QqN2iUYBNvNHju8erVVlMs5bg2M|DT01zglYtl4Q4ffY0azP|2P/wTdUd/"</definedName>
    <definedName name="EPMWorkbookOptions_8" hidden="1">"ONX|XmdN/Mvl1|u8uXReVY2|eO74Yfc7qTMsxpAv1y|zi5z07L7Mbf9blW/nVTVWzJlLZPRtO5/Eba/mumsPT5rfjKri2xS5l/k9YWD0Pv8N04c2C9XQo3/JwAA//8YpGS7nToAAA=="</definedName>
    <definedName name="erase" hidden="1">{#N/A,#N/A,TRUE,"TOTAL DISTRIBUTION";#N/A,#N/A,TRUE,"SOUTH";#N/A,#N/A,TRUE,"NORTHEAST";#N/A,#N/A,TRUE,"WEST"}</definedName>
    <definedName name="ert4e" hidden="1">{#N/A,#N/A,TRUE,"TOTAL DISTRIBUTION";#N/A,#N/A,TRUE,"SOUTH";#N/A,#N/A,TRUE,"NORTHEAST";#N/A,#N/A,TRUE,"WEST"}</definedName>
    <definedName name="esireport">'[18]All Companies'!$D$1:$H$118,'[18]All Companies'!$L$1:$M$118,'[18]All Companies'!$N$1:$O$118,'[18]All Companies'!$P$1:$Q$118,'[18]All Companies'!$R$1:$T$118,'[18]All Companies'!$U$1:$W$118,'[18]All Companies'!$X$1:$Y$118,'[18]All Companies'!$Z$1:$AA$118</definedName>
    <definedName name="Ess_300">#REF!</definedName>
    <definedName name="Ess_304">#REF!</definedName>
    <definedName name="Ess_Database" localSheetId="6">#REF!</definedName>
    <definedName name="Ess_Database">#REF!</definedName>
    <definedName name="f" hidden="1">{#N/A,#N/A,TRUE,"TOTAL DISTRIBUTION";#N/A,#N/A,TRUE,"SOUTH";#N/A,#N/A,TRUE,"NORTHEAST";#N/A,#N/A,TRUE,"WEST"}</definedName>
    <definedName name="fg" hidden="1">{#N/A,#N/A,FALSE,"T COST";#N/A,#N/A,FALSE,"COST_FH"}</definedName>
    <definedName name="findwrn" hidden="1">{#N/A,#N/A,TRUE,"TOTAL DISTRIBUTION";#N/A,#N/A,TRUE,"SOUTH";#N/A,#N/A,TRUE,"NORTHEAST";#N/A,#N/A,TRUE,"WEST"}</definedName>
    <definedName name="findwrnor" hidden="1">{#N/A,#N/A,TRUE,"TOTAL DSBN";#N/A,#N/A,TRUE,"WEST";#N/A,#N/A,TRUE,"SOUTH";#N/A,#N/A,TRUE,"NORTHEAST"}</definedName>
    <definedName name="FINISH" hidden="1">{#N/A,#N/A,TRUE,"TOTAL DISTRIBUTION";#N/A,#N/A,TRUE,"SOUTH";#N/A,#N/A,TRUE,"NORTHEAST";#N/A,#N/A,TRUE,"WEST"}</definedName>
    <definedName name="FIVE">#REF!</definedName>
    <definedName name="FormatSelection" localSheetId="6">#REF!</definedName>
    <definedName name="FormatSelection">#REF!</definedName>
    <definedName name="FPLPAIDS">#REF!</definedName>
    <definedName name="fplreport">'[18]All Companies'!$D$1:$H$92,'[18]All Companies'!$L$1:$M$92,'[18]All Companies'!$N$1:$O$92,'[18]All Companies'!$P$1:$Q$92,'[18]All Companies'!$R$1:$T$92,'[18]All Companies'!$U$1:$W$92,'[18]All Companies'!$X$1:$Y$92,'[18]All Companies'!$Z$1:$AA$92</definedName>
    <definedName name="gh" hidden="1">{"view1",#N/A,FALSE,"ON AIR"}</definedName>
    <definedName name="gh_1" hidden="1">{"view1",#N/A,FALSE,"ON AIR"}</definedName>
    <definedName name="GP_COMPSTUD_Sheet" localSheetId="6">'[1]Cost of Capital Worksheet'!#REF!</definedName>
    <definedName name="GP_COMPSTUD_Sheet">'[2]Cost of Capital Worksheet'!#REF!</definedName>
    <definedName name="GP_Cost_of_Capital" localSheetId="6">#REF!</definedName>
    <definedName name="GP_Cost_of_Capital">#REF!</definedName>
    <definedName name="GP_Sheet1" localSheetId="6">#REF!</definedName>
    <definedName name="GP_Sheet1">#REF!</definedName>
    <definedName name="group">#REF!</definedName>
    <definedName name="hg" hidden="1">{#N/A,#N/A,FALSE,"MARKET"}</definedName>
    <definedName name="hg_1" hidden="1">{#N/A,#N/A,FALSE,"MARKET"}</definedName>
    <definedName name="high" hidden="1">{#N/A,#N/A,TRUE,"TOTAL DSBN";#N/A,#N/A,TRUE,"WEST";#N/A,#N/A,TRUE,"SOUTH";#N/A,#N/A,TRUE,"NORTHEAST"}</definedName>
    <definedName name="HighSum" hidden="1">{#N/A,#N/A,TRUE,"TOTAL DISTRIBUTION";#N/A,#N/A,TRUE,"SOUTH";#N/A,#N/A,TRUE,"NORTHEAST";#N/A,#N/A,TRUE,"WEST"}</definedName>
    <definedName name="HISTORICAL_YEAR_DATE" localSheetId="6">#REF!</definedName>
    <definedName name="HISTORICAL_YEAR_DATE">#REF!</definedName>
    <definedName name="HISTORICAL_YEAR_X" localSheetId="6">#REF!</definedName>
    <definedName name="HISTORICAL_YEAR_X">#REF!</definedName>
    <definedName name="howToChange" localSheetId="6">#REF!</definedName>
    <definedName name="howToChange">#REF!</definedName>
    <definedName name="howToCheck" localSheetId="6">#REF!</definedName>
    <definedName name="howToCheck">#REF!</definedName>
    <definedName name="impetxinc">'[18]All Companies'!#REF!</definedName>
    <definedName name="InfoPane">#REF!</definedName>
    <definedName name="InformationPane">#REF!</definedName>
    <definedName name="InfpPane">#REF!</definedName>
    <definedName name="Item_Data_Request_Type" localSheetId="2">EDR!$A$11</definedName>
    <definedName name="JE_S">#REF!</definedName>
    <definedName name="jonetxinc">'[20]All Companies'!#REF!</definedName>
    <definedName name="jpg" localSheetId="6" hidden="1">{"detail305",#N/A,FALSE,"BI-305"}</definedName>
    <definedName name="jpg" hidden="1">{"detail305",#N/A,FALSE,"BI-305"}</definedName>
    <definedName name="Jun2K4K7200">#REF!</definedName>
    <definedName name="JV1_38_90">#REF!</definedName>
    <definedName name="kerntxinc">'[20]All Companies'!#REF!</definedName>
    <definedName name="keys" localSheetId="6">#REF!</definedName>
    <definedName name="keys">#REF!</definedName>
    <definedName name="KL" hidden="1">{"summary",#N/A,FALSE,"PCR DIRECTORY"}</definedName>
    <definedName name="KWH_Data" localSheetId="6">#REF!</definedName>
    <definedName name="KWH_Data">#REF!</definedName>
    <definedName name="LEDGER_MONTH">'[17]Cap Structure Adj'!$B:$B</definedName>
    <definedName name="LOLD">1</definedName>
    <definedName name="LOLD_Table" localSheetId="6">9</definedName>
    <definedName name="LOLD_Table">7</definedName>
    <definedName name="MACROS">#REF!</definedName>
    <definedName name="MARY" hidden="1">{#N/A,#N/A,TRUE,"TOTAL DISTRIBUTION";#N/A,#N/A,TRUE,"SOUTH";#N/A,#N/A,TRUE,"NORTHEAST";#N/A,#N/A,TRUE,"WEST"}</definedName>
    <definedName name="midcols">'[18]All Companies'!#REF!,'[18]All Companies'!#REF!,'[18]All Companies'!#REF!,'[18]All Companies'!#REF!,'[18]All Companies'!#REF!,'[18]All Companies'!#REF!,'[18]All Companies'!#REF!,'[18]All Companies'!#REF!,'[18]All Companies'!#REF!,'[18]All Companies'!#REF!,'[18]All Companies'!#REF!,'[18]All Companies'!#REF!,'[18]All Companies'!#REF!,'[18]All Companies'!#REF!,'[18]All Companies'!#REF!,'[18]All Companies'!#REF!</definedName>
    <definedName name="MIKE" localSheetId="6" hidden="1">{"detail305",#N/A,FALSE,"BI-305"}</definedName>
    <definedName name="MIKE" hidden="1">{"detail305",#N/A,FALSE,"BI-305"}</definedName>
    <definedName name="mkwh_stats1" localSheetId="6">#REF!</definedName>
    <definedName name="mkwh_stats1">#REF!</definedName>
    <definedName name="mkwh_stats2" localSheetId="6">#REF!</definedName>
    <definedName name="mkwh_stats2">#REF!</definedName>
    <definedName name="Month" localSheetId="6">#REF!</definedName>
    <definedName name="Month">#REF!</definedName>
    <definedName name="Month2" localSheetId="6">#REF!</definedName>
    <definedName name="Month2">#REF!</definedName>
    <definedName name="monttxinc">'[18]All Companies'!#REF!</definedName>
    <definedName name="NA" hidden="1">{#N/A,#N/A,FALSE,"Expenses";#N/A,#N/A,FALSE,"Revenue"}</definedName>
    <definedName name="nada" hidden="1">{2;#N/A;"R13C16:R17C16";#N/A;"R13C14:R17C15";FALSE;FALSE;FALSE;95;#N/A;#N/A;"R13C19";#N/A;FALSE;FALSE;FALSE;FALSE;#N/A;"";#N/A;FALSE;"";"";#N/A;#N/A;#N/A}</definedName>
    <definedName name="nada_1" hidden="1">{2;#N/A;"R13C16:R17C16";#N/A;"R13C14:R17C15";FALSE;FALSE;FALSE;95;#N/A;#N/A;"R13C19";#N/A;FALSE;FALSE;FALSE;FALSE;#N/A;"";#N/A;FALSE;"";"";#N/A;#N/A;#N/A}</definedName>
    <definedName name="NavPane">#REF!</definedName>
    <definedName name="Net_Generation" localSheetId="6">#REF!</definedName>
    <definedName name="Net_Generation">#REF!</definedName>
    <definedName name="Net_Income" localSheetId="6">#REF!</definedName>
    <definedName name="Net_Income">#REF!</definedName>
    <definedName name="NewName" hidden="1">{"Assumptions",#N/A,FALSE,"Sheet1";"Main Report",#N/A,FALSE,"Sheet1";"Results",#N/A,FALSE,"Sheet1";"Advances",#N/A,FALSE,"Sheet1"}</definedName>
    <definedName name="NewName_1" hidden="1">{"Assumptions",#N/A,FALSE,"Sheet1";"Main Report",#N/A,FALSE,"Sheet1";"Results",#N/A,FALSE,"Sheet1";"Advances",#N/A,FALSE,"Sheet1"}</definedName>
    <definedName name="none" hidden="1">{#N/A,#N/A,TRUE,"TOTAL DISTRIBUTION";#N/A,#N/A,TRUE,"SOUTH";#N/A,#N/A,TRUE,"NORTHEAST";#N/A,#N/A,TRUE,"WEST"}</definedName>
    <definedName name="NonUtil_06Actual_Essbase">#REF!</definedName>
    <definedName name="NUAMOUNT">'[17]NON UTILITY'!$C:$C</definedName>
    <definedName name="NUITEM_LIST">'[17]NON UTILITY'!$B:$B</definedName>
    <definedName name="NULEDGER_MONTH">'[17]NON UTILITY'!$A:$A</definedName>
    <definedName name="OldDblClickSetting" localSheetId="6">#REF!</definedName>
    <definedName name="OldDblClickSetting">#REF!</definedName>
    <definedName name="OldOptions" localSheetId="6">#REF!</definedName>
    <definedName name="OldOptions">#REF!</definedName>
    <definedName name="OldRMouseSetting" localSheetId="6">#REF!</definedName>
    <definedName name="OldRMouseSetting">#REF!</definedName>
    <definedName name="OM_06Actual_Essbase">#REF!</definedName>
    <definedName name="ormetxinc">'[18]All Companies'!#REF!</definedName>
    <definedName name="Otl_Dims" localSheetId="6">#REF!</definedName>
    <definedName name="Otl_Dims">#REF!</definedName>
    <definedName name="P1_" localSheetId="6">'[25]Overhauls, pg 2'!#REF!</definedName>
    <definedName name="P1_">'[25]Overhauls, pg 2'!#REF!</definedName>
    <definedName name="PAGE_1_END" localSheetId="6">#REF!</definedName>
    <definedName name="PAGE_1_END">#REF!</definedName>
    <definedName name="PAGE_1_START" localSheetId="6">#REF!</definedName>
    <definedName name="PAGE_1_START">#REF!</definedName>
    <definedName name="PAGE_10_END" localSheetId="6">#REF!</definedName>
    <definedName name="PAGE_10_END">#REF!</definedName>
    <definedName name="PAGE_10_START" localSheetId="6">#REF!</definedName>
    <definedName name="PAGE_10_START">#REF!</definedName>
    <definedName name="PAGE_11_END" localSheetId="6">#REF!</definedName>
    <definedName name="PAGE_11_END">#REF!</definedName>
    <definedName name="PAGE_11_START" localSheetId="6">#REF!</definedName>
    <definedName name="PAGE_11_START">#REF!</definedName>
    <definedName name="PAGE_12_END" localSheetId="6">#REF!</definedName>
    <definedName name="PAGE_12_END">#REF!</definedName>
    <definedName name="PAGE_12_START" localSheetId="6">#REF!</definedName>
    <definedName name="PAGE_12_START">#REF!</definedName>
    <definedName name="PAGE_13_END" localSheetId="6">#REF!</definedName>
    <definedName name="PAGE_13_END">#REF!</definedName>
    <definedName name="PAGE_13_START" localSheetId="6">#REF!</definedName>
    <definedName name="PAGE_13_START">#REF!</definedName>
    <definedName name="PAGE_14_END" localSheetId="6">#REF!</definedName>
    <definedName name="PAGE_14_END">#REF!</definedName>
    <definedName name="PAGE_14_START" localSheetId="6">#REF!</definedName>
    <definedName name="PAGE_14_START">#REF!</definedName>
    <definedName name="PAGE_15_END" localSheetId="6">#REF!</definedName>
    <definedName name="PAGE_15_END">#REF!</definedName>
    <definedName name="PAGE_15_START" localSheetId="6">#REF!</definedName>
    <definedName name="PAGE_15_START">#REF!</definedName>
    <definedName name="PAGE_2_END" localSheetId="6">#REF!</definedName>
    <definedName name="PAGE_2_END">#REF!</definedName>
    <definedName name="PAGE_2_START" localSheetId="6">#REF!</definedName>
    <definedName name="PAGE_2_START">#REF!</definedName>
    <definedName name="PAGE_3_END" localSheetId="6">#REF!</definedName>
    <definedName name="PAGE_3_END">#REF!</definedName>
    <definedName name="PAGE_3_START" localSheetId="6">#REF!</definedName>
    <definedName name="PAGE_3_START">#REF!</definedName>
    <definedName name="PAGE_4_END" localSheetId="6">#REF!</definedName>
    <definedName name="PAGE_4_END">#REF!</definedName>
    <definedName name="PAGE_4_START" localSheetId="6">#REF!</definedName>
    <definedName name="PAGE_4_START">#REF!</definedName>
    <definedName name="PAGE_5_END" localSheetId="6">#REF!</definedName>
    <definedName name="PAGE_5_END">#REF!</definedName>
    <definedName name="PAGE_5_START" localSheetId="6">#REF!</definedName>
    <definedName name="PAGE_5_START">#REF!</definedName>
    <definedName name="PAGE_6_END" localSheetId="6">#REF!</definedName>
    <definedName name="PAGE_6_END">#REF!</definedName>
    <definedName name="PAGE_6_START" localSheetId="6">#REF!</definedName>
    <definedName name="PAGE_6_START">#REF!</definedName>
    <definedName name="PAGE_7_END" localSheetId="6">#REF!</definedName>
    <definedName name="PAGE_7_END">#REF!</definedName>
    <definedName name="PAGE_7_START" localSheetId="6">#REF!</definedName>
    <definedName name="PAGE_7_START">#REF!</definedName>
    <definedName name="PAGE_8_END" localSheetId="6">#REF!</definedName>
    <definedName name="PAGE_8_END">#REF!</definedName>
    <definedName name="PAGE_8_START" localSheetId="6">#REF!</definedName>
    <definedName name="PAGE_8_START">#REF!</definedName>
    <definedName name="PAGE_9_END" localSheetId="6">#REF!</definedName>
    <definedName name="PAGE_9_END">#REF!</definedName>
    <definedName name="PAGE_9_START" localSheetId="6">#REF!</definedName>
    <definedName name="PAGE_9_START">#REF!</definedName>
    <definedName name="page1a">'[26]1997 PSA'!#REF!</definedName>
    <definedName name="PAGE2">#N/A</definedName>
    <definedName name="PAGE2VIEWS" localSheetId="6">#REF!</definedName>
    <definedName name="PAGE2VIEWS">#REF!</definedName>
    <definedName name="PageDim1" localSheetId="6">#REF!</definedName>
    <definedName name="PageDim1">#REF!</definedName>
    <definedName name="parea">'[18]All Companies'!$D$6:$L$49,'[18]All Companies'!$M$6:$M$49,'[18]All Companies'!$N$6:$O$49,'[18]All Companies'!$Q$6:$R$49,'[18]All Companies'!$S$6:$T$49,'[18]All Companies'!$U$6:$W$49,'[18]All Companies'!$X$6:$Y$49,'[18]All Companies'!$D$54:$L$118,'[18]All Companies'!$M$54:$M$118,'[18]All Companies'!$N$54:$O$118,'[18]All Companies'!$Q$54:$R$118,'[18]All Companies'!$S$54:$T$118,'[18]All Companies'!$U$54:$W$118,'[18]All Companies'!$X$54:$Y$118,'[18]All Companies'!#REF!</definedName>
    <definedName name="pareaold">'[18]All Companies'!$D$6:$L$49,'[18]All Companies'!$M$6:$M$49,'[18]All Companies'!$N$6:$O$49,'[18]All Companies'!$Q$6:$R$49,'[18]All Companies'!$S$6:$T$49,'[18]All Companies'!$U$6:$W$49,'[18]All Companies'!$X$6:$Y$49,'[18]All Companies'!$D$54:$L$118,'[18]All Companies'!$M$54:$M$118,'[18]All Companies'!$N$54:$O$118,'[18]All Companies'!$Q$54:$R$118,'[18]All Companies'!$S$54:$T$118,'[18]All Companies'!$U$54:$W$118,'[18]All Companies'!$X$54:$Y$118,'[18]All Companies'!#REF!</definedName>
    <definedName name="Password" localSheetId="6">#REF!</definedName>
    <definedName name="Password">#REF!</definedName>
    <definedName name="PGD" localSheetId="6" hidden="1">{"detail305",#N/A,FALSE,"BI-305"}</definedName>
    <definedName name="PGD" hidden="1">{"detail305",#N/A,FALSE,"BI-305"}</definedName>
    <definedName name="pig_dig5" localSheetId="6" hidden="1">{#N/A,#N/A,FALSE,"T COST";#N/A,#N/A,FALSE,"COST_FH"}</definedName>
    <definedName name="pig_dig5" hidden="1">{#N/A,#N/A,FALSE,"T COST";#N/A,#N/A,FALSE,"COST_FH"}</definedName>
    <definedName name="pig_dog" localSheetId="6" hidden="1">{2;#N/A;"R13C16:R17C16";#N/A;"R13C14:R17C15";FALSE;FALSE;FALSE;95;#N/A;#N/A;"R13C19";#N/A;FALSE;FALSE;FALSE;FALSE;#N/A;"";#N/A;FALSE;"";"";#N/A;#N/A;#N/A}</definedName>
    <definedName name="pig_dog" hidden="1">{2;#N/A;"R13C16:R17C16";#N/A;"R13C14:R17C15";FALSE;FALSE;FALSE;95;#N/A;#N/A;"R13C19";#N/A;FALSE;FALSE;FALSE;FALSE;#N/A;"";#N/A;FALSE;"";"";#N/A;#N/A;#N/A}</definedName>
    <definedName name="pig_dog\" localSheetId="6" hidden="1">{"EXCELHLP.HLP!1802";5;10;5;10;13;13;13;8;5;5;10;14;13;13;13;13;5;10;14;13;5;10;1;2;24}</definedName>
    <definedName name="pig_dog\" hidden="1">{"EXCELHLP.HLP!1802";5;10;5;10;13;13;13;8;5;5;10;14;13;13;13;13;5;10;14;13;5;10;1;2;24}</definedName>
    <definedName name="pig_dog2"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2"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pig_dog3"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pig_dog3" hidden="1">{#N/A,#N/A,FALSE,"Results";#N/A,#N/A,FALSE,"Input Data";#N/A,#N/A,FALSE,"Generation Calculation";#N/A,#N/A,FALSE,"Unit Heat Rate Calculation";#N/A,#N/A,FALSE,"BEFF.XLS";#N/A,#N/A,FALSE,"TURBEFF.XLS";#N/A,#N/A,FALSE,"Final FWH Extraction Flow";#N/A,#N/A,FALSE,"Condenser Performance";#N/A,#N/A,FALSE,"Stage Pressure Correction"}</definedName>
    <definedName name="pig_dog4" localSheetId="6" hidden="1">{#N/A,#N/A,FALSE,"SUMMARY";#N/A,#N/A,FALSE,"INPUTDATA";#N/A,#N/A,FALSE,"Condenser Performance"}</definedName>
    <definedName name="pig_dog4" hidden="1">{#N/A,#N/A,FALSE,"SUMMARY";#N/A,#N/A,FALSE,"INPUTDATA";#N/A,#N/A,FALSE,"Condenser Performance"}</definedName>
    <definedName name="pig_dog6" localSheetId="6" hidden="1">{#N/A,#N/A,FALSE,"INPUTDATA";#N/A,#N/A,FALSE,"SUMMARY";#N/A,#N/A,FALSE,"CTAREP";#N/A,#N/A,FALSE,"CTBREP";#N/A,#N/A,FALSE,"TURBEFF";#N/A,#N/A,FALSE,"Condenser Performance"}</definedName>
    <definedName name="pig_dog6" hidden="1">{#N/A,#N/A,FALSE,"INPUTDATA";#N/A,#N/A,FALSE,"SUMMARY";#N/A,#N/A,FALSE,"CTAREP";#N/A,#N/A,FALSE,"CTBREP";#N/A,#N/A,FALSE,"TURBEFF";#N/A,#N/A,FALSE,"Condenser Performance"}</definedName>
    <definedName name="pig_dog7" localSheetId="6" hidden="1">{#N/A,#N/A,FALSE,"INPUTDATA";#N/A,#N/A,FALSE,"SUMMARY"}</definedName>
    <definedName name="pig_dog7" hidden="1">{#N/A,#N/A,FALSE,"INPUTDATA";#N/A,#N/A,FALSE,"SUMMARY"}</definedName>
    <definedName name="pig_dog8" localSheetId="6" hidden="1">{#N/A,#N/A,FALSE,"INPUTDATA";#N/A,#N/A,FALSE,"SUMMARY";#N/A,#N/A,FALSE,"CTAREP";#N/A,#N/A,FALSE,"CTBREP";#N/A,#N/A,FALSE,"PMG4ST86";#N/A,#N/A,FALSE,"TURBEFF";#N/A,#N/A,FALSE,"Condenser Performance"}</definedName>
    <definedName name="pig_dog8" hidden="1">{#N/A,#N/A,FALSE,"INPUTDATA";#N/A,#N/A,FALSE,"SUMMARY";#N/A,#N/A,FALSE,"CTAREP";#N/A,#N/A,FALSE,"CTBREP";#N/A,#N/A,FALSE,"PMG4ST86";#N/A,#N/A,FALSE,"TURBEFF";#N/A,#N/A,FALSE,"Condenser Performance"}</definedName>
    <definedName name="pmm" localSheetId="6" hidden="1">{"summary",#N/A,FALSE,"PCR DIRECTORY"}</definedName>
    <definedName name="pmm" hidden="1">{"summary",#N/A,FALSE,"PCR DIRECTORY"}</definedName>
    <definedName name="PMT" localSheetId="6" hidden="1">{"detail305",#N/A,FALSE,"BI-305"}</definedName>
    <definedName name="PMT" hidden="1">{"detail305",#N/A,FALSE,"BI-305"}</definedName>
    <definedName name="PMX" localSheetId="6" hidden="1">{"detail305",#N/A,FALSE,"BI-305"}</definedName>
    <definedName name="PMX" hidden="1">{"detail305",#N/A,FALSE,"BI-305"}</definedName>
    <definedName name="Prel_Estimate_for_Final" localSheetId="6">#REF!</definedName>
    <definedName name="Prel_Estimate_for_Final">#REF!</definedName>
    <definedName name="PRELIMINARY_DETAIL_on_Summary_data" localSheetId="6">#REF!</definedName>
    <definedName name="PRELIMINARY_DETAIL_on_Summary_data">#REF!</definedName>
    <definedName name="Preliminary_Estimate" localSheetId="6">#REF!</definedName>
    <definedName name="Preliminary_Estimate">#REF!</definedName>
    <definedName name="Primary_RAD_Analyst" localSheetId="2">EDR!$A$7</definedName>
    <definedName name="_xlnm.Print_Area" localSheetId="6">'PIS and Depr Calc'!$A$3:$O$97</definedName>
    <definedName name="_xlnm.Print_Area" localSheetId="1">'rev req'!$A$1:$K$51</definedName>
    <definedName name="_xlnm.Print_Area">#REF!</definedName>
    <definedName name="Print_Area_MI">#REF!</definedName>
    <definedName name="_xlnm.Print_Titles" localSheetId="0">'Ident Adj Summary'!$3:$6</definedName>
    <definedName name="_xlnm.Print_Titles" localSheetId="1">'rev req'!$A:$B</definedName>
    <definedName name="Print_Titles_MI">#REF!</definedName>
    <definedName name="PrintArea" localSheetId="6">#REF!</definedName>
    <definedName name="PrintArea">#REF!</definedName>
    <definedName name="printfpli">'[18]All Companies'!$S$6:$Z$49,'[18]All Companies'!$S$54:$Z$118,'[18]All Companies'!#REF!</definedName>
    <definedName name="PRIOR_YEAR_DATE" localSheetId="6">#REF!</definedName>
    <definedName name="PRIOR_YEAR_DATE">#REF!</definedName>
    <definedName name="PRIOR_YEAR_X" localSheetId="6">#REF!</definedName>
    <definedName name="PRIOR_YEAR_X">#REF!</definedName>
    <definedName name="Profile">[27]PROFILES!$A$10:$B$15</definedName>
    <definedName name="Proposed" hidden="1">{#N/A,#N/A,TRUE,"TOTAL DISTRIBUTION";#N/A,#N/A,TRUE,"SOUTH";#N/A,#N/A,TRUE,"NORTHEAST";#N/A,#N/A,TRUE,"WEST"}</definedName>
    <definedName name="prtrecon">'[18]All Companies'!#REF!,'[18]All Companies'!#REF!,'[18]All Companies'!#REF!,'[18]All Companies'!#REF!</definedName>
    <definedName name="Question" localSheetId="2">EDR!$A$16</definedName>
    <definedName name="rate_schedule">'[18]All Companies'!#REF!</definedName>
    <definedName name="REPORT">#REF!</definedName>
    <definedName name="Report1Layout" localSheetId="6">#REF!</definedName>
    <definedName name="Report1Layout">#REF!</definedName>
    <definedName name="Report1Title" localSheetId="6">#REF!</definedName>
    <definedName name="Report1Title">#REF!</definedName>
    <definedName name="Report2Layout" localSheetId="6">#REF!</definedName>
    <definedName name="Report2Layout">#REF!</definedName>
    <definedName name="Report2Title" localSheetId="6">#REF!</definedName>
    <definedName name="Report2Title">#REF!</definedName>
    <definedName name="Report3Layout" localSheetId="6">#REF!</definedName>
    <definedName name="Report3Layout">#REF!</definedName>
    <definedName name="Report3Title" localSheetId="6">#REF!</definedName>
    <definedName name="Report3Title">#REF!</definedName>
    <definedName name="Report4Layout" localSheetId="6">#REF!</definedName>
    <definedName name="Report4Layout">#REF!</definedName>
    <definedName name="Report4Title" localSheetId="6">#REF!</definedName>
    <definedName name="Report4Title">#REF!</definedName>
    <definedName name="ReportRange" localSheetId="6">#REF!</definedName>
    <definedName name="ReportRange">#REF!</definedName>
    <definedName name="ReportSelection" localSheetId="6">#REF!</definedName>
    <definedName name="ReportSelection">#REF!</definedName>
    <definedName name="rev" hidden="1">{#N/A,#N/A,TRUE,"TOTAL DISTRIBUTION";#N/A,#N/A,TRUE,"SOUTH";#N/A,#N/A,TRUE,"NORTHEAST";#N/A,#N/A,TRUE,"WEST"}</definedName>
    <definedName name="revised" hidden="1">{#N/A,#N/A,TRUE,"TOTAL DSBN";#N/A,#N/A,TRUE,"WEST";#N/A,#N/A,TRUE,"SOUTH";#N/A,#N/A,TRUE,"NORTHEAST"}</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ita" hidden="1">{#N/A,#N/A,TRUE,"TOTAL DISTRIBUTION";#N/A,#N/A,TRUE,"SOUTH";#N/A,#N/A,TRUE,"NORTHEAST";#N/A,#N/A,TRUE,"WEST"}</definedName>
    <definedName name="RoundingOption" localSheetId="6">#REF!</definedName>
    <definedName name="RoundingOption">#REF!</definedName>
    <definedName name="row_blank">'[21]R-Sched Sample'!#REF!,'[21]R-Sched Sample'!$A$14:$IV$14,'[21]R-Sched Sample'!$A$21:$IV$21,'[21]R-Sched Sample'!$A$28:$IV$28,'[21]R-Sched Sample'!$A$31:$IV$31,'[21]R-Sched Sample'!$A$39:$IV$39,'[21]R-Sched Sample'!$A$45:$IV$45</definedName>
    <definedName name="row_data">'[21]R-Sched Sample'!$A$7:$IV$11,'[21]R-Sched Sample'!$A$8:$IV$12,'[21]R-Sched Sample'!$A$15:$IV$19,'[21]R-Sched Sample'!$A$22:$IV$26,'[21]R-Sched Sample'!$A$29:$IV$30,'[21]R-Sched Sample'!$A$33:$IV$37,'[21]R-Sched Sample'!$A$40:$IV$43</definedName>
    <definedName name="row_header">'[21]R-Sched Sample'!#REF!,'[21]R-Sched Sample'!#REF!,'[21]R-Sched Sample'!#REF!,'[21]R-Sched Sample'!$H$5,'[21]R-Sched Sample'!#REF!,'[21]R-Sched Sample'!$A$5:$IV$5,'[21]R-Sched Sample'!#REF!,'[21]R-Sched Sample'!#REF!,'[21]R-Sched Sample'!#REF!,'[21]R-Sched Sample'!$H$5,'[21]R-Sched Sample'!#REF!,'[21]R-Sched Sample'!$A$6:$IV$6,'[21]R-Sched Sample'!$A$32:$IV$32</definedName>
    <definedName name="rp_efoh_puf_yrs_rp_efoh_puf_yrs_List" localSheetId="6">#REF!</definedName>
    <definedName name="rp_efoh_puf_yrs_rp_efoh_puf_yrs_List">#REF!</definedName>
    <definedName name="Rpt1_RequiredRev" localSheetId="6">#REF!</definedName>
    <definedName name="Rpt1_RequiredRev">#REF!</definedName>
    <definedName name="sada" localSheetId="6" hidden="1">{"summary",#N/A,FALSE,"PCR DIRECTORY"}</definedName>
    <definedName name="sada" hidden="1">{"summary",#N/A,FALSE,"PCR DIRECTORY"}</definedName>
    <definedName name="SAPBEXdnldView" hidden="1">"4EH01FY13RS12ZA68YZQEBXE6"</definedName>
    <definedName name="SAPBEXhrIndnt" hidden="1">"Wide"</definedName>
    <definedName name="SAPBEXrevision" hidden="1">0</definedName>
    <definedName name="SAPBEXrevision_1" hidden="1">0</definedName>
    <definedName name="SAPBEXsysID" hidden="1">"GP1"</definedName>
    <definedName name="SAPBEXwbID" hidden="1">"CUGCRT5O6HYSD1B0CGLNCOBUT"</definedName>
    <definedName name="SAPsysID" hidden="1">"708C5W7SBKP804JT78WJ0JNKI"</definedName>
    <definedName name="SAPwbID" hidden="1">"ARS"</definedName>
    <definedName name="SCHC22P1" localSheetId="6">#REF!</definedName>
    <definedName name="SCHC22P1">#REF!</definedName>
    <definedName name="SCHC22P2" localSheetId="6">#REF!</definedName>
    <definedName name="SCHC22P2">#REF!</definedName>
    <definedName name="SecOps_OM_06Actual_Essbase">#REF!</definedName>
    <definedName name="sematxinc">'[18]All Companies'!#REF!</definedName>
    <definedName name="sencount" hidden="1">1</definedName>
    <definedName name="serp">#REF!</definedName>
    <definedName name="Server" localSheetId="6">#REF!</definedName>
    <definedName name="Server">#REF!</definedName>
    <definedName name="siertxinc">'[18]All Companies'!#REF!</definedName>
    <definedName name="Sites" hidden="1">{#N/A,#N/A,TRUE,"TOTAL DISTRIBUTION";#N/A,#N/A,TRUE,"SOUTH";#N/A,#N/A,TRUE,"NORTHEAST";#N/A,#N/A,TRUE,"WEST"}</definedName>
    <definedName name="Sitesdate" hidden="1">{#N/A,#N/A,TRUE,"TOTAL DSBN";#N/A,#N/A,TRUE,"WEST";#N/A,#N/A,TRUE,"SOUTH";#N/A,#N/A,TRUE,"NORTHEAST"}</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1</definedName>
    <definedName name="solver_nwt" hidden="1">1</definedName>
    <definedName name="solver_pre" hidden="1">0.000001</definedName>
    <definedName name="solver_rel1" hidden="1">2</definedName>
    <definedName name="solver_rhs1" hidden="1">17</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RCA" localSheetId="6">#REF!</definedName>
    <definedName name="SRCA">#REF!</definedName>
    <definedName name="SRCM" localSheetId="6">#REF!</definedName>
    <definedName name="SRCM">#REF!</definedName>
    <definedName name="Stats_App" localSheetId="6">#REF!</definedName>
    <definedName name="Stats_App">#REF!</definedName>
    <definedName name="Stats_Data" localSheetId="6">#REF!</definedName>
    <definedName name="Stats_Data">#REF!</definedName>
    <definedName name="Stats_DB" localSheetId="6">#REF!</definedName>
    <definedName name="Stats_DB">#REF!</definedName>
    <definedName name="Stats_EAC" localSheetId="6">#REF!</definedName>
    <definedName name="Stats_EAC">#REF!</definedName>
    <definedName name="Stats_Rpt" localSheetId="6">#REF!</definedName>
    <definedName name="Stats_Rpt">#REF!</definedName>
    <definedName name="Stats_Title1" localSheetId="6">#REF!</definedName>
    <definedName name="Stats_Title1">#REF!</definedName>
    <definedName name="Stats_Title2" localSheetId="6">#REF!</definedName>
    <definedName name="Stats_Title2">#REF!</definedName>
    <definedName name="Stratification_of_Cost" localSheetId="6">#REF!</definedName>
    <definedName name="Stratification_of_Cost">#REF!</definedName>
    <definedName name="SUBSEQUENT_YEAR_DATE" localSheetId="6">#REF!</definedName>
    <definedName name="SUBSEQUENT_YEAR_DATE">#REF!</definedName>
    <definedName name="SUBSEQUENT_YEAR_X" localSheetId="6">#REF!</definedName>
    <definedName name="SUBSEQUENT_YEAR_X">#REF!</definedName>
    <definedName name="SUE" hidden="1">{#N/A,#N/A,TRUE,"TOTAL DISTRIBUTION";#N/A,#N/A,TRUE,"SOUTH";#N/A,#N/A,TRUE,"NORTHEAST";#N/A,#N/A,TRUE,"WEST"}</definedName>
    <definedName name="SumUDA" localSheetId="6">#REF!</definedName>
    <definedName name="SumUDA">#REF!</definedName>
    <definedName name="TAMI" localSheetId="6" hidden="1">{"summary",#N/A,FALSE,"PCR DIRECTORY"}</definedName>
    <definedName name="TAMI" hidden="1">{"summary",#N/A,FALSE,"PCR DIRECTORY"}</definedName>
    <definedName name="teast" hidden="1">{#N/A,#N/A,TRUE,"TOTAL DSBN";#N/A,#N/A,TRUE,"WEST";#N/A,#N/A,TRUE,"SOUTH";#N/A,#N/A,TRUE,"NORTHEAST"}</definedName>
    <definedName name="temppt">'[18]All Companies'!$D$6:$L$49,'[18]All Companies'!$M$6:$M$49,'[18]All Companies'!$N$6:$Q$49,'[18]All Companies'!$R$6:$Z$49,'[18]All Companies'!$S$6:$U$49,'[18]All Companies'!$V$6:$W$49,'[18]All Companies'!$X$6:$Y$49,'[18]All Companies'!$D$54:$L$118,'[18]All Companies'!$M$54:$M$118,'[18]All Companies'!$N$54:$Q$118,'[18]All Companies'!$R$54:$R$118,'[18]All Companies'!$S$54:$U$118,'[18]All Companies'!$V$54:$W$118,'[18]All Companies'!$X$54:$Y$118</definedName>
    <definedName name="test" localSheetId="6" hidden="1">{"detail305",#N/A,FALSE,"BI-305"}</definedName>
    <definedName name="test" hidden="1">{"detail305",#N/A,FALSE,"BI-305"}</definedName>
    <definedName name="test." hidden="1">{#N/A,#N/A,TRUE,"TOTAL DISTRIBUTION";#N/A,#N/A,TRUE,"SOUTH";#N/A,#N/A,TRUE,"NORTHEAST";#N/A,#N/A,TRUE,"WEST"}</definedName>
    <definedName name="TEST_YEAR_DATE" localSheetId="6">#REF!</definedName>
    <definedName name="TEST_YEAR_DATE">#REF!</definedName>
    <definedName name="TEST_YEAR_X" localSheetId="6">#REF!</definedName>
    <definedName name="TEST_YEAR_X">#REF!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hidden="1">{#N/A,#N/A,TRUE,"TOTAL DISTRIBUTION";#N/A,#N/A,TRUE,"SOUTH";#N/A,#N/A,TRUE,"NORTHEAST";#N/A,#N/A,TRUE,"WEST"}</definedName>
    <definedName name="TEST20">#REF!</definedName>
    <definedName name="test21" hidden="1">{#N/A,#N/A,TRUE,"TOTAL DISTRIBUTION";#N/A,#N/A,TRUE,"SOUTH";#N/A,#N/A,TRUE,"NORTHEAST";#N/A,#N/A,TRUE,"WEST"}</definedName>
    <definedName name="TEST22">#REF!</definedName>
    <definedName name="test23" hidden="1">{#N/A,#N/A,TRUE,"TOTAL DISTRIBUTION";#N/A,#N/A,TRUE,"SOUTH";#N/A,#N/A,TRUE,"NORTHEAST";#N/A,#N/A,TRUE,"WEST"}</definedName>
    <definedName name="TEST24">#REF!</definedName>
    <definedName name="TEST25">#REF!</definedName>
    <definedName name="TEST26">#REF!</definedName>
    <definedName name="TEST27">#REF!</definedName>
    <definedName name="TEST28">#REF!</definedName>
    <definedName name="TEST29">#REF!</definedName>
    <definedName name="TEST3">#REF!</definedName>
    <definedName name="TEST30">#REF!</definedName>
    <definedName name="TEST31">#REF!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ing" hidden="1">{"detail305",#N/A,FALSE,"BI-305"}</definedName>
    <definedName name="testing2" hidden="1">{"detail305",#N/A,FALSE,"BI-305"}</definedName>
    <definedName name="TESTKEYS">#REF!</definedName>
    <definedName name="TESTVKEY">#REF!</definedName>
    <definedName name="testwe" hidden="1">{#N/A,#N/A,TRUE,"TOTAL DSBN";#N/A,#N/A,TRUE,"WEST";#N/A,#N/A,TRUE,"SOUTH";#N/A,#N/A,TRUE,"NORTHEAST"}</definedName>
    <definedName name="th">#REF!</definedName>
    <definedName name="thjty" hidden="1">{#N/A,#N/A,TRUE,"TOTAL DSBN";#N/A,#N/A,TRUE,"WEST";#N/A,#N/A,TRUE,"SOUTH";#N/A,#N/A,TRUE,"NORTHEAST"}</definedName>
    <definedName name="titles">'[18]All Companies'!$1:$5,'[18]All Companies'!$A:$A</definedName>
    <definedName name="Total_Co" localSheetId="6">#REF!</definedName>
    <definedName name="Total_Co">#REF!</definedName>
    <definedName name="two">#REF!</definedName>
    <definedName name="unlock_NonOp">'[21]Sched 4'!$B$7:$B$23,'[21]Sched 4'!#REF!,'[21]Sched 4'!$C$7:$C$23,'[21]Sched 4'!$A$3:$IV$4</definedName>
    <definedName name="User" localSheetId="6">#REF!</definedName>
    <definedName name="User">#REF!</definedName>
    <definedName name="UserPageMember1" localSheetId="6">#REF!</definedName>
    <definedName name="UserPageMember1">#REF!</definedName>
    <definedName name="UserParameters" localSheetId="6">#REF!</definedName>
    <definedName name="UserParameters">#REF!</definedName>
    <definedName name="Valid_Value_Field1" localSheetId="2">EDR!$A$9</definedName>
    <definedName name="wavy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avy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esttxinc">'[18]All Companies'!#REF!</definedName>
    <definedName name="what" hidden="1">{#N/A,#N/A,TRUE,"TOTAL DISTRIBUTION";#N/A,#N/A,TRUE,"SOUTH";#N/A,#N/A,TRUE,"NORTHEAST";#N/A,#N/A,TRUE,"WEST"}</definedName>
    <definedName name="whnos" hidden="1">{#N/A,#N/A,TRUE,"TOTAL DSBN";#N/A,#N/A,TRUE,"WEST";#N/A,#N/A,TRUE,"SOUTH";#N/A,#N/A,TRUE,"NORTHEAST"}</definedName>
    <definedName name="why" hidden="1">{#N/A,#N/A,TRUE,"TOTAL DSBN";#N/A,#N/A,TRUE,"WEST";#N/A,#N/A,TRUE,"SOUTH";#N/A,#N/A,TRUE,"NORTHEAST"}</definedName>
    <definedName name="why?" hidden="1">{#N/A,#N/A,TRUE,"TOTAL DSBN";#N/A,#N/A,TRUE,"WEST";#N/A,#N/A,TRUE,"SOUTH";#N/A,#N/A,TRUE,"NORTHEAST"}</definedName>
    <definedName name="wishlws"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ishlws_1" hidden="1">{#N/A,#N/A,FALSE,"CONS-LIN";#N/A,#N/A,FALSE,"CONS-Analog";#N/A,#N/A,FALSE,"KXAN";#N/A,#N/A,FALSE,"WANE";#N/A,#N/A,FALSE,"WAVY";#N/A,#N/A,FALSE,"WISH";#N/A,#N/A,FALSE,"WNLO";#N/A,#N/A,FALSE,"WIVB";#N/A,#N/A,FALSE,"WLFI";#N/A,#N/A,FALSE,"WOOD";#N/A,#N/A,FALSE,"WTNH";#N/A,#N/A,FALSE,"WWLP";#N/A,#N/A,FALSE,"WWLP";#N/A,#N/A,FALSE,"WAPA";#N/A,#N/A,FALSE,"KNVA";#N/A,#N/A,FALSE,"WCTX";#N/A,#N/A,FALSE,"WXSP";#N/A,#N/A,FALSE,"WOTV";#N/A,#N/A,FALSE,"WVBT";#N/A,#N/A,FALSE,"WAND"}</definedName>
    <definedName name="wrn.3cases." hidden="1">{#N/A,"Base",FALSE,"Dividend";#N/A,"Conservative",FALSE,"Dividend";#N/A,"Downside",FALSE,"Dividend"}</definedName>
    <definedName name="wrn.3cases._1" hidden="1">{#N/A,"Base",FALSE,"Dividend";#N/A,"Conservative",FALSE,"Dividend";#N/A,"Downside",FALSE,"Dividend"}</definedName>
    <definedName name="wrn.96._.ju._.forecat." hidden="1">{#N/A,#N/A,FALSE,"Expenses";#N/A,#N/A,FALSE,"Revenue"}</definedName>
    <definedName name="wrn.97maint.xls." hidden="1">{#N/A,#N/A,TRUE,"TOTAL DISTRIBUTION";#N/A,#N/A,TRUE,"SOUTH";#N/A,#N/A,TRUE,"NORTHEAST";#N/A,#N/A,TRUE,"WEST"}</definedName>
    <definedName name="wrn.97OR.XLs." hidden="1">{#N/A,#N/A,TRUE,"TOTAL DSBN";#N/A,#N/A,TRUE,"WEST";#N/A,#N/A,TRUE,"SOUTH";#N/A,#N/A,TRUE,"NORTHEAST"}</definedName>
    <definedName name="wrn.Accretion." hidden="1">{"Accretion",#N/A,FALSE,"Assum"}</definedName>
    <definedName name="wrn.Accretion._1" hidden="1">{"Accretion",#N/A,FALSE,"Assum"}</definedName>
    <definedName name="wrn.Ad._.Sales._.Op._.Exp." hidden="1">{#N/A,#N/A,FALSE,"ADSALES"}</definedName>
    <definedName name="wrn.Ad._.Sales._.Op._.Exp._1" hidden="1">{#N/A,#N/A,FALSE,"ADSALES"}</definedName>
    <definedName name="wrn.Aff._.Sales._.Oper._.Exp." hidden="1">{#N/A,#N/A,FALSE,"AFFSALES"}</definedName>
    <definedName name="wrn.Aff._.Sales._.Oper._.Exp._1" hidden="1">{#N/A,#N/A,FALSE,"AFFSALES"}</definedName>
    <definedName name="wrn.ALL." localSheetId="6"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LL._1" hidden="1">{#N/A,#N/A,FALSE,"Results";#N/A,#N/A,FALSE,"Input Data";#N/A,#N/A,FALSE,"Generation Calculation";#N/A,#N/A,FALSE,"Unit Heat Rate Calculation";#N/A,#N/A,FALSE,"Final FWH Extraction Flow";#N/A,#N/A,FALSE,"BEFF.XLS";#N/A,#N/A,FALSE,"TURBEFF.XLS";#N/A,#N/A,FALSE,"Condenser Performance";#N/A,#N/A,FALSE,"Stage Pressure Correction";#N/A,#N/A,FALSE,"Electrical Loss Correction";#N/A,#N/A,FALSE,"Throttle P &amp; T Correction";#N/A,#N/A,FALSE,"Final FWH TTD Correction";#N/A,#N/A,FALSE,"Reheat T &amp; dP Correction";#N/A,#N/A,FALSE,"Auxiliary Steam &amp; Extr Corr";#N/A,#N/A,FALSE,"SHS &amp; RHS Correction";#N/A,#N/A,FALSE,"Change Log"}</definedName>
    <definedName name="wrn.Assumptions." hidden="1">{"Assumptions",#N/A,FALSE,"Assum"}</definedName>
    <definedName name="wrn.Assumptions._1" hidden="1">{"Assumptions",#N/A,FALSE,"Assum"}</definedName>
    <definedName name="wrn.Board._.Forecast."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Board._.Forecast._1" hidden="1">{#N/A,#N/A,FALSE,"CONS";#N/A,#N/A,FALSE,"CONS-AN";#N/A,#N/A,FALSE,"CONS-INT";#N/A,#N/A,FALSE,"CONS-LWS";#N/A,#N/A,FALSE,"CONS-AFF";#N/A,#N/A,FALSE,"CONS-LMA";#N/A,#N/A,FALSE,"CONS-LP";#N/A,#N/A,FALSE,"KXAN";#N/A,#N/A,FALSE,"WANE";#N/A,#N/A,FALSE,"WAVY";#N/A,#N/A,FALSE,"WISH";#N/A,#N/A,FALSE,"WIVB";#N/A,#N/A,FALSE,"WLFI";#N/A,#N/A,FALSE,"WNLO";#N/A,#N/A,FALSE,"WOOD";#N/A,#N/A,FALSE,"WTNH";#N/A,#N/A,FALSE,"WWLP";#N/A,#N/A,FALSE,"WAPA";#N/A,#N/A,FALSE,"KNVA";#N/A,#N/A,FALSE,"WCTX";#N/A,#N/A,FALSE,"WOTV";#N/A,#N/A,FALSE,"WVBT";#N/A,#N/A,FALSE,"WXSP";#N/A,#N/A,FALSE,"WAND";#N/A,#N/A,FALSE,"iKXAN";#N/A,#N/A,FALSE,"iWANE";#N/A,#N/A,FALSE,"iWAPA";#N/A,#N/A,FALSE,"iWAVY";#N/A,#N/A,FALSE,"iWISH";#N/A,#N/A,FALSE,"iWIVB";#N/A,#N/A,FALSE,"iWOOD";#N/A,#N/A,FALSE,"iWTNH";#N/A,#N/A,FALSE,"iWWLP";#N/A,#N/A,FALSE,"iWCTX";#N/A,#N/A,FALSE,"WANE-LW";#N/A,#N/A,FALSE,"WAVY-LW";#N/A,#N/A,FALSE,"WISH-LW";#N/A,#N/A,FALSE,"CORP"}</definedName>
    <definedName name="wrn.Component._.Analy." localSheetId="6"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 hidden="1">{#N/A,#N/A,FALSE,"Results";#N/A,#N/A,FALSE,"Input Data";#N/A,#N/A,FALSE,"Generation Calculation";#N/A,#N/A,FALSE,"Unit Heat Rate Calculation";#N/A,#N/A,FALSE,"BEFF.XLS";#N/A,#N/A,FALSE,"TURBEFF.XLS";#N/A,#N/A,FALSE,"Final FWH Extraction Flow";#N/A,#N/A,FALSE,"Condenser Performance";#N/A,#N/A,FALSE,"Stage Pressure Correction"}</definedName>
    <definedName name="wrn.Component._.Analy._1" hidden="1">{#N/A,#N/A,FALSE,"Results";#N/A,#N/A,FALSE,"Input Data";#N/A,#N/A,FALSE,"Generation Calculation";#N/A,#N/A,FALSE,"Unit Heat Rate Calculation";#N/A,#N/A,FALSE,"BEFF.XLS";#N/A,#N/A,FALSE,"TURBEFF.XLS";#N/A,#N/A,FALSE,"Final FWH Extraction Flow";#N/A,#N/A,FALSE,"Condenser Performance";#N/A,#N/A,FALSE,"Stage Pressure Correction"}</definedName>
    <definedName name="wrn.Condenser._.Summary." localSheetId="6" hidden="1">{#N/A,#N/A,FALSE,"SUMMARY";#N/A,#N/A,FALSE,"INPUTDATA";#N/A,#N/A,FALSE,"Condenser Performance"}</definedName>
    <definedName name="wrn.Condenser._.Summary." hidden="1">{#N/A,#N/A,FALSE,"SUMMARY";#N/A,#N/A,FALSE,"INPUTDATA";#N/A,#N/A,FALSE,"Condenser Performance"}</definedName>
    <definedName name="wrn.Condenser._.Summary._1" hidden="1">{#N/A,#N/A,FALSE,"SUMMARY";#N/A,#N/A,FALSE,"INPUTDATA";#N/A,#N/A,FALSE,"Condenser Performance"}</definedName>
    <definedName name="wrn.COST." localSheetId="6" hidden="1">{#N/A,#N/A,FALSE,"T COST";#N/A,#N/A,FALSE,"COST_FH"}</definedName>
    <definedName name="wrn.COST." hidden="1">{#N/A,#N/A,FALSE,"T COST";#N/A,#N/A,FALSE,"COST_FH"}</definedName>
    <definedName name="wrn.COST._1" hidden="1">{#N/A,#N/A,FALSE,"T COST";#N/A,#N/A,FALSE,"COST_FH"}</definedName>
    <definedName name="wrn.Engr._.Summary." localSheetId="6" hidden="1">{#N/A,#N/A,FALSE,"INPUTDATA";#N/A,#N/A,FALSE,"SUMMARY";#N/A,#N/A,FALSE,"CTAREP";#N/A,#N/A,FALSE,"CTBREP";#N/A,#N/A,FALSE,"TURBEFF";#N/A,#N/A,FALSE,"Condenser Performance"}</definedName>
    <definedName name="wrn.Engr._.Summary." hidden="1">{#N/A,#N/A,FALSE,"INPUTDATA";#N/A,#N/A,FALSE,"SUMMARY";#N/A,#N/A,FALSE,"CTAREP";#N/A,#N/A,FALSE,"CTBREP";#N/A,#N/A,FALSE,"TURBEFF";#N/A,#N/A,FALSE,"Condenser Performance"}</definedName>
    <definedName name="wrn.Engr._.Summary._1" hidden="1">{#N/A,#N/A,FALSE,"INPUTDATA";#N/A,#N/A,FALSE,"SUMMARY";#N/A,#N/A,FALSE,"CTAREP";#N/A,#N/A,FALSE,"CTBREP";#N/A,#N/A,FALSE,"TURBEFF";#N/A,#N/A,FALSE,"Condenser Performance"}</definedName>
    <definedName name="wrn.Exec._.Summary." localSheetId="6" hidden="1">{#N/A,#N/A,FALSE,"INPUTDATA";#N/A,#N/A,FALSE,"SUMMARY"}</definedName>
    <definedName name="wrn.Exec._.Summary." hidden="1">{#N/A,#N/A,FALSE,"INPUTDATA";#N/A,#N/A,FALSE,"SUMMARY"}</definedName>
    <definedName name="wrn.Exec._.Summary._1" hidden="1">{#N/A,#N/A,FALSE,"INPUTDATA";#N/A,#N/A,FALSE,"SUMMARY"}</definedName>
    <definedName name="wrn.Exec1._.Summary" hidden="1">{#N/A,#N/A,FALSE,"INPUTDATA";#N/A,#N/A,FALSE,"SUMMARY"}</definedName>
    <definedName name="wrn.FCB." hidden="1">{"FCB_ALL",#N/A,FALSE,"FCB"}</definedName>
    <definedName name="wrn.FCB._1" hidden="1">{"FCB_ALL",#N/A,FALSE,"FCB"}</definedName>
    <definedName name="wrn.fcb2" hidden="1">{"FCB_ALL",#N/A,FALSE,"FCB"}</definedName>
    <definedName name="wrn.fcb2_1" hidden="1">{"FCB_ALL",#N/A,FALSE,"FCB"}</definedName>
    <definedName name="wrn.Full._.Report." hidden="1">{"Assumptions",#N/A,FALSE,"Sheet1";"Main Report",#N/A,FALSE,"Sheet1";"Results",#N/A,FALSE,"Sheet1";"Advances",#N/A,FALSE,"Sheet1"}</definedName>
    <definedName name="wrn.Full._.Report._1" hidden="1">{"Assumptions",#N/A,FALSE,"Sheet1";"Main Report",#N/A,FALSE,"Sheet1";"Results",#N/A,FALSE,"Sheet1";"Advances",#N/A,FALSE,"Sheet1"}</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put._.and._.output._1" hidden="1">{"EBITDA",#N/A,TRUE,"P&amp;L Net of Disc Ops";"output net of disc ops",#N/A,TRUE,"Revenue";"input",#N/A,TRUE,"Revenue";"output",#N/A,TRUE,"DC";"Input",#N/A,TRUE,"DC";"MTN and MCN",#N/A,TRUE,"Margin";"output detail line items",#N/A,TRUE,"SGA";"personnel by year",#N/A,TRUE,"Payroll";#N/A,#N/A,TRUE,"CapEx"}</definedName>
    <definedName name="wrn.LANDMGMT." hidden="1">{#N/A,#N/A,FALSE,"CAP 1998";#N/A,#N/A,FALSE,"CAP 1999";#N/A,#N/A,FALSE,"CAP 2000";#N/A,#N/A,FALSE,"CAP_2001";#N/A,#N/A,FALSE,"CAP_2002";#N/A,#N/A,FALSE,"MAINT_1998";#N/A,#N/A,FALSE,"MAINT_1999";#N/A,#N/A,FALSE,"MAINT_2000";#N/A,#N/A,FALSE,"MAINT_2001";#N/A,#N/A,FALSE,"MAINT_2002"}</definedName>
    <definedName name="wrn.Market._.Op._.Exp." hidden="1">{#N/A,#N/A,FALSE,"MARKET"}</definedName>
    <definedName name="wrn.Market._.Op._.Exp._1" hidden="1">{#N/A,#N/A,FALSE,"MARKET"}</definedName>
    <definedName name="wrn.Market._.Share._.Report."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arket._.Share._.Report._1" hidden="1">{#N/A,#N/A,FALSE,"Summary";#N/A,#N/A,FALSE,"CONS";#N/A,#N/A,FALSE,"Aff";#N/A,#N/A,FALSE,"LMA";#N/A,#N/A,FALSE,"WAPA";#N/A,#N/A,FALSE,"WISH";#N/A,#N/A,FALSE,"Hartford";#N/A,#N/A,FALSE,"WTNH";#N/A,#N/A,FALSE,"WCTX";#N/A,#N/A,FALSE,"Battle Creek";#N/A,#N/A,FALSE,"WOOD";#N/A,#N/A,FALSE,"WOTV";#N/A,#N/A,FALSE,"WXSP";#N/A,#N/A,FALSE,"Norfolk";#N/A,#N/A,FALSE,"WAVY";#N/A,#N/A,FALSE,"WVBT";#N/A,#N/A,FALSE,"Buffalo";#N/A,#N/A,FALSE,"WIVB";#N/A,#N/A,FALSE,"WNLO";#N/A,#N/A,FALSE,"Austin";#N/A,#N/A,FALSE,"KXAN";#N/A,#N/A,FALSE,"KNVA";#N/A,#N/A,FALSE,"WANE";#N/A,#N/A,FALSE,"WWLP";#N/A,#N/A,FALSE,"WLFI"}</definedName>
    <definedName name="wrn.MONTH_QTR_YTD." hidden="1">{"MTH_QTR_YTD",#N/A,FALSE,"Summary";"VAR_MTH_QTR_YTD",#N/A,FALSE,"Summary"}</definedName>
    <definedName name="wrn.MONTH_YTD." hidden="1">{"MTH_YTD",#N/A,FALSE,"Summary";"VAR_MTH_YTD",#N/A,FALSE,"Summary"}</definedName>
    <definedName name="wrn.On._.Air._.Op._.Exp." hidden="1">{"view1",#N/A,FALSE,"ON AIR"}</definedName>
    <definedName name="wrn.On._.Air._.Op._.Exp._1" hidden="1">{"view1",#N/A,FALSE,"ON AIR"}</definedName>
    <definedName name="wrn.print._.graphs." hidden="1">{"cap_structure",#N/A,FALSE,"Graph-Mkt Cap";"price",#N/A,FALSE,"Graph-Price";"ebit",#N/A,FALSE,"Graph-EBITDA";"ebitda",#N/A,FALSE,"Graph-EBITDA"}</definedName>
    <definedName name="wrn.print._.graphs._1" hidden="1">{"cap_structure",#N/A,FALSE,"Graph-Mkt Cap";"price",#N/A,FALSE,"Graph-Price";"ebit",#N/A,FALSE,"Graph-EBITDA";"ebitda",#N/A,FALSE,"Graph-EBITDA"}</definedName>
    <definedName name="wrn.print._.raw._.data._.entry." hidden="1">{"inputs raw data",#N/A,TRUE,"INPUT"}</definedName>
    <definedName name="wrn.print._.raw._.data._.entry._1" hidden="1">{"inputs raw data",#N/A,TRUE,"INPUT"}</definedName>
    <definedName name="wrn.print._.summary._.sheets." hidden="1">{"summary1",#N/A,TRUE,"Comps";"summary2",#N/A,TRUE,"Comps";"summary3",#N/A,TRUE,"Comps"}</definedName>
    <definedName name="wrn.print._.summary._.sheets._1" hidden="1">{"summary1",#N/A,TRUE,"Comps";"summary2",#N/A,TRUE,"Comps";"summary3",#N/A,TRUE,"Comps"}</definedName>
    <definedName name="wrn.print._.summary._.sheets.2" hidden="1">{"summary1",#N/A,TRUE,"Comps";"summary2",#N/A,TRUE,"Comps";"summary3",#N/A,TRUE,"Comps"}</definedName>
    <definedName name="wrn.print._.summary._.sheets.2_1" hidden="1">{"summary1",#N/A,TRUE,"Comps";"summary2",#N/A,TRUE,"Comps";"summary3",#N/A,TRUE,"Comps"}</definedName>
    <definedName name="wrn.Print_Buyer." hidden="1">{#N/A,"DR",FALSE,"increm pf";#N/A,"MAMSI",FALSE,"increm pf";#N/A,"MAXI",FALSE,"increm pf";#N/A,"PCAM",FALSE,"increm pf";#N/A,"PHSV",FALSE,"increm pf";#N/A,"SIE",FALSE,"increm pf"}</definedName>
    <definedName name="wrn.Print_Buyer._1"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_Target._1"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search._.Op._.Exp." hidden="1">{#N/A,#N/A,FALSE,"RESEARCH"}</definedName>
    <definedName name="wrn.Research._.Op._.Exp._1" hidden="1">{#N/A,#N/A,FALSE,"RESEARCH"}</definedName>
    <definedName name="wrn.Return._.on._.Capital." hidden="1">{"Summary Schedule",#N/A,FALSE,"Sheet1";"Divisional Support",#N/A,FALSE,"Sheet2";"Corporate Support",#N/A,FALSE,"Sheet3"}</definedName>
    <definedName name="wrn.Return._.on._.Capital._1" hidden="1">{"Summary Schedule",#N/A,FALSE,"Sheet1";"Divisional Support",#N/A,FALSE,"Sheet2";"Corporate Support",#N/A,FALSE,"Sheet3"}</definedName>
    <definedName name="wrn.STAND_ALONE_BOTH." hidden="1">{"FCB_ALL",#N/A,FALSE,"FCB";"GREY_ALL",#N/A,FALSE,"GREY"}</definedName>
    <definedName name="wrn.STAND_ALONE_BOTH._1" hidden="1">{"FCB_ALL",#N/A,FALSE,"FCB";"GREY_ALL",#N/A,FALSE,"GREY"}</definedName>
    <definedName name="wrn.SUM._.OF._.UNIT._.3." localSheetId="6" hidden="1">{#N/A,#N/A,FALSE,"INPUTDATA";#N/A,#N/A,FALSE,"SUMMARY";#N/A,#N/A,FALSE,"CTAREP";#N/A,#N/A,FALSE,"CTBREP";#N/A,#N/A,FALSE,"PMG4ST86";#N/A,#N/A,FALSE,"TURBEFF";#N/A,#N/A,FALSE,"Condenser Performance"}</definedName>
    <definedName name="wrn.SUM._.OF._.UNIT._.3." hidden="1">{#N/A,#N/A,FALSE,"INPUTDATA";#N/A,#N/A,FALSE,"SUMMARY";#N/A,#N/A,FALSE,"CTAREP";#N/A,#N/A,FALSE,"CTBREP";#N/A,#N/A,FALSE,"PMG4ST86";#N/A,#N/A,FALSE,"TURBEFF";#N/A,#N/A,FALSE,"Condenser Performance"}</definedName>
    <definedName name="wrn.SUM._.OF._.UNIT._.3._1" hidden="1">{#N/A,#N/A,FALSE,"INPUTDATA";#N/A,#N/A,FALSE,"SUMMARY";#N/A,#N/A,FALSE,"CTAREP";#N/A,#N/A,FALSE,"CTBREP";#N/A,#N/A,FALSE,"PMG4ST86";#N/A,#N/A,FALSE,"TURBEFF";#N/A,#N/A,FALSE,"Condenser Performance"}</definedName>
    <definedName name="wrn.Trans._.Op._.Exp." hidden="1">{#N/A,#N/A,FALSE,"TRANS"}</definedName>
    <definedName name="wrn.Trans._.Op._.Exp._1" hidden="1">{#N/A,#N/A,FALSE,"TRANS"}</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_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_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_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_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pg" localSheetId="6" hidden="1">{"detail305",#N/A,FALSE,"BI-305"}</definedName>
    <definedName name="xpg" hidden="1">{"detail305",#N/A,FALSE,"BI-305"}</definedName>
    <definedName name="xx" hidden="1">{2;#N/A;"R13C16:R17C16";#N/A;"R13C14:R17C15";FALSE;FALSE;FALSE;95;#N/A;#N/A;"R13C19";#N/A;FALSE;FALSE;FALSE;FALSE;#N/A;"";#N/A;FALSE;"";"";#N/A;#N/A;#N/A}</definedName>
    <definedName name="xxx.detail" localSheetId="6" hidden="1">{"detail305",#N/A,FALSE,"BI-305"}</definedName>
    <definedName name="xxx.detail" hidden="1">{"detail305",#N/A,FALSE,"BI-305"}</definedName>
    <definedName name="xxx.detail_1" hidden="1">{"detail305",#N/A,FALSE,"BI-305"}</definedName>
    <definedName name="xxx.directory" localSheetId="6" hidden="1">{"summary",#N/A,FALSE,"PCR DIRECTORY"}</definedName>
    <definedName name="xxx.directory" hidden="1">{"summary",#N/A,FALSE,"PCR DIRECTORY"}</definedName>
    <definedName name="xxx.directory_1" hidden="1">{"summary",#N/A,FALSE,"PCR DIRECTORY"}</definedName>
    <definedName name="xxxxx" hidden="1">{#N/A,#N/A,TRUE,"TOTAL DISTRIBUTION";#N/A,#N/A,TRUE,"SOUTH";#N/A,#N/A,TRUE,"NORTHEAST";#N/A,#N/A,TRUE,"WEST"}</definedName>
    <definedName name="xxxxxx" hidden="1">{#N/A,#N/A,TRUE,"TOTAL DSBN";#N/A,#N/A,TRUE,"WEST";#N/A,#N/A,TRUE,"SOUTH";#N/A,#N/A,TRUE,"NORTHEAST"}</definedName>
    <definedName name="Year" localSheetId="6">#REF!</definedName>
    <definedName name="Year">#REF!</definedName>
    <definedName name="Year2" localSheetId="6">#REF!</definedName>
    <definedName name="Year2">#REF!</definedName>
    <definedName name="zzz" localSheetId="6" hidden="1">{"detail305",#N/A,FALSE,"BI-305"}</definedName>
    <definedName name="zzz" hidden="1">{#N/A,#N/A,TRUE,"TOTAL DSBN";#N/A,#N/A,TRUE,"WEST";#N/A,#N/A,TRUE,"SOUTH";#N/A,#N/A,TRUE,"NORTHEAST"}</definedName>
  </definedNames>
  <calcPr calcId="145621"/>
  <fileRecoveryPr repairLoad="1"/>
</workbook>
</file>

<file path=xl/calcChain.xml><?xml version="1.0" encoding="utf-8"?>
<calcChain xmlns="http://schemas.openxmlformats.org/spreadsheetml/2006/main">
  <c r="C96" i="9" l="1"/>
  <c r="P85" i="9"/>
  <c r="J85" i="9"/>
  <c r="P84" i="9"/>
  <c r="J84" i="9"/>
  <c r="J81" i="9"/>
  <c r="J80" i="9"/>
  <c r="J77" i="9"/>
  <c r="J76" i="9"/>
  <c r="J69" i="9"/>
  <c r="P57" i="9"/>
  <c r="P60" i="9" s="1"/>
  <c r="P61" i="9" s="1"/>
  <c r="P56" i="9"/>
  <c r="C56" i="9"/>
  <c r="P49" i="9"/>
  <c r="P48" i="9"/>
  <c r="E48" i="9"/>
  <c r="C48" i="9"/>
  <c r="D48" i="9" s="1"/>
  <c r="D56" i="9" s="1"/>
  <c r="D37" i="9"/>
  <c r="P36" i="9"/>
  <c r="P37" i="9" s="1"/>
  <c r="P40" i="9" s="1"/>
  <c r="P41" i="9" s="1"/>
  <c r="C36" i="9"/>
  <c r="C37" i="9" s="1"/>
  <c r="C29" i="9"/>
  <c r="P28" i="9"/>
  <c r="P29" i="9" s="1"/>
  <c r="F28" i="9"/>
  <c r="G28" i="9" s="1"/>
  <c r="E28" i="9"/>
  <c r="E36" i="9" s="1"/>
  <c r="D28" i="9"/>
  <c r="D36" i="9" s="1"/>
  <c r="C28" i="9"/>
  <c r="B28" i="9"/>
  <c r="P16" i="9"/>
  <c r="C16" i="9"/>
  <c r="P15" i="9"/>
  <c r="P76" i="9" s="1"/>
  <c r="C15" i="9"/>
  <c r="P7" i="9"/>
  <c r="P68" i="9" s="1"/>
  <c r="C7" i="9"/>
  <c r="C68" i="9" s="1"/>
  <c r="B7" i="9"/>
  <c r="D3" i="9"/>
  <c r="E3" i="9" s="1"/>
  <c r="F3" i="9" s="1"/>
  <c r="G3" i="9" s="1"/>
  <c r="H3" i="9" s="1"/>
  <c r="I3" i="9" s="1"/>
  <c r="K3" i="9" s="1"/>
  <c r="L3" i="9" s="1"/>
  <c r="M3" i="9" s="1"/>
  <c r="N3" i="9" s="1"/>
  <c r="O3" i="9" s="1"/>
  <c r="C77" i="9" l="1"/>
  <c r="C19" i="9"/>
  <c r="D57" i="9"/>
  <c r="C64" i="9"/>
  <c r="C65" i="9" s="1"/>
  <c r="C57" i="9"/>
  <c r="C60" i="9" s="1"/>
  <c r="C23" i="9"/>
  <c r="P77" i="9"/>
  <c r="P19" i="9"/>
  <c r="E37" i="9"/>
  <c r="C40" i="9"/>
  <c r="D29" i="9"/>
  <c r="E29" i="9" s="1"/>
  <c r="F29" i="9" s="1"/>
  <c r="G29" i="9" s="1"/>
  <c r="H29" i="9" s="1"/>
  <c r="F36" i="9"/>
  <c r="E56" i="9"/>
  <c r="F48" i="9"/>
  <c r="G36" i="9"/>
  <c r="H28" i="9"/>
  <c r="C76" i="9"/>
  <c r="D7" i="9"/>
  <c r="C8" i="9"/>
  <c r="P8" i="9"/>
  <c r="P69" i="9" s="1"/>
  <c r="C49" i="9"/>
  <c r="D49" i="9" s="1"/>
  <c r="E49" i="9" s="1"/>
  <c r="F49" i="9" s="1"/>
  <c r="M20" i="2"/>
  <c r="M9" i="2"/>
  <c r="M36" i="2"/>
  <c r="M32" i="2"/>
  <c r="J20" i="2"/>
  <c r="J9" i="2"/>
  <c r="E20" i="2"/>
  <c r="E9" i="2"/>
  <c r="G49" i="9" l="1"/>
  <c r="E7" i="9"/>
  <c r="D68" i="9"/>
  <c r="D15" i="9"/>
  <c r="F56" i="9"/>
  <c r="G48" i="9"/>
  <c r="E57" i="9"/>
  <c r="C24" i="9"/>
  <c r="C69" i="9"/>
  <c r="D8" i="9"/>
  <c r="G37" i="9"/>
  <c r="C41" i="9"/>
  <c r="D40" i="9"/>
  <c r="C44" i="9"/>
  <c r="C45" i="9" s="1"/>
  <c r="H36" i="9"/>
  <c r="I28" i="9"/>
  <c r="F37" i="9"/>
  <c r="C61" i="9"/>
  <c r="D60" i="9"/>
  <c r="C20" i="9"/>
  <c r="C81" i="9" s="1"/>
  <c r="C80" i="9"/>
  <c r="I29" i="9"/>
  <c r="P20" i="9"/>
  <c r="P81" i="9" s="1"/>
  <c r="P80" i="9"/>
  <c r="J36" i="2"/>
  <c r="J32" i="2"/>
  <c r="E36" i="2"/>
  <c r="E32" i="2"/>
  <c r="F57" i="9" l="1"/>
  <c r="D69" i="9"/>
  <c r="E8" i="9"/>
  <c r="D76" i="9"/>
  <c r="D16" i="9"/>
  <c r="D61" i="9"/>
  <c r="E60" i="9"/>
  <c r="D64" i="9"/>
  <c r="D65" i="9" s="1"/>
  <c r="J28" i="9"/>
  <c r="I36" i="9"/>
  <c r="C84" i="9"/>
  <c r="E40" i="9"/>
  <c r="D41" i="9"/>
  <c r="D44" i="9"/>
  <c r="D45" i="9" s="1"/>
  <c r="H37" i="9"/>
  <c r="C85" i="9"/>
  <c r="H48" i="9"/>
  <c r="H49" i="9" s="1"/>
  <c r="G56" i="9"/>
  <c r="E68" i="9"/>
  <c r="E15" i="9"/>
  <c r="F7" i="9"/>
  <c r="E66" i="5"/>
  <c r="F66" i="5"/>
  <c r="G66" i="5"/>
  <c r="H66" i="5"/>
  <c r="I66" i="5"/>
  <c r="J66" i="5"/>
  <c r="K66" i="5"/>
  <c r="L66" i="5"/>
  <c r="M66" i="5"/>
  <c r="N66" i="5"/>
  <c r="O66" i="5"/>
  <c r="P66" i="5"/>
  <c r="T66" i="5"/>
  <c r="U66" i="5"/>
  <c r="V66" i="5"/>
  <c r="E65" i="5"/>
  <c r="F65" i="5"/>
  <c r="G65" i="5"/>
  <c r="H65" i="5"/>
  <c r="I65" i="5"/>
  <c r="J65" i="5"/>
  <c r="K65" i="5"/>
  <c r="L65" i="5"/>
  <c r="M65" i="5"/>
  <c r="N65" i="5"/>
  <c r="E64" i="5"/>
  <c r="F64" i="5"/>
  <c r="G64" i="5"/>
  <c r="H64" i="5"/>
  <c r="I64" i="5"/>
  <c r="J64" i="5"/>
  <c r="K64" i="5"/>
  <c r="L64" i="5"/>
  <c r="M64" i="5"/>
  <c r="N64" i="5"/>
  <c r="E63" i="5"/>
  <c r="F63" i="5"/>
  <c r="G63" i="5"/>
  <c r="H63" i="5"/>
  <c r="I63" i="5"/>
  <c r="J63" i="5"/>
  <c r="K63" i="5"/>
  <c r="L63" i="5"/>
  <c r="M63" i="5"/>
  <c r="N63" i="5"/>
  <c r="E62" i="5"/>
  <c r="F62" i="5"/>
  <c r="G62" i="5"/>
  <c r="H62" i="5"/>
  <c r="I62" i="5"/>
  <c r="J62" i="5"/>
  <c r="K62" i="5"/>
  <c r="L62" i="5"/>
  <c r="M62" i="5"/>
  <c r="N62" i="5"/>
  <c r="E61" i="5"/>
  <c r="F61" i="5"/>
  <c r="G61" i="5"/>
  <c r="H61" i="5"/>
  <c r="I61" i="5"/>
  <c r="J61" i="5"/>
  <c r="K61" i="5"/>
  <c r="L61" i="5"/>
  <c r="M61" i="5"/>
  <c r="N61" i="5"/>
  <c r="E60" i="5"/>
  <c r="F60" i="5"/>
  <c r="G60" i="5"/>
  <c r="H60" i="5"/>
  <c r="I60" i="5"/>
  <c r="J60" i="5"/>
  <c r="K60" i="5"/>
  <c r="L60" i="5"/>
  <c r="M60" i="5"/>
  <c r="N60" i="5"/>
  <c r="E59" i="5"/>
  <c r="F59" i="5"/>
  <c r="G59" i="5"/>
  <c r="H59" i="5"/>
  <c r="I59" i="5"/>
  <c r="J59" i="5"/>
  <c r="K59" i="5"/>
  <c r="L59" i="5"/>
  <c r="M59" i="5"/>
  <c r="N59" i="5"/>
  <c r="E58" i="5"/>
  <c r="F58" i="5"/>
  <c r="G58" i="5"/>
  <c r="H58" i="5"/>
  <c r="I58" i="5"/>
  <c r="J58" i="5"/>
  <c r="K58" i="5"/>
  <c r="L58" i="5"/>
  <c r="M58" i="5"/>
  <c r="N58" i="5"/>
  <c r="E57" i="5"/>
  <c r="F57" i="5"/>
  <c r="G57" i="5"/>
  <c r="H57" i="5"/>
  <c r="I57" i="5"/>
  <c r="J57" i="5"/>
  <c r="K57" i="5"/>
  <c r="L57" i="5"/>
  <c r="M57" i="5"/>
  <c r="N57" i="5"/>
  <c r="E56" i="5"/>
  <c r="F56" i="5"/>
  <c r="G56" i="5"/>
  <c r="H56" i="5"/>
  <c r="I56" i="5"/>
  <c r="J56" i="5"/>
  <c r="K56" i="5"/>
  <c r="L56" i="5"/>
  <c r="M56" i="5"/>
  <c r="N56" i="5"/>
  <c r="O56" i="5"/>
  <c r="P56" i="5"/>
  <c r="O59" i="5"/>
  <c r="P59" i="5"/>
  <c r="T59" i="5"/>
  <c r="U59" i="5"/>
  <c r="V59" i="5"/>
  <c r="W59" i="5"/>
  <c r="X59" i="5"/>
  <c r="Y59" i="5"/>
  <c r="Z59" i="5"/>
  <c r="AA59" i="5"/>
  <c r="AB59" i="5"/>
  <c r="AC59" i="5"/>
  <c r="AD59" i="5"/>
  <c r="AE59" i="5"/>
  <c r="O63" i="5"/>
  <c r="P63" i="5"/>
  <c r="T63" i="5"/>
  <c r="U63" i="5"/>
  <c r="V63" i="5"/>
  <c r="O60" i="5"/>
  <c r="P60" i="5"/>
  <c r="T60" i="5"/>
  <c r="U60" i="5"/>
  <c r="V60" i="5"/>
  <c r="O64" i="5"/>
  <c r="P64" i="5"/>
  <c r="T64" i="5"/>
  <c r="U64" i="5"/>
  <c r="V64" i="5"/>
  <c r="W64" i="5"/>
  <c r="X64" i="5"/>
  <c r="Y64" i="5"/>
  <c r="Z64" i="5"/>
  <c r="AA64" i="5"/>
  <c r="AB64" i="5"/>
  <c r="AC64" i="5"/>
  <c r="AD64" i="5"/>
  <c r="AE64" i="5"/>
  <c r="O57" i="5"/>
  <c r="P57" i="5"/>
  <c r="T57" i="5"/>
  <c r="U57" i="5"/>
  <c r="V57" i="5"/>
  <c r="O61" i="5"/>
  <c r="P61" i="5"/>
  <c r="T61" i="5"/>
  <c r="U61" i="5"/>
  <c r="V61" i="5"/>
  <c r="O65" i="5"/>
  <c r="P65" i="5"/>
  <c r="T65" i="5"/>
  <c r="U65" i="5"/>
  <c r="V65" i="5"/>
  <c r="W65" i="5"/>
  <c r="X65" i="5"/>
  <c r="Y65" i="5"/>
  <c r="Z65" i="5"/>
  <c r="AA65" i="5"/>
  <c r="AB65" i="5"/>
  <c r="AC65" i="5"/>
  <c r="AD65" i="5"/>
  <c r="AE65" i="5"/>
  <c r="O58" i="5"/>
  <c r="P58" i="5"/>
  <c r="T58" i="5"/>
  <c r="U58" i="5"/>
  <c r="V58" i="5"/>
  <c r="W58" i="5"/>
  <c r="O62" i="5"/>
  <c r="P62" i="5"/>
  <c r="T62" i="5"/>
  <c r="U62" i="5"/>
  <c r="V62" i="5"/>
  <c r="C46" i="8"/>
  <c r="B46" i="8"/>
  <c r="X58" i="5"/>
  <c r="Y58" i="5"/>
  <c r="Z58" i="5"/>
  <c r="AA58" i="5"/>
  <c r="AB58" i="5"/>
  <c r="AC58" i="5"/>
  <c r="AD58" i="5"/>
  <c r="AE58" i="5"/>
  <c r="T56" i="5"/>
  <c r="U56" i="5"/>
  <c r="V56" i="5"/>
  <c r="W56" i="5"/>
  <c r="X56" i="5"/>
  <c r="Y56" i="5"/>
  <c r="Z56" i="5"/>
  <c r="AA56" i="5"/>
  <c r="AB56" i="5"/>
  <c r="AC56" i="5"/>
  <c r="AD56" i="5"/>
  <c r="AE56" i="5"/>
  <c r="O33" i="8"/>
  <c r="C28" i="8"/>
  <c r="C27" i="8"/>
  <c r="C26" i="8"/>
  <c r="C29" i="8"/>
  <c r="B29" i="8"/>
  <c r="C12" i="8"/>
  <c r="B12" i="8"/>
  <c r="AG56" i="5"/>
  <c r="P52" i="8"/>
  <c r="P51" i="8"/>
  <c r="P50" i="8"/>
  <c r="P35" i="8"/>
  <c r="P34" i="8"/>
  <c r="P33" i="8"/>
  <c r="Q33" i="8"/>
  <c r="Q19" i="8"/>
  <c r="Q18" i="8"/>
  <c r="Q17" i="8"/>
  <c r="Q16" i="8"/>
  <c r="P18" i="8"/>
  <c r="P17" i="8"/>
  <c r="P16" i="8"/>
  <c r="N52" i="8"/>
  <c r="M52" i="8"/>
  <c r="L52" i="8"/>
  <c r="K52" i="8"/>
  <c r="J52" i="8"/>
  <c r="I52" i="8"/>
  <c r="H52" i="8"/>
  <c r="G52" i="8"/>
  <c r="F52" i="8"/>
  <c r="E52" i="8"/>
  <c r="D52" i="8"/>
  <c r="C52" i="8"/>
  <c r="N51" i="8"/>
  <c r="N53" i="8"/>
  <c r="M51" i="8"/>
  <c r="L51" i="8"/>
  <c r="K51" i="8"/>
  <c r="J51" i="8"/>
  <c r="I51" i="8"/>
  <c r="H51" i="8"/>
  <c r="G51" i="8"/>
  <c r="G53" i="8"/>
  <c r="F51" i="8"/>
  <c r="F53" i="8"/>
  <c r="E51" i="8"/>
  <c r="D51" i="8"/>
  <c r="C51" i="8"/>
  <c r="N50" i="8"/>
  <c r="M50" i="8"/>
  <c r="M53" i="8"/>
  <c r="L50" i="8"/>
  <c r="L53" i="8"/>
  <c r="K50" i="8"/>
  <c r="J50" i="8"/>
  <c r="I50" i="8"/>
  <c r="I53" i="8"/>
  <c r="H50" i="8"/>
  <c r="H53" i="8"/>
  <c r="G50" i="8"/>
  <c r="F50" i="8"/>
  <c r="E50" i="8"/>
  <c r="E53" i="8"/>
  <c r="D50" i="8"/>
  <c r="D53" i="8"/>
  <c r="C50" i="8"/>
  <c r="C53" i="8"/>
  <c r="C45" i="8"/>
  <c r="B45" i="8"/>
  <c r="C44" i="8"/>
  <c r="B44" i="8"/>
  <c r="C43" i="8"/>
  <c r="B43" i="8"/>
  <c r="K53" i="8"/>
  <c r="J53" i="8"/>
  <c r="B53" i="8"/>
  <c r="O52" i="8"/>
  <c r="N36" i="8"/>
  <c r="M36" i="8"/>
  <c r="L36" i="8"/>
  <c r="K36" i="8"/>
  <c r="J36" i="8"/>
  <c r="I36" i="8"/>
  <c r="H36" i="8"/>
  <c r="G36" i="8"/>
  <c r="F36" i="8"/>
  <c r="E36" i="8"/>
  <c r="D36" i="8"/>
  <c r="C36" i="8"/>
  <c r="B36" i="8"/>
  <c r="O35" i="8"/>
  <c r="O34" i="8"/>
  <c r="O18" i="8"/>
  <c r="O17" i="8"/>
  <c r="O16" i="8"/>
  <c r="N19" i="8"/>
  <c r="M19" i="8"/>
  <c r="L19" i="8"/>
  <c r="K19" i="8"/>
  <c r="J19" i="8"/>
  <c r="I19" i="8"/>
  <c r="H19" i="8"/>
  <c r="G19" i="8"/>
  <c r="F19" i="8"/>
  <c r="E19" i="8"/>
  <c r="D19" i="8"/>
  <c r="C19" i="8"/>
  <c r="B19" i="8"/>
  <c r="Q51" i="8"/>
  <c r="Q34" i="8"/>
  <c r="Q36" i="8"/>
  <c r="Q52" i="8"/>
  <c r="O51" i="8"/>
  <c r="Q35" i="8"/>
  <c r="O50" i="8"/>
  <c r="O53" i="8"/>
  <c r="O36" i="8"/>
  <c r="O19" i="8"/>
  <c r="Q50" i="8"/>
  <c r="Q53" i="8"/>
  <c r="M34" i="2"/>
  <c r="M37" i="2" s="1"/>
  <c r="M10" i="2"/>
  <c r="M15" i="2" s="1"/>
  <c r="M18" i="2" s="1"/>
  <c r="M21" i="2" s="1"/>
  <c r="H31" i="2"/>
  <c r="C31" i="2"/>
  <c r="C44" i="4"/>
  <c r="B44" i="4"/>
  <c r="D20" i="2"/>
  <c r="I20" i="2"/>
  <c r="E51" i="5"/>
  <c r="F45" i="5"/>
  <c r="G45" i="5"/>
  <c r="H45" i="5"/>
  <c r="I45" i="5"/>
  <c r="J45" i="5"/>
  <c r="K45" i="5"/>
  <c r="L45" i="5"/>
  <c r="M45" i="5"/>
  <c r="N45" i="5"/>
  <c r="O45" i="5"/>
  <c r="P45" i="5"/>
  <c r="E45" i="5"/>
  <c r="E48" i="5"/>
  <c r="E69" i="5"/>
  <c r="F69" i="5"/>
  <c r="G69" i="5"/>
  <c r="H69" i="5"/>
  <c r="I69" i="5"/>
  <c r="J69" i="5"/>
  <c r="K69" i="5"/>
  <c r="L69" i="5"/>
  <c r="M69" i="5"/>
  <c r="N69" i="5"/>
  <c r="O69" i="5"/>
  <c r="P69" i="5"/>
  <c r="T69" i="5"/>
  <c r="U69" i="5"/>
  <c r="V69" i="5"/>
  <c r="W69" i="5"/>
  <c r="X69" i="5"/>
  <c r="Y69" i="5"/>
  <c r="Z69" i="5"/>
  <c r="AA69" i="5"/>
  <c r="AB69" i="5"/>
  <c r="AC69" i="5"/>
  <c r="AD69" i="5"/>
  <c r="AE69" i="5"/>
  <c r="F51" i="5"/>
  <c r="G51" i="5"/>
  <c r="H51" i="5"/>
  <c r="I51" i="5"/>
  <c r="J51" i="5"/>
  <c r="K51" i="5"/>
  <c r="L51" i="5"/>
  <c r="M51" i="5"/>
  <c r="N51" i="5"/>
  <c r="O51" i="5"/>
  <c r="P51" i="5"/>
  <c r="T51" i="5"/>
  <c r="U51" i="5"/>
  <c r="V51" i="5"/>
  <c r="E52" i="5"/>
  <c r="F52" i="5"/>
  <c r="G52" i="5"/>
  <c r="H52" i="5"/>
  <c r="I52" i="5"/>
  <c r="J52" i="5"/>
  <c r="K52" i="5"/>
  <c r="L52" i="5"/>
  <c r="M52" i="5"/>
  <c r="N52" i="5"/>
  <c r="O52" i="5"/>
  <c r="P52" i="5"/>
  <c r="T52" i="5"/>
  <c r="E53" i="5"/>
  <c r="F53" i="5"/>
  <c r="G53" i="5"/>
  <c r="H53" i="5"/>
  <c r="I53" i="5"/>
  <c r="J53" i="5"/>
  <c r="K53" i="5"/>
  <c r="L53" i="5"/>
  <c r="M53" i="5"/>
  <c r="N53" i="5"/>
  <c r="O53" i="5"/>
  <c r="P53" i="5"/>
  <c r="T53" i="5"/>
  <c r="E54" i="5"/>
  <c r="F54" i="5"/>
  <c r="G54" i="5"/>
  <c r="H54" i="5"/>
  <c r="I54" i="5"/>
  <c r="J54" i="5"/>
  <c r="K54" i="5"/>
  <c r="L54" i="5"/>
  <c r="M54" i="5"/>
  <c r="N54" i="5"/>
  <c r="O54" i="5"/>
  <c r="P54" i="5"/>
  <c r="T54" i="5"/>
  <c r="U52" i="5"/>
  <c r="V52" i="5"/>
  <c r="W52" i="5"/>
  <c r="X52" i="5"/>
  <c r="Y52" i="5"/>
  <c r="Z52" i="5"/>
  <c r="AA52" i="5"/>
  <c r="AB52" i="5"/>
  <c r="AC52" i="5"/>
  <c r="AD52" i="5"/>
  <c r="AE52" i="5"/>
  <c r="W61" i="5"/>
  <c r="X61" i="5"/>
  <c r="Y61" i="5"/>
  <c r="Z61" i="5"/>
  <c r="AA61" i="5"/>
  <c r="AB61" i="5"/>
  <c r="AC61" i="5"/>
  <c r="AD61" i="5"/>
  <c r="AE61" i="5"/>
  <c r="W51" i="5"/>
  <c r="X51" i="5"/>
  <c r="Y51" i="5"/>
  <c r="Z51" i="5"/>
  <c r="AA51" i="5"/>
  <c r="AB51" i="5"/>
  <c r="AC51" i="5"/>
  <c r="AD51" i="5"/>
  <c r="AE51" i="5"/>
  <c r="W60" i="5"/>
  <c r="X60" i="5"/>
  <c r="Y60" i="5"/>
  <c r="Z60" i="5"/>
  <c r="AA60" i="5"/>
  <c r="AB60" i="5"/>
  <c r="AC60" i="5"/>
  <c r="AD60" i="5"/>
  <c r="AE60" i="5"/>
  <c r="U53" i="5"/>
  <c r="V53" i="5"/>
  <c r="W53" i="5"/>
  <c r="X53" i="5"/>
  <c r="Y53" i="5"/>
  <c r="Z53" i="5"/>
  <c r="AA53" i="5"/>
  <c r="AB53" i="5"/>
  <c r="AC53" i="5"/>
  <c r="AD53" i="5"/>
  <c r="AE53" i="5"/>
  <c r="W62" i="5"/>
  <c r="X62" i="5"/>
  <c r="Y62" i="5"/>
  <c r="Z62" i="5"/>
  <c r="AA62" i="5"/>
  <c r="AB62" i="5"/>
  <c r="AC62" i="5"/>
  <c r="AD62" i="5"/>
  <c r="AE62" i="5"/>
  <c r="U54" i="5"/>
  <c r="V54" i="5"/>
  <c r="W54" i="5"/>
  <c r="X54" i="5"/>
  <c r="Y54" i="5"/>
  <c r="Z54" i="5"/>
  <c r="AA54" i="5"/>
  <c r="AB54" i="5"/>
  <c r="AC54" i="5"/>
  <c r="AD54" i="5"/>
  <c r="AE54" i="5"/>
  <c r="W63" i="5"/>
  <c r="X63" i="5"/>
  <c r="Y63" i="5"/>
  <c r="Z63" i="5"/>
  <c r="AA63" i="5"/>
  <c r="AB63" i="5"/>
  <c r="AC63" i="5"/>
  <c r="AD63" i="5"/>
  <c r="AE63" i="5"/>
  <c r="B46" i="7"/>
  <c r="Z44" i="7"/>
  <c r="Y44" i="7"/>
  <c r="X44" i="7"/>
  <c r="W44" i="7"/>
  <c r="V44" i="7"/>
  <c r="U44" i="7"/>
  <c r="T44" i="7"/>
  <c r="T46" i="7" s="1"/>
  <c r="S44" i="7"/>
  <c r="R44" i="7"/>
  <c r="Q44" i="7"/>
  <c r="P44" i="7"/>
  <c r="O44" i="7"/>
  <c r="N44" i="7"/>
  <c r="M44" i="7"/>
  <c r="L44" i="7"/>
  <c r="L46" i="7" s="1"/>
  <c r="L54" i="7" s="1"/>
  <c r="K44" i="7"/>
  <c r="J44" i="7"/>
  <c r="I44" i="7"/>
  <c r="H44" i="7"/>
  <c r="H46" i="7" s="1"/>
  <c r="H54" i="7" s="1"/>
  <c r="G44" i="7"/>
  <c r="F44" i="7"/>
  <c r="E44" i="7"/>
  <c r="D44" i="7"/>
  <c r="C44" i="7"/>
  <c r="Y37" i="7"/>
  <c r="Y46" i="7"/>
  <c r="W37" i="7"/>
  <c r="W46" i="7"/>
  <c r="U37" i="7"/>
  <c r="U46" i="7"/>
  <c r="S37" i="7"/>
  <c r="S46" i="7"/>
  <c r="S54" i="7" s="1"/>
  <c r="Q37" i="7"/>
  <c r="Q46" i="7"/>
  <c r="O37" i="7"/>
  <c r="O46" i="7"/>
  <c r="M37" i="7"/>
  <c r="M46" i="7"/>
  <c r="K37" i="7"/>
  <c r="K46" i="7"/>
  <c r="K54" i="7" s="1"/>
  <c r="I37" i="7"/>
  <c r="I46" i="7"/>
  <c r="G37" i="7"/>
  <c r="G46" i="7"/>
  <c r="E37" i="7"/>
  <c r="E46" i="7"/>
  <c r="C37" i="7"/>
  <c r="C46" i="7"/>
  <c r="Z37" i="7"/>
  <c r="Y22" i="7"/>
  <c r="X22" i="7"/>
  <c r="X54" i="7" s="1"/>
  <c r="W22" i="7"/>
  <c r="W54" i="7" s="1"/>
  <c r="V37" i="7"/>
  <c r="V46" i="7" s="1"/>
  <c r="V54" i="7" s="1"/>
  <c r="U22" i="7"/>
  <c r="T22" i="7"/>
  <c r="T54" i="7" s="1"/>
  <c r="S22" i="7"/>
  <c r="R37" i="7"/>
  <c r="Q22" i="7"/>
  <c r="P22" i="7"/>
  <c r="O22" i="7"/>
  <c r="O54" i="7" s="1"/>
  <c r="N37" i="7"/>
  <c r="M22" i="7"/>
  <c r="M54" i="7" s="1"/>
  <c r="L22" i="7"/>
  <c r="K22" i="7"/>
  <c r="J37" i="7"/>
  <c r="J46" i="7" s="1"/>
  <c r="I22" i="7"/>
  <c r="H22" i="7"/>
  <c r="G22" i="7"/>
  <c r="G54" i="7"/>
  <c r="F37" i="7"/>
  <c r="E22" i="7"/>
  <c r="D22" i="7"/>
  <c r="C22" i="7"/>
  <c r="Z10" i="7"/>
  <c r="Y10" i="7"/>
  <c r="X10" i="7"/>
  <c r="W10" i="7"/>
  <c r="V10" i="7"/>
  <c r="U10" i="7"/>
  <c r="T10" i="7"/>
  <c r="S10" i="7"/>
  <c r="R10" i="7"/>
  <c r="Q10" i="7"/>
  <c r="P10" i="7"/>
  <c r="O10" i="7"/>
  <c r="Z11" i="7" s="1"/>
  <c r="N10" i="7"/>
  <c r="M10" i="7"/>
  <c r="L10" i="7"/>
  <c r="K10" i="7"/>
  <c r="J10" i="7"/>
  <c r="I10" i="7"/>
  <c r="H10" i="7"/>
  <c r="G10" i="7"/>
  <c r="F10" i="7"/>
  <c r="E10" i="7"/>
  <c r="D10" i="7"/>
  <c r="C10" i="7"/>
  <c r="B10" i="7"/>
  <c r="N11" i="7" s="1"/>
  <c r="C17" i="7"/>
  <c r="D17" i="7" s="1"/>
  <c r="D34" i="7" s="1"/>
  <c r="B34" i="7"/>
  <c r="F46" i="7"/>
  <c r="N46" i="7"/>
  <c r="R46" i="7"/>
  <c r="Z46" i="7"/>
  <c r="C54" i="7"/>
  <c r="P46" i="7"/>
  <c r="P54" i="7"/>
  <c r="E54" i="7"/>
  <c r="I54" i="7"/>
  <c r="U54" i="7"/>
  <c r="Y54" i="7"/>
  <c r="F22" i="7"/>
  <c r="J22" i="7"/>
  <c r="J54" i="7" s="1"/>
  <c r="N22" i="7"/>
  <c r="N54" i="7" s="1"/>
  <c r="R22" i="7"/>
  <c r="V22" i="7"/>
  <c r="Z22" i="7"/>
  <c r="D37" i="7"/>
  <c r="D46" i="7" s="1"/>
  <c r="H37" i="7"/>
  <c r="L37" i="7"/>
  <c r="P37" i="7"/>
  <c r="T37" i="7"/>
  <c r="X37" i="7"/>
  <c r="X46" i="7"/>
  <c r="C34" i="7"/>
  <c r="Z54" i="7"/>
  <c r="F54" i="7"/>
  <c r="AG69" i="5"/>
  <c r="P96" i="5"/>
  <c r="AG65" i="5"/>
  <c r="P92" i="5"/>
  <c r="R92" i="5"/>
  <c r="T92" i="5"/>
  <c r="AG64" i="5"/>
  <c r="P91" i="5"/>
  <c r="R91" i="5"/>
  <c r="T91" i="5"/>
  <c r="AG63" i="5"/>
  <c r="P90" i="5"/>
  <c r="R90" i="5"/>
  <c r="T90" i="5"/>
  <c r="AG62" i="5"/>
  <c r="P89" i="5"/>
  <c r="AG61" i="5"/>
  <c r="P88" i="5"/>
  <c r="R88" i="5"/>
  <c r="T88" i="5"/>
  <c r="AG60" i="5"/>
  <c r="P87" i="5"/>
  <c r="R87" i="5"/>
  <c r="T87" i="5"/>
  <c r="AG59" i="5"/>
  <c r="P86" i="5"/>
  <c r="R86" i="5"/>
  <c r="T86" i="5"/>
  <c r="AG58" i="5"/>
  <c r="P85" i="5"/>
  <c r="R85" i="5"/>
  <c r="T85" i="5"/>
  <c r="P83" i="5"/>
  <c r="AF47" i="5"/>
  <c r="O96" i="5"/>
  <c r="AE45" i="5"/>
  <c r="AE48" i="5"/>
  <c r="AD45" i="5"/>
  <c r="AD48" i="5"/>
  <c r="AC45" i="5"/>
  <c r="AC48" i="5"/>
  <c r="AB45" i="5"/>
  <c r="AB48" i="5"/>
  <c r="AA45" i="5"/>
  <c r="AA48" i="5"/>
  <c r="Z45" i="5"/>
  <c r="Z48" i="5"/>
  <c r="Y45" i="5"/>
  <c r="Y48" i="5"/>
  <c r="X45" i="5"/>
  <c r="X48" i="5"/>
  <c r="W45" i="5"/>
  <c r="W48" i="5"/>
  <c r="V45" i="5"/>
  <c r="V48" i="5"/>
  <c r="U45" i="5"/>
  <c r="U48" i="5"/>
  <c r="T45" i="5"/>
  <c r="T48" i="5"/>
  <c r="AF44" i="5"/>
  <c r="O93" i="5"/>
  <c r="Q93" i="5"/>
  <c r="S93" i="5"/>
  <c r="AF43" i="5"/>
  <c r="O92" i="5"/>
  <c r="Q92" i="5"/>
  <c r="S92" i="5"/>
  <c r="AF42" i="5"/>
  <c r="O91" i="5"/>
  <c r="Q91" i="5"/>
  <c r="S91" i="5"/>
  <c r="AF41" i="5"/>
  <c r="O90" i="5"/>
  <c r="Q90" i="5"/>
  <c r="S90" i="5"/>
  <c r="AF40" i="5"/>
  <c r="O89" i="5"/>
  <c r="AF39" i="5"/>
  <c r="O88" i="5"/>
  <c r="Q88" i="5"/>
  <c r="S88" i="5"/>
  <c r="AF38" i="5"/>
  <c r="O87" i="5"/>
  <c r="Q87" i="5"/>
  <c r="S87" i="5"/>
  <c r="AF37" i="5"/>
  <c r="O86" i="5"/>
  <c r="Q86" i="5"/>
  <c r="S86" i="5"/>
  <c r="AF36" i="5"/>
  <c r="O85" i="5"/>
  <c r="Q85" i="5"/>
  <c r="S85" i="5"/>
  <c r="AF35" i="5"/>
  <c r="AF34" i="5"/>
  <c r="O83" i="5"/>
  <c r="AF32" i="5"/>
  <c r="O81" i="5"/>
  <c r="AF31" i="5"/>
  <c r="O80" i="5"/>
  <c r="AF30" i="5"/>
  <c r="AF29" i="5"/>
  <c r="O78" i="5"/>
  <c r="P67" i="5"/>
  <c r="P70" i="5"/>
  <c r="O67" i="5"/>
  <c r="O70" i="5"/>
  <c r="N67" i="5"/>
  <c r="N70" i="5"/>
  <c r="M67" i="5"/>
  <c r="M70" i="5"/>
  <c r="L67" i="5"/>
  <c r="L70" i="5"/>
  <c r="K67" i="5"/>
  <c r="K70" i="5"/>
  <c r="J67" i="5"/>
  <c r="J70" i="5"/>
  <c r="I67" i="5"/>
  <c r="I70" i="5"/>
  <c r="H67" i="5"/>
  <c r="H70" i="5"/>
  <c r="G67" i="5"/>
  <c r="G70" i="5"/>
  <c r="F67" i="5"/>
  <c r="F70" i="5"/>
  <c r="E67" i="5"/>
  <c r="E70" i="5"/>
  <c r="R66" i="5"/>
  <c r="G93" i="5"/>
  <c r="I93" i="5"/>
  <c r="K93" i="5"/>
  <c r="R65" i="5"/>
  <c r="G92" i="5"/>
  <c r="I92" i="5"/>
  <c r="K92" i="5"/>
  <c r="R64" i="5"/>
  <c r="G91" i="5"/>
  <c r="I91" i="5"/>
  <c r="K91" i="5"/>
  <c r="R63" i="5"/>
  <c r="G90" i="5"/>
  <c r="I90" i="5"/>
  <c r="K90" i="5"/>
  <c r="R62" i="5"/>
  <c r="G89" i="5"/>
  <c r="R61" i="5"/>
  <c r="G88" i="5"/>
  <c r="I88" i="5"/>
  <c r="K88" i="5"/>
  <c r="R60" i="5"/>
  <c r="G87" i="5"/>
  <c r="I87" i="5"/>
  <c r="K87" i="5"/>
  <c r="R59" i="5"/>
  <c r="G86" i="5"/>
  <c r="I86" i="5"/>
  <c r="K86" i="5"/>
  <c r="R58" i="5"/>
  <c r="G85" i="5"/>
  <c r="I85" i="5"/>
  <c r="K85" i="5"/>
  <c r="R57" i="5"/>
  <c r="G84" i="5"/>
  <c r="I84" i="5"/>
  <c r="K84" i="5"/>
  <c r="R56" i="5"/>
  <c r="G83" i="5"/>
  <c r="I83" i="5"/>
  <c r="F48" i="5"/>
  <c r="G48" i="5"/>
  <c r="H48" i="5"/>
  <c r="J48" i="5"/>
  <c r="K48" i="5"/>
  <c r="L48" i="5"/>
  <c r="M48" i="5"/>
  <c r="N48" i="5"/>
  <c r="O48" i="5"/>
  <c r="P48" i="5"/>
  <c r="I48" i="5"/>
  <c r="Q44" i="5"/>
  <c r="F93" i="5"/>
  <c r="H93" i="5"/>
  <c r="J93" i="5"/>
  <c r="Q43" i="5"/>
  <c r="F92" i="5"/>
  <c r="H92" i="5"/>
  <c r="J92" i="5"/>
  <c r="Q42" i="5"/>
  <c r="F91" i="5"/>
  <c r="H91" i="5"/>
  <c r="J91" i="5"/>
  <c r="Q41" i="5"/>
  <c r="F90" i="5"/>
  <c r="H90" i="5"/>
  <c r="J90" i="5"/>
  <c r="Q40" i="5"/>
  <c r="F89" i="5"/>
  <c r="Q39" i="5"/>
  <c r="F88" i="5"/>
  <c r="H88" i="5"/>
  <c r="J88" i="5"/>
  <c r="Q38" i="5"/>
  <c r="F87" i="5"/>
  <c r="H87" i="5"/>
  <c r="J87" i="5"/>
  <c r="Q37" i="5"/>
  <c r="F86" i="5"/>
  <c r="H86" i="5"/>
  <c r="J86" i="5"/>
  <c r="Q36" i="5"/>
  <c r="F85" i="5"/>
  <c r="H85" i="5"/>
  <c r="J85" i="5"/>
  <c r="Q35" i="5"/>
  <c r="F84" i="5"/>
  <c r="Q34" i="5"/>
  <c r="F83" i="5"/>
  <c r="H83" i="5"/>
  <c r="D70" i="5"/>
  <c r="Q47" i="5"/>
  <c r="F96" i="5"/>
  <c r="Q32" i="5"/>
  <c r="F81" i="5"/>
  <c r="Q31" i="5"/>
  <c r="F80" i="5"/>
  <c r="Q30" i="5"/>
  <c r="F79" i="5"/>
  <c r="Q29" i="5"/>
  <c r="F78" i="5"/>
  <c r="D22" i="5"/>
  <c r="E21" i="5"/>
  <c r="E20" i="5"/>
  <c r="F20" i="5"/>
  <c r="G20" i="5"/>
  <c r="H20" i="5"/>
  <c r="I20" i="5"/>
  <c r="J20" i="5"/>
  <c r="K20" i="5"/>
  <c r="L20" i="5"/>
  <c r="M20" i="5"/>
  <c r="N20" i="5"/>
  <c r="O20" i="5"/>
  <c r="P20" i="5"/>
  <c r="E19" i="5"/>
  <c r="E18" i="5"/>
  <c r="F18" i="5"/>
  <c r="G18" i="5"/>
  <c r="H18" i="5"/>
  <c r="I18" i="5"/>
  <c r="J18" i="5"/>
  <c r="K18" i="5"/>
  <c r="L18" i="5"/>
  <c r="M18" i="5"/>
  <c r="N18" i="5"/>
  <c r="O18" i="5"/>
  <c r="P18" i="5"/>
  <c r="E17" i="5"/>
  <c r="F17" i="5"/>
  <c r="E16" i="5"/>
  <c r="AE13" i="5"/>
  <c r="AD13" i="5"/>
  <c r="AC13" i="5"/>
  <c r="AB13" i="5"/>
  <c r="AA13" i="5"/>
  <c r="Z13" i="5"/>
  <c r="Y13" i="5"/>
  <c r="X13" i="5"/>
  <c r="W13" i="5"/>
  <c r="V13" i="5"/>
  <c r="U13" i="5"/>
  <c r="T13" i="5"/>
  <c r="P13" i="5"/>
  <c r="O13" i="5"/>
  <c r="N13" i="5"/>
  <c r="M13" i="5"/>
  <c r="L13" i="5"/>
  <c r="K13" i="5"/>
  <c r="J13" i="5"/>
  <c r="I13" i="5"/>
  <c r="H13" i="5"/>
  <c r="G13" i="5"/>
  <c r="F13" i="5"/>
  <c r="E13" i="5"/>
  <c r="AF12" i="5"/>
  <c r="M96" i="5"/>
  <c r="Q12" i="5"/>
  <c r="D96" i="5"/>
  <c r="AF11" i="5"/>
  <c r="M89" i="5"/>
  <c r="M94" i="5"/>
  <c r="Q11" i="5"/>
  <c r="AF10" i="5"/>
  <c r="M81" i="5"/>
  <c r="Q10" i="5"/>
  <c r="D81" i="5"/>
  <c r="AF9" i="5"/>
  <c r="M80" i="5"/>
  <c r="Q9" i="5"/>
  <c r="D80" i="5"/>
  <c r="AF8" i="5"/>
  <c r="M79" i="5"/>
  <c r="Q8" i="5"/>
  <c r="D79" i="5"/>
  <c r="AF7" i="5"/>
  <c r="M78" i="5"/>
  <c r="M97" i="5"/>
  <c r="Q7" i="5"/>
  <c r="D78" i="5"/>
  <c r="H78" i="5"/>
  <c r="J78" i="5"/>
  <c r="H84" i="5"/>
  <c r="J84" i="5"/>
  <c r="Q45" i="5"/>
  <c r="Q48" i="5"/>
  <c r="D89" i="5"/>
  <c r="D94" i="5"/>
  <c r="D97" i="5"/>
  <c r="Q96" i="5"/>
  <c r="S96" i="5"/>
  <c r="Q78" i="5"/>
  <c r="S78" i="5"/>
  <c r="Q80" i="5"/>
  <c r="S80" i="5"/>
  <c r="Q89" i="5"/>
  <c r="S89" i="5"/>
  <c r="H81" i="5"/>
  <c r="J81" i="5"/>
  <c r="R83" i="5"/>
  <c r="H96" i="5"/>
  <c r="J96" i="5"/>
  <c r="R67" i="5"/>
  <c r="Q81" i="5"/>
  <c r="S81" i="5"/>
  <c r="H79" i="5"/>
  <c r="J79" i="5"/>
  <c r="G94" i="5"/>
  <c r="Q83" i="5"/>
  <c r="S83" i="5"/>
  <c r="H80" i="5"/>
  <c r="J80" i="5"/>
  <c r="O79" i="5"/>
  <c r="Q79" i="5"/>
  <c r="S79" i="5"/>
  <c r="AF45" i="5"/>
  <c r="AF48" i="5"/>
  <c r="O84" i="5"/>
  <c r="Q84" i="5"/>
  <c r="S84" i="5"/>
  <c r="K83" i="5"/>
  <c r="AF13" i="5"/>
  <c r="R53" i="5"/>
  <c r="G80" i="5"/>
  <c r="T20" i="5"/>
  <c r="U20" i="5"/>
  <c r="V20" i="5"/>
  <c r="W20" i="5"/>
  <c r="X20" i="5"/>
  <c r="Y20" i="5"/>
  <c r="Z20" i="5"/>
  <c r="AA20" i="5"/>
  <c r="AB20" i="5"/>
  <c r="AC20" i="5"/>
  <c r="AD20" i="5"/>
  <c r="AE20" i="5"/>
  <c r="G17" i="5"/>
  <c r="H17" i="5"/>
  <c r="I17" i="5"/>
  <c r="J17" i="5"/>
  <c r="K17" i="5"/>
  <c r="L17" i="5"/>
  <c r="M17" i="5"/>
  <c r="N17" i="5"/>
  <c r="O17" i="5"/>
  <c r="P17" i="5"/>
  <c r="T18" i="5"/>
  <c r="U18" i="5"/>
  <c r="V18" i="5"/>
  <c r="W18" i="5"/>
  <c r="X18" i="5"/>
  <c r="Y18" i="5"/>
  <c r="Z18" i="5"/>
  <c r="AA18" i="5"/>
  <c r="AB18" i="5"/>
  <c r="AC18" i="5"/>
  <c r="AD18" i="5"/>
  <c r="AE18" i="5"/>
  <c r="E22" i="5"/>
  <c r="F16" i="5"/>
  <c r="F21" i="5"/>
  <c r="G21" i="5"/>
  <c r="H21" i="5"/>
  <c r="I21" i="5"/>
  <c r="J21" i="5"/>
  <c r="K21" i="5"/>
  <c r="L21" i="5"/>
  <c r="M21" i="5"/>
  <c r="N21" i="5"/>
  <c r="O21" i="5"/>
  <c r="P21" i="5"/>
  <c r="F19" i="5"/>
  <c r="G19" i="5"/>
  <c r="H19" i="5"/>
  <c r="I19" i="5"/>
  <c r="J19" i="5"/>
  <c r="K19" i="5"/>
  <c r="L19" i="5"/>
  <c r="M19" i="5"/>
  <c r="N19" i="5"/>
  <c r="O19" i="5"/>
  <c r="P19" i="5"/>
  <c r="Q13" i="5"/>
  <c r="R18" i="5"/>
  <c r="E80" i="5"/>
  <c r="R20" i="5"/>
  <c r="E89" i="5"/>
  <c r="E94" i="5"/>
  <c r="W66" i="5"/>
  <c r="X66" i="5"/>
  <c r="Y66" i="5"/>
  <c r="Z66" i="5"/>
  <c r="AA66" i="5"/>
  <c r="AB66" i="5"/>
  <c r="AC66" i="5"/>
  <c r="AD66" i="5"/>
  <c r="AE66" i="5"/>
  <c r="T67" i="5"/>
  <c r="I89" i="5"/>
  <c r="K89" i="5"/>
  <c r="H89" i="5"/>
  <c r="K94" i="5"/>
  <c r="Q94" i="5"/>
  <c r="Q97" i="5"/>
  <c r="J83" i="5"/>
  <c r="F94" i="5"/>
  <c r="F97" i="5"/>
  <c r="T83" i="5"/>
  <c r="S94" i="5"/>
  <c r="S97" i="5"/>
  <c r="I80" i="5"/>
  <c r="K80" i="5"/>
  <c r="O94" i="5"/>
  <c r="O97" i="5"/>
  <c r="I94" i="5"/>
  <c r="R54" i="5"/>
  <c r="G81" i="5"/>
  <c r="R52" i="5"/>
  <c r="G79" i="5"/>
  <c r="R69" i="5"/>
  <c r="G96" i="5"/>
  <c r="AG53" i="5"/>
  <c r="P80" i="5"/>
  <c r="R19" i="5"/>
  <c r="E81" i="5"/>
  <c r="AG20" i="5"/>
  <c r="N89" i="5"/>
  <c r="R17" i="5"/>
  <c r="E79" i="5"/>
  <c r="T21" i="5"/>
  <c r="U21" i="5"/>
  <c r="V21" i="5"/>
  <c r="W21" i="5"/>
  <c r="X21" i="5"/>
  <c r="Y21" i="5"/>
  <c r="Z21" i="5"/>
  <c r="AA21" i="5"/>
  <c r="AB21" i="5"/>
  <c r="AC21" i="5"/>
  <c r="AD21" i="5"/>
  <c r="AE21" i="5"/>
  <c r="F22" i="5"/>
  <c r="G16" i="5"/>
  <c r="R21" i="5"/>
  <c r="E96" i="5"/>
  <c r="T19" i="5"/>
  <c r="U19" i="5"/>
  <c r="V19" i="5"/>
  <c r="W19" i="5"/>
  <c r="X19" i="5"/>
  <c r="Y19" i="5"/>
  <c r="Z19" i="5"/>
  <c r="AA19" i="5"/>
  <c r="AB19" i="5"/>
  <c r="AC19" i="5"/>
  <c r="AD19" i="5"/>
  <c r="AE19" i="5"/>
  <c r="T17" i="5"/>
  <c r="U17" i="5"/>
  <c r="V17" i="5"/>
  <c r="W17" i="5"/>
  <c r="X17" i="5"/>
  <c r="Y17" i="5"/>
  <c r="Z17" i="5"/>
  <c r="AA17" i="5"/>
  <c r="AB17" i="5"/>
  <c r="AC17" i="5"/>
  <c r="AD17" i="5"/>
  <c r="AE17" i="5"/>
  <c r="AG18" i="5"/>
  <c r="N80" i="5"/>
  <c r="T70" i="5"/>
  <c r="U67" i="5"/>
  <c r="U70" i="5"/>
  <c r="W57" i="5"/>
  <c r="V67" i="5"/>
  <c r="V70" i="5"/>
  <c r="AG66" i="5"/>
  <c r="P93" i="5"/>
  <c r="R93" i="5"/>
  <c r="T93" i="5"/>
  <c r="J89" i="5"/>
  <c r="J94" i="5"/>
  <c r="J97" i="5"/>
  <c r="H94" i="5"/>
  <c r="H97" i="5"/>
  <c r="R80" i="5"/>
  <c r="T80" i="5"/>
  <c r="I96" i="5"/>
  <c r="K96" i="5"/>
  <c r="N94" i="5"/>
  <c r="R89" i="5"/>
  <c r="I79" i="5"/>
  <c r="K79" i="5"/>
  <c r="I81" i="5"/>
  <c r="K81" i="5"/>
  <c r="AG52" i="5"/>
  <c r="P79" i="5"/>
  <c r="AG54" i="5"/>
  <c r="P81" i="5"/>
  <c r="AG17" i="5"/>
  <c r="N79" i="5"/>
  <c r="H16" i="5"/>
  <c r="G22" i="5"/>
  <c r="AG19" i="5"/>
  <c r="N81" i="5"/>
  <c r="AG21" i="5"/>
  <c r="N96" i="5"/>
  <c r="R96" i="5"/>
  <c r="T96" i="5"/>
  <c r="X57" i="5"/>
  <c r="W67" i="5"/>
  <c r="W70" i="5"/>
  <c r="R81" i="5"/>
  <c r="T81" i="5"/>
  <c r="R79" i="5"/>
  <c r="T79" i="5"/>
  <c r="T89" i="5"/>
  <c r="H22" i="5"/>
  <c r="I16" i="5"/>
  <c r="Y57" i="5"/>
  <c r="X67" i="5"/>
  <c r="X70" i="5"/>
  <c r="I22" i="5"/>
  <c r="J16" i="5"/>
  <c r="Z57" i="5"/>
  <c r="Y67" i="5"/>
  <c r="Y70" i="5"/>
  <c r="J22" i="5"/>
  <c r="K16" i="5"/>
  <c r="AA57" i="5"/>
  <c r="Z67" i="5"/>
  <c r="Z70" i="5"/>
  <c r="K22" i="5"/>
  <c r="L16" i="5"/>
  <c r="AB57" i="5"/>
  <c r="AA67" i="5"/>
  <c r="AA70" i="5"/>
  <c r="L22" i="5"/>
  <c r="M16" i="5"/>
  <c r="AC57" i="5"/>
  <c r="AB67" i="5"/>
  <c r="AB70" i="5"/>
  <c r="M22" i="5"/>
  <c r="N16" i="5"/>
  <c r="AD57" i="5"/>
  <c r="AC67" i="5"/>
  <c r="AC70" i="5"/>
  <c r="N22" i="5"/>
  <c r="O16" i="5"/>
  <c r="AE57" i="5"/>
  <c r="AD67" i="5"/>
  <c r="AD70" i="5"/>
  <c r="O22" i="5"/>
  <c r="P16" i="5"/>
  <c r="AE67" i="5"/>
  <c r="AG57" i="5"/>
  <c r="P84" i="5"/>
  <c r="R70" i="5"/>
  <c r="R51" i="5"/>
  <c r="G78" i="5"/>
  <c r="T16" i="5"/>
  <c r="P22" i="5"/>
  <c r="R22" i="5"/>
  <c r="R16" i="5"/>
  <c r="AE70" i="5"/>
  <c r="AG70" i="5"/>
  <c r="AG67" i="5"/>
  <c r="R84" i="5"/>
  <c r="P94" i="5"/>
  <c r="E78" i="5"/>
  <c r="I78" i="5"/>
  <c r="G97" i="5"/>
  <c r="T22" i="5"/>
  <c r="U16" i="5"/>
  <c r="T84" i="5"/>
  <c r="T94" i="5"/>
  <c r="R94" i="5"/>
  <c r="E97" i="5"/>
  <c r="K78" i="5"/>
  <c r="K97" i="5"/>
  <c r="I97" i="5"/>
  <c r="U22" i="5"/>
  <c r="V16" i="5"/>
  <c r="V22" i="5"/>
  <c r="W16" i="5"/>
  <c r="W22" i="5"/>
  <c r="X16" i="5"/>
  <c r="X22" i="5"/>
  <c r="Y16" i="5"/>
  <c r="Z16" i="5"/>
  <c r="Y22" i="5"/>
  <c r="Z22" i="5"/>
  <c r="AA16" i="5"/>
  <c r="AA22" i="5"/>
  <c r="AB16" i="5"/>
  <c r="AB22" i="5"/>
  <c r="AC16" i="5"/>
  <c r="AC22" i="5"/>
  <c r="AD16" i="5"/>
  <c r="AD22" i="5"/>
  <c r="AE16" i="5"/>
  <c r="AG51" i="5"/>
  <c r="P78" i="5"/>
  <c r="AE22" i="5"/>
  <c r="AG16" i="5"/>
  <c r="AG22" i="5"/>
  <c r="N78" i="5"/>
  <c r="N97" i="5"/>
  <c r="P97" i="5"/>
  <c r="C40" i="4"/>
  <c r="B40" i="4"/>
  <c r="C36" i="4"/>
  <c r="H33" i="2"/>
  <c r="C33" i="2"/>
  <c r="C27" i="2"/>
  <c r="E27" i="2"/>
  <c r="C23" i="2"/>
  <c r="E23" i="2"/>
  <c r="R78" i="5"/>
  <c r="R97" i="5"/>
  <c r="D34" i="2"/>
  <c r="D10" i="2"/>
  <c r="D15" i="2"/>
  <c r="T78" i="5"/>
  <c r="T97" i="5"/>
  <c r="D37" i="2"/>
  <c r="E34" i="2"/>
  <c r="E37" i="2" s="1"/>
  <c r="E10" i="2"/>
  <c r="E15" i="2" s="1"/>
  <c r="E18" i="2" s="1"/>
  <c r="E21" i="2" s="1"/>
  <c r="J27" i="2"/>
  <c r="J34" i="2"/>
  <c r="J37" i="2" s="1"/>
  <c r="F8" i="2"/>
  <c r="K8" i="2"/>
  <c r="A9" i="2"/>
  <c r="A10" i="2"/>
  <c r="A11" i="2" s="1"/>
  <c r="A12" i="2" s="1"/>
  <c r="A13" i="2" s="1"/>
  <c r="A14" i="2" s="1"/>
  <c r="A15" i="2" s="1"/>
  <c r="A16" i="2" s="1"/>
  <c r="A17" i="2" s="1"/>
  <c r="A18" i="2" s="1"/>
  <c r="A19" i="2" s="1"/>
  <c r="A20" i="2" s="1"/>
  <c r="A21" i="2" s="1"/>
  <c r="A22" i="2" s="1"/>
  <c r="A23" i="2" s="1"/>
  <c r="A24" i="2" s="1"/>
  <c r="A25" i="2" s="1"/>
  <c r="A26" i="2" s="1"/>
  <c r="A27" i="2" s="1"/>
  <c r="A28" i="2" s="1"/>
  <c r="A31" i="2" s="1"/>
  <c r="A32" i="2" s="1"/>
  <c r="A33" i="2" s="1"/>
  <c r="A34" i="2" s="1"/>
  <c r="A35" i="2" s="1"/>
  <c r="A36" i="2" s="1"/>
  <c r="A37" i="2" s="1"/>
  <c r="C10" i="2"/>
  <c r="C15" i="2"/>
  <c r="C18" i="2" s="1"/>
  <c r="C21" i="2" s="1"/>
  <c r="H10" i="2"/>
  <c r="H15" i="2" s="1"/>
  <c r="H18" i="2" s="1"/>
  <c r="H21" i="2" s="1"/>
  <c r="J10" i="2"/>
  <c r="J15" i="2" s="1"/>
  <c r="J18" i="2" s="1"/>
  <c r="J21" i="2" s="1"/>
  <c r="I10" i="2"/>
  <c r="I15" i="2" s="1"/>
  <c r="F12" i="2"/>
  <c r="K12" i="2"/>
  <c r="F13" i="2"/>
  <c r="K13" i="2"/>
  <c r="F14" i="2"/>
  <c r="K14" i="2"/>
  <c r="C34" i="2"/>
  <c r="C37" i="2"/>
  <c r="I34" i="2"/>
  <c r="I37" i="2" s="1"/>
  <c r="K9" i="2"/>
  <c r="K10" i="2" s="1"/>
  <c r="K15" i="2" s="1"/>
  <c r="F33" i="2"/>
  <c r="K31" i="2"/>
  <c r="K34" i="2" s="1"/>
  <c r="J23" i="2"/>
  <c r="F31" i="2"/>
  <c r="H34" i="2"/>
  <c r="H37" i="2"/>
  <c r="K33" i="2"/>
  <c r="F9" i="2"/>
  <c r="F10" i="2" s="1"/>
  <c r="F15" i="2" s="1"/>
  <c r="I49" i="9" l="1"/>
  <c r="G57" i="9"/>
  <c r="E41" i="9"/>
  <c r="F40" i="9"/>
  <c r="E44" i="9"/>
  <c r="E45" i="9" s="1"/>
  <c r="D77" i="9"/>
  <c r="D19" i="9"/>
  <c r="F68" i="9"/>
  <c r="F15" i="9"/>
  <c r="G7" i="9"/>
  <c r="I48" i="9"/>
  <c r="H56" i="9"/>
  <c r="E61" i="9"/>
  <c r="F60" i="9"/>
  <c r="E64" i="9"/>
  <c r="E65" i="9" s="1"/>
  <c r="K28" i="9"/>
  <c r="E76" i="9"/>
  <c r="E16" i="9"/>
  <c r="E77" i="9" s="1"/>
  <c r="K36" i="9"/>
  <c r="I37" i="9"/>
  <c r="E69" i="9"/>
  <c r="F8" i="9"/>
  <c r="E17" i="7"/>
  <c r="Q54" i="7"/>
  <c r="Z23" i="7"/>
  <c r="N23" i="7"/>
  <c r="R54" i="7"/>
  <c r="B41" i="7"/>
  <c r="D54" i="7"/>
  <c r="N55" i="7" s="1"/>
  <c r="N47" i="7"/>
  <c r="Z47" i="7"/>
  <c r="F37" i="2"/>
  <c r="F34" i="2"/>
  <c r="H25" i="2"/>
  <c r="H41" i="2" s="1"/>
  <c r="H43" i="2" s="1"/>
  <c r="F9" i="1" s="1"/>
  <c r="H28" i="2"/>
  <c r="C28" i="2"/>
  <c r="C25" i="2"/>
  <c r="C41" i="2" s="1"/>
  <c r="C43" i="2" s="1"/>
  <c r="E9" i="1" s="1"/>
  <c r="J25" i="2"/>
  <c r="J28" i="2"/>
  <c r="E25" i="2"/>
  <c r="E28" i="2"/>
  <c r="E41" i="2" s="1"/>
  <c r="E43" i="2" s="1"/>
  <c r="E8" i="1" s="1"/>
  <c r="K37" i="2"/>
  <c r="M28" i="2"/>
  <c r="M25" i="2"/>
  <c r="D20" i="9" l="1"/>
  <c r="D81" i="9" s="1"/>
  <c r="E19" i="9"/>
  <c r="D80" i="9"/>
  <c r="D23" i="9"/>
  <c r="F61" i="9"/>
  <c r="G60" i="9"/>
  <c r="F64" i="9"/>
  <c r="F65" i="9" s="1"/>
  <c r="G15" i="9"/>
  <c r="H7" i="9"/>
  <c r="G68" i="9"/>
  <c r="H57" i="9"/>
  <c r="F41" i="9"/>
  <c r="G40" i="9"/>
  <c r="F44" i="9"/>
  <c r="F45" i="9" s="1"/>
  <c r="I56" i="9"/>
  <c r="J48" i="9"/>
  <c r="G8" i="9"/>
  <c r="F69" i="9"/>
  <c r="K37" i="9"/>
  <c r="L36" i="9"/>
  <c r="L28" i="9"/>
  <c r="M28" i="9" s="1"/>
  <c r="N28" i="9" s="1"/>
  <c r="O28" i="9" s="1"/>
  <c r="K29" i="9"/>
  <c r="L29" i="9" s="1"/>
  <c r="M29" i="9" s="1"/>
  <c r="N29" i="9" s="1"/>
  <c r="O29" i="9" s="1"/>
  <c r="F76" i="9"/>
  <c r="F16" i="9"/>
  <c r="F77" i="9" s="1"/>
  <c r="Z55" i="7"/>
  <c r="E34" i="7"/>
  <c r="F17" i="7"/>
  <c r="C41" i="7"/>
  <c r="D41" i="7" s="1"/>
  <c r="E41" i="7" s="1"/>
  <c r="F41" i="7" s="1"/>
  <c r="G41" i="7" s="1"/>
  <c r="H41" i="7" s="1"/>
  <c r="I41" i="7" s="1"/>
  <c r="J41" i="7" s="1"/>
  <c r="K41" i="7" s="1"/>
  <c r="L41" i="7" s="1"/>
  <c r="M41" i="7" s="1"/>
  <c r="N41" i="7" s="1"/>
  <c r="N42" i="7"/>
  <c r="J41" i="2"/>
  <c r="J43" i="2" s="1"/>
  <c r="F8" i="1" s="1"/>
  <c r="M41" i="2"/>
  <c r="M43" i="2" s="1"/>
  <c r="D24" i="9" l="1"/>
  <c r="D85" i="9" s="1"/>
  <c r="D84" i="9"/>
  <c r="L37" i="9"/>
  <c r="M36" i="9"/>
  <c r="G41" i="9"/>
  <c r="H40" i="9"/>
  <c r="G44" i="9"/>
  <c r="G45" i="9" s="1"/>
  <c r="G61" i="9"/>
  <c r="H60" i="9"/>
  <c r="G64" i="9"/>
  <c r="G65" i="9" s="1"/>
  <c r="E80" i="9"/>
  <c r="E20" i="9"/>
  <c r="E81" i="9" s="1"/>
  <c r="F19" i="9"/>
  <c r="E23" i="9"/>
  <c r="I57" i="9"/>
  <c r="K56" i="9"/>
  <c r="G76" i="9"/>
  <c r="G16" i="9"/>
  <c r="G77" i="9" s="1"/>
  <c r="G69" i="9"/>
  <c r="H8" i="9"/>
  <c r="K48" i="9"/>
  <c r="J68" i="9"/>
  <c r="I7" i="9"/>
  <c r="H68" i="9"/>
  <c r="H15" i="9"/>
  <c r="F34" i="7"/>
  <c r="G17" i="7"/>
  <c r="O41" i="7"/>
  <c r="P41" i="7" s="1"/>
  <c r="Q41" i="7" s="1"/>
  <c r="R41" i="7" s="1"/>
  <c r="S41" i="7" s="1"/>
  <c r="T41" i="7" s="1"/>
  <c r="U41" i="7" s="1"/>
  <c r="V41" i="7" s="1"/>
  <c r="W41" i="7" s="1"/>
  <c r="X41" i="7" s="1"/>
  <c r="Y41" i="7" s="1"/>
  <c r="Z41" i="7" s="1"/>
  <c r="Z42" i="7"/>
  <c r="G8" i="1"/>
  <c r="G11" i="1" s="1"/>
  <c r="H69" i="9" l="1"/>
  <c r="I8" i="9"/>
  <c r="I69" i="9" s="1"/>
  <c r="E84" i="9"/>
  <c r="E24" i="9"/>
  <c r="E85" i="9" s="1"/>
  <c r="H41" i="9"/>
  <c r="I40" i="9"/>
  <c r="H44" i="9"/>
  <c r="H45" i="9" s="1"/>
  <c r="I68" i="9"/>
  <c r="I15" i="9"/>
  <c r="K7" i="9"/>
  <c r="K57" i="9"/>
  <c r="L56" i="9"/>
  <c r="F80" i="9"/>
  <c r="F20" i="9"/>
  <c r="F81" i="9" s="1"/>
  <c r="G19" i="9"/>
  <c r="F23" i="9"/>
  <c r="H61" i="9"/>
  <c r="I60" i="9"/>
  <c r="H64" i="9"/>
  <c r="H65" i="9" s="1"/>
  <c r="H16" i="9"/>
  <c r="H77" i="9" s="1"/>
  <c r="H76" i="9"/>
  <c r="L48" i="9"/>
  <c r="M48" i="9" s="1"/>
  <c r="N48" i="9" s="1"/>
  <c r="O48" i="9" s="1"/>
  <c r="K49" i="9"/>
  <c r="M37" i="9"/>
  <c r="N36" i="9"/>
  <c r="G34" i="7"/>
  <c r="H17" i="7"/>
  <c r="N37" i="9" l="1"/>
  <c r="O36" i="9"/>
  <c r="G80" i="9"/>
  <c r="G20" i="9"/>
  <c r="G81" i="9" s="1"/>
  <c r="H19" i="9"/>
  <c r="G23" i="9"/>
  <c r="K60" i="9"/>
  <c r="I61" i="9"/>
  <c r="I64" i="9"/>
  <c r="I65" i="9" s="1"/>
  <c r="K68" i="9"/>
  <c r="K8" i="9"/>
  <c r="L7" i="9"/>
  <c r="I41" i="9"/>
  <c r="K40" i="9"/>
  <c r="I44" i="9"/>
  <c r="I45" i="9" s="1"/>
  <c r="L49" i="9"/>
  <c r="M49" i="9" s="1"/>
  <c r="N49" i="9" s="1"/>
  <c r="O49" i="9" s="1"/>
  <c r="F84" i="9"/>
  <c r="F24" i="9"/>
  <c r="F85" i="9" s="1"/>
  <c r="M56" i="9"/>
  <c r="L57" i="9"/>
  <c r="I76" i="9"/>
  <c r="I16" i="9"/>
  <c r="I77" i="9" s="1"/>
  <c r="K15" i="9"/>
  <c r="H34" i="7"/>
  <c r="I17" i="7"/>
  <c r="K69" i="9" l="1"/>
  <c r="L8" i="9"/>
  <c r="L40" i="9"/>
  <c r="K41" i="9"/>
  <c r="K44" i="9"/>
  <c r="K45" i="9" s="1"/>
  <c r="G24" i="9"/>
  <c r="G85" i="9" s="1"/>
  <c r="G84" i="9"/>
  <c r="K61" i="9"/>
  <c r="L60" i="9"/>
  <c r="K64" i="9"/>
  <c r="K65" i="9" s="1"/>
  <c r="H80" i="9"/>
  <c r="H20" i="9"/>
  <c r="H81" i="9" s="1"/>
  <c r="I19" i="9"/>
  <c r="H23" i="9"/>
  <c r="O37" i="9"/>
  <c r="K16" i="9"/>
  <c r="K77" i="9" s="1"/>
  <c r="L15" i="9"/>
  <c r="K76" i="9"/>
  <c r="M57" i="9"/>
  <c r="N56" i="9"/>
  <c r="M7" i="9"/>
  <c r="L68" i="9"/>
  <c r="I34" i="7"/>
  <c r="J17" i="7"/>
  <c r="L41" i="9" l="1"/>
  <c r="M40" i="9"/>
  <c r="L44" i="9"/>
  <c r="L45" i="9" s="1"/>
  <c r="L69" i="9"/>
  <c r="M8" i="9"/>
  <c r="M68" i="9"/>
  <c r="N7" i="9"/>
  <c r="L76" i="9"/>
  <c r="L16" i="9"/>
  <c r="L77" i="9" s="1"/>
  <c r="M15" i="9"/>
  <c r="N57" i="9"/>
  <c r="O56" i="9"/>
  <c r="H24" i="9"/>
  <c r="H85" i="9" s="1"/>
  <c r="H84" i="9"/>
  <c r="I80" i="9"/>
  <c r="K19" i="9"/>
  <c r="I20" i="9"/>
  <c r="I81" i="9" s="1"/>
  <c r="I23" i="9"/>
  <c r="L61" i="9"/>
  <c r="M60" i="9"/>
  <c r="L64" i="9"/>
  <c r="L65" i="9" s="1"/>
  <c r="J34" i="7"/>
  <c r="K17" i="7"/>
  <c r="K80" i="9" l="1"/>
  <c r="K20" i="9"/>
  <c r="K81" i="9" s="1"/>
  <c r="L19" i="9"/>
  <c r="K23" i="9"/>
  <c r="M76" i="9"/>
  <c r="M16" i="9"/>
  <c r="M77" i="9" s="1"/>
  <c r="N15" i="9"/>
  <c r="M69" i="9"/>
  <c r="N8" i="9"/>
  <c r="I84" i="9"/>
  <c r="I24" i="9"/>
  <c r="I85" i="9" s="1"/>
  <c r="N60" i="9"/>
  <c r="M61" i="9"/>
  <c r="M64" i="9"/>
  <c r="M65" i="9" s="1"/>
  <c r="O57" i="9"/>
  <c r="M41" i="9"/>
  <c r="N40" i="9"/>
  <c r="M44" i="9"/>
  <c r="M45" i="9" s="1"/>
  <c r="N68" i="9"/>
  <c r="O7" i="9"/>
  <c r="O68" i="9" s="1"/>
  <c r="L17" i="7"/>
  <c r="K34" i="7"/>
  <c r="N41" i="9" l="1"/>
  <c r="O40" i="9"/>
  <c r="N44" i="9"/>
  <c r="N45" i="9" s="1"/>
  <c r="L80" i="9"/>
  <c r="L20" i="9"/>
  <c r="L81" i="9" s="1"/>
  <c r="M19" i="9"/>
  <c r="L23" i="9"/>
  <c r="N76" i="9"/>
  <c r="N16" i="9"/>
  <c r="N77" i="9" s="1"/>
  <c r="O15" i="9"/>
  <c r="K84" i="9"/>
  <c r="K24" i="9"/>
  <c r="K85" i="9" s="1"/>
  <c r="N69" i="9"/>
  <c r="O8" i="9"/>
  <c r="O69" i="9" s="1"/>
  <c r="N61" i="9"/>
  <c r="O60" i="9"/>
  <c r="N64" i="9"/>
  <c r="N65" i="9" s="1"/>
  <c r="L34" i="7"/>
  <c r="M17" i="7"/>
  <c r="L84" i="9" l="1"/>
  <c r="L24" i="9"/>
  <c r="L85" i="9" s="1"/>
  <c r="O16" i="9"/>
  <c r="O77" i="9" s="1"/>
  <c r="O76" i="9"/>
  <c r="M80" i="9"/>
  <c r="M20" i="9"/>
  <c r="M81" i="9" s="1"/>
  <c r="N19" i="9"/>
  <c r="M23" i="9"/>
  <c r="O41" i="9"/>
  <c r="O44" i="9"/>
  <c r="O45" i="9" s="1"/>
  <c r="O61" i="9"/>
  <c r="O64" i="9"/>
  <c r="O65" i="9" s="1"/>
  <c r="M34" i="7"/>
  <c r="N17" i="7"/>
  <c r="N80" i="9" l="1"/>
  <c r="N20" i="9"/>
  <c r="N81" i="9" s="1"/>
  <c r="O19" i="9"/>
  <c r="N23" i="9"/>
  <c r="M84" i="9"/>
  <c r="M24" i="9"/>
  <c r="M85" i="9" s="1"/>
  <c r="N34" i="7"/>
  <c r="O17" i="7"/>
  <c r="N18" i="7"/>
  <c r="N25" i="7" s="1"/>
  <c r="N84" i="9" l="1"/>
  <c r="N24" i="9"/>
  <c r="N85" i="9" s="1"/>
  <c r="O80" i="9"/>
  <c r="O20" i="9"/>
  <c r="O81" i="9" s="1"/>
  <c r="O23" i="9"/>
  <c r="P17" i="7"/>
  <c r="O34" i="7"/>
  <c r="N35" i="7"/>
  <c r="N49" i="7" s="1"/>
  <c r="N57" i="7" s="1"/>
  <c r="O24" i="9" l="1"/>
  <c r="O85" i="9" s="1"/>
  <c r="O84" i="9"/>
  <c r="N61" i="7"/>
  <c r="D17" i="2"/>
  <c r="P34" i="7"/>
  <c r="Q17" i="7"/>
  <c r="Q34" i="7" l="1"/>
  <c r="R17" i="7"/>
  <c r="F17" i="2"/>
  <c r="F18" i="2" s="1"/>
  <c r="D18" i="2"/>
  <c r="D21" i="2" s="1"/>
  <c r="S17" i="7" l="1"/>
  <c r="R34" i="7"/>
  <c r="F21" i="2"/>
  <c r="F28" i="2" s="1"/>
  <c r="D25" i="2"/>
  <c r="D28" i="2"/>
  <c r="F25" i="2" l="1"/>
  <c r="F41" i="2" s="1"/>
  <c r="F43" i="2" s="1"/>
  <c r="D41" i="2"/>
  <c r="D43" i="2" s="1"/>
  <c r="E10" i="1" s="1"/>
  <c r="E11" i="1" s="1"/>
  <c r="T17" i="7"/>
  <c r="S34" i="7"/>
  <c r="T34" i="7" l="1"/>
  <c r="U17" i="7"/>
  <c r="V17" i="7" l="1"/>
  <c r="U34" i="7"/>
  <c r="W17" i="7" l="1"/>
  <c r="V34" i="7"/>
  <c r="W34" i="7" l="1"/>
  <c r="X17" i="7"/>
  <c r="X34" i="7" l="1"/>
  <c r="Y17" i="7"/>
  <c r="Z17" i="7" l="1"/>
  <c r="Y34" i="7"/>
  <c r="Z34" i="7" l="1"/>
  <c r="Z35" i="7" s="1"/>
  <c r="Z49" i="7" s="1"/>
  <c r="Z18" i="7"/>
  <c r="Z25" i="7" s="1"/>
  <c r="Z57" i="7" s="1"/>
  <c r="Z61" i="7" l="1"/>
  <c r="I17" i="2"/>
  <c r="K17" i="2" l="1"/>
  <c r="K18" i="2" s="1"/>
  <c r="I18" i="2"/>
  <c r="I21" i="2" s="1"/>
  <c r="I25" i="2" l="1"/>
  <c r="K21" i="2"/>
  <c r="K28" i="2" s="1"/>
  <c r="I28" i="2"/>
  <c r="K25" i="2" l="1"/>
  <c r="K41" i="2" s="1"/>
  <c r="K43" i="2" s="1"/>
  <c r="I41" i="2"/>
  <c r="I43" i="2" s="1"/>
  <c r="F10" i="1" s="1"/>
  <c r="F11" i="1" s="1"/>
</calcChain>
</file>

<file path=xl/comments1.xml><?xml version="1.0" encoding="utf-8"?>
<comments xmlns="http://schemas.openxmlformats.org/spreadsheetml/2006/main">
  <authors>
    <author>spm0ol8</author>
  </authors>
  <commentList>
    <comment ref="C89" authorId="0">
      <text>
        <r>
          <rPr>
            <b/>
            <sz val="9"/>
            <color indexed="81"/>
            <rFont val="Tahoma"/>
            <family val="2"/>
          </rPr>
          <t>spm0ol8:</t>
        </r>
        <r>
          <rPr>
            <sz val="9"/>
            <color indexed="81"/>
            <rFont val="Tahoma"/>
            <family val="2"/>
          </rPr>
          <t xml:space="preserve">
Composite Rate from pending 2016-2017 depr study for new Port CC Plant (341-346)</t>
        </r>
      </text>
    </comment>
    <comment ref="C90" authorId="0">
      <text>
        <r>
          <rPr>
            <b/>
            <sz val="9"/>
            <color indexed="81"/>
            <rFont val="Tahoma"/>
            <family val="2"/>
          </rPr>
          <t>spm0ol8:</t>
        </r>
        <r>
          <rPr>
            <sz val="9"/>
            <color indexed="81"/>
            <rFont val="Tahoma"/>
            <family val="2"/>
          </rPr>
          <t xml:space="preserve">
Composite Rate from pending 2016-2017 depr study for Substation</t>
        </r>
      </text>
    </comment>
    <comment ref="C91" authorId="0">
      <text>
        <r>
          <rPr>
            <b/>
            <sz val="9"/>
            <color indexed="81"/>
            <rFont val="Tahoma"/>
            <family val="2"/>
          </rPr>
          <t>spm0ol8:</t>
        </r>
        <r>
          <rPr>
            <sz val="9"/>
            <color indexed="81"/>
            <rFont val="Tahoma"/>
            <family val="2"/>
          </rPr>
          <t xml:space="preserve">
Composite Rate from pending 2016-2017 depr study for Transmission</t>
        </r>
      </text>
    </comment>
    <comment ref="C94" authorId="0">
      <text>
        <r>
          <rPr>
            <b/>
            <sz val="9"/>
            <color indexed="81"/>
            <rFont val="Tahoma"/>
            <family val="2"/>
          </rPr>
          <t>spm0ol8:</t>
        </r>
        <r>
          <rPr>
            <sz val="9"/>
            <color indexed="81"/>
            <rFont val="Tahoma"/>
            <family val="2"/>
          </rPr>
          <t xml:space="preserve">
Breakdown of "Transmission" Amount above based on CAPEX email from Jeff Young (12.2.15)</t>
        </r>
      </text>
    </comment>
  </commentList>
</comments>
</file>

<file path=xl/sharedStrings.xml><?xml version="1.0" encoding="utf-8"?>
<sst xmlns="http://schemas.openxmlformats.org/spreadsheetml/2006/main" count="536" uniqueCount="242">
  <si>
    <t>Notes:</t>
  </si>
  <si>
    <t>Item</t>
  </si>
  <si>
    <t>Item 
No.</t>
  </si>
  <si>
    <t>Category
Affected</t>
  </si>
  <si>
    <t>NOI &amp; RB</t>
  </si>
  <si>
    <t>Company Adjustment - 
Depreciation</t>
  </si>
  <si>
    <t>N/A</t>
  </si>
  <si>
    <t>RB</t>
  </si>
  <si>
    <t>NOI</t>
  </si>
  <si>
    <t>SUMMARY OF IDENTIFIED ADJUSTMENTS</t>
  </si>
  <si>
    <t>FLORIDA POWER &amp; LIGHT COMPANY AND SUBSIDIARIES</t>
  </si>
  <si>
    <t>DOCKET NO. 160021-EI</t>
  </si>
  <si>
    <r>
      <rPr>
        <vertAlign val="superscript"/>
        <sz val="12"/>
        <rFont val="Arial"/>
        <family val="2"/>
      </rPr>
      <t xml:space="preserve">(3) </t>
    </r>
    <r>
      <rPr>
        <sz val="12"/>
        <rFont val="Arial"/>
        <family val="2"/>
      </rPr>
      <t>Refer to MFR C-44 for TY &amp; SY</t>
    </r>
  </si>
  <si>
    <r>
      <rPr>
        <vertAlign val="superscript"/>
        <sz val="12"/>
        <rFont val="Arial"/>
        <family val="2"/>
      </rPr>
      <t>(2)</t>
    </r>
    <r>
      <rPr>
        <sz val="12"/>
        <rFont val="Arial"/>
        <family val="2"/>
      </rPr>
      <t xml:space="preserve"> Jurisdictional factors reflected in this calculation are the same as the jusridictional factors reflected in MFRs B-2 &amp; C-3 for the TY &amp; SY</t>
    </r>
  </si>
  <si>
    <r>
      <rPr>
        <vertAlign val="superscript"/>
        <sz val="12"/>
        <rFont val="Arial"/>
        <family val="2"/>
      </rPr>
      <t xml:space="preserve">(1) </t>
    </r>
    <r>
      <rPr>
        <sz val="12"/>
        <rFont val="Arial"/>
        <family val="2"/>
      </rPr>
      <t xml:space="preserve">Pre-Tax COC (debt/equity) was obtained from MFRs D-1a for the TY &amp; SY </t>
    </r>
  </si>
  <si>
    <t>TOTAL REVENUE REQUIREMENT</t>
  </si>
  <si>
    <r>
      <t>RAF and Bad Debt Multiplier</t>
    </r>
    <r>
      <rPr>
        <vertAlign val="superscript"/>
        <sz val="12"/>
        <rFont val="Arial"/>
        <family val="2"/>
      </rPr>
      <t xml:space="preserve"> (3)</t>
    </r>
  </si>
  <si>
    <t>SUBTOTAL (SUM OF LINES 18, 21, &amp; 25)</t>
  </si>
  <si>
    <t>JURISDICTIONAL NET OPERATING INCOME</t>
  </si>
  <si>
    <r>
      <t>JURISDICTIONAL FACTOR</t>
    </r>
    <r>
      <rPr>
        <vertAlign val="superscript"/>
        <sz val="12"/>
        <rFont val="Arial"/>
        <family val="2"/>
      </rPr>
      <t xml:space="preserve"> (2)</t>
    </r>
  </si>
  <si>
    <t xml:space="preserve"> </t>
  </si>
  <si>
    <t>TOTAL - INCREASE/(DECREASE)</t>
  </si>
  <si>
    <t>REVENUES</t>
  </si>
  <si>
    <t>DEPRECIATION &amp; AMORTIZATION</t>
  </si>
  <si>
    <t>OPERATION AND MAINTENANCE EXPENSE</t>
  </si>
  <si>
    <t>NET OPERATING INCOME</t>
  </si>
  <si>
    <t>INTEREST SYNC ADJUSTMENT</t>
  </si>
  <si>
    <r>
      <t xml:space="preserve">COST OF DEBT (D-1a) </t>
    </r>
    <r>
      <rPr>
        <vertAlign val="superscript"/>
        <sz val="12"/>
        <rFont val="Arial"/>
        <family val="2"/>
      </rPr>
      <t>(1)</t>
    </r>
  </si>
  <si>
    <t>RETURN ON RATE BASE</t>
  </si>
  <si>
    <r>
      <t>PRE-TAX RATE OF RETURN (D-1a)</t>
    </r>
    <r>
      <rPr>
        <vertAlign val="superscript"/>
        <sz val="12"/>
        <rFont val="Arial"/>
        <family val="2"/>
      </rPr>
      <t xml:space="preserve"> (1)</t>
    </r>
  </si>
  <si>
    <t>JURISDICTIONAL RATE BASE</t>
  </si>
  <si>
    <t>RATE BASE - INCREASE/(DECREASE)</t>
  </si>
  <si>
    <t>WORKING CAPITAL</t>
  </si>
  <si>
    <t>NET UTILITY PLANT</t>
  </si>
  <si>
    <t>NUCLEAR FUEL</t>
  </si>
  <si>
    <t>CWIP</t>
  </si>
  <si>
    <t>FUTURE USE PLANT</t>
  </si>
  <si>
    <t>NET PLANT IN SERVICE</t>
  </si>
  <si>
    <t>DEPRECIATION &amp; AMORT RESERVE</t>
  </si>
  <si>
    <t>PLANT IN SERVICE</t>
  </si>
  <si>
    <t>RATE BASE</t>
  </si>
  <si>
    <t>Total</t>
  </si>
  <si>
    <t>(3)</t>
  </si>
  <si>
    <t>(2)</t>
  </si>
  <si>
    <t>(1)</t>
  </si>
  <si>
    <t>Impact on 2017
Retail Revenue
Requirements
Incr/(Decr)
($000)</t>
  </si>
  <si>
    <t>Impact on 2018
Retail Revenue
Requirements
Incr/(Decr)
($000)</t>
  </si>
  <si>
    <t>Impact on 2019
OK LSA
Revenue Requirements
Incr/(Decr)
($000)</t>
  </si>
  <si>
    <t xml:space="preserve">Per Book Adjustments/Corrections
with Revenue Requirement Impact
</t>
  </si>
  <si>
    <t>SJRPP - Def Credit - Dismantlement</t>
  </si>
  <si>
    <t>EDR</t>
  </si>
  <si>
    <t>Florida Power &amp; Light</t>
  </si>
  <si>
    <t>Case Name: 2016 Rate Case</t>
  </si>
  <si>
    <t>Docket No: 160021-EI</t>
  </si>
  <si>
    <t>Discovery Attorney:Kevin Donaldson</t>
  </si>
  <si>
    <t>Primary RAD Analyst:</t>
  </si>
  <si>
    <t>Atty Review Completed:5/21/2016</t>
  </si>
  <si>
    <t xml:space="preserve">Discovery Attorney: </t>
  </si>
  <si>
    <t xml:space="preserve">Attorney Review Complete: </t>
  </si>
  <si>
    <t>Data Request Type: Interrogatory</t>
  </si>
  <si>
    <t>288 Discovery Request For Staffs 15th</t>
  </si>
  <si>
    <r>
      <t>QUESTION</t>
    </r>
    <r>
      <rPr>
        <sz val="12"/>
        <rFont val="Times New Roman"/>
        <family val="1"/>
      </rPr>
      <t xml:space="preserve">: </t>
    </r>
  </si>
  <si>
    <t>Please refer to FPL’s Economic Development Rider (rider) tariff (fourth revised sheet No. 8.800 and third revised sheet No. 8.801) in MFR E-14 for the following questions.</t>
  </si>
  <si>
    <r>
      <t>a.</t>
    </r>
    <r>
      <rPr>
        <sz val="7"/>
        <rFont val="Times New Roman"/>
        <family val="1"/>
      </rPr>
      <t xml:space="preserve">       </t>
    </r>
    <r>
      <rPr>
        <sz val="12"/>
        <rFont val="Times New Roman"/>
        <family val="1"/>
      </rPr>
      <t>How many customers does FPL project taking service under this rider for the 2017, 2018, and 2019 test-years?</t>
    </r>
  </si>
  <si>
    <r>
      <t>b.</t>
    </r>
    <r>
      <rPr>
        <sz val="7"/>
        <rFont val="Times New Roman"/>
        <family val="1"/>
      </rPr>
      <t xml:space="preserve">      </t>
    </r>
    <r>
      <rPr>
        <sz val="12"/>
        <rFont val="Times New Roman"/>
        <family val="1"/>
      </rPr>
      <t>Is FPL requesting recovery of any base rate reductions (difference between tariffed base rates and discounted base rates pursuant to the rider)? If yes, what is the dollar amount in each test year? Identify in testimony and MFRs where this information is provided.</t>
    </r>
  </si>
  <si>
    <r>
      <t>c.</t>
    </r>
    <r>
      <rPr>
        <sz val="7"/>
        <rFont val="Times New Roman"/>
        <family val="1"/>
      </rPr>
      <t xml:space="preserve">       </t>
    </r>
    <r>
      <rPr>
        <sz val="12"/>
        <rFont val="Times New Roman"/>
        <family val="1"/>
      </rPr>
      <t>Is FPL requesting recovery of any economic development expense associated with the rider (e.g. marketing) that would be reported on FPL’s earning surveillance reports? If yes, please identify in testimony and MFRs where this information is provided.</t>
    </r>
  </si>
  <si>
    <r>
      <t>RESPONSE</t>
    </r>
    <r>
      <rPr>
        <sz val="12"/>
        <rFont val="Times New Roman"/>
        <family val="1"/>
      </rPr>
      <t>:  (do not edit or delete this line or anything above this)</t>
    </r>
  </si>
  <si>
    <t xml:space="preserve">a.  The customer projections for the Economic Development Rider (EDR) and the Existing Facility Economic Development Rider (EFEDR) Rider ending December 31 are as follows: </t>
  </si>
  <si>
    <t>b. – c.   In preparation of this response, it was determined that FPL did not forecast revenues for EDR or EFEDR customers at the discounted rates in either the 2017 Test Year or the 2018 Subsequent Year.   The total amount of estimated base rate reductions for EDR and EFEDR customers for 2017 and 2018 should have been $715,000 and $850,000, respectively. As such, FPL’s forecasted revenues should be lower for each of these periods and projected net operating income should be lower by the after tax amount.   </t>
  </si>
  <si>
    <t xml:space="preserve">FPL forecasted $2,150,092 and $2,151,471 of O&amp;M expenses for economic development in 2017 and 2018, respectively, which is embedded in FPL’s O&amp;M FERC accounts and not separately identified on any MFR.  </t>
  </si>
  <si>
    <t xml:space="preserve">Per Rule 25-6.0426, Florida Administrative Code, 95% of total economic development expenses (i.e. rate reductions plus O&amp;M expenses) are deemed recoverable.  FPL included a Commission Adjustment to remove an estimate of the non-recoverable portion, which was based on the adjustment included in FPL’s most recent historical Earnings Surveillance Report (August 2015’s ESR rolling 12 month NOI adjustment) at the time the rate case forecast was prepared.  The pre-tax Per Book amount of this adjustment for both the projected 2017 Test Year and 2018 Subsequent Year is $123,557.  The after-tax Per Book amount is $75,895 and is reflected on the “ECONOMIC DEVELOPMENT 5%” line on MFR C-3 for both 2017 and 2018.  </t>
  </si>
  <si>
    <t xml:space="preserve">If FPL had used the forecasted amount of rate reductions and economic development O&amp;M expenses for 2017 and 2018, the pre-tax Per Book Commission adjustment to remove 5% of total expenses should have been $143,255 and $150,074, respectively (i.e., 5% of the sum of $2,150,092 in expenses plus $715,000 in rate reductions for 2017 and 5% of the sum of $2,151,471 in expenses plus $850,000 in rate reductions for 2018). As such, the amount of the Commission adjustment for each period is too low and the projected net operating income should be higher.  </t>
  </si>
  <si>
    <t>FPL will include these immaterial and partially offsetting revisions for both the revenue reduction and Commission adjustment described above along with all other identified adjustments as part of its pre-filed rebuttal testimony.</t>
  </si>
  <si>
    <t>Reduction in Revenues</t>
  </si>
  <si>
    <t>Filed FPSC Adjustment to reduce expenses</t>
  </si>
  <si>
    <t>Revised FPSC Adjustment to reduce expenses</t>
  </si>
  <si>
    <t>Difference in FPSC Adjustment</t>
  </si>
  <si>
    <t>Distribution</t>
  </si>
  <si>
    <t>Description</t>
  </si>
  <si>
    <t>NOI / RB</t>
  </si>
  <si>
    <t>13-Mo Avg</t>
  </si>
  <si>
    <t>Depreciation Expense - Steam</t>
  </si>
  <si>
    <t>Depreciation Expense - Nuclear</t>
  </si>
  <si>
    <t>Depreciation Expense - Other</t>
  </si>
  <si>
    <t>Depreciation Expense - Transmission</t>
  </si>
  <si>
    <t>Depreciation Expense - Distribution</t>
  </si>
  <si>
    <t>Depreciation Expense - General</t>
  </si>
  <si>
    <t>Accumulated Depreciation - Steam</t>
  </si>
  <si>
    <t>Accumulated Depreciation - Nuclear</t>
  </si>
  <si>
    <t>Accumulated Depreciation - Other</t>
  </si>
  <si>
    <t>Accumulated Depreciation - Transmission</t>
  </si>
  <si>
    <t>Accumulated Depreciation - Distribution</t>
  </si>
  <si>
    <t>Accumulated Depreciation - General</t>
  </si>
  <si>
    <t>AS FILED</t>
  </si>
  <si>
    <t>REVISED</t>
  </si>
  <si>
    <t>DIFFERENCE</t>
  </si>
  <si>
    <t>2017 Sep Factor</t>
  </si>
  <si>
    <t>2018 Sep Factor</t>
  </si>
  <si>
    <t>Steam</t>
  </si>
  <si>
    <t>Nuclear</t>
  </si>
  <si>
    <t>Other</t>
  </si>
  <si>
    <t>Transmission</t>
  </si>
  <si>
    <t xml:space="preserve">Total Distribution </t>
  </si>
  <si>
    <t>General</t>
  </si>
  <si>
    <t>DISTRIBUTION A/C 361</t>
  </si>
  <si>
    <t>DISTRIBUTION A/C 362</t>
  </si>
  <si>
    <t>DISTRIBUTION A/C 364</t>
  </si>
  <si>
    <t>DISTRIBUTION A/C 365</t>
  </si>
  <si>
    <t>DISTRIBUTION A/C 366</t>
  </si>
  <si>
    <t>DISTRIBUTION A/C 367</t>
  </si>
  <si>
    <t>DISTRIBUTION A/C 368</t>
  </si>
  <si>
    <t>DISTRIBUTION A/C 369</t>
  </si>
  <si>
    <t>DISTRIBUTION A/C 370</t>
  </si>
  <si>
    <t>DISTRIBUTION A/C 371</t>
  </si>
  <si>
    <t>DISTRIBUTION A/C 373</t>
  </si>
  <si>
    <t>Filed 
2017 EXP</t>
  </si>
  <si>
    <t>Filed 
2017 RB</t>
  </si>
  <si>
    <t>Revised
2017 EXP</t>
  </si>
  <si>
    <t>Revised
2017 RB</t>
  </si>
  <si>
    <t>Diff
2017 EXP</t>
  </si>
  <si>
    <t>Diff
2017 RB</t>
  </si>
  <si>
    <t>Juris Diff
2017 EXP</t>
  </si>
  <si>
    <t>Juris Diff
2017 RB</t>
  </si>
  <si>
    <t>Filed 
2018 EXP</t>
  </si>
  <si>
    <t>Filed 
2018 RB</t>
  </si>
  <si>
    <t>Revised
2018 EXP</t>
  </si>
  <si>
    <t>Revised
2018 RB</t>
  </si>
  <si>
    <t>Diff
2018 EXP</t>
  </si>
  <si>
    <t>Diff
2018 RB</t>
  </si>
  <si>
    <t>Juris Diff
2018 EXP</t>
  </si>
  <si>
    <t>Juris Diff
2018 RB</t>
  </si>
  <si>
    <t>The amounts reflected above are approximate amounts and do not take into account the impact of the items listed in FPL's Notice of Identified Adjustments filed in this docket on May 3, 2016.  In addition, none of the calculations for 2018 reflect the impacts for 2017.</t>
  </si>
  <si>
    <t>Retail Revenues - 
EDR and EFEDR</t>
  </si>
  <si>
    <t>SJRPP - Deferred Credit - Dismantlement</t>
  </si>
  <si>
    <t>SFHHA 8th Set Int No. 172</t>
  </si>
  <si>
    <t>While depeloping the response we noted two issues with the SJRPP Deferred Credit:</t>
  </si>
  <si>
    <t xml:space="preserve">Issue 1:  Rate case forecast was not updated - See reconciliation between RC forecast and what should have been </t>
  </si>
  <si>
    <t>Dec 2016</t>
  </si>
  <si>
    <t>Jan 2017</t>
  </si>
  <si>
    <t>Feb 2017</t>
  </si>
  <si>
    <t>Mar 2017</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</si>
  <si>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</si>
  <si>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</si>
  <si>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</si>
  <si>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</si>
  <si>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</si>
  <si>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</si>
  <si>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</si>
  <si>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</si>
  <si>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</si>
  <si>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</si>
  <si>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</si>
  <si>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</si>
  <si>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</si>
  <si>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</si>
  <si>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</si>
  <si>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</si>
  <si>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</si>
  <si>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</si>
  <si>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</si>
  <si>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</si>
  <si>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</si>
  <si>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9253280: Oth Def Credits-SJRPP Purchased Pwr</t>
  </si>
  <si>
    <t>13-month average</t>
  </si>
  <si>
    <t>This is how the forecast should have been reflected</t>
  </si>
  <si>
    <t>RB impact (13-month average) - Deferred credit was too high, therefore rate base is understated (too low)</t>
  </si>
  <si>
    <t>Issue 2 - Rate case forecast did not included the new amount per the 2016 Dismantlement Study; this adjustment is to recognize the portion of the dismantlement accrual that relates to our 30% PP portion.</t>
  </si>
  <si>
    <t>However, note that Issue 1 above has to be taken into consideration when computing the impact of Issue 2</t>
  </si>
  <si>
    <r>
      <t xml:space="preserve">9253280: Oth Def Credits-SJRPP Purchased Pwr </t>
    </r>
    <r>
      <rPr>
        <b/>
        <sz val="12"/>
        <color theme="1"/>
        <rFont val="Times New Roman"/>
        <family val="1"/>
      </rPr>
      <t>(After taking into consideration Issue 1 above)</t>
    </r>
  </si>
  <si>
    <t>Per 2016 Dismantlement Study $958,937 Annually ($958,937*1.5 = $1,438,406 /12 = $119,867)</t>
  </si>
  <si>
    <t>RB impact - Deferred credit was too low - therefore rate base is overstated</t>
  </si>
  <si>
    <t>Sum of both corrections (Issue 1 and Issue 2 above)</t>
  </si>
  <si>
    <r>
      <rPr>
        <b/>
        <sz val="12"/>
        <color rgb="FF7030A0"/>
        <rFont val="Times New Roman"/>
        <family val="1"/>
      </rPr>
      <t>NET</t>
    </r>
    <r>
      <rPr>
        <sz val="12"/>
        <color rgb="FF7030A0"/>
        <rFont val="Times New Roman"/>
        <family val="1"/>
      </rPr>
      <t xml:space="preserve"> RB impact - Issues 1 and 2</t>
    </r>
  </si>
  <si>
    <t xml:space="preserve">As described in FPL's response to SFHHA's 8th Set of Interrogatories No.172, FPL incorrectly forecasted the accrual for dismantlement at SJRPP related to FPL's 30% power purchase agreement for both the 2017 Test Year and 2018 Subsequent Year.  The deferred credit should be lower by $816K in 2017 and $961K in 2018.  </t>
  </si>
  <si>
    <t>Sep Factor</t>
  </si>
  <si>
    <t>Retail NOI diff</t>
  </si>
  <si>
    <t>OCEC</t>
  </si>
  <si>
    <t>Depreciation Adj</t>
  </si>
  <si>
    <t>Filed</t>
  </si>
  <si>
    <t>Revised</t>
  </si>
  <si>
    <t>Difference</t>
  </si>
  <si>
    <t>Depreciation Expense</t>
  </si>
  <si>
    <t xml:space="preserve">DEPR &amp; AMORT EXP - OTH PROD </t>
  </si>
  <si>
    <t xml:space="preserve">DEPR &amp; AMORT EXP - TRANS </t>
  </si>
  <si>
    <t>DEPR &amp; AMORT EXP - TRANS - GSU's</t>
  </si>
  <si>
    <t>Per Book</t>
  </si>
  <si>
    <t>Juris</t>
  </si>
  <si>
    <t>Juris Factor</t>
  </si>
  <si>
    <t>Ending</t>
  </si>
  <si>
    <t>13-Month</t>
  </si>
  <si>
    <t>Okeechobee Clean Energy Center</t>
  </si>
  <si>
    <t>Okeechobee Clean Energy Center - GSU</t>
  </si>
  <si>
    <t>Beg</t>
  </si>
  <si>
    <t>Accum Depreciation</t>
  </si>
  <si>
    <t>Amounts in Thousands</t>
  </si>
  <si>
    <t>NET INCREASE/(DECREASE) IN FPL'S REVENUE REQUIREMENTS</t>
  </si>
  <si>
    <t xml:space="preserve">As described in FPL's response to Staffs 15th Set of Interrogatories No.288, FPL incorrectly forecasted EDR and EFEDR revenues for both the 2017 Test Year and 2018 Subsequent Year.  Retail revenues should have been lower by $715K in 2017 and $850K in 2018.  In addition, the FPSC adjustment to remove 5% of economic development expenses was incorrectly calculated.  The FPSC adjustment was too low by $20K in 2017 and $26K in 2018.  </t>
  </si>
  <si>
    <t>FPL has calculated the impact to its proposed 2017 and 2018 depreciation company adjustments based on December 31, 2016 balances.  This results in a reduction of depreciation expense of $23M in 2017 and $25M in 2018, and decrease in the 13-month average accumulated depreciation reserve of $11M and $35M in 2017 and 2018, respectively.  It also results in small increases in depreciation expense and the 13-month average accumulated depreciation for the Okeechobee LSA due to a small increase in the depreciation rate for the Port Everglades unit that is used as a proxy for Okeechobee.</t>
  </si>
  <si>
    <r>
      <t xml:space="preserve">Change in Balance (FERC 555) (A) </t>
    </r>
    <r>
      <rPr>
        <vertAlign val="superscript"/>
        <sz val="12"/>
        <color theme="1"/>
        <rFont val="Times New Roman"/>
        <family val="1"/>
      </rPr>
      <t>(1)</t>
    </r>
  </si>
  <si>
    <r>
      <t>Change in Balance (Expense to FERC 555) (B)</t>
    </r>
    <r>
      <rPr>
        <vertAlign val="superscript"/>
        <sz val="12"/>
        <color theme="1"/>
        <rFont val="Times New Roman"/>
        <family val="1"/>
      </rPr>
      <t xml:space="preserve"> (1)</t>
    </r>
  </si>
  <si>
    <r>
      <t>Change in Balance (FERC 555) (A)</t>
    </r>
    <r>
      <rPr>
        <vertAlign val="superscript"/>
        <sz val="12"/>
        <color theme="1"/>
        <rFont val="Times New Roman"/>
        <family val="1"/>
      </rPr>
      <t xml:space="preserve"> (1)</t>
    </r>
  </si>
  <si>
    <r>
      <t>Change in Balance (FERC 555) (A)</t>
    </r>
    <r>
      <rPr>
        <vertAlign val="superscript"/>
        <sz val="12"/>
        <color theme="1"/>
        <rFont val="Times New Roman"/>
        <family val="1"/>
      </rPr>
      <t xml:space="preserve"> (1) </t>
    </r>
  </si>
  <si>
    <r>
      <t>Depreciation Co Adj</t>
    </r>
    <r>
      <rPr>
        <b/>
        <vertAlign val="superscript"/>
        <sz val="12"/>
        <rFont val="Arial"/>
        <family val="2"/>
      </rPr>
      <t xml:space="preserve"> (4)</t>
    </r>
  </si>
  <si>
    <r>
      <rPr>
        <vertAlign val="superscript"/>
        <sz val="12"/>
        <rFont val="Arial"/>
        <family val="2"/>
      </rPr>
      <t xml:space="preserve">(4) </t>
    </r>
    <r>
      <rPr>
        <sz val="12"/>
        <rFont val="Arial"/>
        <family val="2"/>
      </rPr>
      <t>Jurisdictional factor reflected for this adjustment is a composite rate.  Jurisdictional factors by function are reflected in the supporting tabs in this workbook.</t>
    </r>
  </si>
  <si>
    <r>
      <rPr>
        <vertAlign val="superscript"/>
        <sz val="12"/>
        <color theme="1"/>
        <rFont val="Times New Roman"/>
        <family val="1"/>
      </rPr>
      <t>(1)</t>
    </r>
    <r>
      <rPr>
        <sz val="12"/>
        <color theme="1"/>
        <rFont val="Times New Roman"/>
        <family val="1"/>
      </rPr>
      <t xml:space="preserve"> Expense associated with the SJRPP Deferred Credit are recovered through the FPL's Capacity Clause.  As such, there is no impact in NOI for this item in 2017 or 2018.</t>
    </r>
  </si>
  <si>
    <t>Rate Case Forecast</t>
  </si>
  <si>
    <t>Reduction of expenses (A)-(B)</t>
  </si>
  <si>
    <t>Total impact to FERC 555 (reduction)</t>
  </si>
  <si>
    <t xml:space="preserve">Rate Case Forecast </t>
  </si>
  <si>
    <r>
      <t>Increase of expenses (A)-(B)</t>
    </r>
    <r>
      <rPr>
        <vertAlign val="superscript"/>
        <sz val="12"/>
        <color theme="1"/>
        <rFont val="Times New Roman"/>
        <family val="1"/>
      </rPr>
      <t xml:space="preserve"> (1)</t>
    </r>
  </si>
  <si>
    <r>
      <t xml:space="preserve">Total </t>
    </r>
    <r>
      <rPr>
        <b/>
        <sz val="12"/>
        <color rgb="FF7030A0"/>
        <rFont val="Times New Roman"/>
        <family val="1"/>
      </rPr>
      <t>NET</t>
    </r>
    <r>
      <rPr>
        <sz val="12"/>
        <color rgb="FF7030A0"/>
        <rFont val="Times New Roman"/>
        <family val="1"/>
      </rPr>
      <t xml:space="preserve"> impact to FERC 555 (reduction) - Issues 1 and 2 </t>
    </r>
    <r>
      <rPr>
        <vertAlign val="superscript"/>
        <sz val="12"/>
        <color rgb="FF7030A0"/>
        <rFont val="Times New Roman"/>
        <family val="1"/>
      </rPr>
      <t>(1)</t>
    </r>
  </si>
  <si>
    <t>OKB Plant in Service Calculation</t>
  </si>
  <si>
    <t>Beginning Balance</t>
  </si>
  <si>
    <t>Year 2019</t>
  </si>
  <si>
    <t>Year 2020</t>
  </si>
  <si>
    <t>Months in Service</t>
  </si>
  <si>
    <t>Book Depreciable Plant in Service - Beg Bal.</t>
  </si>
  <si>
    <t>Okeechobee Limited Scope - Generation</t>
  </si>
  <si>
    <t xml:space="preserve">   Plant Account Total </t>
  </si>
  <si>
    <t>Non-Depreciable Plant in Service - Beg. Bal.</t>
  </si>
  <si>
    <t xml:space="preserve">     </t>
  </si>
  <si>
    <t xml:space="preserve">     Total Plant in Service - Beg. Bal.</t>
  </si>
  <si>
    <t xml:space="preserve">        Plant Account Total </t>
  </si>
  <si>
    <t xml:space="preserve">     Accumulated Depreciation - Beg. Bal.</t>
  </si>
  <si>
    <t xml:space="preserve">        Okeechobee Limited Scope - Generation</t>
  </si>
  <si>
    <t xml:space="preserve">          Net Plant in Service - Beg. Bal.</t>
  </si>
  <si>
    <t>Okeechobee Limited Scope - Transmission</t>
  </si>
  <si>
    <t xml:space="preserve">        Okeechobee Limited Scope - Transmission</t>
  </si>
  <si>
    <t>Okeechobee Limited Scope - GSUs</t>
  </si>
  <si>
    <t>Okeechobee Limited Scope</t>
  </si>
  <si>
    <t xml:space="preserve">        Okeechobee Limited Scope</t>
  </si>
  <si>
    <t>Generation</t>
  </si>
  <si>
    <t>Substation</t>
  </si>
  <si>
    <t>GSU's</t>
  </si>
  <si>
    <t>OPC 030344</t>
  </si>
  <si>
    <t>FPL RC-16</t>
  </si>
  <si>
    <t>OPC 030345</t>
  </si>
  <si>
    <t>OPC 030346</t>
  </si>
  <si>
    <t>OPC 030347</t>
  </si>
  <si>
    <t>OPC 030348</t>
  </si>
  <si>
    <t>OPC 030349</t>
  </si>
  <si>
    <t>OPC 030350</t>
  </si>
</sst>
</file>

<file path=xl/styles.xml><?xml version="1.0" encoding="utf-8"?>
<styleSheet xmlns="http://schemas.openxmlformats.org/spreadsheetml/2006/main" xmlns:mc="http://schemas.openxmlformats.org/markup-compatibility/2006" xmlns:x14ac="http://schemas.microsoft.com/office/spreadsheetml/2009/9/ac" mc:Ignorable="x14ac">
  <numFmts count="8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quot;#,##0.000_);\(&quot;$&quot;#,##0.000\)"/>
    <numFmt numFmtId="166" formatCode="#,##0.0_);\(#,##0.0\)"/>
    <numFmt numFmtId="167" formatCode="0.0%"/>
    <numFmt numFmtId="168" formatCode="#,##0.000_);\(#,##0.000\)"/>
    <numFmt numFmtId="169" formatCode="0.000000"/>
    <numFmt numFmtId="170" formatCode="#\ ??"/>
    <numFmt numFmtId="171" formatCode="m/dd/yy"/>
    <numFmt numFmtId="172" formatCode="0;[Red]0"/>
    <numFmt numFmtId="173" formatCode="#,##0.0\ ;[Red]\(#,##0.0\)"/>
    <numFmt numFmtId="174" formatCode="0.00000000%"/>
    <numFmt numFmtId="175" formatCode="0.000000000000000%"/>
    <numFmt numFmtId="176" formatCode="&quot;$&quot;0.00\ \ \ _);\(&quot;$&quot;0.00\)\ \ \ "/>
    <numFmt numFmtId="177" formatCode="0.0;\(0.0\)"/>
    <numFmt numFmtId="178" formatCode="[Blue]#,##0.000_);[Blue]\(#,##0.000\)"/>
    <numFmt numFmtId="179" formatCode="[Blue]&quot;$&quot;#,##0.000_);[Blue]\(&quot;$&quot;#,##0.000\)"/>
    <numFmt numFmtId="180" formatCode="&quot;$&quot;#,##0.00000_);\(&quot;$&quot;#,##0.00000\)"/>
    <numFmt numFmtId="181" formatCode="#,##0.000000_);\(#,##0.000000\)"/>
    <numFmt numFmtId="182" formatCode="&quot;$&quot;#,##0.0000_);\(&quot;$&quot;#,##0.0000\)"/>
    <numFmt numFmtId="183" formatCode="0.0\x"/>
    <numFmt numFmtId="184" formatCode="&quot;$&quot;___#\,##0_);[Red]\(&quot;$&quot;___#\,##0\)"/>
    <numFmt numFmtId="185" formatCode="&quot;$&quot;#,##0.00"/>
    <numFmt numFmtId="186" formatCode="&quot;$&quot;#,##0.0;[Red]\(&quot;$&quot;#,###.0\)"/>
    <numFmt numFmtId="187" formatCode="0.0%;[Red]\(0.0\)"/>
    <numFmt numFmtId="188" formatCode="0.00_)"/>
    <numFmt numFmtId="189" formatCode="0.000_)"/>
    <numFmt numFmtId="190" formatCode="#,##0.0;\(#,##0.0\)"/>
    <numFmt numFmtId="191" formatCode="#,##0.0_);\(#,##0.0\);&quot;—&quot;_)"/>
    <numFmt numFmtId="192" formatCode="_-* #,##0.00\ _D_M_-;\-* #,##0.00\ _D_M_-;_-* &quot;-&quot;??\ _D_M_-;_-@_-"/>
    <numFmt numFmtId="193" formatCode="0.0%;\(0.0%\)"/>
    <numFmt numFmtId="194" formatCode="#,##0.0000\X\ "/>
    <numFmt numFmtId="195" formatCode="&quot;$&quot;#,##0.0_);\(&quot;$&quot;#,##0.0\);&quot;—&quot;_)"/>
    <numFmt numFmtId="196" formatCode="_-* #,##0.00\ &quot;DM&quot;_-;\-* #,##0.00\ &quot;DM&quot;_-;_-* &quot;-&quot;??\ &quot;DM&quot;_-;_-@_-"/>
    <numFmt numFmtId="197" formatCode="&quot;$&quot;#,##0\ ;\(&quot;$&quot;#,##0\)"/>
    <numFmt numFmtId="198" formatCode="_(* #,##0.00000000_);_(* \(#,##0.00000000\);_(* &quot;-&quot;_);_(@_)"/>
    <numFmt numFmtId="199" formatCode="&quot;12/93&quot;"/>
    <numFmt numFmtId="200" formatCode="_(* #,##0.000_);_(* \(#,##0.000\);_(* &quot;-&quot;?_);_(@_)"/>
    <numFmt numFmtId="201" formatCode="00.00%;[Red]\(00.00%\)"/>
    <numFmt numFmtId="202" formatCode="_([$€-2]* #,##0.00_);_([$€-2]* \(#,##0.00\);_([$€-2]* &quot;-&quot;??_)"/>
    <numFmt numFmtId="203" formatCode="_-* #,##0.0_-;\-* #,##0.0_-;_-* &quot;-&quot;??_-;_-@_-"/>
    <numFmt numFmtId="204" formatCode="#,##0.00&quot; $&quot;;\-#,##0.00&quot; $&quot;"/>
    <numFmt numFmtId="205" formatCode="\ \ \ \ \ \ \ \ \ \ @"/>
    <numFmt numFmtId="206" formatCode="_(&quot;$&quot;* #,##0.0_);_(&quot;$&quot;* \(#,##0.0\);_(&quot;$&quot;* &quot;-&quot;_);_(@_)"/>
    <numFmt numFmtId="207" formatCode="_(* #,##0_);_(* \(#,##0\);_(* &quot;-&quot;?_);_(@_)"/>
    <numFmt numFmtId="208" formatCode="0_);\(0\)"/>
    <numFmt numFmtId="209" formatCode="#,##0\x_);\(#,##0\x\)"/>
    <numFmt numFmtId="210" formatCode="#,##0%_);\(#,##0%\)"/>
    <numFmt numFmtId="211" formatCode="#,##0.0\x_)_);\(#,##0.0\x\)_);#,##0.0\x_)_);@_%_)"/>
    <numFmt numFmtId="212" formatCode="#,##0.000000000000_);\(#,##0.000000000000\)"/>
    <numFmt numFmtId="213" formatCode="_(* #,##0_);_(* \(#,##0\);_(* &quot;-&quot;??_);_(@_)"/>
    <numFmt numFmtId="214" formatCode="_(&quot;$&quot;* #,##0.000_);_(&quot;$&quot;* \(#,##0.000\);_(&quot;$&quot;* &quot;-&quot;??_);_(@_)"/>
    <numFmt numFmtId="215" formatCode="General_)"/>
    <numFmt numFmtId="216" formatCode="mm/dd/yy"/>
    <numFmt numFmtId="217" formatCode="&quot;$&quot;#,##0.0000"/>
    <numFmt numFmtId="218" formatCode="#,##0.0\ ;\(#,##0.0\)"/>
    <numFmt numFmtId="219" formatCode="[Blue]0.000"/>
    <numFmt numFmtId="220" formatCode="#,##0.0\%_);\(#,##0.0\%\);#,##0.0\%_);@_%_)"/>
    <numFmt numFmtId="221" formatCode="[Blue]0.00"/>
    <numFmt numFmtId="222" formatCode="mm/dd/yyyy"/>
    <numFmt numFmtId="223" formatCode="0.00%;\(0.00%\)"/>
    <numFmt numFmtId="224" formatCode="#,##0.0;[Red]\(#,##0.0\)"/>
    <numFmt numFmtId="225" formatCode="[Blue]#,##0.0;[Red]\(#,##0.0\)"/>
    <numFmt numFmtId="226" formatCode="&quot;$&quot;#,##0.0;\(&quot;$&quot;#,##0.00\)"/>
    <numFmt numFmtId="227" formatCode="_(* #,##0.00000_);_(* \(#,##0.00000\);_(* &quot;-&quot;??_);_(@_)"/>
    <numFmt numFmtId="228" formatCode="0.0000%"/>
    <numFmt numFmtId="229" formatCode="_(&quot;$&quot;* #,##0_);_(&quot;$&quot;* \(#,##0\);_(&quot;$&quot;* &quot;-&quot;??_);_(@_)"/>
    <numFmt numFmtId="230" formatCode="_(* #,##0.000000_);_(* \(#,##0.000000\);_(* &quot;-&quot;??_);_(@_)"/>
    <numFmt numFmtId="231" formatCode="_(* #,##0.0000000_);_(* \(#,##0.0000000\);_(* &quot;-&quot;??_);_(@_)"/>
    <numFmt numFmtId="232" formatCode="0.00000"/>
    <numFmt numFmtId="233" formatCode="#,##0_);[Red]\(#,##0\);&quot; &quot;"/>
    <numFmt numFmtId="234" formatCode="[$-409]mmm\-yy;@"/>
    <numFmt numFmtId="235" formatCode="#,##0.00_);[Red]\(#,##0.00\);&quot; &quot;"/>
    <numFmt numFmtId="236" formatCode="_(* #,##0.00_);_(* \(#,##0.00\);_(* &quot;-&quot;????_);_(@_)"/>
  </numFmts>
  <fonts count="245">
    <font>
      <sz val="8"/>
      <name val="Arial"/>
      <family val="2"/>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amily val="2"/>
    </font>
    <font>
      <sz val="12"/>
      <name val="Arial"/>
      <family val="2"/>
    </font>
    <font>
      <b/>
      <u/>
      <sz val="12"/>
      <name val="Arial"/>
      <family val="2"/>
    </font>
    <font>
      <b/>
      <sz val="12"/>
      <name val="Arial"/>
      <family val="2"/>
    </font>
    <font>
      <sz val="10"/>
      <name val="Arial"/>
      <family val="2"/>
    </font>
    <font>
      <sz val="12"/>
      <name val="Times New Roman"/>
      <family val="1"/>
    </font>
    <font>
      <sz val="8"/>
      <name val="Times New Roman"/>
      <family val="1"/>
    </font>
    <font>
      <sz val="10"/>
      <name val="Times New Roman"/>
      <family val="1"/>
    </font>
    <font>
      <i/>
      <sz val="12"/>
      <name val="Times New Roman"/>
      <family val="1"/>
    </font>
    <font>
      <u/>
      <sz val="8.4"/>
      <color indexed="12"/>
      <name val="Arial"/>
      <family val="2"/>
    </font>
    <font>
      <b/>
      <sz val="10"/>
      <name val="Arial"/>
      <family val="2"/>
    </font>
    <font>
      <sz val="10"/>
      <name val="Tms Rmn"/>
    </font>
    <font>
      <sz val="14"/>
      <name val="Times New Roman"/>
      <family val="1"/>
    </font>
    <font>
      <sz val="18"/>
      <name val="Times New Roman"/>
      <family val="1"/>
    </font>
    <font>
      <sz val="10"/>
      <color indexed="8"/>
      <name val="Arial"/>
      <family val="2"/>
    </font>
    <font>
      <sz val="10"/>
      <color indexed="8"/>
      <name val="Calibri"/>
      <family val="2"/>
    </font>
    <font>
      <sz val="11"/>
      <color indexed="8"/>
      <name val="Calibri"/>
      <family val="2"/>
    </font>
    <font>
      <sz val="10"/>
      <color theme="1"/>
      <name val="Arial"/>
      <family val="2"/>
    </font>
    <font>
      <sz val="10"/>
      <color indexed="9"/>
      <name val="Calibri"/>
      <family val="2"/>
    </font>
    <font>
      <sz val="11"/>
      <color indexed="9"/>
      <name val="Calibri"/>
      <family val="2"/>
    </font>
    <font>
      <sz val="10"/>
      <color theme="0"/>
      <name val="Arial"/>
      <family val="2"/>
    </font>
    <font>
      <sz val="10"/>
      <color indexed="9"/>
      <name val="Arial"/>
      <family val="2"/>
    </font>
    <font>
      <sz val="9"/>
      <name val="Times New Roman"/>
      <family val="1"/>
    </font>
    <font>
      <sz val="10"/>
      <color indexed="8"/>
      <name val="Times New Roman"/>
      <family val="1"/>
    </font>
    <font>
      <sz val="10"/>
      <name val="MS Sans Serif"/>
      <family val="2"/>
    </font>
    <font>
      <sz val="8"/>
      <color indexed="10"/>
      <name val="Arial"/>
      <family val="2"/>
    </font>
    <font>
      <sz val="8"/>
      <color indexed="12"/>
      <name val="Arial"/>
      <family val="2"/>
    </font>
    <font>
      <i/>
      <sz val="8"/>
      <color indexed="12"/>
      <name val="Arial"/>
      <family val="2"/>
    </font>
    <font>
      <sz val="8"/>
      <color indexed="11"/>
      <name val="Arial"/>
      <family val="2"/>
    </font>
    <font>
      <i/>
      <sz val="8"/>
      <color indexed="11"/>
      <name val="Arial"/>
      <family val="2"/>
    </font>
    <font>
      <sz val="8"/>
      <name val="Times"/>
    </font>
    <font>
      <sz val="8"/>
      <name val="Times"/>
      <family val="1"/>
    </font>
    <font>
      <sz val="8"/>
      <color indexed="17"/>
      <name val="Arial"/>
      <family val="2"/>
    </font>
    <font>
      <sz val="12"/>
      <color indexed="12"/>
      <name val="Times New Roman"/>
      <family val="1"/>
    </font>
    <font>
      <sz val="12"/>
      <color indexed="8"/>
      <name val="Times New Roman"/>
      <family val="1"/>
    </font>
    <font>
      <sz val="11"/>
      <color indexed="37"/>
      <name val="Calibri"/>
      <family val="2"/>
    </font>
    <font>
      <sz val="11"/>
      <color indexed="20"/>
      <name val="Calibri"/>
      <family val="2"/>
    </font>
    <font>
      <sz val="10"/>
      <color rgb="FF9C0006"/>
      <name val="Arial"/>
      <family val="2"/>
    </font>
    <font>
      <sz val="11"/>
      <color indexed="16"/>
      <name val="Calibri"/>
      <family val="2"/>
    </font>
    <font>
      <sz val="8"/>
      <color indexed="12"/>
      <name val="Times New Roman"/>
      <family val="1"/>
    </font>
    <font>
      <b/>
      <sz val="18"/>
      <name val="Times New Roman"/>
      <family val="1"/>
    </font>
    <font>
      <sz val="8"/>
      <name val="Tms Rmn"/>
    </font>
    <font>
      <sz val="8"/>
      <color indexed="12"/>
      <name val="Tms Rmn"/>
    </font>
    <font>
      <sz val="8"/>
      <name val="Helv"/>
    </font>
    <font>
      <b/>
      <sz val="12"/>
      <name val="Times New Roman"/>
      <family val="1"/>
    </font>
    <font>
      <b/>
      <sz val="10"/>
      <color indexed="8"/>
      <name val="Times New Roman"/>
      <family val="1"/>
    </font>
    <font>
      <sz val="24"/>
      <name val="Times New Roman"/>
      <family val="1"/>
    </font>
    <font>
      <sz val="10"/>
      <name val="Helv"/>
    </font>
    <font>
      <b/>
      <sz val="11"/>
      <color indexed="17"/>
      <name val="Calibri"/>
      <family val="2"/>
    </font>
    <font>
      <b/>
      <sz val="11"/>
      <color indexed="53"/>
      <name val="Calibri"/>
      <family val="2"/>
    </font>
    <font>
      <b/>
      <sz val="10"/>
      <color indexed="53"/>
      <name val="Arial"/>
      <family val="2"/>
    </font>
    <font>
      <b/>
      <sz val="10"/>
      <color rgb="FFFA7D00"/>
      <name val="Arial"/>
      <family val="2"/>
    </font>
    <font>
      <b/>
      <sz val="11"/>
      <color indexed="9"/>
      <name val="Calibri"/>
      <family val="2"/>
    </font>
    <font>
      <b/>
      <sz val="10"/>
      <color theme="0"/>
      <name val="Arial"/>
      <family val="2"/>
    </font>
    <font>
      <b/>
      <i/>
      <sz val="8"/>
      <name val="Arial"/>
      <family val="2"/>
    </font>
    <font>
      <sz val="10"/>
      <name val="Courier New"/>
      <family val="3"/>
    </font>
    <font>
      <b/>
      <sz val="8"/>
      <name val="Arial"/>
      <family val="2"/>
    </font>
    <font>
      <sz val="8"/>
      <name val="Comic Sans MS"/>
      <family val="4"/>
    </font>
    <font>
      <sz val="11"/>
      <name val="Tms Rmn"/>
      <family val="1"/>
    </font>
    <font>
      <sz val="8"/>
      <color indexed="8"/>
      <name val="Times New Roman"/>
      <family val="1"/>
    </font>
    <font>
      <sz val="14"/>
      <name val="Arial"/>
      <family val="2"/>
    </font>
    <font>
      <sz val="8"/>
      <name val="Palatino"/>
      <family val="1"/>
    </font>
    <font>
      <sz val="10"/>
      <name val="Times"/>
    </font>
    <font>
      <sz val="11"/>
      <color indexed="8"/>
      <name val="Calibri"/>
      <family val="2"/>
      <scheme val="minor"/>
    </font>
    <font>
      <sz val="10"/>
      <color rgb="FF000000"/>
      <name val="Arial"/>
      <family val="2"/>
    </font>
    <font>
      <sz val="18"/>
      <color theme="1"/>
      <name val="Calibri"/>
      <family val="2"/>
      <scheme val="minor"/>
    </font>
    <font>
      <sz val="10"/>
      <color indexed="22"/>
      <name val="Arial"/>
      <family val="2"/>
    </font>
    <font>
      <sz val="10"/>
      <color indexed="10"/>
      <name val="Arial"/>
      <family val="2"/>
    </font>
    <font>
      <sz val="10"/>
      <name val="MS Serif"/>
      <family val="1"/>
    </font>
    <font>
      <b/>
      <sz val="10"/>
      <name val="Tms Rmn"/>
    </font>
    <font>
      <sz val="9"/>
      <name val="Arial"/>
      <family val="2"/>
    </font>
    <font>
      <sz val="10"/>
      <color theme="1"/>
      <name val="Calibri"/>
      <family val="2"/>
      <scheme val="minor"/>
    </font>
    <font>
      <b/>
      <u val="doubleAccounting"/>
      <sz val="10"/>
      <name val="Arial"/>
      <family val="2"/>
    </font>
    <font>
      <sz val="10"/>
      <color indexed="17"/>
      <name val="Palatino"/>
    </font>
    <font>
      <sz val="10"/>
      <color indexed="17"/>
      <name val="Palatino"/>
      <family val="1"/>
    </font>
    <font>
      <sz val="11"/>
      <name val="??"/>
    </font>
    <font>
      <sz val="10"/>
      <color indexed="12"/>
      <name val="Arial"/>
      <family val="2"/>
    </font>
    <font>
      <b/>
      <i/>
      <sz val="8"/>
      <color indexed="12"/>
      <name val="Helvetica-Narrow"/>
      <family val="2"/>
    </font>
    <font>
      <b/>
      <sz val="11"/>
      <color indexed="8"/>
      <name val="Calibri"/>
      <family val="2"/>
    </font>
    <font>
      <sz val="10"/>
      <color indexed="16"/>
      <name val="MS Serif"/>
      <family val="1"/>
    </font>
    <font>
      <i/>
      <sz val="10"/>
      <color rgb="FFFF0000"/>
      <name val="Arial"/>
      <family val="2"/>
    </font>
    <font>
      <i/>
      <sz val="10"/>
      <color indexed="23"/>
      <name val="Calibri"/>
      <family val="2"/>
    </font>
    <font>
      <i/>
      <sz val="11"/>
      <color indexed="23"/>
      <name val="Calibri"/>
      <family val="2"/>
    </font>
    <font>
      <i/>
      <sz val="10"/>
      <color rgb="FF7F7F7F"/>
      <name val="Arial"/>
      <family val="2"/>
    </font>
    <font>
      <i/>
      <sz val="10"/>
      <color indexed="23"/>
      <name val="Arial"/>
      <family val="2"/>
    </font>
    <font>
      <b/>
      <i/>
      <u/>
      <sz val="10"/>
      <name val="Arial"/>
      <family val="2"/>
    </font>
    <font>
      <i/>
      <sz val="6"/>
      <name val="Arial"/>
      <family val="2"/>
    </font>
    <font>
      <sz val="7"/>
      <name val="Palatino"/>
      <family val="1"/>
    </font>
    <font>
      <sz val="7"/>
      <name val="Arial"/>
      <family val="2"/>
    </font>
    <font>
      <sz val="10"/>
      <name val="Geneva"/>
    </font>
    <font>
      <sz val="10"/>
      <name val="Geneva"/>
      <family val="2"/>
    </font>
    <font>
      <sz val="11"/>
      <color indexed="17"/>
      <name val="Calibri"/>
      <family val="2"/>
    </font>
    <font>
      <sz val="10"/>
      <color rgb="FF006100"/>
      <name val="Arial"/>
      <family val="2"/>
    </font>
    <font>
      <b/>
      <sz val="14"/>
      <name val="Arial"/>
      <family val="2"/>
    </font>
    <font>
      <b/>
      <u/>
      <sz val="11"/>
      <color indexed="16"/>
      <name val="Arial"/>
      <family val="2"/>
    </font>
    <font>
      <b/>
      <sz val="11"/>
      <name val="Arial"/>
      <family val="2"/>
    </font>
    <font>
      <b/>
      <sz val="8"/>
      <name val="Palatino"/>
      <family val="1"/>
    </font>
    <font>
      <b/>
      <sz val="15"/>
      <color indexed="62"/>
      <name val="Calibri"/>
      <family val="2"/>
    </font>
    <font>
      <b/>
      <sz val="15"/>
      <color indexed="62"/>
      <name val="Arial"/>
      <family val="2"/>
    </font>
    <font>
      <b/>
      <sz val="15"/>
      <color theme="3"/>
      <name val="Arial"/>
      <family val="2"/>
    </font>
    <font>
      <b/>
      <sz val="18"/>
      <color indexed="22"/>
      <name val="Arial"/>
      <family val="2"/>
    </font>
    <font>
      <b/>
      <sz val="13"/>
      <color indexed="62"/>
      <name val="Calibri"/>
      <family val="2"/>
    </font>
    <font>
      <b/>
      <sz val="13"/>
      <color indexed="62"/>
      <name val="Arial"/>
      <family val="2"/>
    </font>
    <font>
      <b/>
      <sz val="13"/>
      <color theme="3"/>
      <name val="Arial"/>
      <family val="2"/>
    </font>
    <font>
      <b/>
      <sz val="12"/>
      <color indexed="22"/>
      <name val="Arial"/>
      <family val="2"/>
    </font>
    <font>
      <b/>
      <sz val="11"/>
      <color indexed="62"/>
      <name val="Calibri"/>
      <family val="2"/>
    </font>
    <font>
      <b/>
      <sz val="11"/>
      <color indexed="62"/>
      <name val="Arial"/>
      <family val="2"/>
    </font>
    <font>
      <b/>
      <sz val="11"/>
      <color theme="3"/>
      <name val="Arial"/>
      <family val="2"/>
    </font>
    <font>
      <b/>
      <sz val="18"/>
      <name val="Arial"/>
      <family val="2"/>
    </font>
    <font>
      <b/>
      <u/>
      <sz val="14"/>
      <name val="Arial Narrow"/>
      <family val="2"/>
    </font>
    <font>
      <b/>
      <sz val="8"/>
      <name val="MS Sans Serif"/>
      <family val="2"/>
    </font>
    <font>
      <u/>
      <sz val="11"/>
      <color theme="10"/>
      <name val="Calibri"/>
      <family val="2"/>
      <scheme val="minor"/>
    </font>
    <font>
      <u/>
      <sz val="10"/>
      <color rgb="FF0000FF"/>
      <name val="Arial"/>
      <family val="2"/>
    </font>
    <font>
      <u/>
      <sz val="8"/>
      <color indexed="12"/>
      <name val="MS Sans Serif"/>
      <family val="2"/>
    </font>
    <font>
      <u/>
      <sz val="10"/>
      <color indexed="12"/>
      <name val="Arial"/>
      <family val="2"/>
    </font>
    <font>
      <i/>
      <sz val="7"/>
      <name val="Arial"/>
      <family val="2"/>
    </font>
    <font>
      <sz val="10"/>
      <color rgb="FF3F3F76"/>
      <name val="Arial"/>
      <family val="2"/>
    </font>
    <font>
      <sz val="11"/>
      <color indexed="48"/>
      <name val="Calibri"/>
      <family val="2"/>
    </font>
    <font>
      <sz val="11"/>
      <color indexed="62"/>
      <name val="Calibri"/>
      <family val="2"/>
    </font>
    <font>
      <sz val="8"/>
      <color indexed="12"/>
      <name val="Helv"/>
    </font>
    <font>
      <sz val="12"/>
      <color indexed="37"/>
      <name val="swiss"/>
    </font>
    <font>
      <b/>
      <sz val="10"/>
      <color indexed="37"/>
      <name val="Arial MT"/>
    </font>
    <font>
      <i/>
      <sz val="9"/>
      <name val="Arial"/>
      <family val="2"/>
    </font>
    <font>
      <b/>
      <sz val="10"/>
      <name val="Palatino"/>
      <family val="1"/>
    </font>
    <font>
      <b/>
      <sz val="10"/>
      <name val="palatino"/>
    </font>
    <font>
      <sz val="11"/>
      <color indexed="53"/>
      <name val="Calibri"/>
      <family val="2"/>
    </font>
    <font>
      <sz val="10"/>
      <color indexed="53"/>
      <name val="Arial"/>
      <family val="2"/>
    </font>
    <font>
      <sz val="10"/>
      <color rgb="FFFA7D00"/>
      <name val="Arial"/>
      <family val="2"/>
    </font>
    <font>
      <b/>
      <sz val="14"/>
      <name val="Times New Roman"/>
      <family val="1"/>
    </font>
    <font>
      <sz val="10"/>
      <name val="Book Antiqua"/>
      <family val="1"/>
    </font>
    <font>
      <b/>
      <i/>
      <sz val="10"/>
      <color indexed="12"/>
      <name val="Arial"/>
      <family val="2"/>
    </font>
    <font>
      <sz val="11"/>
      <color indexed="60"/>
      <name val="Calibri"/>
      <family val="2"/>
    </font>
    <font>
      <sz val="10"/>
      <color rgb="FF9C6500"/>
      <name val="Arial"/>
      <family val="2"/>
    </font>
    <font>
      <sz val="7"/>
      <name val="Small Fonts"/>
      <family val="2"/>
    </font>
    <font>
      <b/>
      <i/>
      <sz val="16"/>
      <name val="Helv"/>
    </font>
    <font>
      <sz val="11"/>
      <color theme="1"/>
      <name val="Arial"/>
      <family val="2"/>
    </font>
    <font>
      <sz val="10"/>
      <name val="Courier"/>
      <family val="3"/>
    </font>
    <font>
      <sz val="8"/>
      <color theme="1"/>
      <name val="Arial"/>
      <family val="2"/>
    </font>
    <font>
      <sz val="8"/>
      <name val="MS Sans Serif"/>
      <family val="2"/>
    </font>
    <font>
      <sz val="10"/>
      <name val="Palatino"/>
      <family val="1"/>
    </font>
    <font>
      <b/>
      <sz val="12"/>
      <color indexed="9"/>
      <name val="Arial"/>
      <family val="2"/>
    </font>
    <font>
      <b/>
      <sz val="8"/>
      <name val="Helv"/>
    </font>
    <font>
      <sz val="8"/>
      <name val="Book Antiqua"/>
      <family val="1"/>
    </font>
    <font>
      <sz val="12"/>
      <name val="Helv"/>
    </font>
    <font>
      <b/>
      <sz val="11"/>
      <color indexed="63"/>
      <name val="Calibri"/>
      <family val="2"/>
    </font>
    <font>
      <b/>
      <sz val="10"/>
      <color rgb="FF3F3F3F"/>
      <name val="Arial"/>
      <family val="2"/>
    </font>
    <font>
      <i/>
      <sz val="12"/>
      <color indexed="8"/>
      <name val="Times New Roman"/>
      <family val="1"/>
    </font>
    <font>
      <b/>
      <sz val="26"/>
      <name val="Times New Roman"/>
      <family val="1"/>
    </font>
    <font>
      <sz val="14"/>
      <name val="B Times Bold"/>
    </font>
    <font>
      <b/>
      <u/>
      <sz val="10"/>
      <name val="Helv"/>
    </font>
    <font>
      <sz val="10"/>
      <name val="Arial Narrow"/>
      <family val="2"/>
    </font>
    <font>
      <sz val="10"/>
      <color indexed="55"/>
      <name val="Arial"/>
      <family val="2"/>
    </font>
    <font>
      <b/>
      <sz val="10"/>
      <name val="MS Sans Serif"/>
      <family val="2"/>
    </font>
    <font>
      <sz val="8"/>
      <name val="Wingdings"/>
      <charset val="2"/>
    </font>
    <font>
      <b/>
      <sz val="9"/>
      <name val="Arial"/>
      <family val="2"/>
    </font>
    <font>
      <b/>
      <sz val="10"/>
      <color indexed="8"/>
      <name val="Arial"/>
      <family val="2"/>
    </font>
    <font>
      <sz val="8"/>
      <color indexed="62"/>
      <name val="Arial"/>
      <family val="2"/>
    </font>
    <font>
      <b/>
      <sz val="10"/>
      <color indexed="39"/>
      <name val="Arial"/>
      <family val="2"/>
    </font>
    <font>
      <sz val="10"/>
      <color indexed="39"/>
      <name val="Arial"/>
      <family val="2"/>
    </font>
    <font>
      <b/>
      <sz val="8"/>
      <color indexed="8"/>
      <name val="Arial"/>
      <family val="2"/>
    </font>
    <font>
      <b/>
      <sz val="14"/>
      <color indexed="8"/>
      <name val="Arial"/>
      <family val="2"/>
    </font>
    <font>
      <b/>
      <sz val="12"/>
      <color indexed="8"/>
      <name val="Arial"/>
      <family val="2"/>
    </font>
    <font>
      <b/>
      <u val="doubleAccounting"/>
      <sz val="13"/>
      <name val="Arial"/>
      <family val="2"/>
    </font>
    <font>
      <b/>
      <u val="singleAccounting"/>
      <sz val="11"/>
      <name val="Arial"/>
      <family val="2"/>
    </font>
    <font>
      <sz val="8"/>
      <color indexed="8"/>
      <name val="Arial"/>
      <family val="2"/>
    </font>
    <font>
      <b/>
      <u val="singleAccounting"/>
      <sz val="12"/>
      <color indexed="8"/>
      <name val="Arial"/>
      <family val="2"/>
    </font>
    <font>
      <b/>
      <u val="singleAccounting"/>
      <sz val="10"/>
      <color indexed="8"/>
      <name val="Arial"/>
      <family val="2"/>
    </font>
    <font>
      <sz val="19"/>
      <name val="Arial"/>
      <family val="2"/>
    </font>
    <font>
      <b/>
      <sz val="16"/>
      <color indexed="23"/>
      <name val="Arial"/>
      <family val="2"/>
    </font>
    <font>
      <sz val="8"/>
      <color indexed="14"/>
      <name val="Arial"/>
      <family val="2"/>
    </font>
    <font>
      <u/>
      <sz val="12"/>
      <name val="B Times Bold"/>
    </font>
    <font>
      <u/>
      <sz val="10"/>
      <name val="B Times Bold"/>
    </font>
    <font>
      <sz val="9"/>
      <color indexed="20"/>
      <name val="Arial"/>
      <family val="2"/>
    </font>
    <font>
      <sz val="9"/>
      <color indexed="48"/>
      <name val="Arial"/>
      <family val="2"/>
    </font>
    <font>
      <b/>
      <sz val="12"/>
      <color indexed="20"/>
      <name val="Arial"/>
      <family val="2"/>
    </font>
    <font>
      <b/>
      <sz val="9"/>
      <color indexed="20"/>
      <name val="Arial"/>
      <family val="2"/>
    </font>
    <font>
      <sz val="8"/>
      <name val="Arial Narrow"/>
      <family val="2"/>
    </font>
    <font>
      <b/>
      <sz val="18"/>
      <color indexed="62"/>
      <name val="Cambria"/>
      <family val="2"/>
    </font>
    <font>
      <b/>
      <u/>
      <sz val="12"/>
      <name val="Arial Narrow"/>
      <family val="2"/>
    </font>
    <font>
      <u/>
      <sz val="8"/>
      <color indexed="17"/>
      <name val="Arial"/>
      <family val="2"/>
    </font>
    <font>
      <u/>
      <sz val="8"/>
      <color indexed="12"/>
      <name val="Arial"/>
      <family val="2"/>
    </font>
    <font>
      <b/>
      <i/>
      <sz val="12"/>
      <color indexed="8"/>
      <name val="Arial"/>
      <family val="2"/>
    </font>
    <font>
      <b/>
      <i/>
      <sz val="10"/>
      <color indexed="8"/>
      <name val="Arial"/>
      <family val="2"/>
    </font>
    <font>
      <b/>
      <u/>
      <sz val="10"/>
      <name val="Arial Narrow"/>
      <family val="2"/>
    </font>
    <font>
      <b/>
      <sz val="8"/>
      <color indexed="8"/>
      <name val="Helv"/>
    </font>
    <font>
      <b/>
      <sz val="10"/>
      <name val="Times New Roman"/>
      <family val="1"/>
    </font>
    <font>
      <sz val="7"/>
      <name val="Times New Roman"/>
      <family val="1"/>
    </font>
    <font>
      <b/>
      <sz val="11"/>
      <name val="Times New Roman"/>
      <family val="1"/>
    </font>
    <font>
      <b/>
      <u/>
      <sz val="9"/>
      <name val="Arial"/>
      <family val="2"/>
    </font>
    <font>
      <b/>
      <sz val="18"/>
      <color indexed="56"/>
      <name val="Cambria"/>
      <family val="2"/>
    </font>
    <font>
      <b/>
      <sz val="18"/>
      <color indexed="62"/>
      <name val="Cambria"/>
      <family val="2"/>
      <scheme val="major"/>
    </font>
    <font>
      <b/>
      <sz val="14"/>
      <name val="Palatino"/>
      <family val="1"/>
    </font>
    <font>
      <b/>
      <sz val="14"/>
      <name val="Palatino"/>
    </font>
    <font>
      <b/>
      <sz val="8"/>
      <name val="Comic Sans MS"/>
      <family val="4"/>
    </font>
    <font>
      <b/>
      <sz val="7"/>
      <name val="Arial"/>
      <family val="2"/>
    </font>
    <font>
      <b/>
      <sz val="10"/>
      <color theme="1"/>
      <name val="Arial"/>
      <family val="2"/>
    </font>
    <font>
      <b/>
      <sz val="7"/>
      <color indexed="12"/>
      <name val="Arial"/>
      <family val="2"/>
    </font>
    <font>
      <i/>
      <sz val="12"/>
      <color indexed="8"/>
      <name val="Arial MT"/>
    </font>
    <font>
      <sz val="10"/>
      <name val="Palatino"/>
    </font>
    <font>
      <sz val="11"/>
      <color indexed="14"/>
      <name val="Calibri"/>
      <family val="2"/>
    </font>
    <font>
      <sz val="11"/>
      <color indexed="10"/>
      <name val="Calibri"/>
      <family val="2"/>
    </font>
    <font>
      <sz val="10"/>
      <color rgb="FFFF0000"/>
      <name val="Arial"/>
      <family val="2"/>
    </font>
    <font>
      <vertAlign val="superscript"/>
      <sz val="12"/>
      <name val="Arial"/>
      <family val="2"/>
    </font>
    <font>
      <u/>
      <sz val="12"/>
      <name val="Arial"/>
      <family val="2"/>
    </font>
    <font>
      <b/>
      <sz val="16"/>
      <name val="Arial"/>
      <family val="2"/>
    </font>
    <font>
      <u/>
      <sz val="12"/>
      <name val="Times New Roman"/>
      <family val="1"/>
    </font>
    <font>
      <sz val="11"/>
      <name val="Arial"/>
      <family val="2"/>
    </font>
    <font>
      <sz val="12"/>
      <color theme="1"/>
      <name val="Times New Roman"/>
      <family val="1"/>
    </font>
    <font>
      <b/>
      <sz val="12"/>
      <color theme="1"/>
      <name val="Times New Roman"/>
      <family val="1"/>
    </font>
    <font>
      <b/>
      <sz val="12"/>
      <color rgb="FF7030A0"/>
      <name val="Times New Roman"/>
      <family val="1"/>
    </font>
    <font>
      <b/>
      <u/>
      <sz val="12"/>
      <color rgb="FFFF0000"/>
      <name val="Times New Roman"/>
      <family val="1"/>
    </font>
    <font>
      <sz val="12"/>
      <color rgb="FF7030A0"/>
      <name val="Times New Roman"/>
      <family val="1"/>
    </font>
    <font>
      <b/>
      <sz val="12"/>
      <color rgb="FFFF0000"/>
      <name val="Times New Roman"/>
      <family val="1"/>
    </font>
    <font>
      <sz val="11"/>
      <color indexed="8"/>
      <name val="Arial"/>
      <family val="2"/>
    </font>
    <font>
      <vertAlign val="superscript"/>
      <sz val="12"/>
      <color theme="1"/>
      <name val="Times New Roman"/>
      <family val="1"/>
    </font>
    <font>
      <vertAlign val="superscript"/>
      <sz val="12"/>
      <color rgb="FF7030A0"/>
      <name val="Times New Roman"/>
      <family val="1"/>
    </font>
    <font>
      <b/>
      <vertAlign val="superscript"/>
      <sz val="12"/>
      <name val="Arial"/>
      <family val="2"/>
    </font>
    <font>
      <sz val="7"/>
      <color rgb="FFFF0000"/>
      <name val="Arial"/>
      <family val="2"/>
    </font>
    <font>
      <b/>
      <sz val="9"/>
      <color rgb="FFFF0000"/>
      <name val="Arial"/>
      <family val="2"/>
    </font>
    <font>
      <b/>
      <sz val="7"/>
      <color rgb="FFFF0000"/>
      <name val="Arial"/>
      <family val="2"/>
    </font>
    <font>
      <b/>
      <sz val="9"/>
      <color indexed="81"/>
      <name val="Tahoma"/>
      <family val="2"/>
    </font>
    <font>
      <sz val="9"/>
      <color indexed="81"/>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s>
  <fills count="1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0"/>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5"/>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22"/>
        <bgColor indexed="64"/>
      </patternFill>
    </fill>
    <fill>
      <patternFill patternType="solid">
        <fgColor indexed="41"/>
        <bgColor indexed="64"/>
      </patternFill>
    </fill>
    <fill>
      <patternFill patternType="solid">
        <fgColor indexed="35"/>
        <bgColor indexed="35"/>
      </patternFill>
    </fill>
    <fill>
      <patternFill patternType="solid">
        <fgColor indexed="9"/>
        <bgColor indexed="9"/>
      </patternFill>
    </fill>
    <fill>
      <patternFill patternType="lightGray">
        <fgColor indexed="15"/>
      </patternFill>
    </fill>
    <fill>
      <patternFill patternType="solid">
        <fgColor indexed="26"/>
        <bgColor indexed="64"/>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rgb="FF808080"/>
        <bgColor indexed="64"/>
      </patternFill>
    </fill>
    <fill>
      <patternFill patternType="solid">
        <fgColor indexed="42"/>
        <bgColor indexed="42"/>
      </patternFill>
    </fill>
    <fill>
      <patternFill patternType="solid">
        <fgColor indexed="50"/>
      </patternFill>
    </fill>
    <fill>
      <patternFill patternType="solid">
        <fgColor indexed="43"/>
        <bgColor indexed="8"/>
      </patternFill>
    </fill>
    <fill>
      <patternFill patternType="gray0625">
        <fgColor indexed="26"/>
        <bgColor indexed="43"/>
      </patternFill>
    </fill>
    <fill>
      <patternFill patternType="solid">
        <fgColor indexed="14"/>
      </patternFill>
    </fill>
    <fill>
      <patternFill patternType="solid">
        <fgColor indexed="43"/>
      </patternFill>
    </fill>
    <fill>
      <patternFill patternType="solid">
        <fgColor indexed="8"/>
        <bgColor indexed="64"/>
      </patternFill>
    </fill>
    <fill>
      <patternFill patternType="solid">
        <fgColor indexed="22"/>
        <bgColor indexed="8"/>
      </patternFill>
    </fill>
    <fill>
      <patternFill patternType="lightGray">
        <fgColor indexed="38"/>
        <bgColor indexed="23"/>
      </patternFill>
    </fill>
    <fill>
      <patternFill patternType="mediumGray">
        <fgColor indexed="22"/>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12"/>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35"/>
        <bgColor indexed="64"/>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4"/>
        <bgColor indexed="64"/>
      </patternFill>
    </fill>
    <fill>
      <patternFill patternType="solid">
        <fgColor indexed="13"/>
        <bgColor indexed="64"/>
      </patternFill>
    </fill>
    <fill>
      <patternFill patternType="solid">
        <fgColor indexed="42"/>
        <bgColor indexed="64"/>
      </patternFill>
    </fill>
    <fill>
      <patternFill patternType="solid">
        <fgColor indexed="63"/>
        <bgColor indexed="64"/>
      </patternFill>
    </fill>
    <fill>
      <patternFill patternType="solid">
        <fgColor indexed="58"/>
        <bgColor indexed="64"/>
      </patternFill>
    </fill>
    <fill>
      <patternFill patternType="solid">
        <fgColor indexed="16"/>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top/>
      <bottom style="thin">
        <color indexed="44"/>
      </bottom>
      <diagonal/>
    </border>
    <border>
      <left style="thin">
        <color indexed="18"/>
      </left>
      <right style="thin">
        <color indexed="18"/>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49"/>
      </bottom>
      <diagonal/>
    </border>
    <border>
      <left/>
      <right/>
      <top/>
      <bottom style="thick">
        <color indexed="58"/>
      </bottom>
      <diagonal/>
    </border>
    <border>
      <left/>
      <right/>
      <top/>
      <bottom style="thick">
        <color indexed="54"/>
      </bottom>
      <diagonal/>
    </border>
    <border>
      <left/>
      <right/>
      <top/>
      <bottom style="thick">
        <color indexed="55"/>
      </bottom>
      <diagonal/>
    </border>
    <border>
      <left/>
      <right/>
      <top/>
      <bottom style="medium">
        <color indexed="58"/>
      </bottom>
      <diagonal/>
    </border>
    <border>
      <left/>
      <right/>
      <top/>
      <bottom style="medium">
        <color indexed="55"/>
      </bottom>
      <diagonal/>
    </border>
    <border>
      <left/>
      <right/>
      <top/>
      <bottom style="medium">
        <color indexed="54"/>
      </bottom>
      <diagonal/>
    </border>
    <border>
      <left/>
      <right/>
      <top/>
      <bottom style="medium">
        <color indexed="24"/>
      </bottom>
      <diagonal/>
    </border>
    <border>
      <left style="double">
        <color indexed="64"/>
      </left>
      <right style="double">
        <color indexed="64"/>
      </right>
      <top style="double">
        <color indexed="64"/>
      </top>
      <bottom style="double">
        <color indexed="64"/>
      </bottom>
      <diagonal/>
    </border>
    <border>
      <left/>
      <right/>
      <top style="medium">
        <color indexed="8"/>
      </top>
      <bottom/>
      <diagonal/>
    </border>
    <border>
      <left/>
      <right/>
      <top/>
      <bottom style="double">
        <color indexed="17"/>
      </bottom>
      <diagonal/>
    </border>
    <border>
      <left/>
      <right/>
      <top/>
      <bottom style="double">
        <color indexed="5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bottom style="double">
        <color indexed="64"/>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right/>
      <top/>
      <bottom style="dotted">
        <color indexed="55"/>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4625">
    <xf numFmtId="0" fontId="0" fillId="33" borderId="0"/>
    <xf numFmtId="44" fontId="2" fillId="0" borderId="0" applyFont="0" applyFill="0" applyBorder="0" applyAlignment="0" applyProtection="0"/>
    <xf numFmtId="0" fontId="20" fillId="0" borderId="0"/>
    <xf numFmtId="0" fontId="23" fillId="0" borderId="0"/>
    <xf numFmtId="166" fontId="24" fillId="0" borderId="0"/>
    <xf numFmtId="5" fontId="24" fillId="0" borderId="0" applyFont="0" applyFill="0" applyBorder="0" applyAlignment="0" applyProtection="0"/>
    <xf numFmtId="0" fontId="25" fillId="0" borderId="0">
      <alignment horizontal="right"/>
    </xf>
    <xf numFmtId="0" fontId="25" fillId="0" borderId="0">
      <alignment horizontal="right"/>
    </xf>
    <xf numFmtId="7" fontId="24" fillId="0" borderId="0" applyFont="0" applyFill="0" applyBorder="0" applyAlignment="0" applyProtection="0"/>
    <xf numFmtId="167"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applyFont="0" applyFill="0" applyBorder="0" applyAlignment="0" applyProtection="0"/>
    <xf numFmtId="9" fontId="24" fillId="0" borderId="0"/>
    <xf numFmtId="9" fontId="24" fillId="0" borderId="0"/>
    <xf numFmtId="9" fontId="24" fillId="0" borderId="0"/>
    <xf numFmtId="0" fontId="24" fillId="0" borderId="0"/>
    <xf numFmtId="37" fontId="24" fillId="0" borderId="12" applyFont="0" applyFill="0" applyBorder="0" applyAlignment="0" applyProtection="0"/>
    <xf numFmtId="37" fontId="24" fillId="0" borderId="12" applyFont="0" applyFill="0" applyBorder="0" applyAlignment="0" applyProtection="0"/>
    <xf numFmtId="37" fontId="24" fillId="0" borderId="12" applyFont="0" applyFill="0" applyBorder="0" applyAlignment="0" applyProtection="0"/>
    <xf numFmtId="37" fontId="24" fillId="0" borderId="12" applyFont="0" applyFill="0" applyBorder="0" applyAlignment="0" applyProtection="0"/>
    <xf numFmtId="37" fontId="24" fillId="0" borderId="12" applyFont="0" applyFill="0" applyBorder="0" applyAlignment="0" applyProtection="0"/>
    <xf numFmtId="37" fontId="24" fillId="0" borderId="12" applyFont="0" applyFill="0" applyBorder="0" applyAlignment="0" applyProtection="0"/>
    <xf numFmtId="37" fontId="24" fillId="0" borderId="12" applyFont="0" applyFill="0" applyBorder="0" applyAlignment="0" applyProtection="0"/>
    <xf numFmtId="0" fontId="24" fillId="0" borderId="0"/>
    <xf numFmtId="0" fontId="24" fillId="0" borderId="0"/>
    <xf numFmtId="0" fontId="24" fillId="0" borderId="0"/>
    <xf numFmtId="166" fontId="26" fillId="0" borderId="0"/>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8" fontId="24" fillId="0" borderId="13"/>
    <xf numFmtId="166" fontId="26" fillId="0" borderId="0"/>
    <xf numFmtId="39" fontId="26" fillId="0" borderId="0" applyFont="0" applyFill="0" applyBorder="0" applyAlignment="0" applyProtection="0"/>
    <xf numFmtId="168" fontId="24" fillId="0" borderId="0" applyFont="0" applyFill="0" applyBorder="0" applyAlignment="0" applyProtection="0"/>
    <xf numFmtId="166" fontId="26" fillId="0" borderId="0" applyFont="0" applyFill="0" applyBorder="0" applyAlignment="0" applyProtection="0"/>
    <xf numFmtId="0" fontId="24" fillId="0" borderId="0"/>
    <xf numFmtId="167" fontId="27" fillId="0" borderId="0">
      <alignment horizontal="right"/>
    </xf>
    <xf numFmtId="39" fontId="24" fillId="0" borderId="0" applyFont="0" applyFill="0" applyBorder="0" applyAlignment="0" applyProtection="0"/>
    <xf numFmtId="168" fontId="24" fillId="0" borderId="0" applyFont="0" applyFill="0" applyBorder="0" applyAlignment="0" applyProtection="0"/>
    <xf numFmtId="0" fontId="24" fillId="0" borderId="0"/>
    <xf numFmtId="0" fontId="24" fillId="0" borderId="0"/>
    <xf numFmtId="39" fontId="24" fillId="0" borderId="0"/>
    <xf numFmtId="166" fontId="24" fillId="0" borderId="14"/>
    <xf numFmtId="166" fontId="24" fillId="0" borderId="14"/>
    <xf numFmtId="166" fontId="24" fillId="0" borderId="14"/>
    <xf numFmtId="164" fontId="24" fillId="0" borderId="0"/>
    <xf numFmtId="164" fontId="24" fillId="0" borderId="0"/>
    <xf numFmtId="164" fontId="24" fillId="0" borderId="0"/>
    <xf numFmtId="0" fontId="23" fillId="0" borderId="0" applyFont="0" applyFill="0" applyBorder="0" applyAlignment="0" applyProtection="0"/>
    <xf numFmtId="0" fontId="28" fillId="0" borderId="0" applyNumberFormat="0" applyFill="0" applyBorder="0" applyAlignment="0" applyProtection="0">
      <alignment vertical="top"/>
      <protection locked="0"/>
    </xf>
    <xf numFmtId="0" fontId="23" fillId="0" borderId="0" applyFont="0" applyFill="0" applyBorder="0" applyAlignment="0" applyProtection="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6" fontId="23" fillId="0" borderId="0" applyFont="0" applyFill="0" applyBorder="0" applyAlignment="0" applyProtection="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4"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alignment vertical="top"/>
    </xf>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37"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0" fontId="23" fillId="0" borderId="0"/>
    <xf numFmtId="0" fontId="23" fillId="0" borderId="0"/>
    <xf numFmtId="0" fontId="23" fillId="0" borderId="0"/>
    <xf numFmtId="0" fontId="23" fillId="0" borderId="0"/>
    <xf numFmtId="0" fontId="23" fillId="0" borderId="0"/>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169" fontId="23" fillId="0" borderId="0">
      <alignment horizontal="left" wrapText="1"/>
    </xf>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37" fontId="30" fillId="0" borderId="0"/>
    <xf numFmtId="0" fontId="30" fillId="0" borderId="0"/>
    <xf numFmtId="0" fontId="30" fillId="0" borderId="0"/>
    <xf numFmtId="170" fontId="23"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3" fillId="0" borderId="0"/>
    <xf numFmtId="0" fontId="23" fillId="0" borderId="0"/>
    <xf numFmtId="0" fontId="23" fillId="0" borderId="0"/>
    <xf numFmtId="3" fontId="26" fillId="0" borderId="0" applyFont="0" applyFill="0" applyBorder="0" applyAlignment="0" applyProtection="0"/>
    <xf numFmtId="1" fontId="26" fillId="0" borderId="0" applyAlignment="0"/>
    <xf numFmtId="1" fontId="26" fillId="0" borderId="0" applyAlignment="0"/>
    <xf numFmtId="0" fontId="24" fillId="0" borderId="0"/>
    <xf numFmtId="0" fontId="24" fillId="0" borderId="0"/>
    <xf numFmtId="0" fontId="24" fillId="0" borderId="0"/>
    <xf numFmtId="0" fontId="24" fillId="0" borderId="0"/>
    <xf numFmtId="0" fontId="24" fillId="0" borderId="0"/>
    <xf numFmtId="0" fontId="24" fillId="0" borderId="0"/>
    <xf numFmtId="1" fontId="26" fillId="0" borderId="0" applyAlignment="0"/>
    <xf numFmtId="1" fontId="26" fillId="0" borderId="0" applyAlignment="0"/>
    <xf numFmtId="1" fontId="26" fillId="0" borderId="0" applyAlignment="0"/>
    <xf numFmtId="1" fontId="26" fillId="0" borderId="0" applyAlignment="0"/>
    <xf numFmtId="1" fontId="26" fillId="0" borderId="0" applyAlignment="0"/>
    <xf numFmtId="1" fontId="26" fillId="0" borderId="0" applyAlignment="0"/>
    <xf numFmtId="0" fontId="26" fillId="0" borderId="0" applyNumberFormat="0" applyFill="0" applyBorder="0" applyAlignment="0" applyProtection="0">
      <alignment horizontal="left"/>
    </xf>
    <xf numFmtId="0" fontId="26" fillId="0" borderId="0" applyNumberFormat="0" applyFill="0" applyBorder="0" applyAlignment="0" applyProtection="0">
      <alignment horizontal="left"/>
    </xf>
    <xf numFmtId="0" fontId="26" fillId="0" borderId="0" applyNumberFormat="0" applyFill="0" applyBorder="0" applyAlignment="0" applyProtection="0">
      <alignment horizontal="left"/>
    </xf>
    <xf numFmtId="166" fontId="24"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horizontal="centerContinuous"/>
    </xf>
    <xf numFmtId="0" fontId="24" fillId="0" borderId="0"/>
    <xf numFmtId="0" fontId="2" fillId="10" borderId="0" applyNumberFormat="0" applyBorder="0" applyAlignment="0" applyProtection="0"/>
    <xf numFmtId="0" fontId="2" fillId="10" borderId="0" applyNumberFormat="0" applyBorder="0" applyAlignment="0" applyProtection="0"/>
    <xf numFmtId="0" fontId="33"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4"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34"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4" fillId="37"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3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4" fillId="3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4" fillId="4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4" fillId="4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4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4" fillId="4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7"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26" fillId="0" borderId="0" applyNumberForma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4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4" fillId="4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46"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4"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6"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4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4" fillId="49"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4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5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4" fillId="41"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5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4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4" fillId="43"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4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4" fillId="51"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24" fillId="0" borderId="0" applyBorder="0"/>
    <xf numFmtId="39" fontId="26" fillId="0" borderId="15"/>
    <xf numFmtId="39" fontId="26" fillId="0" borderId="15"/>
    <xf numFmtId="39" fontId="26" fillId="0" borderId="15"/>
    <xf numFmtId="39" fontId="26" fillId="0" borderId="15"/>
    <xf numFmtId="39" fontId="26" fillId="0" borderId="15"/>
    <xf numFmtId="39" fontId="26" fillId="0" borderId="15"/>
    <xf numFmtId="39" fontId="26" fillId="0" borderId="15"/>
    <xf numFmtId="0" fontId="37" fillId="52"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9" fillId="46" borderId="0" applyNumberFormat="0" applyBorder="0" applyAlignment="0" applyProtection="0"/>
    <xf numFmtId="0" fontId="39" fillId="12" borderId="0" applyNumberFormat="0" applyBorder="0" applyAlignment="0" applyProtection="0"/>
    <xf numFmtId="0" fontId="18" fillId="12"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7"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9" fillId="16" borderId="0" applyNumberFormat="0" applyBorder="0" applyAlignment="0" applyProtection="0"/>
    <xf numFmtId="0" fontId="18" fillId="1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7" fillId="49"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9" fillId="20" borderId="0" applyNumberFormat="0" applyBorder="0" applyAlignment="0" applyProtection="0"/>
    <xf numFmtId="0" fontId="18" fillId="2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7" fillId="53"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9" fillId="50" borderId="0" applyNumberFormat="0" applyBorder="0" applyAlignment="0" applyProtection="0"/>
    <xf numFmtId="0" fontId="39" fillId="24" borderId="0" applyNumberFormat="0" applyBorder="0" applyAlignment="0" applyProtection="0"/>
    <xf numFmtId="0" fontId="18" fillId="24"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7" fillId="54" borderId="0" applyNumberFormat="0" applyBorder="0" applyAlignment="0" applyProtection="0"/>
    <xf numFmtId="0" fontId="38" fillId="54" borderId="0" applyNumberFormat="0" applyBorder="0" applyAlignment="0" applyProtection="0"/>
    <xf numFmtId="0" fontId="38" fillId="54" borderId="0" applyNumberFormat="0" applyBorder="0" applyAlignment="0" applyProtection="0"/>
    <xf numFmtId="0" fontId="39" fillId="46" borderId="0" applyNumberFormat="0" applyBorder="0" applyAlignment="0" applyProtection="0"/>
    <xf numFmtId="0" fontId="39" fillId="28" borderId="0" applyNumberFormat="0" applyBorder="0" applyAlignment="0" applyProtection="0"/>
    <xf numFmtId="0" fontId="18" fillId="28"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7" fillId="5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9" fillId="32" borderId="0" applyNumberFormat="0" applyBorder="0" applyAlignment="0" applyProtection="0"/>
    <xf numFmtId="0" fontId="18" fillId="3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39" fontId="26" fillId="0" borderId="15"/>
    <xf numFmtId="39" fontId="26" fillId="0" borderId="15"/>
    <xf numFmtId="39" fontId="26" fillId="0" borderId="15"/>
    <xf numFmtId="39" fontId="26" fillId="0" borderId="15"/>
    <xf numFmtId="39" fontId="26" fillId="0" borderId="15"/>
    <xf numFmtId="39" fontId="26" fillId="0" borderId="15"/>
    <xf numFmtId="39" fontId="26" fillId="0" borderId="15"/>
    <xf numFmtId="0" fontId="41" fillId="0" borderId="0" applyNumberFormat="0" applyFill="0" applyBorder="0" applyAlignment="0" applyProtection="0">
      <alignment horizontal="left"/>
    </xf>
    <xf numFmtId="0" fontId="24" fillId="0" borderId="0" applyFont="0" applyFill="0" applyBorder="0" applyAlignment="0" applyProtection="0"/>
    <xf numFmtId="0" fontId="24" fillId="0" borderId="0"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42" fillId="0" borderId="12" applyFont="0" applyFill="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7" borderId="0" applyNumberFormat="0" applyBorder="0" applyAlignment="0" applyProtection="0"/>
    <xf numFmtId="0" fontId="35" fillId="56"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9" borderId="0" applyNumberFormat="0" applyBorder="0" applyAlignment="0" applyProtection="0"/>
    <xf numFmtId="0" fontId="35" fillId="58"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1" borderId="0" applyNumberFormat="0" applyBorder="0" applyAlignment="0" applyProtection="0"/>
    <xf numFmtId="0" fontId="38" fillId="60"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8" fillId="6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39"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54" borderId="0" applyNumberFormat="0" applyBorder="0" applyAlignment="0" applyProtection="0"/>
    <xf numFmtId="0" fontId="39"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18" fillId="9"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8" fillId="62"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4" borderId="0" applyNumberFormat="0" applyBorder="0" applyAlignment="0" applyProtection="0"/>
    <xf numFmtId="0" fontId="35" fillId="63"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6" borderId="0" applyNumberFormat="0" applyBorder="0" applyAlignment="0" applyProtection="0"/>
    <xf numFmtId="0" fontId="35" fillId="65"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66" borderId="0" applyNumberFormat="0" applyBorder="0" applyAlignment="0" applyProtection="0"/>
    <xf numFmtId="0" fontId="38" fillId="67" borderId="0" applyNumberFormat="0" applyBorder="0" applyAlignment="0" applyProtection="0"/>
    <xf numFmtId="0" fontId="38" fillId="66"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9" borderId="0" applyNumberFormat="0" applyBorder="0" applyAlignment="0" applyProtection="0"/>
    <xf numFmtId="0" fontId="39"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18" fillId="13"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8" fillId="68"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0" borderId="0" applyNumberFormat="0" applyBorder="0" applyAlignment="0" applyProtection="0"/>
    <xf numFmtId="0" fontId="35" fillId="71" borderId="0" applyNumberFormat="0" applyBorder="0" applyAlignment="0" applyProtection="0"/>
    <xf numFmtId="0" fontId="35" fillId="70"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35" fillId="65" borderId="0" applyNumberFormat="0" applyBorder="0" applyAlignment="0" applyProtection="0"/>
    <xf numFmtId="0" fontId="35" fillId="72" borderId="0" applyNumberFormat="0" applyBorder="0" applyAlignment="0" applyProtection="0"/>
    <xf numFmtId="0" fontId="38" fillId="73" borderId="0" applyNumberFormat="0" applyBorder="0" applyAlignment="0" applyProtection="0"/>
    <xf numFmtId="0" fontId="38" fillId="73" borderId="0" applyNumberFormat="0" applyBorder="0" applyAlignment="0" applyProtection="0"/>
    <xf numFmtId="0" fontId="38" fillId="73" borderId="0" applyNumberFormat="0" applyBorder="0" applyAlignment="0" applyProtection="0"/>
    <xf numFmtId="0" fontId="38" fillId="58" borderId="0" applyNumberFormat="0" applyBorder="0" applyAlignment="0" applyProtection="0"/>
    <xf numFmtId="0" fontId="38" fillId="73"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48" borderId="0" applyNumberFormat="0" applyBorder="0" applyAlignment="0" applyProtection="0"/>
    <xf numFmtId="0" fontId="39" fillId="1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8" fillId="6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8" fillId="74" borderId="0" applyNumberFormat="0" applyBorder="0" applyAlignment="0" applyProtection="0"/>
    <xf numFmtId="0" fontId="38" fillId="67"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8" fillId="74"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5" borderId="0" applyNumberFormat="0" applyBorder="0" applyAlignment="0" applyProtection="0"/>
    <xf numFmtId="0" fontId="35" fillId="63"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58" borderId="0" applyNumberFormat="0" applyBorder="0" applyAlignment="0" applyProtection="0"/>
    <xf numFmtId="0" fontId="35" fillId="67"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65" borderId="0" applyNumberFormat="0" applyBorder="0" applyAlignment="0" applyProtection="0"/>
    <xf numFmtId="0" fontId="38" fillId="58" borderId="0" applyNumberFormat="0" applyBorder="0" applyAlignment="0" applyProtection="0"/>
    <xf numFmtId="0" fontId="38" fillId="6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8" fillId="75"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21"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46" borderId="0" applyNumberFormat="0" applyBorder="0" applyAlignment="0" applyProtection="0"/>
    <xf numFmtId="0" fontId="39" fillId="21"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8" fillId="77"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8" fillId="75" borderId="0" applyNumberFormat="0" applyBorder="0" applyAlignment="0" applyProtection="0"/>
    <xf numFmtId="0" fontId="38" fillId="77"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8" fillId="75"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57" borderId="0" applyNumberFormat="0" applyBorder="0" applyAlignment="0" applyProtection="0"/>
    <xf numFmtId="0" fontId="35" fillId="71" borderId="0" applyNumberFormat="0" applyBorder="0" applyAlignment="0" applyProtection="0"/>
    <xf numFmtId="0" fontId="35"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59"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54" borderId="0" applyNumberFormat="0" applyBorder="0" applyAlignment="0" applyProtection="0"/>
    <xf numFmtId="0" fontId="39" fillId="25"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8" fillId="7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8" fillId="60" borderId="0" applyNumberFormat="0" applyBorder="0" applyAlignment="0" applyProtection="0"/>
    <xf numFmtId="0" fontId="38" fillId="78"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8" fillId="60" borderId="0" applyNumberFormat="0" applyBorder="0" applyAlignment="0" applyProtection="0"/>
    <xf numFmtId="0" fontId="35" fillId="79"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80" borderId="0" applyNumberFormat="0" applyBorder="0" applyAlignment="0" applyProtection="0"/>
    <xf numFmtId="0" fontId="35" fillId="66" borderId="0" applyNumberFormat="0" applyBorder="0" applyAlignment="0" applyProtection="0"/>
    <xf numFmtId="0" fontId="35" fillId="80"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1" borderId="0" applyNumberFormat="0" applyBorder="0" applyAlignment="0" applyProtection="0"/>
    <xf numFmtId="0" fontId="38" fillId="80" borderId="0" applyNumberFormat="0" applyBorder="0" applyAlignment="0" applyProtection="0"/>
    <xf numFmtId="0" fontId="38" fillId="81"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8" fillId="82"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29"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51" borderId="0" applyNumberFormat="0" applyBorder="0" applyAlignment="0" applyProtection="0"/>
    <xf numFmtId="0" fontId="39" fillId="29"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8" fillId="83"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8" fillId="82" borderId="0" applyNumberFormat="0" applyBorder="0" applyAlignment="0" applyProtection="0"/>
    <xf numFmtId="0" fontId="38" fillId="83"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0" fontId="38" fillId="82" borderId="0" applyNumberFormat="0" applyBorder="0" applyAlignment="0" applyProtection="0"/>
    <xf numFmtId="172" fontId="23" fillId="0" borderId="0" applyFont="0" applyFill="0" applyBorder="0" applyAlignment="0" applyProtection="0"/>
    <xf numFmtId="172" fontId="23" fillId="0" borderId="0" applyFont="0" applyFill="0" applyBorder="0" applyAlignment="0" applyProtection="0"/>
    <xf numFmtId="0" fontId="19" fillId="0" borderId="0" applyNumberFormat="0" applyAlignment="0"/>
    <xf numFmtId="173" fontId="43" fillId="84" borderId="16">
      <alignment horizontal="center" vertical="center"/>
    </xf>
    <xf numFmtId="38" fontId="44" fillId="0" borderId="0" applyNumberFormat="0" applyFill="0" applyBorder="0" applyAlignment="0" applyProtection="0"/>
    <xf numFmtId="37" fontId="45" fillId="50" borderId="0"/>
    <xf numFmtId="174" fontId="23" fillId="50" borderId="0"/>
    <xf numFmtId="174" fontId="23" fillId="50" borderId="0"/>
    <xf numFmtId="174" fontId="23" fillId="50" borderId="0"/>
    <xf numFmtId="37" fontId="45" fillId="50" borderId="0"/>
    <xf numFmtId="174" fontId="23" fillId="50" borderId="0"/>
    <xf numFmtId="174" fontId="23" fillId="50" borderId="0"/>
    <xf numFmtId="174" fontId="23" fillId="50" borderId="0"/>
    <xf numFmtId="37" fontId="46" fillId="50" borderId="0"/>
    <xf numFmtId="174" fontId="23" fillId="50" borderId="0"/>
    <xf numFmtId="174" fontId="23" fillId="50" borderId="0"/>
    <xf numFmtId="174" fontId="23" fillId="50" borderId="0"/>
    <xf numFmtId="37" fontId="47" fillId="50" borderId="0"/>
    <xf numFmtId="174" fontId="23" fillId="50" borderId="0"/>
    <xf numFmtId="174" fontId="23" fillId="50" borderId="0"/>
    <xf numFmtId="174" fontId="23" fillId="50" borderId="0"/>
    <xf numFmtId="37" fontId="47" fillId="50" borderId="0"/>
    <xf numFmtId="174" fontId="23" fillId="50" borderId="0"/>
    <xf numFmtId="174" fontId="23" fillId="50" borderId="0"/>
    <xf numFmtId="174" fontId="23" fillId="50" borderId="0"/>
    <xf numFmtId="37" fontId="48" fillId="50" borderId="0"/>
    <xf numFmtId="174" fontId="23" fillId="50" borderId="0"/>
    <xf numFmtId="174" fontId="23" fillId="50" borderId="0"/>
    <xf numFmtId="174" fontId="23" fillId="50" borderId="0"/>
    <xf numFmtId="0" fontId="23" fillId="0" borderId="0"/>
    <xf numFmtId="0" fontId="49" fillId="0" borderId="0"/>
    <xf numFmtId="0" fontId="50" fillId="0" borderId="0"/>
    <xf numFmtId="0" fontId="25" fillId="0" borderId="0">
      <alignment horizontal="center" wrapText="1"/>
      <protection locked="0"/>
    </xf>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38" fontId="51" fillId="0" borderId="0" applyNumberFormat="0" applyFill="0" applyBorder="0" applyAlignment="0" applyProtection="0"/>
    <xf numFmtId="44" fontId="52" fillId="0" borderId="0" applyNumberFormat="0" applyFill="0" applyBorder="0" applyAlignment="0" applyProtection="0"/>
    <xf numFmtId="0" fontId="24" fillId="0" borderId="0"/>
    <xf numFmtId="0" fontId="24" fillId="0" borderId="0"/>
    <xf numFmtId="0" fontId="24" fillId="0" borderId="0"/>
    <xf numFmtId="0" fontId="52" fillId="0" borderId="0"/>
    <xf numFmtId="0" fontId="24" fillId="0" borderId="0"/>
    <xf numFmtId="0" fontId="53" fillId="0" borderId="0"/>
    <xf numFmtId="0" fontId="24" fillId="0" borderId="0"/>
    <xf numFmtId="44" fontId="52" fillId="0" borderId="0" applyNumberFormat="0" applyFill="0" applyBorder="0" applyAlignment="0" applyProtection="0"/>
    <xf numFmtId="0" fontId="24" fillId="0" borderId="0"/>
    <xf numFmtId="0" fontId="52" fillId="0" borderId="0" applyNumberFormat="0" applyFill="0" applyBorder="0" applyAlignment="0" applyProtection="0"/>
    <xf numFmtId="0" fontId="24" fillId="0" borderId="0"/>
    <xf numFmtId="37" fontId="19" fillId="50" borderId="0"/>
    <xf numFmtId="37" fontId="19" fillId="50" borderId="0"/>
    <xf numFmtId="174" fontId="23" fillId="50" borderId="0"/>
    <xf numFmtId="174" fontId="23" fillId="50" borderId="0"/>
    <xf numFmtId="174" fontId="23" fillId="50" borderId="0"/>
    <xf numFmtId="37" fontId="19" fillId="50" borderId="0"/>
    <xf numFmtId="0" fontId="54" fillId="79" borderId="0" applyNumberFormat="0" applyBorder="0" applyAlignment="0" applyProtection="0"/>
    <xf numFmtId="0" fontId="54" fillId="79" borderId="0" applyNumberFormat="0" applyBorder="0" applyAlignment="0" applyProtection="0"/>
    <xf numFmtId="0" fontId="55" fillId="41" borderId="0" applyNumberFormat="0" applyBorder="0" applyAlignment="0" applyProtection="0"/>
    <xf numFmtId="0" fontId="56" fillId="41" borderId="0" applyNumberFormat="0" applyBorder="0" applyAlignment="0" applyProtection="0"/>
    <xf numFmtId="0" fontId="56" fillId="3" borderId="0" applyNumberFormat="0" applyBorder="0" applyAlignment="0" applyProtection="0"/>
    <xf numFmtId="0" fontId="8" fillId="3" borderId="0" applyNumberFormat="0" applyBorder="0" applyAlignment="0" applyProtection="0"/>
    <xf numFmtId="0" fontId="54" fillId="79"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7" fillId="66" borderId="0" applyNumberFormat="0" applyBorder="0" applyAlignment="0" applyProtection="0"/>
    <xf numFmtId="0" fontId="58" fillId="0" borderId="0" applyNumberFormat="0" applyBorder="0"/>
    <xf numFmtId="38" fontId="59" fillId="0" borderId="0" applyNumberFormat="0" applyFill="0" applyBorder="0" applyAlignment="0" applyProtection="0"/>
    <xf numFmtId="0" fontId="53" fillId="0" borderId="0" applyNumberFormat="0" applyBorder="0" applyAlignment="0"/>
    <xf numFmtId="0" fontId="52" fillId="0" borderId="0"/>
    <xf numFmtId="0" fontId="53" fillId="0" borderId="0" applyNumberFormat="0" applyFill="0" applyBorder="0" applyAlignment="0" applyProtection="0"/>
    <xf numFmtId="175" fontId="23" fillId="0" borderId="0"/>
    <xf numFmtId="175" fontId="23" fillId="0" borderId="0"/>
    <xf numFmtId="175" fontId="23" fillId="0" borderId="0"/>
    <xf numFmtId="166" fontId="25" fillId="0" borderId="0"/>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64" fontId="25" fillId="0" borderId="13"/>
    <xf numFmtId="176" fontId="60" fillId="0" borderId="0"/>
    <xf numFmtId="177" fontId="23" fillId="0" borderId="0"/>
    <xf numFmtId="177" fontId="23" fillId="0" borderId="0"/>
    <xf numFmtId="177" fontId="23" fillId="0" borderId="0"/>
    <xf numFmtId="0" fontId="23" fillId="0" borderId="0"/>
    <xf numFmtId="0" fontId="23" fillId="0" borderId="0"/>
    <xf numFmtId="0" fontId="23" fillId="0" borderId="0"/>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60"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lignment horizontal="right"/>
    </xf>
    <xf numFmtId="0" fontId="23" fillId="0" borderId="0" applyFont="0" applyFill="0" applyBorder="0" applyAlignment="0" applyProtection="0">
      <alignment horizontal="right"/>
    </xf>
    <xf numFmtId="0" fontId="61" fillId="0" borderId="0" applyNumberFormat="0" applyFill="0" applyBorder="0" applyAlignment="0" applyProtection="0"/>
    <xf numFmtId="178" fontId="60" fillId="0" borderId="0"/>
    <xf numFmtId="179" fontId="60" fillId="0" borderId="0"/>
    <xf numFmtId="180" fontId="23" fillId="0" borderId="0"/>
    <xf numFmtId="180" fontId="23" fillId="0" borderId="0"/>
    <xf numFmtId="180" fontId="23" fillId="0" borderId="0"/>
    <xf numFmtId="181" fontId="23" fillId="0" borderId="0"/>
    <xf numFmtId="181" fontId="23" fillId="0" borderId="0"/>
    <xf numFmtId="181" fontId="23" fillId="0" borderId="0"/>
    <xf numFmtId="182" fontId="23" fillId="0" borderId="0"/>
    <xf numFmtId="182" fontId="23" fillId="0" borderId="0"/>
    <xf numFmtId="182" fontId="23" fillId="0" borderId="0"/>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23" fillId="85" borderId="18"/>
    <xf numFmtId="0" fontId="62" fillId="0" borderId="0" applyBorder="0" applyProtection="0"/>
    <xf numFmtId="0" fontId="62" fillId="0" borderId="0"/>
    <xf numFmtId="0" fontId="26" fillId="0" borderId="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0" fontId="63" fillId="0" borderId="12" applyNumberFormat="0" applyFill="0" applyAlignment="0" applyProtection="0"/>
    <xf numFmtId="3" fontId="23" fillId="0" borderId="19" applyFont="0" applyFill="0" applyAlignment="0" applyProtection="0"/>
    <xf numFmtId="3" fontId="23" fillId="0" borderId="19" applyFont="0" applyFill="0" applyAlignment="0" applyProtection="0"/>
    <xf numFmtId="3" fontId="23" fillId="0" borderId="19" applyFont="0" applyFill="0" applyAlignment="0" applyProtection="0"/>
    <xf numFmtId="3" fontId="23" fillId="0" borderId="19" applyFont="0" applyFill="0" applyAlignment="0" applyProtection="0"/>
    <xf numFmtId="3" fontId="23" fillId="0" borderId="19" applyFont="0" applyFill="0" applyAlignment="0" applyProtection="0"/>
    <xf numFmtId="10" fontId="23" fillId="0" borderId="19"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19"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5" fillId="0" borderId="20" applyNumberFormat="0" applyFont="0" applyFill="0" applyAlignment="0" applyProtection="0"/>
    <xf numFmtId="0" fontId="26" fillId="0" borderId="0"/>
    <xf numFmtId="0" fontId="26" fillId="0" borderId="0"/>
    <xf numFmtId="0" fontId="26" fillId="0" borderId="0"/>
    <xf numFmtId="183" fontId="23" fillId="0" borderId="0" applyFont="0" applyFill="0" applyBorder="0" applyAlignment="0" applyProtection="0"/>
    <xf numFmtId="183" fontId="23" fillId="0" borderId="0" applyFont="0" applyFill="0" applyBorder="0" applyAlignment="0" applyProtection="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applyNumberFormat="0" applyFont="0" applyFill="0" applyBorder="0" applyProtection="0">
      <alignment horizontal="centerContinuous"/>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5" fillId="0" borderId="0" applyNumberFormat="0" applyFont="0" applyFill="0" applyBorder="0" applyProtection="0">
      <alignment horizontal="centerContinuous"/>
    </xf>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8" fontId="19" fillId="0" borderId="0" applyFill="0" applyBorder="0" applyAlignment="0"/>
    <xf numFmtId="184" fontId="26" fillId="0" borderId="0" applyFill="0" applyBorder="0" applyAlignment="0"/>
    <xf numFmtId="167" fontId="23" fillId="0" borderId="0" applyFill="0" applyBorder="0" applyAlignment="0"/>
    <xf numFmtId="185" fontId="23" fillId="0" borderId="0" applyFill="0" applyBorder="0" applyAlignment="0"/>
    <xf numFmtId="186"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67" fillId="86" borderId="21"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8" fillId="42" borderId="22" applyNumberFormat="0" applyAlignment="0" applyProtection="0"/>
    <xf numFmtId="0" fontId="67" fillId="86" borderId="21" applyNumberFormat="0" applyAlignment="0" applyProtection="0"/>
    <xf numFmtId="0" fontId="69" fillId="40" borderId="4" applyNumberFormat="0" applyAlignment="0" applyProtection="0"/>
    <xf numFmtId="0" fontId="70" fillId="6" borderId="4"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67" fillId="86" borderId="21" applyNumberFormat="0" applyAlignment="0" applyProtection="0"/>
    <xf numFmtId="0" fontId="12" fillId="6" borderId="4" applyNumberFormat="0" applyAlignment="0" applyProtection="0"/>
    <xf numFmtId="0" fontId="68" fillId="87" borderId="22" applyNumberFormat="0" applyAlignment="0" applyProtection="0"/>
    <xf numFmtId="0" fontId="68" fillId="87" borderId="22" applyNumberFormat="0" applyAlignment="0" applyProtection="0"/>
    <xf numFmtId="0" fontId="68" fillId="87" borderId="22" applyNumberFormat="0" applyAlignment="0" applyProtection="0"/>
    <xf numFmtId="188" fontId="19" fillId="88" borderId="0" applyNumberFormat="0" applyFont="0" applyBorder="0" applyAlignment="0">
      <protection locked="0"/>
    </xf>
    <xf numFmtId="0" fontId="71" fillId="75" borderId="23" applyNumberFormat="0" applyAlignment="0" applyProtection="0"/>
    <xf numFmtId="0" fontId="71" fillId="75" borderId="23" applyNumberFormat="0" applyAlignment="0" applyProtection="0"/>
    <xf numFmtId="0" fontId="71" fillId="76" borderId="23" applyNumberFormat="0" applyAlignment="0" applyProtection="0"/>
    <xf numFmtId="0" fontId="72" fillId="7" borderId="7" applyNumberFormat="0" applyAlignment="0" applyProtection="0"/>
    <xf numFmtId="0" fontId="14" fillId="7" borderId="7" applyNumberFormat="0" applyAlignment="0" applyProtection="0"/>
    <xf numFmtId="0" fontId="71" fillId="67" borderId="23" applyNumberFormat="0" applyAlignment="0" applyProtection="0"/>
    <xf numFmtId="0" fontId="71" fillId="75" borderId="23" applyNumberFormat="0" applyAlignment="0" applyProtection="0"/>
    <xf numFmtId="0" fontId="71" fillId="67" borderId="23" applyNumberFormat="0" applyAlignment="0" applyProtection="0"/>
    <xf numFmtId="0" fontId="71" fillId="67" borderId="23" applyNumberFormat="0" applyAlignment="0" applyProtection="0"/>
    <xf numFmtId="0" fontId="71" fillId="67" borderId="23" applyNumberFormat="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75" fillId="38" borderId="0">
      <alignment horizontal="center" wrapText="1"/>
    </xf>
    <xf numFmtId="174" fontId="23" fillId="38" borderId="0">
      <alignment horizontal="center" wrapText="1"/>
    </xf>
    <xf numFmtId="174" fontId="23" fillId="38" borderId="0">
      <alignment horizontal="center" wrapText="1"/>
    </xf>
    <xf numFmtId="174" fontId="23" fillId="38" borderId="0">
      <alignment horizontal="center" wrapText="1"/>
    </xf>
    <xf numFmtId="0" fontId="29" fillId="0" borderId="12" applyNumberFormat="0" applyFill="0" applyProtection="0">
      <alignment horizontal="center" wrapText="1"/>
    </xf>
    <xf numFmtId="17" fontId="76" fillId="0" borderId="0" applyNumberFormat="0" applyFill="0" applyBorder="0" applyAlignment="0" applyProtection="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89" fontId="77" fillId="0" borderId="0"/>
    <xf numFmtId="190" fontId="78" fillId="0" borderId="0" applyFont="0"/>
    <xf numFmtId="0" fontId="1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19" fillId="0" borderId="0" applyFont="0" applyFill="0" applyBorder="0" applyAlignment="0" applyProtection="0"/>
    <xf numFmtId="41" fontId="23" fillId="0" borderId="0" applyFont="0" applyFill="0" applyBorder="0" applyAlignment="0" applyProtection="0"/>
    <xf numFmtId="191" fontId="79" fillId="0" borderId="0"/>
    <xf numFmtId="44" fontId="66" fillId="0" borderId="0" applyFont="0" applyFill="0" applyBorder="0" applyAlignment="0" applyProtection="0"/>
    <xf numFmtId="37" fontId="30" fillId="0" borderId="0"/>
    <xf numFmtId="0" fontId="30" fillId="0" borderId="0"/>
    <xf numFmtId="0" fontId="30" fillId="0" borderId="0"/>
    <xf numFmtId="39" fontId="30" fillId="0" borderId="0"/>
    <xf numFmtId="37" fontId="30" fillId="0" borderId="0"/>
    <xf numFmtId="0" fontId="30" fillId="0" borderId="0"/>
    <xf numFmtId="0" fontId="30" fillId="0" borderId="0"/>
    <xf numFmtId="0" fontId="80" fillId="0" borderId="0" applyFont="0" applyFill="0" applyBorder="0" applyAlignment="0" applyProtection="0">
      <alignment horizontal="right"/>
    </xf>
    <xf numFmtId="37" fontId="33" fillId="0" borderId="0"/>
    <xf numFmtId="37" fontId="33" fillId="0" borderId="0"/>
    <xf numFmtId="37" fontId="33" fillId="0" borderId="0"/>
    <xf numFmtId="0" fontId="80" fillId="0" borderId="0" applyFont="0" applyFill="0" applyBorder="0" applyAlignment="0" applyProtection="0"/>
    <xf numFmtId="0" fontId="80" fillId="0" borderId="0" applyFont="0" applyFill="0" applyBorder="0" applyAlignment="0" applyProtection="0">
      <alignment horizontal="right"/>
    </xf>
    <xf numFmtId="0" fontId="26" fillId="0" borderId="0" applyFont="0" applyFill="0" applyBorder="0" applyAlignment="0" applyProtection="0"/>
    <xf numFmtId="0" fontId="2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33" fillId="0" borderId="0" applyFont="0" applyFill="0" applyBorder="0" applyAlignment="0" applyProtection="0"/>
    <xf numFmtId="192" fontId="23"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6"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3" fillId="0" borderId="0" applyFont="0" applyFill="0" applyBorder="0" applyAlignment="0" applyProtection="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3" fillId="0" borderId="0" applyFont="0" applyFill="0" applyBorder="0" applyAlignment="0" applyProtection="0"/>
    <xf numFmtId="43" fontId="43" fillId="0" borderId="0" applyFont="0" applyFill="0" applyBorder="0" applyAlignment="0" applyProtection="0"/>
    <xf numFmtId="43" fontId="82" fillId="0" borderId="0" applyFont="0" applyFill="0" applyBorder="0" applyAlignment="0" applyProtection="0"/>
    <xf numFmtId="0" fontId="80" fillId="0" borderId="0" applyFont="0" applyFill="0" applyBorder="0" applyAlignment="0" applyProtection="0">
      <alignment horizontal="right"/>
    </xf>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3"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23" fillId="0" borderId="0" applyFont="0" applyFill="0" applyBorder="0" applyAlignment="0" applyProtection="0"/>
    <xf numFmtId="43" fontId="3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192" fontId="23"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43" fontId="84" fillId="0" borderId="0" applyFont="0" applyFill="0" applyBorder="0" applyAlignment="0" applyProtection="0"/>
    <xf numFmtId="39"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5" fillId="0" borderId="0" applyFont="0" applyFill="0" applyBorder="0" applyAlignment="0" applyProtection="0"/>
    <xf numFmtId="43" fontId="82"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2" fontId="23" fillId="0" borderId="0" applyFont="0" applyFill="0" applyBorder="0" applyAlignment="0" applyProtection="0"/>
    <xf numFmtId="43" fontId="23" fillId="0" borderId="0" applyFont="0" applyFill="0" applyBorder="0" applyAlignment="0" applyProtection="0"/>
    <xf numFmtId="192" fontId="23" fillId="0" borderId="0" applyFont="0" applyFill="0" applyBorder="0" applyAlignment="0" applyProtection="0"/>
    <xf numFmtId="43" fontId="33" fillId="0" borderId="0" applyFont="0" applyFill="0" applyBorder="0" applyAlignment="0" applyProtection="0"/>
    <xf numFmtId="192" fontId="23" fillId="0" borderId="0" applyFont="0" applyFill="0" applyBorder="0" applyAlignment="0" applyProtection="0"/>
    <xf numFmtId="0" fontId="26" fillId="0" borderId="0"/>
    <xf numFmtId="3" fontId="23" fillId="0" borderId="0" applyFont="0" applyFill="0" applyBorder="0" applyAlignment="0" applyProtection="0"/>
    <xf numFmtId="3" fontId="23"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 fontId="85" fillId="0" borderId="0" applyFont="0" applyFill="0" applyBorder="0" applyAlignment="0" applyProtection="0"/>
    <xf numFmtId="0" fontId="86" fillId="0" borderId="0" applyFont="0" applyFill="0" applyBorder="0" applyAlignment="0" applyProtection="0"/>
    <xf numFmtId="194" fontId="23" fillId="0" borderId="0" applyFill="0" applyBorder="0">
      <alignment horizontal="left"/>
    </xf>
    <xf numFmtId="194" fontId="23" fillId="0" borderId="0" applyFill="0" applyBorder="0">
      <alignment horizontal="left"/>
    </xf>
    <xf numFmtId="194" fontId="23" fillId="0" borderId="0" applyFill="0" applyBorder="0">
      <alignment horizontal="left"/>
    </xf>
    <xf numFmtId="0" fontId="87" fillId="0" borderId="0" applyNumberFormat="0" applyAlignment="0">
      <alignment horizontal="left"/>
    </xf>
    <xf numFmtId="0" fontId="24" fillId="0" borderId="19" applyNumberFormat="0" applyFont="0" applyFill="0" applyBorder="0" applyProtection="0">
      <alignment horizontal="centerContinuous"/>
    </xf>
    <xf numFmtId="0" fontId="24" fillId="0" borderId="19" applyNumberFormat="0" applyFont="0" applyFill="0" applyBorder="0" applyProtection="0">
      <alignment horizontal="centerContinuous"/>
    </xf>
    <xf numFmtId="0" fontId="24" fillId="0" borderId="19" applyNumberFormat="0" applyFont="0" applyFill="0" applyBorder="0" applyProtection="0">
      <alignment horizontal="centerContinuous"/>
    </xf>
    <xf numFmtId="0" fontId="24" fillId="0" borderId="19" applyNumberFormat="0" applyFont="0" applyFill="0" applyBorder="0" applyProtection="0">
      <alignment horizontal="centerContinuous"/>
    </xf>
    <xf numFmtId="0" fontId="24" fillId="0" borderId="19" applyNumberFormat="0" applyFont="0" applyFill="0" applyBorder="0" applyProtection="0">
      <alignment horizontal="centerContinuous"/>
    </xf>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0" fontId="23" fillId="89" borderId="18"/>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2" fontId="24" fillId="0" borderId="12" applyNumberFormat="0" applyFont="0" applyFill="0" applyProtection="0">
      <alignment horizontal="centerContinuous"/>
    </xf>
    <xf numFmtId="0" fontId="88" fillId="0" borderId="0"/>
    <xf numFmtId="0" fontId="88" fillId="0" borderId="0"/>
    <xf numFmtId="42" fontId="23" fillId="0" borderId="0">
      <alignment horizontal="right"/>
    </xf>
    <xf numFmtId="42" fontId="2" fillId="0" borderId="0" applyFont="0" applyFill="0" applyBorder="0" applyAlignment="0" applyProtection="0"/>
    <xf numFmtId="42" fontId="89" fillId="0" borderId="0" applyFont="0" applyFill="0" applyBorder="0" applyAlignment="0" applyProtection="0"/>
    <xf numFmtId="195" fontId="79" fillId="0" borderId="0"/>
    <xf numFmtId="184" fontId="26" fillId="0" borderId="0" applyFont="0" applyFill="0" applyBorder="0" applyAlignment="0" applyProtection="0"/>
    <xf numFmtId="7" fontId="30" fillId="0" borderId="0" applyFont="0" applyFill="0" applyBorder="0" applyAlignment="0" applyProtection="0"/>
    <xf numFmtId="3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80" fillId="0" borderId="0" applyFont="0" applyFill="0" applyBorder="0" applyAlignment="0" applyProtection="0">
      <alignment horizontal="right"/>
    </xf>
    <xf numFmtId="44" fontId="2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9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6" fillId="0" borderId="0" applyFont="0" applyFill="0" applyBorder="0" applyAlignment="0" applyProtection="0"/>
    <xf numFmtId="44" fontId="91"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8" fontId="4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5" fillId="0" borderId="0" applyFont="0" applyFill="0" applyBorder="0" applyAlignment="0" applyProtection="0"/>
    <xf numFmtId="44" fontId="33" fillId="0" borderId="0" applyFont="0" applyFill="0" applyBorder="0" applyAlignment="0" applyProtection="0"/>
    <xf numFmtId="8" fontId="43"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91" fillId="0" borderId="0" applyFont="0" applyFill="0" applyBorder="0" applyAlignment="0" applyProtection="0"/>
    <xf numFmtId="8" fontId="4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96" fontId="23"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35" fillId="0" borderId="0" applyFont="0" applyFill="0" applyBorder="0" applyAlignment="0" applyProtection="0"/>
    <xf numFmtId="196" fontId="23"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44" fontId="2"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2"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196" fontId="23" fillId="0" borderId="0" applyFont="0" applyFill="0" applyBorder="0" applyAlignment="0" applyProtection="0"/>
    <xf numFmtId="44" fontId="33" fillId="0" borderId="0" applyFont="0" applyFill="0" applyBorder="0" applyAlignment="0" applyProtection="0"/>
    <xf numFmtId="44" fontId="82" fillId="0" borderId="0" applyFont="0" applyFill="0" applyBorder="0" applyAlignment="0" applyProtection="0"/>
    <xf numFmtId="196" fontId="23"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33" fillId="0" borderId="0" applyFont="0" applyFill="0" applyBorder="0" applyAlignment="0" applyProtection="0"/>
    <xf numFmtId="44" fontId="26" fillId="0" borderId="0" applyFont="0" applyFill="0" applyBorder="0" applyAlignment="0" applyProtection="0"/>
    <xf numFmtId="44" fontId="33" fillId="0" borderId="0" applyFont="0" applyFill="0" applyBorder="0" applyAlignment="0" applyProtection="0"/>
    <xf numFmtId="8" fontId="76" fillId="0" borderId="0" applyFont="0" applyFill="0" applyBorder="0" applyAlignment="0" applyProtection="0"/>
    <xf numFmtId="8" fontId="43" fillId="0" borderId="0" applyFont="0" applyFill="0" applyBorder="0" applyAlignment="0" applyProtection="0"/>
    <xf numFmtId="197" fontId="85" fillId="0" borderId="0" applyFont="0" applyFill="0" applyBorder="0" applyAlignment="0" applyProtection="0"/>
    <xf numFmtId="198" fontId="23" fillId="0" borderId="0" applyFont="0" applyFill="0" applyBorder="0" applyAlignment="0" applyProtection="0"/>
    <xf numFmtId="199" fontId="26" fillId="0" borderId="0"/>
    <xf numFmtId="200" fontId="23" fillId="0" borderId="0"/>
    <xf numFmtId="200" fontId="23" fillId="0" borderId="0"/>
    <xf numFmtId="200" fontId="23" fillId="0" borderId="0"/>
    <xf numFmtId="0" fontId="92" fillId="0" borderId="0"/>
    <xf numFmtId="0" fontId="93" fillId="0" borderId="0"/>
    <xf numFmtId="166" fontId="26" fillId="0" borderId="0" applyFont="0" applyFill="0" applyBorder="0" applyAlignment="0" applyProtection="0"/>
    <xf numFmtId="6" fontId="94" fillId="0" borderId="0">
      <protection locked="0"/>
    </xf>
    <xf numFmtId="15" fontId="76" fillId="0" borderId="0" applyFont="0" applyFill="0" applyBorder="0" applyAlignment="0" applyProtection="0"/>
    <xf numFmtId="17" fontId="7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80" fillId="0" borderId="0" applyFont="0" applyFill="0" applyBorder="0" applyAlignment="0" applyProtection="0"/>
    <xf numFmtId="14" fontId="33" fillId="0" borderId="0" applyFill="0" applyBorder="0" applyAlignment="0"/>
    <xf numFmtId="0" fontId="85" fillId="0" borderId="0" applyFont="0" applyFill="0" applyBorder="0" applyAlignment="0" applyProtection="0"/>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0" fontId="23" fillId="0" borderId="0" applyNumberFormat="0" applyFont="0" applyFill="0" applyBorder="0" applyProtection="0">
      <alignment horizontal="left" indent="1"/>
    </xf>
    <xf numFmtId="3" fontId="23" fillId="0" borderId="12" applyFont="0" applyFill="0" applyAlignment="0" applyProtection="0"/>
    <xf numFmtId="3" fontId="23" fillId="0" borderId="12" applyFont="0" applyFill="0" applyAlignment="0" applyProtection="0"/>
    <xf numFmtId="3" fontId="23" fillId="0" borderId="12" applyFont="0" applyFill="0" applyAlignment="0" applyProtection="0"/>
    <xf numFmtId="3" fontId="23" fillId="0" borderId="12" applyFont="0" applyFill="0" applyAlignment="0" applyProtection="0"/>
    <xf numFmtId="3" fontId="23" fillId="0" borderId="12" applyFont="0" applyFill="0" applyAlignment="0" applyProtection="0"/>
    <xf numFmtId="3" fontId="23" fillId="0" borderId="12" applyFont="0" applyFill="0" applyAlignment="0" applyProtection="0"/>
    <xf numFmtId="10" fontId="23" fillId="0" borderId="12" applyFont="0" applyFill="0" applyAlignment="0" applyProtection="0"/>
    <xf numFmtId="0" fontId="23" fillId="0" borderId="0" applyFont="0" applyFill="0" applyBorder="0" applyAlignment="0" applyProtection="0"/>
    <xf numFmtId="0" fontId="23" fillId="0" borderId="0" applyFont="0" applyFill="0" applyBorder="0" applyAlignment="0" applyProtection="0"/>
    <xf numFmtId="164" fontId="95" fillId="0" borderId="0" applyFill="0" applyProtection="0">
      <alignment horizontal="right"/>
    </xf>
    <xf numFmtId="201" fontId="26" fillId="0" borderId="0"/>
    <xf numFmtId="164" fontId="95" fillId="0" borderId="0" applyFill="0" applyBorder="0"/>
    <xf numFmtId="7" fontId="95" fillId="0" borderId="0" applyFill="0"/>
    <xf numFmtId="165" fontId="95" fillId="0" borderId="0"/>
    <xf numFmtId="165" fontId="33" fillId="0" borderId="0">
      <alignment horizontal="right"/>
    </xf>
    <xf numFmtId="165" fontId="33" fillId="0" borderId="0">
      <alignment horizontal="right"/>
    </xf>
    <xf numFmtId="165" fontId="33" fillId="0" borderId="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164" fontId="23" fillId="0" borderId="13" applyFill="0" applyBorder="0">
      <alignment horizontal="right"/>
    </xf>
    <xf numFmtId="0" fontId="80" fillId="0" borderId="24" applyNumberFormat="0" applyFont="0" applyFill="0" applyAlignment="0" applyProtection="0"/>
    <xf numFmtId="167" fontId="96" fillId="84" borderId="25" applyNumberFormat="0" applyAlignment="0" applyProtection="0">
      <alignment vertical="top"/>
    </xf>
    <xf numFmtId="0" fontId="97" fillId="90" borderId="0" applyNumberFormat="0" applyBorder="0" applyAlignment="0" applyProtection="0"/>
    <xf numFmtId="0" fontId="97" fillId="90" borderId="0" applyNumberFormat="0" applyBorder="0" applyAlignment="0" applyProtection="0"/>
    <xf numFmtId="0" fontId="97" fillId="90" borderId="0" applyNumberFormat="0" applyBorder="0" applyAlignment="0" applyProtection="0"/>
    <xf numFmtId="0" fontId="97" fillId="91" borderId="0" applyNumberFormat="0" applyBorder="0" applyAlignment="0" applyProtection="0"/>
    <xf numFmtId="0" fontId="97" fillId="90" borderId="0" applyNumberFormat="0" applyBorder="0" applyAlignment="0" applyProtection="0"/>
    <xf numFmtId="0" fontId="97" fillId="92" borderId="0" applyNumberFormat="0" applyBorder="0" applyAlignment="0" applyProtection="0"/>
    <xf numFmtId="0" fontId="97" fillId="92" borderId="0" applyNumberFormat="0" applyBorder="0" applyAlignment="0" applyProtection="0"/>
    <xf numFmtId="0" fontId="97" fillId="92" borderId="0" applyNumberFormat="0" applyBorder="0" applyAlignment="0" applyProtection="0"/>
    <xf numFmtId="0" fontId="97" fillId="93" borderId="0" applyNumberFormat="0" applyBorder="0" applyAlignment="0" applyProtection="0"/>
    <xf numFmtId="0" fontId="97" fillId="92" borderId="0" applyNumberFormat="0" applyBorder="0" applyAlignment="0" applyProtection="0"/>
    <xf numFmtId="0" fontId="97" fillId="94" borderId="0" applyNumberFormat="0" applyBorder="0" applyAlignment="0" applyProtection="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98" fillId="0" borderId="0" applyNumberFormat="0" applyAlignment="0">
      <alignment horizontal="left"/>
    </xf>
    <xf numFmtId="0" fontId="99" fillId="95" borderId="0"/>
    <xf numFmtId="0" fontId="26" fillId="0" borderId="0"/>
    <xf numFmtId="37" fontId="30" fillId="0" borderId="0"/>
    <xf numFmtId="0" fontId="30" fillId="0" borderId="0"/>
    <xf numFmtId="0" fontId="30" fillId="0" borderId="0"/>
    <xf numFmtId="202" fontId="23" fillId="0" borderId="0" applyFont="0" applyFill="0" applyBorder="0" applyAlignment="0" applyProtection="0"/>
    <xf numFmtId="202" fontId="23" fillId="0" borderId="0" applyFont="0" applyFill="0" applyBorder="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6"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4" fontId="22"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29" fillId="0" borderId="0" applyProtection="0"/>
    <xf numFmtId="4" fontId="104" fillId="0" borderId="0" applyProtection="0"/>
    <xf numFmtId="4" fontId="79" fillId="0" borderId="0" applyProtection="0"/>
    <xf numFmtId="4" fontId="25" fillId="0" borderId="0" applyProtection="0"/>
    <xf numFmtId="4" fontId="25" fillId="0" borderId="0" applyProtection="0"/>
    <xf numFmtId="4" fontId="25" fillId="0" borderId="0" applyProtection="0"/>
    <xf numFmtId="4" fontId="105" fillId="0" borderId="0" applyProtection="0"/>
    <xf numFmtId="203" fontId="23" fillId="0" borderId="0">
      <protection locked="0"/>
    </xf>
    <xf numFmtId="2" fontId="85" fillId="0" borderId="0" applyFont="0" applyFill="0" applyBorder="0" applyAlignment="0" applyProtection="0"/>
    <xf numFmtId="2" fontId="85" fillId="0" borderId="0" applyFont="0" applyFill="0" applyBorder="0" applyAlignment="0" applyProtection="0"/>
    <xf numFmtId="37" fontId="19" fillId="50" borderId="0"/>
    <xf numFmtId="37" fontId="19" fillId="50" borderId="0"/>
    <xf numFmtId="174" fontId="23" fillId="50" borderId="0"/>
    <xf numFmtId="174" fontId="23" fillId="50" borderId="0"/>
    <xf numFmtId="174" fontId="23" fillId="50" borderId="0"/>
    <xf numFmtId="37" fontId="19" fillId="50" borderId="0"/>
    <xf numFmtId="39" fontId="19" fillId="50" borderId="0"/>
    <xf numFmtId="39" fontId="19" fillId="50" borderId="0"/>
    <xf numFmtId="174" fontId="23" fillId="50" borderId="0"/>
    <xf numFmtId="174" fontId="23" fillId="50" borderId="0"/>
    <xf numFmtId="174" fontId="23" fillId="50" borderId="0"/>
    <xf numFmtId="39" fontId="19" fillId="50" borderId="0"/>
    <xf numFmtId="0" fontId="106" fillId="0" borderId="0" applyFill="0" applyBorder="0" applyProtection="0">
      <alignment horizontal="left"/>
    </xf>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3" fontId="23" fillId="0" borderId="26" applyFont="0" applyFill="0" applyBorder="0" applyAlignment="0" applyProtection="0"/>
    <xf numFmtId="183" fontId="23" fillId="0" borderId="26" applyFont="0" applyFill="0" applyBorder="0" applyAlignment="0" applyProtection="0"/>
    <xf numFmtId="167" fontId="108" fillId="0" borderId="0" applyFont="0" applyFill="0" applyBorder="0" applyAlignment="0" applyProtection="0"/>
    <xf numFmtId="167" fontId="109" fillId="0" borderId="0"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183" fontId="23" fillId="0" borderId="27" applyFont="0" applyFill="0" applyBorder="0" applyAlignment="0" applyProtection="0"/>
    <xf numFmtId="0" fontId="110" fillId="96" borderId="0" applyNumberFormat="0" applyBorder="0" applyAlignment="0" applyProtection="0"/>
    <xf numFmtId="0" fontId="35" fillId="72" borderId="0" applyNumberFormat="0" applyBorder="0" applyAlignment="0" applyProtection="0"/>
    <xf numFmtId="0" fontId="35" fillId="72" borderId="0" applyNumberFormat="0" applyBorder="0" applyAlignment="0" applyProtection="0"/>
    <xf numFmtId="0" fontId="110" fillId="97" borderId="0" applyNumberFormat="0" applyBorder="0" applyAlignment="0" applyProtection="0"/>
    <xf numFmtId="0" fontId="35" fillId="72" borderId="0" applyNumberFormat="0" applyBorder="0" applyAlignment="0" applyProtection="0"/>
    <xf numFmtId="0" fontId="111" fillId="97" borderId="0" applyNumberFormat="0" applyBorder="0" applyAlignment="0" applyProtection="0"/>
    <xf numFmtId="0" fontId="111" fillId="2" borderId="0" applyNumberFormat="0" applyBorder="0" applyAlignment="0" applyProtection="0"/>
    <xf numFmtId="0" fontId="7" fillId="2" borderId="0" applyNumberFormat="0" applyBorder="0" applyAlignment="0" applyProtection="0"/>
    <xf numFmtId="0" fontId="35" fillId="72" borderId="0" applyNumberFormat="0" applyBorder="0" applyAlignment="0" applyProtection="0"/>
    <xf numFmtId="0" fontId="110" fillId="96" borderId="0" applyNumberFormat="0" applyBorder="0" applyAlignment="0" applyProtection="0"/>
    <xf numFmtId="0" fontId="110" fillId="96" borderId="0" applyNumberFormat="0" applyBorder="0" applyAlignment="0" applyProtection="0"/>
    <xf numFmtId="0" fontId="35" fillId="72" borderId="0" applyNumberFormat="0" applyBorder="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3"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10" fontId="23" fillId="0" borderId="28" applyFont="0" applyFill="0" applyAlignment="0" applyProtection="0"/>
    <xf numFmtId="38" fontId="19" fillId="84" borderId="0" applyNumberFormat="0" applyBorder="0" applyAlignment="0" applyProtection="0"/>
    <xf numFmtId="38" fontId="19" fillId="84" borderId="0" applyNumberFormat="0" applyBorder="0" applyAlignment="0" applyProtection="0"/>
    <xf numFmtId="38" fontId="19" fillId="84" borderId="0" applyNumberFormat="0" applyBorder="0" applyAlignment="0" applyProtection="0"/>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112" fillId="0" borderId="12" applyFill="0" applyProtection="0">
      <alignment horizontal="centerContinuous"/>
    </xf>
    <xf numFmtId="0" fontId="80" fillId="0" borderId="0" applyFont="0" applyFill="0" applyBorder="0" applyAlignment="0" applyProtection="0">
      <alignment horizontal="right"/>
    </xf>
    <xf numFmtId="0" fontId="113" fillId="0" borderId="0" applyNumberFormat="0" applyFill="0" applyBorder="0" applyAlignment="0" applyProtection="0"/>
    <xf numFmtId="0" fontId="114" fillId="0" borderId="0" applyNumberFormat="0" applyFill="0" applyBorder="0" applyProtection="0">
      <alignment horizontal="right"/>
    </xf>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4" fillId="0" borderId="0" applyNumberFormat="0" applyFill="0" applyBorder="0" applyProtection="0">
      <alignment horizontal="right"/>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29" applyNumberFormat="0" applyAlignment="0" applyProtection="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22" fillId="0" borderId="30">
      <alignment horizontal="left" vertical="center"/>
    </xf>
    <xf numFmtId="0" fontId="115" fillId="0" borderId="0">
      <alignment horizontal="center"/>
    </xf>
    <xf numFmtId="0" fontId="116" fillId="0" borderId="31" applyNumberFormat="0" applyFill="0" applyAlignment="0" applyProtection="0"/>
    <xf numFmtId="0" fontId="117" fillId="0" borderId="32" applyNumberFormat="0" applyFill="0" applyAlignment="0" applyProtection="0"/>
    <xf numFmtId="0" fontId="118" fillId="0" borderId="1" applyNumberFormat="0" applyFill="0" applyAlignment="0" applyProtection="0"/>
    <xf numFmtId="0" fontId="4" fillId="0" borderId="1" applyNumberFormat="0" applyFill="0" applyAlignment="0" applyProtection="0"/>
    <xf numFmtId="0" fontId="116" fillId="0" borderId="31" applyNumberFormat="0" applyFill="0" applyAlignment="0" applyProtection="0"/>
    <xf numFmtId="0" fontId="119" fillId="0" borderId="0" applyNumberFormat="0" applyFill="0" applyBorder="0" applyAlignment="0" applyProtection="0"/>
    <xf numFmtId="0" fontId="116" fillId="0" borderId="31" applyNumberFormat="0" applyFill="0" applyAlignment="0" applyProtection="0"/>
    <xf numFmtId="0" fontId="116" fillId="0" borderId="32"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0" fillId="0" borderId="33" applyNumberFormat="0" applyFill="0" applyAlignment="0" applyProtection="0"/>
    <xf numFmtId="0" fontId="121" fillId="0" borderId="34" applyNumberFormat="0" applyFill="0" applyAlignment="0" applyProtection="0"/>
    <xf numFmtId="0" fontId="122" fillId="0" borderId="2" applyNumberFormat="0" applyFill="0" applyAlignment="0" applyProtection="0"/>
    <xf numFmtId="0" fontId="5" fillId="0" borderId="2" applyNumberFormat="0" applyFill="0" applyAlignment="0" applyProtection="0"/>
    <xf numFmtId="0" fontId="120" fillId="0" borderId="33" applyNumberFormat="0" applyFill="0" applyAlignment="0" applyProtection="0"/>
    <xf numFmtId="0" fontId="123" fillId="0" borderId="0" applyNumberFormat="0" applyFill="0" applyBorder="0" applyAlignment="0" applyProtection="0"/>
    <xf numFmtId="0" fontId="120" fillId="0" borderId="33" applyNumberFormat="0" applyFill="0" applyAlignment="0" applyProtection="0"/>
    <xf numFmtId="0" fontId="120" fillId="0" borderId="35"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7" applyNumberFormat="0" applyFill="0" applyAlignment="0" applyProtection="0"/>
    <xf numFmtId="0" fontId="124" fillId="0" borderId="36" applyNumberFormat="0" applyFill="0" applyAlignment="0" applyProtection="0"/>
    <xf numFmtId="0" fontId="125" fillId="0" borderId="38" applyNumberFormat="0" applyFill="0" applyAlignment="0" applyProtection="0"/>
    <xf numFmtId="0" fontId="126" fillId="0" borderId="3" applyNumberFormat="0" applyFill="0" applyAlignment="0" applyProtection="0"/>
    <xf numFmtId="0" fontId="6" fillId="0" borderId="3" applyNumberFormat="0" applyFill="0" applyAlignment="0" applyProtection="0"/>
    <xf numFmtId="0" fontId="124" fillId="0" borderId="36"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4" fillId="0" borderId="39"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0" applyNumberFormat="0" applyFill="0" applyBorder="0" applyAlignment="0" applyProtection="0"/>
    <xf numFmtId="0" fontId="6" fillId="0" borderId="0" applyNumberFormat="0" applyFill="0" applyBorder="0" applyAlignment="0" applyProtection="0"/>
    <xf numFmtId="0" fontId="124" fillId="0" borderId="0" applyNumberFormat="0" applyFill="0" applyBorder="0" applyAlignment="0" applyProtection="0"/>
    <xf numFmtId="0" fontId="115" fillId="0" borderId="0">
      <alignment horizontal="center"/>
    </xf>
    <xf numFmtId="0" fontId="115" fillId="0" borderId="0">
      <alignment horizontal="center"/>
    </xf>
    <xf numFmtId="0" fontId="115" fillId="0" borderId="0">
      <alignment horizontal="center"/>
    </xf>
    <xf numFmtId="204" fontId="23" fillId="0" borderId="0">
      <protection locked="0"/>
    </xf>
    <xf numFmtId="0" fontId="127" fillId="0" borderId="0" applyProtection="0"/>
    <xf numFmtId="0" fontId="127" fillId="0" borderId="0" applyProtection="0"/>
    <xf numFmtId="204" fontId="23" fillId="0" borderId="0">
      <protection locked="0"/>
    </xf>
    <xf numFmtId="0" fontId="22" fillId="0" borderId="0" applyProtection="0"/>
    <xf numFmtId="0" fontId="22" fillId="0" borderId="0" applyProtection="0"/>
    <xf numFmtId="0" fontId="128" fillId="0" borderId="0"/>
    <xf numFmtId="0" fontId="129" fillId="0" borderId="0">
      <alignment horizontal="center"/>
    </xf>
    <xf numFmtId="37" fontId="30" fillId="0" borderId="0"/>
    <xf numFmtId="0" fontId="30" fillId="0" borderId="0"/>
    <xf numFmtId="0" fontId="30" fillId="0" borderId="0"/>
    <xf numFmtId="0" fontId="95" fillId="0" borderId="40" applyNumberFormat="0" applyFill="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205" fontId="134" fillId="0" borderId="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10" fontId="19" fillId="89" borderId="11" applyNumberFormat="0" applyBorder="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0" fillId="5" borderId="4" applyNumberFormat="0" applyAlignment="0" applyProtection="0"/>
    <xf numFmtId="0" fontId="136" fillId="80" borderId="21"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7" fillId="45" borderId="22"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6" fillId="80" borderId="21"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6" fillId="80" borderId="21"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0" fontId="135" fillId="5" borderId="4" applyNumberFormat="0" applyAlignment="0" applyProtection="0"/>
    <xf numFmtId="206" fontId="23" fillId="0" borderId="0"/>
    <xf numFmtId="206" fontId="23" fillId="0" borderId="0"/>
    <xf numFmtId="206" fontId="23" fillId="0" borderId="0"/>
    <xf numFmtId="207" fontId="23" fillId="0" borderId="0"/>
    <xf numFmtId="207" fontId="23" fillId="0" borderId="0"/>
    <xf numFmtId="207" fontId="23" fillId="0" borderId="0"/>
    <xf numFmtId="200" fontId="23" fillId="0" borderId="0"/>
    <xf numFmtId="200" fontId="23" fillId="0" borderId="0"/>
    <xf numFmtId="200" fontId="23" fillId="0" borderId="0"/>
    <xf numFmtId="206" fontId="23" fillId="0" borderId="0"/>
    <xf numFmtId="206" fontId="23" fillId="0" borderId="0"/>
    <xf numFmtId="206" fontId="23" fillId="0" borderId="0"/>
    <xf numFmtId="167" fontId="138" fillId="0" borderId="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39" fillId="98" borderId="41" applyNumberFormat="0" applyBorder="0" applyAlignment="0" applyProtection="0"/>
    <xf numFmtId="0" fontId="140" fillId="99" borderId="0" applyNumberFormat="0"/>
    <xf numFmtId="208" fontId="23" fillId="0" borderId="0"/>
    <xf numFmtId="208" fontId="23" fillId="0" borderId="0"/>
    <xf numFmtId="208" fontId="23" fillId="0" borderId="0"/>
    <xf numFmtId="38" fontId="19" fillId="100" borderId="0" applyNumberFormat="0" applyFont="0" applyBorder="0" applyAlignment="0" applyProtection="0"/>
    <xf numFmtId="37" fontId="141" fillId="0" borderId="0"/>
    <xf numFmtId="0" fontId="43" fillId="0" borderId="0" applyFont="0" applyFill="0" applyBorder="0" applyAlignment="0" applyProtection="0"/>
    <xf numFmtId="0" fontId="43" fillId="0" borderId="0" applyFont="0" applyFill="0" applyBorder="0" applyAlignment="0" applyProtection="0"/>
    <xf numFmtId="188" fontId="25" fillId="0" borderId="0">
      <alignment horizontal="left"/>
    </xf>
    <xf numFmtId="0" fontId="142" fillId="0" borderId="0"/>
    <xf numFmtId="0" fontId="142" fillId="0" borderId="0"/>
    <xf numFmtId="0" fontId="142" fillId="0" borderId="0"/>
    <xf numFmtId="0" fontId="142" fillId="0" borderId="0"/>
    <xf numFmtId="0" fontId="143" fillId="0" borderId="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0" fontId="110" fillId="0" borderId="42" applyNumberFormat="0" applyFill="0" applyAlignment="0" applyProtection="0"/>
    <xf numFmtId="0" fontId="110" fillId="0" borderId="42" applyNumberFormat="0" applyFill="0" applyAlignment="0" applyProtection="0"/>
    <xf numFmtId="0" fontId="144" fillId="0" borderId="43" applyNumberFormat="0" applyFill="0" applyAlignment="0" applyProtection="0"/>
    <xf numFmtId="0" fontId="145" fillId="0" borderId="43" applyNumberFormat="0" applyFill="0" applyAlignment="0" applyProtection="0"/>
    <xf numFmtId="0" fontId="146" fillId="0" borderId="6" applyNumberFormat="0" applyFill="0" applyAlignment="0" applyProtection="0"/>
    <xf numFmtId="0" fontId="13" fillId="0" borderId="6" applyNumberFormat="0" applyFill="0" applyAlignment="0" applyProtection="0"/>
    <xf numFmtId="0" fontId="110" fillId="0" borderId="42" applyNumberFormat="0" applyFill="0" applyAlignment="0" applyProtection="0"/>
    <xf numFmtId="0" fontId="144" fillId="0" borderId="43" applyNumberFormat="0" applyFill="0" applyAlignment="0" applyProtection="0"/>
    <xf numFmtId="0" fontId="144" fillId="0" borderId="43" applyNumberFormat="0" applyFill="0" applyAlignment="0" applyProtection="0"/>
    <xf numFmtId="0" fontId="144" fillId="0" borderId="43" applyNumberFormat="0" applyFill="0" applyAlignment="0" applyProtection="0"/>
    <xf numFmtId="0" fontId="26" fillId="0" borderId="0" applyFont="0" applyFill="0" applyBorder="0" applyAlignment="0" applyProtection="0"/>
    <xf numFmtId="0" fontId="26" fillId="0" borderId="0" applyFont="0" applyFill="0" applyBorder="0" applyAlignment="0" applyProtection="0"/>
    <xf numFmtId="0" fontId="23" fillId="0" borderId="0">
      <alignment horizontal="left"/>
    </xf>
    <xf numFmtId="0" fontId="23" fillId="0" borderId="0">
      <alignment horizontal="left"/>
    </xf>
    <xf numFmtId="0" fontId="23" fillId="0" borderId="0">
      <alignment horizontal="left"/>
    </xf>
    <xf numFmtId="14" fontId="30" fillId="0" borderId="0">
      <alignment horizontal="center"/>
    </xf>
    <xf numFmtId="37" fontId="75" fillId="50" borderId="0"/>
    <xf numFmtId="174" fontId="23" fillId="50" borderId="0"/>
    <xf numFmtId="174" fontId="23" fillId="50" borderId="0"/>
    <xf numFmtId="174" fontId="23" fillId="50" borderId="0"/>
    <xf numFmtId="38" fontId="147" fillId="0" borderId="0" applyNumberFormat="0" applyFill="0" applyBorder="0" applyAlignment="0" applyProtection="0"/>
    <xf numFmtId="10" fontId="107" fillId="0" borderId="0"/>
    <xf numFmtId="0" fontId="148" fillId="0" borderId="0" applyFont="0" applyFill="0" applyBorder="0" applyAlignment="0" applyProtection="0"/>
    <xf numFmtId="0" fontId="148" fillId="0" borderId="0" applyFon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19" fillId="0" borderId="0" applyFont="0" applyFill="0" applyBorder="0" applyAlignment="0" applyProtection="0"/>
    <xf numFmtId="37" fontId="148" fillId="0" borderId="0" applyFont="0" applyFill="0" applyBorder="0" applyAlignment="0" applyProtection="0"/>
    <xf numFmtId="164" fontId="60" fillId="0" borderId="0" applyFont="0" applyFill="0" applyBorder="0" applyAlignment="0" applyProtection="0"/>
    <xf numFmtId="209" fontId="23" fillId="0" borderId="0" applyFont="0" applyFill="0" applyBorder="0" applyAlignment="0" applyProtection="0"/>
    <xf numFmtId="210" fontId="148" fillId="0" borderId="0" applyFont="0" applyFill="0" applyBorder="0" applyAlignment="0" applyProtection="0"/>
    <xf numFmtId="0" fontId="23" fillId="0" borderId="0" applyFont="0" applyFill="0" applyBorder="0" applyAlignment="0" applyProtection="0"/>
    <xf numFmtId="0" fontId="2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0"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44">
      <alignment horizontal="right"/>
    </xf>
    <xf numFmtId="37" fontId="30" fillId="0" borderId="0">
      <alignment horizontal="center"/>
    </xf>
    <xf numFmtId="0" fontId="30" fillId="0" borderId="0">
      <alignment horizontal="center"/>
    </xf>
    <xf numFmtId="0" fontId="30" fillId="0" borderId="0">
      <alignment horizontal="center"/>
    </xf>
    <xf numFmtId="37" fontId="30" fillId="0" borderId="0">
      <alignment horizontal="center"/>
    </xf>
    <xf numFmtId="0" fontId="30" fillId="0" borderId="0">
      <alignment horizontal="center"/>
    </xf>
    <xf numFmtId="0" fontId="30" fillId="0" borderId="0">
      <alignment horizontal="center"/>
    </xf>
    <xf numFmtId="17" fontId="30" fillId="0" borderId="0">
      <alignment horizontal="center"/>
    </xf>
    <xf numFmtId="211" fontId="80" fillId="0" borderId="0" applyFont="0" applyFill="0" applyBorder="0" applyProtection="0">
      <alignment horizontal="right"/>
    </xf>
    <xf numFmtId="212" fontId="23" fillId="0" borderId="0"/>
    <xf numFmtId="212" fontId="23" fillId="0" borderId="0"/>
    <xf numFmtId="212" fontId="23" fillId="0" borderId="0"/>
    <xf numFmtId="0" fontId="23" fillId="0" borderId="0">
      <alignment horizontal="center"/>
    </xf>
    <xf numFmtId="0" fontId="23" fillId="0" borderId="0">
      <alignment horizontal="center"/>
    </xf>
    <xf numFmtId="0" fontId="23" fillId="0" borderId="0">
      <alignment horizontal="center"/>
    </xf>
    <xf numFmtId="0" fontId="23" fillId="0" borderId="0"/>
    <xf numFmtId="183" fontId="23" fillId="0" borderId="0" applyFont="0" applyFill="0" applyBorder="0" applyAlignment="0" applyProtection="0"/>
    <xf numFmtId="183" fontId="23" fillId="0" borderId="0" applyFont="0" applyFill="0" applyBorder="0" applyAlignment="0" applyProtection="0"/>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213"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29" fillId="0" borderId="0">
      <alignment horizontal="center"/>
    </xf>
    <xf numFmtId="0" fontId="149" fillId="0" borderId="0"/>
    <xf numFmtId="0" fontId="150" fillId="80" borderId="0" applyNumberFormat="0" applyBorder="0" applyAlignment="0" applyProtection="0"/>
    <xf numFmtId="0" fontId="110" fillId="80" borderId="0" applyNumberFormat="0" applyBorder="0" applyAlignment="0" applyProtection="0"/>
    <xf numFmtId="0" fontId="110" fillId="80" borderId="0" applyNumberFormat="0" applyBorder="0" applyAlignment="0" applyProtection="0"/>
    <xf numFmtId="0" fontId="150" fillId="101" borderId="0" applyNumberFormat="0" applyBorder="0" applyAlignment="0" applyProtection="0"/>
    <xf numFmtId="0" fontId="110" fillId="80" borderId="0" applyNumberFormat="0" applyBorder="0" applyAlignment="0" applyProtection="0"/>
    <xf numFmtId="0" fontId="151" fillId="45" borderId="0" applyNumberFormat="0" applyBorder="0" applyAlignment="0" applyProtection="0"/>
    <xf numFmtId="0" fontId="151" fillId="4" borderId="0" applyNumberFormat="0" applyBorder="0" applyAlignment="0" applyProtection="0"/>
    <xf numFmtId="0" fontId="9" fillId="4" borderId="0" applyNumberFormat="0" applyBorder="0" applyAlignment="0" applyProtection="0"/>
    <xf numFmtId="0" fontId="110" fillId="80" borderId="0" applyNumberFormat="0" applyBorder="0" applyAlignment="0" applyProtection="0"/>
    <xf numFmtId="0" fontId="150" fillId="80" borderId="0" applyNumberFormat="0" applyBorder="0" applyAlignment="0" applyProtection="0"/>
    <xf numFmtId="0" fontId="150" fillId="80" borderId="0" applyNumberFormat="0" applyBorder="0" applyAlignment="0" applyProtection="0"/>
    <xf numFmtId="0" fontId="110" fillId="80" borderId="0" applyNumberFormat="0" applyBorder="0" applyAlignment="0" applyProtection="0"/>
    <xf numFmtId="0" fontId="26" fillId="0" borderId="0"/>
    <xf numFmtId="37" fontId="152" fillId="0" borderId="0"/>
    <xf numFmtId="166" fontId="30" fillId="0" borderId="0"/>
    <xf numFmtId="214" fontId="19" fillId="0" borderId="0"/>
    <xf numFmtId="0" fontId="23" fillId="0" borderId="0"/>
    <xf numFmtId="188" fontId="153" fillId="0" borderId="0"/>
    <xf numFmtId="188" fontId="153" fillId="0" borderId="0"/>
    <xf numFmtId="0" fontId="88" fillId="0" borderId="0"/>
    <xf numFmtId="0" fontId="23" fillId="0" borderId="0"/>
    <xf numFmtId="0" fontId="23" fillId="0" borderId="0">
      <alignment wrapText="1"/>
    </xf>
    <xf numFmtId="0" fontId="82" fillId="0" borderId="0"/>
    <xf numFmtId="0" fontId="23"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33" borderId="0"/>
    <xf numFmtId="0" fontId="2" fillId="0" borderId="0"/>
    <xf numFmtId="0" fontId="2" fillId="0" borderId="0"/>
    <xf numFmtId="0" fontId="23" fillId="0" borderId="0"/>
    <xf numFmtId="0" fontId="23" fillId="0" borderId="0">
      <alignment wrapText="1"/>
    </xf>
    <xf numFmtId="0" fontId="33" fillId="0" borderId="0"/>
    <xf numFmtId="0" fontId="3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19" fillId="33" borderId="0"/>
    <xf numFmtId="0" fontId="33" fillId="0" borderId="0"/>
    <xf numFmtId="0" fontId="23"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0"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3" fillId="0" borderId="0"/>
    <xf numFmtId="0" fontId="23" fillId="0" borderId="0">
      <alignment wrapText="1"/>
    </xf>
    <xf numFmtId="0" fontId="33" fillId="0" borderId="0"/>
    <xf numFmtId="0" fontId="19" fillId="33" borderId="0"/>
    <xf numFmtId="0" fontId="82" fillId="0" borderId="0"/>
    <xf numFmtId="0" fontId="84" fillId="0" borderId="0"/>
    <xf numFmtId="0" fontId="23" fillId="0" borderId="0">
      <alignment wrapText="1"/>
    </xf>
    <xf numFmtId="0" fontId="23" fillId="0" borderId="0"/>
    <xf numFmtId="0" fontId="2" fillId="0" borderId="0"/>
    <xf numFmtId="0" fontId="2" fillId="0" borderId="0"/>
    <xf numFmtId="0" fontId="23" fillId="0" borderId="0"/>
    <xf numFmtId="0" fontId="23" fillId="0" borderId="0">
      <alignment wrapText="1"/>
    </xf>
    <xf numFmtId="0" fontId="23" fillId="0" borderId="0"/>
    <xf numFmtId="0" fontId="23" fillId="0" borderId="0"/>
    <xf numFmtId="0" fontId="23" fillId="0" borderId="0"/>
    <xf numFmtId="0" fontId="23" fillId="0" borderId="0"/>
    <xf numFmtId="0" fontId="23" fillId="0" borderId="0">
      <alignment wrapText="1"/>
    </xf>
    <xf numFmtId="0" fontId="23" fillId="0" borderId="0">
      <alignment wrapText="1"/>
    </xf>
    <xf numFmtId="0" fontId="82" fillId="0" borderId="0"/>
    <xf numFmtId="0" fontId="23" fillId="0" borderId="0"/>
    <xf numFmtId="0" fontId="23" fillId="0" borderId="0">
      <alignment wrapText="1"/>
    </xf>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20" fillId="0" borderId="0"/>
    <xf numFmtId="0" fontId="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3" fillId="0" borderId="0">
      <alignment wrapText="1"/>
    </xf>
    <xf numFmtId="0" fontId="36" fillId="0" borderId="0"/>
    <xf numFmtId="0" fontId="36" fillId="0" borderId="0"/>
    <xf numFmtId="0" fontId="36" fillId="0" borderId="0"/>
    <xf numFmtId="0" fontId="36" fillId="0" borderId="0"/>
    <xf numFmtId="0" fontId="36" fillId="0" borderId="0"/>
    <xf numFmtId="0" fontId="2" fillId="0" borderId="0"/>
    <xf numFmtId="0" fontId="66" fillId="0" borderId="0"/>
    <xf numFmtId="0" fontId="23" fillId="0" borderId="0">
      <alignment wrapText="1"/>
    </xf>
    <xf numFmtId="0" fontId="26" fillId="0" borderId="0"/>
    <xf numFmtId="0" fontId="23" fillId="0" borderId="0"/>
    <xf numFmtId="0" fontId="2" fillId="0" borderId="0"/>
    <xf numFmtId="0" fontId="23" fillId="0" borderId="0"/>
    <xf numFmtId="0" fontId="23"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23" fillId="0" borderId="0"/>
    <xf numFmtId="0" fontId="33" fillId="0" borderId="0">
      <alignment vertical="top"/>
    </xf>
    <xf numFmtId="0" fontId="33" fillId="0" borderId="0">
      <alignment vertical="top"/>
    </xf>
    <xf numFmtId="0" fontId="2" fillId="0" borderId="0"/>
    <xf numFmtId="0" fontId="23" fillId="0" borderId="0"/>
    <xf numFmtId="0" fontId="26" fillId="0" borderId="0"/>
    <xf numFmtId="0" fontId="2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43" fillId="0" borderId="0"/>
    <xf numFmtId="0" fontId="81" fillId="0" borderId="0"/>
    <xf numFmtId="0" fontId="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23" fillId="0" borderId="0"/>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33" fillId="0" borderId="0"/>
    <xf numFmtId="0" fontId="23" fillId="0" borderId="0">
      <alignment wrapText="1"/>
    </xf>
    <xf numFmtId="0" fontId="33" fillId="0" borderId="0"/>
    <xf numFmtId="0" fontId="33" fillId="0" borderId="0"/>
    <xf numFmtId="0" fontId="33" fillId="0" borderId="0"/>
    <xf numFmtId="0" fontId="33" fillId="0" borderId="0"/>
    <xf numFmtId="0" fontId="33" fillId="0" borderId="0"/>
    <xf numFmtId="0" fontId="33" fillId="0" borderId="0">
      <alignment vertical="top"/>
    </xf>
    <xf numFmtId="0" fontId="26" fillId="0" borderId="0"/>
    <xf numFmtId="0" fontId="154" fillId="0" borderId="0"/>
    <xf numFmtId="0" fontId="19" fillId="33" borderId="0"/>
    <xf numFmtId="215" fontId="155" fillId="0" borderId="0"/>
    <xf numFmtId="0" fontId="83" fillId="0" borderId="0"/>
    <xf numFmtId="0" fontId="2" fillId="0" borderId="0"/>
    <xf numFmtId="0" fontId="26" fillId="0" borderId="0"/>
    <xf numFmtId="0" fontId="19" fillId="33" borderId="0"/>
    <xf numFmtId="0" fontId="83" fillId="0" borderId="0"/>
    <xf numFmtId="0" fontId="26" fillId="0" borderId="0"/>
    <xf numFmtId="0" fontId="19" fillId="33" borderId="0"/>
    <xf numFmtId="0" fontId="156" fillId="0" borderId="0"/>
    <xf numFmtId="0" fontId="19" fillId="33" borderId="0"/>
    <xf numFmtId="0" fontId="156" fillId="0" borderId="0"/>
    <xf numFmtId="0" fontId="156" fillId="0" borderId="0"/>
    <xf numFmtId="0" fontId="36" fillId="0" borderId="0"/>
    <xf numFmtId="0" fontId="36" fillId="0" borderId="0"/>
    <xf numFmtId="0" fontId="36" fillId="0" borderId="0"/>
    <xf numFmtId="0" fontId="36" fillId="0" borderId="0"/>
    <xf numFmtId="215" fontId="155" fillId="0" borderId="0"/>
    <xf numFmtId="215" fontId="155" fillId="0" borderId="0"/>
    <xf numFmtId="0" fontId="83" fillId="0" borderId="0"/>
    <xf numFmtId="0" fontId="156" fillId="0" borderId="0"/>
    <xf numFmtId="215" fontId="155" fillId="0" borderId="0"/>
    <xf numFmtId="0" fontId="19" fillId="33" borderId="0"/>
    <xf numFmtId="0" fontId="19" fillId="33" borderId="0"/>
    <xf numFmtId="0" fontId="36" fillId="0" borderId="0"/>
    <xf numFmtId="0" fontId="36" fillId="0" borderId="0"/>
    <xf numFmtId="0" fontId="36" fillId="0" borderId="0"/>
    <xf numFmtId="0" fontId="36" fillId="0" borderId="0"/>
    <xf numFmtId="0" fontId="83" fillId="0" borderId="0"/>
    <xf numFmtId="0" fontId="23" fillId="0" borderId="0"/>
    <xf numFmtId="0" fontId="19" fillId="33" borderId="0"/>
    <xf numFmtId="0" fontId="23" fillId="0" borderId="0"/>
    <xf numFmtId="0" fontId="36" fillId="0" borderId="0"/>
    <xf numFmtId="0" fontId="36" fillId="0" borderId="0"/>
    <xf numFmtId="0" fontId="36" fillId="0" borderId="0"/>
    <xf numFmtId="0" fontId="36" fillId="0" borderId="0"/>
    <xf numFmtId="0" fontId="83" fillId="0" borderId="0"/>
    <xf numFmtId="0" fontId="19" fillId="33" borderId="0"/>
    <xf numFmtId="0" fontId="2" fillId="0" borderId="0"/>
    <xf numFmtId="0" fontId="23" fillId="0" borderId="0"/>
    <xf numFmtId="0" fontId="33" fillId="0" borderId="0"/>
    <xf numFmtId="0" fontId="36" fillId="0" borderId="0"/>
    <xf numFmtId="0" fontId="36" fillId="0" borderId="0"/>
    <xf numFmtId="0" fontId="36"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90"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33"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33"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36" fillId="0" borderId="0"/>
    <xf numFmtId="0" fontId="36" fillId="0" borderId="0"/>
    <xf numFmtId="0" fontId="36" fillId="0" borderId="0"/>
    <xf numFmtId="0" fontId="36" fillId="0" borderId="0"/>
    <xf numFmtId="0" fontId="83" fillId="0" borderId="0"/>
    <xf numFmtId="0" fontId="35" fillId="0" borderId="0"/>
    <xf numFmtId="0" fontId="2" fillId="0" borderId="0"/>
    <xf numFmtId="0" fontId="36" fillId="0" borderId="0"/>
    <xf numFmtId="0" fontId="36" fillId="0" borderId="0"/>
    <xf numFmtId="0" fontId="36" fillId="0" borderId="0"/>
    <xf numFmtId="0" fontId="36" fillId="0" borderId="0"/>
    <xf numFmtId="0" fontId="83" fillId="0" borderId="0"/>
    <xf numFmtId="0" fontId="35" fillId="0" borderId="0"/>
    <xf numFmtId="0" fontId="2" fillId="0" borderId="0"/>
    <xf numFmtId="0" fontId="36" fillId="0" borderId="0"/>
    <xf numFmtId="0" fontId="36" fillId="0" borderId="0"/>
    <xf numFmtId="0" fontId="36" fillId="0" borderId="0"/>
    <xf numFmtId="0" fontId="36" fillId="0" borderId="0"/>
    <xf numFmtId="0" fontId="83" fillId="0" borderId="0"/>
    <xf numFmtId="0" fontId="2" fillId="0" borderId="0"/>
    <xf numFmtId="0" fontId="36" fillId="0" borderId="0"/>
    <xf numFmtId="0" fontId="36" fillId="0" borderId="0"/>
    <xf numFmtId="0" fontId="36" fillId="0" borderId="0"/>
    <xf numFmtId="0" fontId="36" fillId="0" borderId="0"/>
    <xf numFmtId="0" fontId="83" fillId="0" borderId="0"/>
    <xf numFmtId="0" fontId="23" fillId="0" borderId="0"/>
    <xf numFmtId="0" fontId="36" fillId="0" borderId="0"/>
    <xf numFmtId="0" fontId="36" fillId="0" borderId="0"/>
    <xf numFmtId="0" fontId="36" fillId="0" borderId="0"/>
    <xf numFmtId="0" fontId="36" fillId="0" borderId="0"/>
    <xf numFmtId="0" fontId="83" fillId="0" borderId="0"/>
    <xf numFmtId="0" fontId="23" fillId="0" borderId="0"/>
    <xf numFmtId="215" fontId="155" fillId="0" borderId="0"/>
    <xf numFmtId="215" fontId="155" fillId="0" borderId="0"/>
    <xf numFmtId="215" fontId="155" fillId="0" borderId="0"/>
    <xf numFmtId="215" fontId="155" fillId="0" borderId="0"/>
    <xf numFmtId="0" fontId="83" fillId="0" borderId="0"/>
    <xf numFmtId="0" fontId="23" fillId="0" borderId="0"/>
    <xf numFmtId="0" fontId="26" fillId="0" borderId="0"/>
    <xf numFmtId="0" fontId="83" fillId="0" borderId="0"/>
    <xf numFmtId="0" fontId="23" fillId="0" borderId="0"/>
    <xf numFmtId="0" fontId="83" fillId="0" borderId="0"/>
    <xf numFmtId="0" fontId="83" fillId="0" borderId="0"/>
    <xf numFmtId="0" fontId="2" fillId="0" borderId="0"/>
    <xf numFmtId="0" fontId="83" fillId="0" borderId="0"/>
    <xf numFmtId="0" fontId="23" fillId="0" borderId="0"/>
    <xf numFmtId="0" fontId="35" fillId="0" borderId="0"/>
    <xf numFmtId="0" fontId="19" fillId="33" borderId="0"/>
    <xf numFmtId="0" fontId="23" fillId="0" borderId="0">
      <alignment wrapText="1"/>
    </xf>
    <xf numFmtId="169" fontId="43" fillId="0" borderId="0">
      <alignment horizontal="left" wrapText="1"/>
    </xf>
    <xf numFmtId="0" fontId="23" fillId="0" borderId="0"/>
    <xf numFmtId="0" fontId="2" fillId="0" borderId="0"/>
    <xf numFmtId="0" fontId="2" fillId="0" borderId="0"/>
    <xf numFmtId="0" fontId="23" fillId="0" borderId="0"/>
    <xf numFmtId="0" fontId="19" fillId="33"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8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36" fillId="0" borderId="0"/>
    <xf numFmtId="0" fontId="36" fillId="0" borderId="0"/>
    <xf numFmtId="0" fontId="36" fillId="0" borderId="0"/>
    <xf numFmtId="0" fontId="36" fillId="0" borderId="0"/>
    <xf numFmtId="0" fontId="36" fillId="0" borderId="0"/>
    <xf numFmtId="0" fontId="33" fillId="0" borderId="0"/>
    <xf numFmtId="0" fontId="23" fillId="0" borderId="0"/>
    <xf numFmtId="0" fontId="83" fillId="0" borderId="0"/>
    <xf numFmtId="0" fontId="19" fillId="33" borderId="0"/>
    <xf numFmtId="0" fontId="83" fillId="0" borderId="0"/>
    <xf numFmtId="0" fontId="23" fillId="0" borderId="0"/>
    <xf numFmtId="0" fontId="23" fillId="0" borderId="0"/>
    <xf numFmtId="0" fontId="23" fillId="0" borderId="0"/>
    <xf numFmtId="0" fontId="8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33" borderId="0"/>
    <xf numFmtId="0" fontId="33" fillId="0" borderId="0"/>
    <xf numFmtId="0" fontId="23" fillId="0" borderId="0"/>
    <xf numFmtId="0" fontId="19" fillId="33"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33"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 fillId="0" borderId="0"/>
    <xf numFmtId="0" fontId="2" fillId="0" borderId="0"/>
    <xf numFmtId="0" fontId="2" fillId="0" borderId="0"/>
    <xf numFmtId="0" fontId="33" fillId="0" borderId="0"/>
    <xf numFmtId="0" fontId="2"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33"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2" fillId="0" borderId="0"/>
    <xf numFmtId="0" fontId="19" fillId="33"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19" fillId="33" borderId="0"/>
    <xf numFmtId="0" fontId="33" fillId="0" borderId="0"/>
    <xf numFmtId="0" fontId="33" fillId="0" borderId="0"/>
    <xf numFmtId="0" fontId="23" fillId="0" borderId="0">
      <alignment wrapText="1"/>
    </xf>
    <xf numFmtId="0" fontId="33" fillId="0" borderId="0"/>
    <xf numFmtId="0" fontId="2" fillId="0" borderId="0"/>
    <xf numFmtId="0" fontId="2" fillId="0" borderId="0"/>
    <xf numFmtId="0" fontId="2" fillId="0" borderId="0"/>
    <xf numFmtId="0" fontId="83" fillId="0" borderId="0"/>
    <xf numFmtId="0" fontId="83" fillId="0" borderId="0"/>
    <xf numFmtId="0" fontId="83" fillId="0" borderId="0"/>
    <xf numFmtId="0" fontId="83" fillId="0" borderId="0"/>
    <xf numFmtId="0" fontId="2" fillId="0" borderId="0"/>
    <xf numFmtId="0" fontId="2" fillId="0" borderId="0"/>
    <xf numFmtId="0" fontId="19" fillId="33" borderId="0"/>
    <xf numFmtId="0" fontId="19" fillId="33" borderId="0"/>
    <xf numFmtId="0" fontId="19" fillId="33" borderId="0"/>
    <xf numFmtId="0" fontId="19" fillId="33" borderId="0"/>
    <xf numFmtId="0" fontId="2" fillId="0" borderId="0"/>
    <xf numFmtId="169" fontId="23" fillId="0" borderId="0">
      <alignment horizontal="left" wrapText="1"/>
    </xf>
    <xf numFmtId="0" fontId="23" fillId="0" borderId="0">
      <alignment wrapText="1"/>
    </xf>
    <xf numFmtId="0" fontId="33" fillId="0" borderId="0"/>
    <xf numFmtId="0" fontId="33" fillId="0" borderId="0"/>
    <xf numFmtId="0" fontId="23"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alignment wrapText="1"/>
    </xf>
    <xf numFmtId="0" fontId="33" fillId="0" borderId="0"/>
    <xf numFmtId="0" fontId="33" fillId="0" borderId="0"/>
    <xf numFmtId="0" fontId="23" fillId="0" borderId="0">
      <alignment wrapText="1"/>
    </xf>
    <xf numFmtId="0" fontId="33" fillId="0" borderId="0"/>
    <xf numFmtId="0" fontId="2" fillId="0" borderId="0"/>
    <xf numFmtId="0" fontId="2" fillId="0" borderId="0"/>
    <xf numFmtId="0" fontId="19" fillId="33" borderId="0"/>
    <xf numFmtId="0" fontId="19" fillId="33"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0" fontId="157" fillId="0" borderId="0"/>
    <xf numFmtId="0" fontId="23" fillId="0" borderId="0"/>
    <xf numFmtId="206" fontId="23" fillId="0" borderId="0"/>
    <xf numFmtId="206" fontId="23" fillId="0" borderId="0"/>
    <xf numFmtId="206" fontId="23" fillId="0" borderId="0"/>
    <xf numFmtId="216" fontId="23" fillId="0" borderId="0"/>
    <xf numFmtId="14" fontId="23" fillId="0" borderId="0"/>
    <xf numFmtId="216" fontId="23" fillId="0" borderId="0"/>
    <xf numFmtId="14" fontId="23" fillId="0" borderId="0"/>
    <xf numFmtId="217" fontId="23" fillId="0" borderId="0"/>
    <xf numFmtId="217" fontId="23" fillId="0" borderId="0"/>
    <xf numFmtId="217" fontId="23" fillId="0" borderId="0"/>
    <xf numFmtId="207" fontId="23" fillId="0" borderId="0"/>
    <xf numFmtId="207" fontId="23" fillId="0" borderId="0"/>
    <xf numFmtId="207" fontId="23" fillId="0" borderId="0"/>
    <xf numFmtId="0" fontId="158" fillId="0" borderId="0"/>
    <xf numFmtId="0" fontId="159" fillId="102" borderId="0" applyNumberFormat="0" applyBorder="0" applyProtection="0">
      <alignment horizontal="center"/>
    </xf>
    <xf numFmtId="0" fontId="19" fillId="0" borderId="0"/>
    <xf numFmtId="0" fontId="23" fillId="79" borderId="1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3" fillId="79" borderId="1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23" fillId="38" borderId="22" applyNumberFormat="0" applyFont="0" applyAlignment="0" applyProtection="0"/>
    <xf numFmtId="0" fontId="19" fillId="79" borderId="21" applyNumberFormat="0" applyFont="0" applyAlignment="0" applyProtection="0"/>
    <xf numFmtId="0" fontId="33"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6"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19" fillId="79" borderId="2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79" borderId="21"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5" fillId="8" borderId="8" applyNumberFormat="0" applyFont="0" applyAlignment="0" applyProtection="0"/>
    <xf numFmtId="0" fontId="19" fillId="79" borderId="21" applyNumberFormat="0" applyFont="0" applyAlignment="0" applyProtection="0"/>
    <xf numFmtId="0" fontId="23" fillId="79" borderId="18" applyNumberFormat="0" applyFont="0" applyAlignment="0" applyProtection="0"/>
    <xf numFmtId="166" fontId="95" fillId="0" borderId="0" applyFill="0" applyBorder="0">
      <alignment horizontal="right"/>
    </xf>
    <xf numFmtId="0" fontId="62" fillId="0" borderId="0" applyNumberFormat="0" applyFill="0" applyBorder="0" applyAlignment="0" applyProtection="0"/>
    <xf numFmtId="0" fontId="75" fillId="0" borderId="0" applyNumberFormat="0" applyFill="0" applyBorder="0" applyAlignment="0" applyProtection="0"/>
    <xf numFmtId="218" fontId="73" fillId="0" borderId="0" applyNumberFormat="0" applyFill="0" applyBorder="0" applyAlignment="0" applyProtection="0"/>
    <xf numFmtId="0" fontId="75"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xf numFmtId="0" fontId="19" fillId="0" borderId="0" applyNumberFormat="0" applyFill="0" applyBorder="0" applyAlignment="0" applyProtection="0"/>
    <xf numFmtId="5" fontId="24" fillId="0" borderId="0"/>
    <xf numFmtId="5" fontId="24" fillId="0" borderId="0"/>
    <xf numFmtId="5" fontId="24" fillId="0" borderId="0"/>
    <xf numFmtId="40" fontId="23" fillId="0" borderId="0" applyFont="0" applyFill="0" applyBorder="0" applyAlignment="0" applyProtection="0"/>
    <xf numFmtId="38" fontId="23" fillId="0" borderId="0" applyFont="0" applyFill="0" applyBorder="0" applyAlignment="0" applyProtection="0"/>
    <xf numFmtId="0" fontId="62" fillId="0" borderId="0" applyBorder="0" applyProtection="0"/>
    <xf numFmtId="219" fontId="26" fillId="0" borderId="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0"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37" fontId="162" fillId="103" borderId="11" applyNumberFormat="0" applyFont="0" applyFill="0" applyAlignment="0" applyProtection="0"/>
    <xf numFmtId="0" fontId="163" fillId="86"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86"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42" borderId="45" applyNumberFormat="0" applyAlignment="0" applyProtection="0"/>
    <xf numFmtId="0" fontId="163" fillId="86" borderId="45" applyNumberFormat="0" applyAlignment="0" applyProtection="0"/>
    <xf numFmtId="0" fontId="164" fillId="40" borderId="5" applyNumberFormat="0" applyAlignment="0" applyProtection="0"/>
    <xf numFmtId="0" fontId="164" fillId="6" borderId="5" applyNumberFormat="0" applyAlignment="0" applyProtection="0"/>
    <xf numFmtId="0" fontId="11" fillId="6" borderId="5" applyNumberFormat="0" applyAlignment="0" applyProtection="0"/>
    <xf numFmtId="0" fontId="163" fillId="86" borderId="45" applyNumberFormat="0" applyAlignment="0" applyProtection="0"/>
    <xf numFmtId="0" fontId="163" fillId="87" borderId="45" applyNumberFormat="0" applyAlignment="0" applyProtection="0"/>
    <xf numFmtId="0" fontId="163" fillId="87" borderId="45" applyNumberFormat="0" applyAlignment="0" applyProtection="0"/>
    <xf numFmtId="0" fontId="163" fillId="87" borderId="45" applyNumberFormat="0" applyAlignment="0" applyProtection="0"/>
    <xf numFmtId="0" fontId="24" fillId="104" borderId="0" applyNumberFormat="0" applyFont="0" applyBorder="0" applyAlignment="0"/>
    <xf numFmtId="9" fontId="24" fillId="0" borderId="0" applyFont="0" applyFill="0" applyBorder="0" applyAlignment="0" applyProtection="0"/>
    <xf numFmtId="0" fontId="24" fillId="0" borderId="0" applyNumberFormat="0"/>
    <xf numFmtId="0" fontId="24" fillId="0" borderId="0" applyNumberFormat="0"/>
    <xf numFmtId="0" fontId="24" fillId="0" borderId="0" applyNumberFormat="0"/>
    <xf numFmtId="0" fontId="24" fillId="0" borderId="0"/>
    <xf numFmtId="0" fontId="165" fillId="0" borderId="12" applyNumberFormat="0" applyFont="0" applyBorder="0"/>
    <xf numFmtId="0" fontId="165" fillId="0" borderId="12" applyNumberFormat="0" applyFont="0" applyBorder="0"/>
    <xf numFmtId="0" fontId="165" fillId="0" borderId="12" applyNumberFormat="0" applyFont="0" applyBorder="0"/>
    <xf numFmtId="0" fontId="165" fillId="0" borderId="12" applyNumberFormat="0" applyFont="0" applyBorder="0"/>
    <xf numFmtId="0" fontId="165" fillId="0" borderId="12" applyNumberFormat="0" applyFont="0" applyBorder="0"/>
    <xf numFmtId="0" fontId="165" fillId="0" borderId="12" applyNumberFormat="0" applyFont="0" applyBorder="0"/>
    <xf numFmtId="0" fontId="165" fillId="0" borderId="12" applyNumberFormat="0" applyFont="0" applyBorder="0"/>
    <xf numFmtId="0" fontId="165" fillId="0" borderId="12" applyFont="0" applyFill="0" applyBorder="0" applyAlignment="0" applyProtection="0"/>
    <xf numFmtId="0" fontId="165" fillId="0" borderId="12" applyFont="0" applyFill="0" applyBorder="0" applyAlignment="0" applyProtection="0"/>
    <xf numFmtId="0" fontId="165" fillId="0" borderId="12" applyFont="0" applyFill="0" applyBorder="0" applyAlignment="0" applyProtection="0"/>
    <xf numFmtId="0" fontId="165" fillId="0" borderId="12" applyFont="0" applyFill="0" applyBorder="0" applyAlignment="0" applyProtection="0"/>
    <xf numFmtId="0" fontId="165" fillId="0" borderId="12" applyFont="0" applyFill="0" applyBorder="0" applyAlignment="0" applyProtection="0"/>
    <xf numFmtId="0" fontId="165" fillId="0" borderId="12" applyFont="0" applyFill="0" applyBorder="0" applyAlignment="0" applyProtection="0"/>
    <xf numFmtId="0" fontId="165" fillId="0" borderId="12" applyFont="0" applyFill="0" applyBorder="0" applyAlignment="0" applyProtection="0"/>
    <xf numFmtId="0" fontId="52" fillId="0" borderId="0"/>
    <xf numFmtId="10" fontId="24" fillId="0" borderId="0" applyFont="0" applyFill="0" applyBorder="0" applyAlignment="0" applyProtection="0"/>
    <xf numFmtId="10" fontId="24" fillId="0" borderId="0" applyFont="0" applyFill="0" applyBorder="0" applyAlignment="0" applyProtection="0"/>
    <xf numFmtId="0" fontId="42" fillId="0" borderId="0" applyFont="0" applyFill="0" applyBorder="0" applyAlignment="0" applyProtection="0"/>
    <xf numFmtId="0" fontId="166" fillId="0" borderId="0" applyProtection="0">
      <alignment horizontal="left"/>
    </xf>
    <xf numFmtId="0" fontId="23" fillId="0" borderId="0" applyFill="0" applyBorder="0" applyProtection="0">
      <alignment horizontal="left"/>
    </xf>
    <xf numFmtId="0" fontId="23" fillId="0" borderId="0" applyFill="0" applyBorder="0" applyProtection="0">
      <alignment horizontal="left"/>
    </xf>
    <xf numFmtId="0" fontId="23" fillId="0" borderId="0" applyFill="0" applyBorder="0" applyProtection="0">
      <alignment horizontal="left"/>
    </xf>
    <xf numFmtId="0" fontId="59" fillId="0" borderId="0" applyFill="0" applyBorder="0" applyProtection="0">
      <alignment horizontal="left"/>
    </xf>
    <xf numFmtId="0" fontId="59" fillId="0" borderId="0" applyFill="0" applyBorder="0" applyProtection="0">
      <alignment horizontal="left"/>
    </xf>
    <xf numFmtId="0" fontId="59" fillId="0" borderId="0" applyFill="0" applyBorder="0" applyProtection="0">
      <alignment horizontal="left"/>
    </xf>
    <xf numFmtId="1" fontId="23" fillId="0" borderId="0" applyProtection="0">
      <alignment horizontal="right" vertical="center"/>
    </xf>
    <xf numFmtId="1" fontId="23" fillId="0" borderId="0" applyProtection="0">
      <alignment horizontal="right" vertical="center"/>
    </xf>
    <xf numFmtId="1" fontId="23" fillId="0" borderId="0" applyProtection="0">
      <alignment horizontal="right" vertical="center"/>
    </xf>
    <xf numFmtId="0" fontId="167" fillId="0" borderId="0">
      <alignment horizontal="centerContinuous"/>
    </xf>
    <xf numFmtId="0" fontId="62" fillId="0" borderId="0">
      <alignment horizontal="center"/>
    </xf>
    <xf numFmtId="0" fontId="168" fillId="0" borderId="0">
      <alignment horizontal="center"/>
    </xf>
    <xf numFmtId="10" fontId="169" fillId="0" borderId="46">
      <alignment horizontal="right"/>
    </xf>
    <xf numFmtId="14" fontId="25" fillId="0" borderId="0">
      <alignment horizontal="center" wrapText="1"/>
      <protection locked="0"/>
    </xf>
    <xf numFmtId="0" fontId="23" fillId="0" borderId="0" applyFont="0" applyFill="0" applyBorder="0" applyAlignment="0" applyProtection="0"/>
    <xf numFmtId="167" fontId="25" fillId="0" borderId="0"/>
    <xf numFmtId="37" fontId="30" fillId="0" borderId="0"/>
    <xf numFmtId="0" fontId="30" fillId="0" borderId="0"/>
    <xf numFmtId="0" fontId="30" fillId="0" borderId="0"/>
    <xf numFmtId="169" fontId="26" fillId="0" borderId="0" applyFont="0" applyFill="0" applyBorder="0" applyAlignment="0" applyProtection="0"/>
    <xf numFmtId="3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0" fontId="23" fillId="0" borderId="0" applyFont="0" applyFill="0" applyBorder="0" applyAlignment="0" applyProtection="0"/>
    <xf numFmtId="0" fontId="30" fillId="0" borderId="0"/>
    <xf numFmtId="37" fontId="30" fillId="0" borderId="0"/>
    <xf numFmtId="37" fontId="30" fillId="0" borderId="0"/>
    <xf numFmtId="0" fontId="170" fillId="0" borderId="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8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9" fontId="66" fillId="0" borderId="0" applyFont="0" applyFill="0" applyBorder="0" applyAlignment="0" applyProtection="0"/>
    <xf numFmtId="9" fontId="35" fillId="0" borderId="0" applyFont="0" applyFill="0" applyBorder="0" applyAlignment="0" applyProtection="0"/>
    <xf numFmtId="10" fontId="25" fillId="0" borderId="0">
      <alignment horizontal="right"/>
    </xf>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220" fontId="25" fillId="0" borderId="0" applyFont="0" applyFill="0" applyBorder="0" applyProtection="0">
      <alignment horizontal="right"/>
    </xf>
    <xf numFmtId="0" fontId="26" fillId="0" borderId="0" applyFont="0" applyFill="0" applyBorder="0" applyAlignment="0" applyProtection="0"/>
    <xf numFmtId="0" fontId="26" fillId="0" borderId="0" applyFont="0" applyFill="0" applyBorder="0" applyAlignment="0" applyProtection="0"/>
    <xf numFmtId="167" fontId="23" fillId="0" borderId="0"/>
    <xf numFmtId="0" fontId="23" fillId="0" borderId="0"/>
    <xf numFmtId="167" fontId="23" fillId="0" borderId="0"/>
    <xf numFmtId="167" fontId="23" fillId="0" borderId="0"/>
    <xf numFmtId="167" fontId="62" fillId="0" borderId="0"/>
    <xf numFmtId="0" fontId="148" fillId="0" borderId="0"/>
    <xf numFmtId="9" fontId="148"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37" fontId="30" fillId="0" borderId="0"/>
    <xf numFmtId="0" fontId="30" fillId="0" borderId="0"/>
    <xf numFmtId="0" fontId="30" fillId="0" borderId="0"/>
    <xf numFmtId="0" fontId="23" fillId="0" borderId="0" applyFill="0" applyBorder="0" applyAlignment="0"/>
    <xf numFmtId="184" fontId="26" fillId="0" borderId="0" applyFill="0" applyBorder="0" applyAlignment="0"/>
    <xf numFmtId="44" fontId="66" fillId="0" borderId="0" applyFill="0" applyBorder="0" applyAlignment="0"/>
    <xf numFmtId="187" fontId="26" fillId="0" borderId="0" applyFill="0" applyBorder="0" applyAlignment="0"/>
    <xf numFmtId="184" fontId="26" fillId="0" borderId="0" applyFill="0" applyBorder="0" applyAlignment="0"/>
    <xf numFmtId="37" fontId="30" fillId="0" borderId="0"/>
    <xf numFmtId="0" fontId="30" fillId="0" borderId="0"/>
    <xf numFmtId="0" fontId="30" fillId="0" borderId="0"/>
    <xf numFmtId="38" fontId="45" fillId="0" borderId="0" applyNumberFormat="0" applyFill="0" applyBorder="0" applyAlignment="0" applyProtection="0"/>
    <xf numFmtId="0" fontId="43" fillId="0" borderId="0" applyNumberFormat="0" applyFont="0" applyFill="0" applyBorder="0" applyAlignment="0" applyProtection="0">
      <alignment horizontal="left"/>
    </xf>
    <xf numFmtId="0" fontId="43" fillId="0" borderId="0" applyNumberFormat="0" applyFont="0" applyFill="0" applyBorder="0" applyAlignment="0" applyProtection="0">
      <alignment horizontal="left"/>
    </xf>
    <xf numFmtId="15" fontId="43" fillId="0" borderId="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4" fontId="43" fillId="0" borderId="0" applyFont="0" applyFill="0" applyBorder="0" applyAlignment="0" applyProtection="0"/>
    <xf numFmtId="0" fontId="171" fillId="0" borderId="19">
      <alignment horizontal="center"/>
    </xf>
    <xf numFmtId="0" fontId="171" fillId="0" borderId="19">
      <alignment horizontal="center"/>
    </xf>
    <xf numFmtId="0" fontId="171" fillId="0" borderId="19">
      <alignment horizontal="center"/>
    </xf>
    <xf numFmtId="0" fontId="171" fillId="0" borderId="19">
      <alignment horizontal="center"/>
    </xf>
    <xf numFmtId="0" fontId="171" fillId="0" borderId="19">
      <alignment horizontal="center"/>
    </xf>
    <xf numFmtId="0" fontId="171" fillId="0" borderId="19">
      <alignment horizontal="center"/>
    </xf>
    <xf numFmtId="3" fontId="43" fillId="0" borderId="0" applyFont="0" applyFill="0" applyBorder="0" applyAlignment="0" applyProtection="0"/>
    <xf numFmtId="3" fontId="43" fillId="0" borderId="0" applyFont="0" applyFill="0" applyBorder="0" applyAlignment="0" applyProtection="0"/>
    <xf numFmtId="0" fontId="43" fillId="105" borderId="0" applyNumberFormat="0" applyFont="0" applyBorder="0" applyAlignment="0" applyProtection="0"/>
    <xf numFmtId="0" fontId="43" fillId="105" borderId="0" applyNumberFormat="0" applyFont="0" applyBorder="0" applyAlignment="0" applyProtection="0"/>
    <xf numFmtId="166" fontId="26" fillId="0" borderId="0">
      <alignment vertical="top"/>
    </xf>
    <xf numFmtId="166" fontId="26" fillId="0" borderId="0">
      <alignment vertical="top"/>
    </xf>
    <xf numFmtId="7" fontId="24" fillId="0" borderId="0" applyNumberFormat="0"/>
    <xf numFmtId="7" fontId="24" fillId="0" borderId="0" applyNumberFormat="0"/>
    <xf numFmtId="7" fontId="24" fillId="0" borderId="0" applyNumberFormat="0"/>
    <xf numFmtId="7" fontId="24" fillId="0" borderId="0" applyNumberFormat="0"/>
    <xf numFmtId="7" fontId="24" fillId="0" borderId="0" applyNumberFormat="0"/>
    <xf numFmtId="7" fontId="24" fillId="0" borderId="0" applyNumberFormat="0"/>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166" fontId="26" fillId="0" borderId="0">
      <alignment vertical="top"/>
    </xf>
    <xf numFmtId="0" fontId="172" fillId="106" borderId="0" applyNumberFormat="0" applyFont="0" applyBorder="0" applyAlignment="0">
      <alignment horizontal="center"/>
    </xf>
    <xf numFmtId="14" fontId="62" fillId="0" borderId="0" applyNumberFormat="0" applyFill="0" applyBorder="0" applyAlignment="0" applyProtection="0">
      <alignment horizontal="left"/>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73" fillId="0" borderId="0" applyNumberFormat="0" applyFill="0" applyBorder="0" applyProtection="0">
      <alignment horizontal="left"/>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0" fontId="42" fillId="0" borderId="0"/>
    <xf numFmtId="166"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166" fontId="42" fillId="0" borderId="0"/>
    <xf numFmtId="166"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42" fillId="0" borderId="0"/>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0"/>
    <xf numFmtId="166"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0"/>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166" fontId="42" fillId="0" borderId="0"/>
    <xf numFmtId="166" fontId="42" fillId="0" borderId="0"/>
    <xf numFmtId="0" fontId="42" fillId="0" borderId="0"/>
    <xf numFmtId="0" fontId="42" fillId="0" borderId="0"/>
    <xf numFmtId="0" fontId="42" fillId="0" borderId="0"/>
    <xf numFmtId="166"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protection locked="0"/>
    </xf>
    <xf numFmtId="0" fontId="42" fillId="0" borderId="47">
      <protection locked="0"/>
    </xf>
    <xf numFmtId="0" fontId="42" fillId="0" borderId="47">
      <protection locked="0"/>
    </xf>
    <xf numFmtId="0" fontId="42" fillId="0" borderId="0"/>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47">
      <protection locked="0"/>
    </xf>
    <xf numFmtId="0" fontId="42" fillId="0" borderId="0"/>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47">
      <alignment horizontal="centerContinuous"/>
    </xf>
    <xf numFmtId="0" fontId="42" fillId="0" borderId="0"/>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0" fontId="23" fillId="0" borderId="48">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33" fillId="107" borderId="45"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0" fontId="23" fillId="0" borderId="0"/>
    <xf numFmtId="0" fontId="23" fillId="0" borderId="0"/>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0" fontId="23" fillId="0" borderId="0"/>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33" fillId="107" borderId="45"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9" fillId="101" borderId="21" applyNumberFormat="0" applyProtection="0">
      <alignment vertical="center"/>
    </xf>
    <xf numFmtId="4" fontId="174" fillId="101" borderId="49" applyNumberFormat="0" applyProtection="0">
      <alignment vertical="center"/>
    </xf>
    <xf numFmtId="0" fontId="23" fillId="0" borderId="0"/>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0" fontId="23" fillId="0" borderId="0"/>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4" fontId="33" fillId="107" borderId="45" applyNumberFormat="0" applyProtection="0">
      <alignment vertical="center"/>
    </xf>
    <xf numFmtId="0" fontId="23" fillId="0" borderId="0"/>
    <xf numFmtId="0" fontId="23" fillId="0" borderId="0"/>
    <xf numFmtId="0" fontId="23" fillId="0" borderId="0"/>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0" fontId="23" fillId="0" borderId="0"/>
    <xf numFmtId="0" fontId="23" fillId="0" borderId="0"/>
    <xf numFmtId="0" fontId="23" fillId="0" borderId="0"/>
    <xf numFmtId="4" fontId="33" fillId="107" borderId="45" applyNumberFormat="0" applyProtection="0">
      <alignment vertical="center"/>
    </xf>
    <xf numFmtId="4" fontId="33" fillId="107" borderId="45" applyNumberFormat="0" applyProtection="0">
      <alignment vertical="center"/>
    </xf>
    <xf numFmtId="0" fontId="23" fillId="0" borderId="0"/>
    <xf numFmtId="4" fontId="33" fillId="107" borderId="45" applyNumberFormat="0" applyProtection="0">
      <alignment vertical="center"/>
    </xf>
    <xf numFmtId="0" fontId="23" fillId="0" borderId="0"/>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74" fillId="101" borderId="49" applyNumberFormat="0" applyProtection="0">
      <alignment vertical="center"/>
    </xf>
    <xf numFmtId="4" fontId="19" fillId="101"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0" fontId="23" fillId="0" borderId="0"/>
    <xf numFmtId="0" fontId="23" fillId="0" borderId="0"/>
    <xf numFmtId="0" fontId="23" fillId="0" borderId="0"/>
    <xf numFmtId="0" fontId="23" fillId="0" borderId="0"/>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0" fontId="23" fillId="0" borderId="0"/>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0" fontId="23" fillId="0" borderId="0"/>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0" fontId="23" fillId="0" borderId="0"/>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0" fontId="23" fillId="0" borderId="0"/>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0" fontId="23" fillId="0" borderId="0"/>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0" fontId="23" fillId="0" borderId="0"/>
    <xf numFmtId="0" fontId="23" fillId="0" borderId="0"/>
    <xf numFmtId="4" fontId="177" fillId="107" borderId="45" applyNumberFormat="0" applyProtection="0">
      <alignment vertical="center"/>
    </xf>
    <xf numFmtId="4" fontId="177" fillId="107" borderId="45" applyNumberFormat="0" applyProtection="0">
      <alignment vertical="center"/>
    </xf>
    <xf numFmtId="0" fontId="23" fillId="0" borderId="0"/>
    <xf numFmtId="4" fontId="177" fillId="107" borderId="45" applyNumberFormat="0" applyProtection="0">
      <alignment vertical="center"/>
    </xf>
    <xf numFmtId="0" fontId="23" fillId="0" borderId="0"/>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7" fillId="107" borderId="45"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1"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5" fillId="107" borderId="21"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7" fillId="107" borderId="45"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6" fillId="107" borderId="49" applyNumberFormat="0" applyProtection="0">
      <alignment vertical="center"/>
    </xf>
    <xf numFmtId="4" fontId="175" fillId="107" borderId="21" applyNumberFormat="0" applyProtection="0">
      <alignment vertical="center"/>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0" fontId="23" fillId="0" borderId="0"/>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33" fillId="107" borderId="45"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1"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9" fillId="107" borderId="21"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174" fillId="107" borderId="49" applyNumberFormat="0" applyProtection="0">
      <alignment horizontal="left" vertical="center" indent="1"/>
    </xf>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0" fontId="23" fillId="0" borderId="0"/>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0" fontId="23" fillId="0" borderId="0"/>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0" fontId="23" fillId="0" borderId="0"/>
    <xf numFmtId="4" fontId="19" fillId="107" borderId="21" applyNumberFormat="0" applyProtection="0">
      <alignment horizontal="left" vertical="center" indent="1"/>
    </xf>
    <xf numFmtId="0" fontId="178"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23" fillId="0" borderId="0"/>
    <xf numFmtId="0" fontId="23" fillId="0" borderId="0"/>
    <xf numFmtId="0" fontId="23" fillId="0" borderId="0"/>
    <xf numFmtId="0" fontId="23"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35"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35"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4" fontId="33" fillId="107" borderId="45" applyNumberFormat="0" applyProtection="0">
      <alignment horizontal="left" vertical="center"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23" fillId="0" borderId="0"/>
    <xf numFmtId="0" fontId="23" fillId="0" borderId="0"/>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23" fillId="0" borderId="0"/>
    <xf numFmtId="4" fontId="33" fillId="107" borderId="45" applyNumberFormat="0" applyProtection="0">
      <alignment horizontal="left" vertical="center" indent="1"/>
    </xf>
    <xf numFmtId="0" fontId="35" fillId="0" borderId="0"/>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174" fillId="101" borderId="49" applyNumberFormat="0" applyProtection="0">
      <alignment horizontal="left" vertical="top" indent="1"/>
    </xf>
    <xf numFmtId="0" fontId="35" fillId="0" borderId="0"/>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4" fontId="33" fillId="107" borderId="45" applyNumberFormat="0" applyProtection="0">
      <alignment horizontal="left" vertical="center"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7"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8" fillId="101"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0" fontId="174" fillId="107" borderId="49" applyNumberFormat="0" applyProtection="0">
      <alignment horizontal="left" vertical="top"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4" fontId="33" fillId="107" borderId="45" applyNumberFormat="0" applyProtection="0">
      <alignment horizontal="left" vertical="center"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35" fillId="0" borderId="0"/>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174" fillId="107" borderId="49" applyNumberFormat="0" applyProtection="0">
      <alignment horizontal="left" vertical="top" indent="1"/>
    </xf>
    <xf numFmtId="0" fontId="35" fillId="0" borderId="0"/>
    <xf numFmtId="0" fontId="178" fillId="101" borderId="49" applyNumberFormat="0" applyProtection="0">
      <alignment horizontal="left" vertical="top"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0" borderId="0"/>
    <xf numFmtId="0" fontId="23" fillId="0" borderId="0"/>
    <xf numFmtId="0" fontId="35" fillId="0" borderId="0"/>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79" fillId="0" borderId="0" applyNumberFormat="0" applyProtection="0">
      <alignment horizontal="left" vertical="top" wrapTex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4" fontId="179" fillId="0" borderId="0" applyNumberFormat="0" applyProtection="0">
      <alignment horizontal="left" vertical="top" wrapTex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79" fillId="0" borderId="0" applyNumberFormat="0" applyProtection="0">
      <alignment horizontal="left" vertical="top" wrapTex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4" fontId="179" fillId="0" borderId="0" applyNumberFormat="0" applyProtection="0">
      <alignment horizontal="left" vertical="top" wrapText="1"/>
    </xf>
    <xf numFmtId="4" fontId="19" fillId="54" borderId="21" applyNumberFormat="0" applyProtection="0">
      <alignment horizontal="left" vertical="center" indent="1"/>
    </xf>
    <xf numFmtId="4" fontId="174" fillId="108"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4" fillId="108"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79" fillId="0" borderId="0" applyNumberFormat="0" applyProtection="0">
      <alignment horizontal="left" vertical="top" wrapText="1"/>
    </xf>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35" fillId="0" borderId="0"/>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0" fontId="35"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0" fontId="35" fillId="0" borderId="0"/>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0" fontId="35" fillId="0" borderId="0"/>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35"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0" fontId="35" fillId="0" borderId="0"/>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0" fontId="35" fillId="0" borderId="0"/>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35"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0" fontId="35" fillId="0" borderId="0"/>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33" fillId="37" borderId="49"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0" fontId="23"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0" fontId="35" fillId="0" borderId="0"/>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0" fontId="35" fillId="0" borderId="0"/>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33" fillId="110" borderId="45"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19" fillId="37" borderId="21" applyNumberFormat="0" applyProtection="0">
      <alignment horizontal="right" vertical="center"/>
    </xf>
    <xf numFmtId="4" fontId="33" fillId="37" borderId="49" applyNumberFormat="0" applyProtection="0">
      <alignment horizontal="right" vertical="center"/>
    </xf>
    <xf numFmtId="0" fontId="23"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35" fillId="0" borderId="0"/>
    <xf numFmtId="0" fontId="23"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4" fontId="33" fillId="110" borderId="45" applyNumberFormat="0" applyProtection="0">
      <alignment horizontal="right" vertical="center"/>
    </xf>
    <xf numFmtId="0" fontId="35" fillId="0" borderId="0"/>
    <xf numFmtId="0" fontId="23"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0" fontId="35" fillId="0" borderId="0"/>
    <xf numFmtId="0" fontId="23" fillId="0" borderId="0"/>
    <xf numFmtId="0" fontId="23" fillId="0" borderId="0"/>
    <xf numFmtId="4" fontId="33" fillId="110" borderId="45" applyNumberFormat="0" applyProtection="0">
      <alignment horizontal="right" vertical="center"/>
    </xf>
    <xf numFmtId="4" fontId="33" fillId="110" borderId="45" applyNumberFormat="0" applyProtection="0">
      <alignment horizontal="right" vertical="center"/>
    </xf>
    <xf numFmtId="0" fontId="23" fillId="0" borderId="0"/>
    <xf numFmtId="4" fontId="33" fillId="110" borderId="45" applyNumberFormat="0" applyProtection="0">
      <alignment horizontal="right" vertical="center"/>
    </xf>
    <xf numFmtId="0" fontId="35" fillId="0" borderId="0"/>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4" fontId="33" fillId="37" borderId="49" applyNumberFormat="0" applyProtection="0">
      <alignment horizontal="right" vertical="center"/>
    </xf>
    <xf numFmtId="0" fontId="35" fillId="0" borderId="0"/>
    <xf numFmtId="4" fontId="19" fillId="37"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35" fillId="0" borderId="0"/>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0" fontId="35"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0" fontId="35" fillId="0" borderId="0"/>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0" fontId="35" fillId="0" borderId="0"/>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35"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0" fontId="35" fillId="0" borderId="0"/>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0" fontId="35" fillId="0" borderId="0"/>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35"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0" fontId="35" fillId="0" borderId="0"/>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33" fillId="36" borderId="49"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0" fontId="23"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0" fontId="35" fillId="0" borderId="0"/>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0" fontId="35" fillId="0" borderId="0"/>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33" fillId="112" borderId="45"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19" fillId="111" borderId="21" applyNumberFormat="0" applyProtection="0">
      <alignment horizontal="right" vertical="center"/>
    </xf>
    <xf numFmtId="4" fontId="33" fillId="36" borderId="49" applyNumberFormat="0" applyProtection="0">
      <alignment horizontal="right" vertical="center"/>
    </xf>
    <xf numFmtId="0" fontId="23"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35" fillId="0" borderId="0"/>
    <xf numFmtId="0" fontId="23"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4" fontId="33" fillId="112" borderId="45" applyNumberFormat="0" applyProtection="0">
      <alignment horizontal="right" vertical="center"/>
    </xf>
    <xf numFmtId="0" fontId="35" fillId="0" borderId="0"/>
    <xf numFmtId="0" fontId="23"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0" fontId="35" fillId="0" borderId="0"/>
    <xf numFmtId="0" fontId="23" fillId="0" borderId="0"/>
    <xf numFmtId="0" fontId="23" fillId="0" borderId="0"/>
    <xf numFmtId="4" fontId="33" fillId="112" borderId="45" applyNumberFormat="0" applyProtection="0">
      <alignment horizontal="right" vertical="center"/>
    </xf>
    <xf numFmtId="4" fontId="33" fillId="112" borderId="45" applyNumberFormat="0" applyProtection="0">
      <alignment horizontal="right" vertical="center"/>
    </xf>
    <xf numFmtId="0" fontId="23" fillId="0" borderId="0"/>
    <xf numFmtId="4" fontId="33" fillId="112" borderId="45" applyNumberFormat="0" applyProtection="0">
      <alignment horizontal="right" vertical="center"/>
    </xf>
    <xf numFmtId="0" fontId="35" fillId="0" borderId="0"/>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4" fontId="33" fillId="36" borderId="49" applyNumberFormat="0" applyProtection="0">
      <alignment horizontal="right" vertical="center"/>
    </xf>
    <xf numFmtId="0" fontId="35" fillId="0" borderId="0"/>
    <xf numFmtId="4" fontId="19" fillId="111" borderId="21"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0" fontId="35"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35" fillId="0" borderId="0"/>
    <xf numFmtId="4" fontId="19" fillId="69" borderId="50"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0" fontId="35" fillId="0" borderId="0"/>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0" fontId="35"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0" fontId="35"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35"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0" fontId="35" fillId="0" borderId="0"/>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33" fillId="69" borderId="49"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0" fontId="23"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0" fontId="23" fillId="0" borderId="0"/>
    <xf numFmtId="4" fontId="33" fillId="113" borderId="45" applyNumberFormat="0" applyProtection="0">
      <alignment horizontal="right" vertical="center"/>
    </xf>
    <xf numFmtId="0" fontId="35" fillId="0" borderId="0"/>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0" fontId="35" fillId="0" borderId="0"/>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33" fillId="113" borderId="45"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19" fillId="69" borderId="50" applyNumberFormat="0" applyProtection="0">
      <alignment horizontal="right" vertical="center"/>
    </xf>
    <xf numFmtId="4" fontId="33" fillId="69" borderId="49" applyNumberFormat="0" applyProtection="0">
      <alignment horizontal="right" vertical="center"/>
    </xf>
    <xf numFmtId="0" fontId="23"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35" fillId="0" borderId="0"/>
    <xf numFmtId="0" fontId="23"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4" fontId="33" fillId="113" borderId="45" applyNumberFormat="0" applyProtection="0">
      <alignment horizontal="right" vertical="center"/>
    </xf>
    <xf numFmtId="0" fontId="35" fillId="0" borderId="0"/>
    <xf numFmtId="0" fontId="23"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0" fontId="23" fillId="0" borderId="0"/>
    <xf numFmtId="4" fontId="33" fillId="113" borderId="45" applyNumberFormat="0" applyProtection="0">
      <alignment horizontal="right" vertical="center"/>
    </xf>
    <xf numFmtId="0" fontId="35" fillId="0" borderId="0"/>
    <xf numFmtId="0" fontId="23" fillId="0" borderId="0"/>
    <xf numFmtId="0" fontId="23" fillId="0" borderId="0"/>
    <xf numFmtId="4" fontId="33" fillId="113" borderId="45" applyNumberFormat="0" applyProtection="0">
      <alignment horizontal="right" vertical="center"/>
    </xf>
    <xf numFmtId="4" fontId="33" fillId="113" borderId="45" applyNumberFormat="0" applyProtection="0">
      <alignment horizontal="right" vertical="center"/>
    </xf>
    <xf numFmtId="0" fontId="23" fillId="0" borderId="0"/>
    <xf numFmtId="4" fontId="33" fillId="113" borderId="45" applyNumberFormat="0" applyProtection="0">
      <alignment horizontal="right" vertical="center"/>
    </xf>
    <xf numFmtId="0" fontId="35" fillId="0" borderId="0"/>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4" fontId="33" fillId="69" borderId="49" applyNumberFormat="0" applyProtection="0">
      <alignment horizontal="right" vertical="center"/>
    </xf>
    <xf numFmtId="0" fontId="35" fillId="0" borderId="0"/>
    <xf numFmtId="4" fontId="19" fillId="69" borderId="50"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35" fillId="0" borderId="0"/>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0" fontId="35"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0" fontId="35" fillId="0" borderId="0"/>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0" fontId="35" fillId="0" borderId="0"/>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35"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0" fontId="35" fillId="0" borderId="0"/>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0" fontId="35" fillId="0" borderId="0"/>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35"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0" fontId="35" fillId="0" borderId="0"/>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33" fillId="51" borderId="49"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0" fontId="23"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0" fontId="35" fillId="0" borderId="0"/>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0" fontId="35" fillId="0" borderId="0"/>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33" fillId="114" borderId="45"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19" fillId="51" borderId="21" applyNumberFormat="0" applyProtection="0">
      <alignment horizontal="right" vertical="center"/>
    </xf>
    <xf numFmtId="4" fontId="33" fillId="51" borderId="49" applyNumberFormat="0" applyProtection="0">
      <alignment horizontal="right" vertical="center"/>
    </xf>
    <xf numFmtId="0" fontId="23"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35" fillId="0" borderId="0"/>
    <xf numFmtId="0" fontId="23"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4" fontId="33" fillId="114" borderId="45" applyNumberFormat="0" applyProtection="0">
      <alignment horizontal="right" vertical="center"/>
    </xf>
    <xf numFmtId="0" fontId="35" fillId="0" borderId="0"/>
    <xf numFmtId="0" fontId="23"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0" fontId="35" fillId="0" borderId="0"/>
    <xf numFmtId="0" fontId="23" fillId="0" borderId="0"/>
    <xf numFmtId="0" fontId="23" fillId="0" borderId="0"/>
    <xf numFmtId="4" fontId="33" fillId="114" borderId="45" applyNumberFormat="0" applyProtection="0">
      <alignment horizontal="right" vertical="center"/>
    </xf>
    <xf numFmtId="4" fontId="33" fillId="114" borderId="45" applyNumberFormat="0" applyProtection="0">
      <alignment horizontal="right" vertical="center"/>
    </xf>
    <xf numFmtId="0" fontId="23" fillId="0" borderId="0"/>
    <xf numFmtId="4" fontId="33" fillId="114" borderId="45" applyNumberFormat="0" applyProtection="0">
      <alignment horizontal="right" vertical="center"/>
    </xf>
    <xf numFmtId="0" fontId="35" fillId="0" borderId="0"/>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4" fontId="33" fillId="51" borderId="49" applyNumberFormat="0" applyProtection="0">
      <alignment horizontal="right" vertical="center"/>
    </xf>
    <xf numFmtId="0" fontId="35" fillId="0" borderId="0"/>
    <xf numFmtId="4" fontId="19" fillId="51"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35" fillId="0" borderId="0"/>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0" fontId="35"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0" fontId="35" fillId="0" borderId="0"/>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0" fontId="35" fillId="0" borderId="0"/>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35"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0" fontId="35" fillId="0" borderId="0"/>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0" fontId="35" fillId="0" borderId="0"/>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35"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0" fontId="35" fillId="0" borderId="0"/>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33" fillId="55" borderId="49"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0" fontId="23"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0" fontId="35" fillId="0" borderId="0"/>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0" fontId="35" fillId="0" borderId="0"/>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33" fillId="115" borderId="45"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19" fillId="55" borderId="21" applyNumberFormat="0" applyProtection="0">
      <alignment horizontal="right" vertical="center"/>
    </xf>
    <xf numFmtId="4" fontId="33" fillId="55" borderId="49" applyNumberFormat="0" applyProtection="0">
      <alignment horizontal="right" vertical="center"/>
    </xf>
    <xf numFmtId="0" fontId="23"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35" fillId="0" borderId="0"/>
    <xf numFmtId="0" fontId="23"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4" fontId="33" fillId="115" borderId="45" applyNumberFormat="0" applyProtection="0">
      <alignment horizontal="right" vertical="center"/>
    </xf>
    <xf numFmtId="0" fontId="35" fillId="0" borderId="0"/>
    <xf numFmtId="0" fontId="23"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0" fontId="35" fillId="0" borderId="0"/>
    <xf numFmtId="0" fontId="23" fillId="0" borderId="0"/>
    <xf numFmtId="0" fontId="23" fillId="0" borderId="0"/>
    <xf numFmtId="4" fontId="33" fillId="115" borderId="45" applyNumberFormat="0" applyProtection="0">
      <alignment horizontal="right" vertical="center"/>
    </xf>
    <xf numFmtId="4" fontId="33" fillId="115" borderId="45" applyNumberFormat="0" applyProtection="0">
      <alignment horizontal="right" vertical="center"/>
    </xf>
    <xf numFmtId="0" fontId="23" fillId="0" borderId="0"/>
    <xf numFmtId="4" fontId="33" fillId="115" borderId="45" applyNumberFormat="0" applyProtection="0">
      <alignment horizontal="right" vertical="center"/>
    </xf>
    <xf numFmtId="0" fontId="35" fillId="0" borderId="0"/>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4" fontId="33" fillId="55" borderId="49" applyNumberFormat="0" applyProtection="0">
      <alignment horizontal="right" vertical="center"/>
    </xf>
    <xf numFmtId="0" fontId="35" fillId="0" borderId="0"/>
    <xf numFmtId="4" fontId="19" fillId="55"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35" fillId="0" borderId="0"/>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0" fontId="35"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0" fontId="35" fillId="0" borderId="0"/>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0" fontId="35" fillId="0" borderId="0"/>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35"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0" fontId="35" fillId="0" borderId="0"/>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0" fontId="35" fillId="0" borderId="0"/>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35"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0" fontId="35" fillId="0" borderId="0"/>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33" fillId="116" borderId="49"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0" fontId="23"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0" fontId="35" fillId="0" borderId="0"/>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0" fontId="35" fillId="0" borderId="0"/>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33" fillId="117" borderId="45"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19" fillId="116" borderId="21" applyNumberFormat="0" applyProtection="0">
      <alignment horizontal="right" vertical="center"/>
    </xf>
    <xf numFmtId="4" fontId="33" fillId="116" borderId="49" applyNumberFormat="0" applyProtection="0">
      <alignment horizontal="right" vertical="center"/>
    </xf>
    <xf numFmtId="0" fontId="23"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35" fillId="0" borderId="0"/>
    <xf numFmtId="0" fontId="23"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4" fontId="33" fillId="117" borderId="45" applyNumberFormat="0" applyProtection="0">
      <alignment horizontal="right" vertical="center"/>
    </xf>
    <xf numFmtId="0" fontId="35" fillId="0" borderId="0"/>
    <xf numFmtId="0" fontId="23"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0" fontId="35" fillId="0" borderId="0"/>
    <xf numFmtId="0" fontId="23" fillId="0" borderId="0"/>
    <xf numFmtId="0" fontId="23" fillId="0" borderId="0"/>
    <xf numFmtId="4" fontId="33" fillId="117" borderId="45" applyNumberFormat="0" applyProtection="0">
      <alignment horizontal="right" vertical="center"/>
    </xf>
    <xf numFmtId="4" fontId="33" fillId="117" borderId="45" applyNumberFormat="0" applyProtection="0">
      <alignment horizontal="right" vertical="center"/>
    </xf>
    <xf numFmtId="0" fontId="23" fillId="0" borderId="0"/>
    <xf numFmtId="4" fontId="33" fillId="117" borderId="45" applyNumberFormat="0" applyProtection="0">
      <alignment horizontal="right" vertical="center"/>
    </xf>
    <xf numFmtId="0" fontId="35" fillId="0" borderId="0"/>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4" fontId="33" fillId="116" borderId="49" applyNumberFormat="0" applyProtection="0">
      <alignment horizontal="right" vertical="center"/>
    </xf>
    <xf numFmtId="0" fontId="35" fillId="0" borderId="0"/>
    <xf numFmtId="4" fontId="19" fillId="116"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35" fillId="0" borderId="0"/>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0" fontId="35"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0" fontId="35" fillId="0" borderId="0"/>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0" fontId="35" fillId="0" borderId="0"/>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35"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0" fontId="35" fillId="0" borderId="0"/>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0" fontId="35" fillId="0" borderId="0"/>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35"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0" fontId="35" fillId="0" borderId="0"/>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33" fillId="48" borderId="49"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0" fontId="23"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0" fontId="35" fillId="0" borderId="0"/>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0" fontId="35" fillId="0" borderId="0"/>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33" fillId="118" borderId="45"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19" fillId="48" borderId="21" applyNumberFormat="0" applyProtection="0">
      <alignment horizontal="right" vertical="center"/>
    </xf>
    <xf numFmtId="4" fontId="33" fillId="48" borderId="49" applyNumberFormat="0" applyProtection="0">
      <alignment horizontal="right" vertical="center"/>
    </xf>
    <xf numFmtId="0" fontId="23"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35" fillId="0" borderId="0"/>
    <xf numFmtId="0" fontId="23"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4" fontId="33" fillId="118" borderId="45" applyNumberFormat="0" applyProtection="0">
      <alignment horizontal="right" vertical="center"/>
    </xf>
    <xf numFmtId="0" fontId="35" fillId="0" borderId="0"/>
    <xf numFmtId="0" fontId="23"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0" fontId="35" fillId="0" borderId="0"/>
    <xf numFmtId="0" fontId="23" fillId="0" borderId="0"/>
    <xf numFmtId="0" fontId="23" fillId="0" borderId="0"/>
    <xf numFmtId="4" fontId="33" fillId="118" borderId="45" applyNumberFormat="0" applyProtection="0">
      <alignment horizontal="right" vertical="center"/>
    </xf>
    <xf numFmtId="4" fontId="33" fillId="118" borderId="45" applyNumberFormat="0" applyProtection="0">
      <alignment horizontal="right" vertical="center"/>
    </xf>
    <xf numFmtId="0" fontId="23" fillId="0" borderId="0"/>
    <xf numFmtId="4" fontId="33" fillId="118" borderId="45" applyNumberFormat="0" applyProtection="0">
      <alignment horizontal="right" vertical="center"/>
    </xf>
    <xf numFmtId="0" fontId="35" fillId="0" borderId="0"/>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4" fontId="33" fillId="48" borderId="49" applyNumberFormat="0" applyProtection="0">
      <alignment horizontal="right" vertical="center"/>
    </xf>
    <xf numFmtId="0" fontId="35" fillId="0" borderId="0"/>
    <xf numFmtId="4" fontId="19" fillId="48"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35" fillId="0" borderId="0"/>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0" fontId="35"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0" fontId="35" fillId="0" borderId="0"/>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0" fontId="35" fillId="0" borderId="0"/>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35"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0" fontId="35" fillId="0" borderId="0"/>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0" fontId="35" fillId="0" borderId="0"/>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35"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0" fontId="35" fillId="0" borderId="0"/>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33" fillId="97" borderId="49"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0" fontId="23"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0" fontId="35" fillId="0" borderId="0"/>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0" fontId="35" fillId="0" borderId="0"/>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33" fillId="119" borderId="45"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19" fillId="97" borderId="21" applyNumberFormat="0" applyProtection="0">
      <alignment horizontal="right" vertical="center"/>
    </xf>
    <xf numFmtId="4" fontId="33" fillId="97" borderId="49" applyNumberFormat="0" applyProtection="0">
      <alignment horizontal="right" vertical="center"/>
    </xf>
    <xf numFmtId="0" fontId="23"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35" fillId="0" borderId="0"/>
    <xf numFmtId="0" fontId="23"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4" fontId="33" fillId="119" borderId="45" applyNumberFormat="0" applyProtection="0">
      <alignment horizontal="right" vertical="center"/>
    </xf>
    <xf numFmtId="0" fontId="35" fillId="0" borderId="0"/>
    <xf numFmtId="0" fontId="23"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0" fontId="35" fillId="0" borderId="0"/>
    <xf numFmtId="0" fontId="23" fillId="0" borderId="0"/>
    <xf numFmtId="0" fontId="23" fillId="0" borderId="0"/>
    <xf numFmtId="4" fontId="33" fillId="119" borderId="45" applyNumberFormat="0" applyProtection="0">
      <alignment horizontal="right" vertical="center"/>
    </xf>
    <xf numFmtId="4" fontId="33" fillId="119" borderId="45" applyNumberFormat="0" applyProtection="0">
      <alignment horizontal="right" vertical="center"/>
    </xf>
    <xf numFmtId="0" fontId="23" fillId="0" borderId="0"/>
    <xf numFmtId="4" fontId="33" fillId="119" borderId="45" applyNumberFormat="0" applyProtection="0">
      <alignment horizontal="right" vertical="center"/>
    </xf>
    <xf numFmtId="0" fontId="35" fillId="0" borderId="0"/>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4" fontId="33" fillId="97" borderId="49" applyNumberFormat="0" applyProtection="0">
      <alignment horizontal="right" vertical="center"/>
    </xf>
    <xf numFmtId="0" fontId="35" fillId="0" borderId="0"/>
    <xf numFmtId="4" fontId="19" fillId="97"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35" fillId="0" borderId="0"/>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0" fontId="35"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0" fontId="35" fillId="0" borderId="0"/>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0" fontId="35" fillId="0" borderId="0"/>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35"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0" fontId="35" fillId="0" borderId="0"/>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0" fontId="35" fillId="0" borderId="0"/>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35"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0" fontId="35" fillId="0" borderId="0"/>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33" fillId="49" borderId="49"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0" fontId="23"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0" fontId="35" fillId="0" borderId="0"/>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0" fontId="35" fillId="0" borderId="0"/>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33" fillId="120" borderId="45"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19" fillId="49" borderId="21" applyNumberFormat="0" applyProtection="0">
      <alignment horizontal="right" vertical="center"/>
    </xf>
    <xf numFmtId="4" fontId="33" fillId="49" borderId="49" applyNumberFormat="0" applyProtection="0">
      <alignment horizontal="right" vertical="center"/>
    </xf>
    <xf numFmtId="0" fontId="23"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35" fillId="0" borderId="0"/>
    <xf numFmtId="0" fontId="23"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4" fontId="33" fillId="120" borderId="45" applyNumberFormat="0" applyProtection="0">
      <alignment horizontal="right" vertical="center"/>
    </xf>
    <xf numFmtId="0" fontId="35" fillId="0" borderId="0"/>
    <xf numFmtId="0" fontId="23"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0" fontId="35" fillId="0" borderId="0"/>
    <xf numFmtId="0" fontId="23" fillId="0" borderId="0"/>
    <xf numFmtId="0" fontId="23" fillId="0" borderId="0"/>
    <xf numFmtId="4" fontId="33" fillId="120" borderId="45" applyNumberFormat="0" applyProtection="0">
      <alignment horizontal="right" vertical="center"/>
    </xf>
    <xf numFmtId="4" fontId="33" fillId="120" borderId="45" applyNumberFormat="0" applyProtection="0">
      <alignment horizontal="right" vertical="center"/>
    </xf>
    <xf numFmtId="0" fontId="23" fillId="0" borderId="0"/>
    <xf numFmtId="4" fontId="33" fillId="120" borderId="45" applyNumberFormat="0" applyProtection="0">
      <alignment horizontal="right" vertical="center"/>
    </xf>
    <xf numFmtId="0" fontId="35" fillId="0" borderId="0"/>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4" fontId="33" fillId="49" borderId="49" applyNumberFormat="0" applyProtection="0">
      <alignment horizontal="right" vertical="center"/>
    </xf>
    <xf numFmtId="0" fontId="35" fillId="0" borderId="0"/>
    <xf numFmtId="4" fontId="19" fillId="49" borderId="21" applyNumberFormat="0" applyProtection="0">
      <alignment horizontal="right" vertical="center"/>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9" fillId="121" borderId="50"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0" fontId="35"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35" fillId="0" borderId="0"/>
    <xf numFmtId="4" fontId="19" fillId="121" borderId="50" applyNumberFormat="0" applyProtection="0">
      <alignment horizontal="left" vertical="center" indent="1"/>
    </xf>
    <xf numFmtId="4" fontId="174" fillId="0" borderId="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0" borderId="0"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9" fillId="121" borderId="50"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2" borderId="45" applyNumberFormat="0" applyProtection="0">
      <alignment horizontal="left" vertical="center" indent="1"/>
    </xf>
    <xf numFmtId="0" fontId="35" fillId="0" borderId="0"/>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0" borderId="0"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23" fillId="0" borderId="0"/>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9" fillId="121" borderId="50"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4" fontId="174" fillId="121" borderId="51" applyNumberFormat="0" applyProtection="0">
      <alignment horizontal="left" vertical="center" indent="1"/>
    </xf>
    <xf numFmtId="0" fontId="35" fillId="0" borderId="0"/>
    <xf numFmtId="0" fontId="23" fillId="0" borderId="0"/>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35" fillId="0" borderId="0"/>
    <xf numFmtId="0" fontId="23" fillId="0" borderId="0"/>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0" fontId="35" fillId="0" borderId="0"/>
    <xf numFmtId="0" fontId="23" fillId="0" borderId="0"/>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0" fontId="35" fillId="0" borderId="0"/>
    <xf numFmtId="0" fontId="23" fillId="0" borderId="0"/>
    <xf numFmtId="0" fontId="23" fillId="0" borderId="0"/>
    <xf numFmtId="4" fontId="174" fillId="122" borderId="45" applyNumberFormat="0" applyProtection="0">
      <alignment horizontal="left" vertical="center" indent="1"/>
    </xf>
    <xf numFmtId="4" fontId="174" fillId="122" borderId="45" applyNumberFormat="0" applyProtection="0">
      <alignment horizontal="left" vertical="center" indent="1"/>
    </xf>
    <xf numFmtId="0" fontId="23" fillId="0" borderId="0"/>
    <xf numFmtId="4" fontId="174" fillId="122" borderId="45" applyNumberFormat="0" applyProtection="0">
      <alignment horizontal="left" vertical="center" indent="1"/>
    </xf>
    <xf numFmtId="0" fontId="35" fillId="0" borderId="0"/>
    <xf numFmtId="4" fontId="174" fillId="0" borderId="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4"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0" fontId="35"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35" fillId="0" borderId="0"/>
    <xf numFmtId="4" fontId="23" fillId="46" borderId="50" applyNumberFormat="0" applyProtection="0">
      <alignment horizontal="left" vertical="center" indent="1"/>
    </xf>
    <xf numFmtId="4" fontId="33" fillId="0" borderId="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23" fillId="46" borderId="50"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0" fontId="23" fillId="0" borderId="0"/>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23" fillId="46" borderId="50"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35" fillId="0" borderId="0"/>
    <xf numFmtId="0" fontId="23" fillId="0" borderId="0"/>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35" fillId="0" borderId="0"/>
    <xf numFmtId="0" fontId="23" fillId="0" borderId="0"/>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35" fillId="0" borderId="0"/>
    <xf numFmtId="0" fontId="23" fillId="0" borderId="0"/>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0" fontId="35" fillId="0" borderId="0"/>
    <xf numFmtId="0" fontId="23" fillId="0" borderId="0"/>
    <xf numFmtId="0" fontId="23"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0" fontId="23" fillId="0" borderId="0"/>
    <xf numFmtId="4" fontId="33" fillId="123" borderId="52" applyNumberFormat="0" applyProtection="0">
      <alignment horizontal="left" vertical="center" indent="1"/>
    </xf>
    <xf numFmtId="0" fontId="35" fillId="0" borderId="0"/>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123" borderId="52" applyNumberFormat="0" applyProtection="0">
      <alignment horizontal="left" vertical="center" indent="1"/>
    </xf>
    <xf numFmtId="4" fontId="33" fillId="0" borderId="0" applyNumberFormat="0" applyProtection="0">
      <alignment horizontal="left" vertical="center" indent="1"/>
    </xf>
    <xf numFmtId="4" fontId="23" fillId="46" borderId="50" applyNumberFormat="0" applyProtection="0">
      <alignment horizontal="left" vertical="center" indent="1"/>
    </xf>
    <xf numFmtId="0" fontId="23" fillId="0" borderId="0"/>
    <xf numFmtId="0" fontId="23" fillId="0" borderId="0"/>
    <xf numFmtId="0" fontId="23" fillId="0" borderId="0"/>
    <xf numFmtId="0" fontId="35" fillId="0" borderId="0"/>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0" fontId="23"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0" fontId="23"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0" fontId="35"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0" fontId="23" fillId="0" borderId="0"/>
    <xf numFmtId="0" fontId="23" fillId="0" borderId="0"/>
    <xf numFmtId="0" fontId="23" fillId="0" borderId="0"/>
    <xf numFmtId="0" fontId="35" fillId="0" borderId="0"/>
    <xf numFmtId="0" fontId="35" fillId="0" borderId="0"/>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23" fillId="46" borderId="5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180" fillId="125" borderId="0" applyNumberFormat="0" applyProtection="0">
      <alignment horizontal="left" vertical="center" indent="1"/>
    </xf>
    <xf numFmtId="4" fontId="23" fillId="46" borderId="50" applyNumberFormat="0" applyProtection="0">
      <alignment horizontal="left" vertical="center" indent="1"/>
    </xf>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35" fillId="0" borderId="0"/>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35" fillId="0" borderId="0"/>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35" fillId="0" borderId="0"/>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35" fillId="0" borderId="0"/>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0" fontId="35" fillId="0" borderId="0"/>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109" borderId="45" applyNumberFormat="0" applyProtection="0">
      <alignment horizontal="left" vertical="center" indent="1"/>
    </xf>
    <xf numFmtId="4" fontId="33" fillId="34" borderId="49"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33" fillId="34" borderId="49"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35" fillId="0" borderId="0"/>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0" fontId="23" fillId="109" borderId="45" applyNumberFormat="0" applyProtection="0">
      <alignment horizontal="left" vertical="center" indent="1"/>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19" fillId="34" borderId="21" applyNumberFormat="0" applyProtection="0">
      <alignment horizontal="right" vertical="center"/>
    </xf>
    <xf numFmtId="4" fontId="33" fillId="34" borderId="49" applyNumberFormat="0" applyProtection="0">
      <alignment horizontal="right" vertical="center"/>
    </xf>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4" fontId="33" fillId="34" borderId="49" applyNumberFormat="0" applyProtection="0">
      <alignment horizontal="right" vertical="center"/>
    </xf>
    <xf numFmtId="0" fontId="35" fillId="0" borderId="0"/>
    <xf numFmtId="4" fontId="19" fillId="34" borderId="21" applyNumberFormat="0" applyProtection="0">
      <alignment horizontal="right" vertical="center"/>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4" borderId="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0" fontId="35"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35" fillId="0" borderId="0"/>
    <xf numFmtId="4" fontId="19" fillId="124" borderId="50" applyNumberFormat="0" applyProtection="0">
      <alignment horizontal="left" vertical="center" indent="1"/>
    </xf>
    <xf numFmtId="4" fontId="33" fillId="0" borderId="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0"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4" borderId="0"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35" fillId="0" borderId="0"/>
    <xf numFmtId="4" fontId="33" fillId="0" borderId="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0" fontId="35" fillId="0" borderId="0"/>
    <xf numFmtId="0" fontId="23" fillId="0" borderId="0"/>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0" fontId="35" fillId="0" borderId="0"/>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0" fontId="35" fillId="0" borderId="0"/>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19" fillId="124" borderId="50" applyNumberFormat="0" applyProtection="0">
      <alignment horizontal="left" vertical="center" indent="1"/>
    </xf>
    <xf numFmtId="4" fontId="33" fillId="123" borderId="45" applyNumberFormat="0" applyProtection="0">
      <alignment horizontal="left" vertical="center" indent="1"/>
    </xf>
    <xf numFmtId="4" fontId="19" fillId="124" borderId="50" applyNumberFormat="0" applyProtection="0">
      <alignment horizontal="left" vertical="center" indent="1"/>
    </xf>
    <xf numFmtId="0" fontId="23" fillId="0" borderId="0"/>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35" fillId="0" borderId="0"/>
    <xf numFmtId="0" fontId="23" fillId="0" borderId="0"/>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35" fillId="0" borderId="0"/>
    <xf numFmtId="0" fontId="23" fillId="0" borderId="0"/>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0" fontId="35" fillId="0" borderId="0"/>
    <xf numFmtId="0" fontId="23" fillId="0" borderId="0"/>
    <xf numFmtId="0" fontId="23"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0" fontId="23" fillId="0" borderId="0"/>
    <xf numFmtId="4" fontId="33" fillId="123" borderId="45" applyNumberFormat="0" applyProtection="0">
      <alignment horizontal="left" vertical="center" indent="1"/>
    </xf>
    <xf numFmtId="0" fontId="35" fillId="0" borderId="0"/>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123" borderId="45" applyNumberFormat="0" applyProtection="0">
      <alignment horizontal="left" vertical="center" indent="1"/>
    </xf>
    <xf numFmtId="4" fontId="33" fillId="0" borderId="0" applyNumberFormat="0" applyProtection="0">
      <alignment horizontal="left" vertical="center" indent="1"/>
    </xf>
    <xf numFmtId="4" fontId="19" fillId="34" borderId="50"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08" borderId="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0" fontId="35"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35" fillId="0" borderId="0"/>
    <xf numFmtId="4" fontId="19" fillId="34" borderId="50" applyNumberFormat="0" applyProtection="0">
      <alignment horizontal="left" vertical="center" indent="1"/>
    </xf>
    <xf numFmtId="4" fontId="33" fillId="0" borderId="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0" fontId="35" fillId="0" borderId="0"/>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0" fontId="35" fillId="0" borderId="0"/>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08" borderId="0"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0" borderId="0" applyNumberFormat="0" applyProtection="0">
      <alignment horizontal="left" vertical="center" indent="1"/>
    </xf>
    <xf numFmtId="4" fontId="33" fillId="108" borderId="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0" fontId="35" fillId="0" borderId="0"/>
    <xf numFmtId="0" fontId="23" fillId="0" borderId="0"/>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0" fontId="35" fillId="0" borderId="0"/>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0" fontId="35" fillId="0" borderId="0"/>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19" fillId="34" borderId="50" applyNumberFormat="0" applyProtection="0">
      <alignment horizontal="left" vertical="center" indent="1"/>
    </xf>
    <xf numFmtId="4" fontId="33" fillId="126" borderId="45" applyNumberFormat="0" applyProtection="0">
      <alignment horizontal="left" vertical="center" indent="1"/>
    </xf>
    <xf numFmtId="4" fontId="19" fillId="34" borderId="50" applyNumberFormat="0" applyProtection="0">
      <alignment horizontal="left" vertical="center" indent="1"/>
    </xf>
    <xf numFmtId="4" fontId="33" fillId="108" borderId="0"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35" fillId="0" borderId="0"/>
    <xf numFmtId="0" fontId="23" fillId="0" borderId="0"/>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0" fontId="35" fillId="0" borderId="0"/>
    <xf numFmtId="0" fontId="23" fillId="0" borderId="0"/>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0" fontId="35" fillId="0" borderId="0"/>
    <xf numFmtId="0" fontId="23" fillId="0" borderId="0"/>
    <xf numFmtId="0" fontId="23" fillId="0" borderId="0"/>
    <xf numFmtId="4" fontId="33" fillId="126" borderId="45" applyNumberFormat="0" applyProtection="0">
      <alignment horizontal="left" vertical="center" indent="1"/>
    </xf>
    <xf numFmtId="4" fontId="33" fillId="126" borderId="45" applyNumberFormat="0" applyProtection="0">
      <alignment horizontal="left" vertical="center" indent="1"/>
    </xf>
    <xf numFmtId="0" fontId="23" fillId="0" borderId="0"/>
    <xf numFmtId="4" fontId="33" fillId="126" borderId="45" applyNumberFormat="0" applyProtection="0">
      <alignment horizontal="left" vertical="center" indent="1"/>
    </xf>
    <xf numFmtId="0" fontId="35" fillId="0" borderId="0"/>
    <xf numFmtId="4" fontId="33" fillId="0" borderId="0"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81" fillId="0" borderId="0" applyNumberFormat="0" applyProtection="0">
      <alignment horizontal="left"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35" fillId="0" borderId="0"/>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35" fillId="0" borderId="0"/>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181" fillId="0" borderId="0" applyNumberFormat="0" applyProtection="0">
      <alignment horizontal="left" indent="1"/>
    </xf>
    <xf numFmtId="0" fontId="19" fillId="50" borderId="21"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35" fillId="0" borderId="0"/>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81" fillId="0" borderId="0" applyNumberFormat="0" applyProtection="0">
      <alignment horizontal="left"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35" fillId="0" borderId="0"/>
    <xf numFmtId="0" fontId="23"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0" borderId="0"/>
    <xf numFmtId="0" fontId="23" fillId="126" borderId="45" applyNumberFormat="0" applyProtection="0">
      <alignment horizontal="left" vertical="center" indent="1"/>
    </xf>
    <xf numFmtId="0" fontId="35" fillId="0" borderId="0"/>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35" fillId="0" borderId="0"/>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23" fillId="126" borderId="45"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19" fillId="50" borderId="21"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35" fillId="0" borderId="0"/>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23" fillId="125" borderId="49" applyNumberFormat="0" applyProtection="0">
      <alignment horizontal="left" vertical="center" indent="1"/>
    </xf>
    <xf numFmtId="0" fontId="35" fillId="0" borderId="0"/>
    <xf numFmtId="0" fontId="181" fillId="0" borderId="0" applyNumberFormat="0" applyProtection="0">
      <alignment horizontal="left"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35"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35"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35"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0" borderId="0"/>
    <xf numFmtId="0" fontId="23" fillId="0" borderId="0"/>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0" borderId="0"/>
    <xf numFmtId="0" fontId="23" fillId="126" borderId="45" applyNumberFormat="0" applyProtection="0">
      <alignment horizontal="left" vertical="center"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23" fillId="126" borderId="45" applyNumberFormat="0" applyProtection="0">
      <alignment horizontal="left" vertical="center"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19" fillId="46"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6" borderId="45" applyNumberFormat="0" applyProtection="0">
      <alignment horizontal="left" vertical="center" indent="1"/>
    </xf>
    <xf numFmtId="0" fontId="23" fillId="125"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35" fillId="0" borderId="0"/>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35" fillId="0" borderId="0"/>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35" fillId="0" borderId="0"/>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23" fillId="46" borderId="49" applyNumberFormat="0" applyProtection="0">
      <alignment horizontal="left" vertical="top" indent="1"/>
    </xf>
    <xf numFmtId="0" fontId="35" fillId="0" borderId="0"/>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23" fillId="125" borderId="49" applyNumberFormat="0" applyProtection="0">
      <alignment horizontal="left" vertical="top" indent="1"/>
    </xf>
    <xf numFmtId="0" fontId="35" fillId="0" borderId="0"/>
    <xf numFmtId="0" fontId="19" fillId="46" borderId="49" applyNumberFormat="0" applyProtection="0">
      <alignment horizontal="left" vertical="top"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82" fillId="0" borderId="0" applyNumberFormat="0" applyProtection="0">
      <alignment horizontal="left"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182" fillId="0" borderId="0" applyNumberFormat="0" applyProtection="0">
      <alignment horizontal="left"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0" borderId="0"/>
    <xf numFmtId="0" fontId="23" fillId="127" borderId="45"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23" fillId="127" borderId="45"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182" fillId="0" borderId="0" applyNumberFormat="0" applyProtection="0">
      <alignment horizontal="left"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82" fillId="0" borderId="0" applyNumberFormat="0" applyProtection="0">
      <alignment horizontal="left" indent="1"/>
    </xf>
    <xf numFmtId="0" fontId="182" fillId="0" borderId="0" applyNumberFormat="0" applyProtection="0">
      <alignment horizontal="left"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19" fillId="76" borderId="21"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23" fillId="108" borderId="49" applyNumberFormat="0" applyProtection="0">
      <alignment horizontal="left" vertical="center" indent="1"/>
    </xf>
    <xf numFmtId="0" fontId="35" fillId="0" borderId="0"/>
    <xf numFmtId="0" fontId="19" fillId="76" borderId="21" applyNumberFormat="0" applyProtection="0">
      <alignment horizontal="left" vertical="center"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35"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35"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35"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0" borderId="0"/>
    <xf numFmtId="0" fontId="23" fillId="0" borderId="0"/>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0" borderId="0"/>
    <xf numFmtId="0" fontId="23" fillId="127" borderId="45" applyNumberFormat="0" applyProtection="0">
      <alignment horizontal="left" vertical="center"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23" fillId="127" borderId="45" applyNumberFormat="0" applyProtection="0">
      <alignment horizontal="left" vertical="center"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19" fillId="34"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27" borderId="45" applyNumberFormat="0" applyProtection="0">
      <alignment horizontal="left" vertical="center" indent="1"/>
    </xf>
    <xf numFmtId="0" fontId="23" fillId="108"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35" fillId="0" borderId="0"/>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35" fillId="0" borderId="0"/>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35" fillId="0" borderId="0"/>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23" fillId="34" borderId="49" applyNumberFormat="0" applyProtection="0">
      <alignment horizontal="left" vertical="top" indent="1"/>
    </xf>
    <xf numFmtId="0" fontId="35" fillId="0" borderId="0"/>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23" fillId="108" borderId="49" applyNumberFormat="0" applyProtection="0">
      <alignment horizontal="left" vertical="top" indent="1"/>
    </xf>
    <xf numFmtId="0" fontId="35" fillId="0" borderId="0"/>
    <xf numFmtId="0" fontId="19" fillId="34" borderId="49" applyNumberFormat="0" applyProtection="0">
      <alignment horizontal="left" vertical="top" indent="1"/>
    </xf>
    <xf numFmtId="0" fontId="19" fillId="43" borderId="21"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19" fillId="43" borderId="21"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9" fillId="0" borderId="0" applyNumberFormat="0" applyProtection="0">
      <alignment horizontal="left"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9" fillId="0" borderId="0" applyNumberFormat="0" applyProtection="0">
      <alignment horizontal="left" indent="1"/>
    </xf>
    <xf numFmtId="0" fontId="19" fillId="43" borderId="21"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128" borderId="49"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9" fillId="0" borderId="0" applyNumberFormat="0" applyProtection="0">
      <alignment horizontal="left"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23"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0" borderId="0"/>
    <xf numFmtId="0" fontId="23" fillId="84" borderId="45"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128" borderId="49"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35" fillId="0" borderId="0"/>
    <xf numFmtId="0" fontId="19" fillId="43" borderId="21" applyNumberFormat="0" applyProtection="0">
      <alignment horizontal="left" vertical="center" indent="1"/>
    </xf>
    <xf numFmtId="0" fontId="19" fillId="43" borderId="21"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21"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23" fillId="128" borderId="49" applyNumberFormat="0" applyProtection="0">
      <alignment horizontal="left" vertical="center" indent="1"/>
    </xf>
    <xf numFmtId="0" fontId="35" fillId="0" borderId="0"/>
    <xf numFmtId="0" fontId="29" fillId="0" borderId="0" applyNumberFormat="0" applyProtection="0">
      <alignment horizontal="left"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35"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35"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35"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0" borderId="0"/>
    <xf numFmtId="0" fontId="23" fillId="0" borderId="0"/>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0" borderId="0"/>
    <xf numFmtId="0" fontId="23" fillId="84" borderId="45" applyNumberFormat="0" applyProtection="0">
      <alignment horizontal="left" vertical="center"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23" fillId="84" borderId="45" applyNumberFormat="0" applyProtection="0">
      <alignment horizontal="left" vertical="center"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19" fillId="43"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84" borderId="45" applyNumberFormat="0" applyProtection="0">
      <alignment horizontal="left" vertical="center" indent="1"/>
    </xf>
    <xf numFmtId="0" fontId="23" fillId="128"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35" fillId="0" borderId="0"/>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35" fillId="0" borderId="0"/>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35" fillId="0" borderId="0"/>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23" fillId="43" borderId="49" applyNumberFormat="0" applyProtection="0">
      <alignment horizontal="left" vertical="top" indent="1"/>
    </xf>
    <xf numFmtId="0" fontId="35" fillId="0" borderId="0"/>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23" fillId="128" borderId="49" applyNumberFormat="0" applyProtection="0">
      <alignment horizontal="left" vertical="top" indent="1"/>
    </xf>
    <xf numFmtId="0" fontId="35" fillId="0" borderId="0"/>
    <xf numFmtId="0" fontId="19" fillId="43" borderId="49" applyNumberFormat="0" applyProtection="0">
      <alignment horizontal="left" vertical="top"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23" fillId="0" borderId="0"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0" borderId="0"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19" fillId="124" borderId="21" applyNumberFormat="0" applyProtection="0">
      <alignment horizontal="left" vertical="center" indent="1"/>
    </xf>
    <xf numFmtId="0" fontId="2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0" borderId="0"/>
    <xf numFmtId="0" fontId="23" fillId="0" borderId="0"/>
    <xf numFmtId="0" fontId="23" fillId="0" borderId="0"/>
    <xf numFmtId="0" fontId="23" fillId="0" borderId="0"/>
    <xf numFmtId="0" fontId="23" fillId="0" borderId="0"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0" borderId="0"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23" fillId="0" borderId="0" applyNumberFormat="0" applyProtection="0">
      <alignment horizontal="left" vertical="center" indent="1"/>
    </xf>
    <xf numFmtId="0" fontId="23" fillId="0" borderId="0" applyNumberFormat="0" applyProtection="0">
      <alignment horizontal="left" vertical="center" indent="1"/>
    </xf>
    <xf numFmtId="0" fontId="23" fillId="0" borderId="0"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35" fillId="0" borderId="0"/>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19" fillId="124" borderId="21"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23" fillId="85" borderId="49" applyNumberFormat="0" applyProtection="0">
      <alignment horizontal="left" vertical="center" indent="1"/>
    </xf>
    <xf numFmtId="0" fontId="35" fillId="0" borderId="0"/>
    <xf numFmtId="0" fontId="23" fillId="0" borderId="0" applyNumberFormat="0" applyProtection="0">
      <alignment horizontal="left" vertical="center"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23" fillId="109" borderId="45" applyNumberFormat="0" applyProtection="0">
      <alignment horizontal="left" vertical="center"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19" fillId="124"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85"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35" fillId="0" borderId="0"/>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35" fillId="0" borderId="0"/>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35" fillId="0" borderId="0"/>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23" fillId="124" borderId="49" applyNumberFormat="0" applyProtection="0">
      <alignment horizontal="left" vertical="top" indent="1"/>
    </xf>
    <xf numFmtId="0" fontId="35" fillId="0" borderId="0"/>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23" fillId="85" borderId="49" applyNumberFormat="0" applyProtection="0">
      <alignment horizontal="left" vertical="top" indent="1"/>
    </xf>
    <xf numFmtId="0" fontId="35" fillId="0" borderId="0"/>
    <xf numFmtId="0" fontId="19" fillId="124" borderId="49" applyNumberFormat="0" applyProtection="0">
      <alignment horizontal="left" vertical="top" indent="1"/>
    </xf>
    <xf numFmtId="0" fontId="19" fillId="40" borderId="53" applyNumberFormat="0">
      <protection locked="0"/>
    </xf>
    <xf numFmtId="0" fontId="23" fillId="0" borderId="0"/>
    <xf numFmtId="0" fontId="23" fillId="0" borderId="0"/>
    <xf numFmtId="0" fontId="23" fillId="0" borderId="0"/>
    <xf numFmtId="0" fontId="35"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23"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169" fontId="43" fillId="0" borderId="0">
      <alignment horizontal="left" wrapText="1"/>
    </xf>
    <xf numFmtId="0" fontId="23"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35" fillId="0" borderId="0"/>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19" fillId="40" borderId="53"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35" fillId="0" borderId="0"/>
    <xf numFmtId="0" fontId="23" fillId="0" borderId="0"/>
    <xf numFmtId="0" fontId="23" fillId="0" borderId="0"/>
    <xf numFmtId="0" fontId="23" fillId="0" borderId="0"/>
    <xf numFmtId="0" fontId="35"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35"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35"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35"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0" borderId="0"/>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23" fillId="40" borderId="11" applyNumberFormat="0">
      <protection locked="0"/>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75" fillId="46" borderId="54" applyBorder="0"/>
    <xf numFmtId="0" fontId="35" fillId="0" borderId="0"/>
    <xf numFmtId="4" fontId="18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0" fontId="23" fillId="0" borderId="0"/>
    <xf numFmtId="0" fontId="23" fillId="0" borderId="0"/>
    <xf numFmtId="0" fontId="23" fillId="0" borderId="0"/>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0" fontId="35" fillId="0" borderId="0"/>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0" fontId="35" fillId="0" borderId="0"/>
    <xf numFmtId="4" fontId="18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0" fontId="23" fillId="0" borderId="0"/>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0" fontId="35" fillId="0" borderId="0"/>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0" fontId="23" fillId="0" borderId="0"/>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33" fillId="89" borderId="45"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0" fontId="23" fillId="0" borderId="0"/>
    <xf numFmtId="0" fontId="23" fillId="0" borderId="0"/>
    <xf numFmtId="4" fontId="33" fillId="89" borderId="45" applyNumberFormat="0" applyProtection="0">
      <alignment vertical="center"/>
    </xf>
    <xf numFmtId="4" fontId="33" fillId="89" borderId="45" applyNumberFormat="0" applyProtection="0">
      <alignment vertical="center"/>
    </xf>
    <xf numFmtId="0" fontId="23" fillId="0" borderId="0"/>
    <xf numFmtId="4" fontId="33" fillId="89" borderId="45" applyNumberFormat="0" applyProtection="0">
      <alignment vertical="center"/>
    </xf>
    <xf numFmtId="0" fontId="35" fillId="0" borderId="0"/>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4" fontId="33" fillId="38" borderId="49" applyNumberFormat="0" applyProtection="0">
      <alignment vertical="center"/>
    </xf>
    <xf numFmtId="0" fontId="35" fillId="0" borderId="0"/>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33" fillId="89" borderId="45"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183" fillId="38"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9"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4" fontId="33" fillId="89" borderId="45"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4" fontId="33" fillId="89" borderId="49" applyNumberFormat="0" applyProtection="0">
      <alignment vertical="center"/>
    </xf>
    <xf numFmtId="0" fontId="35" fillId="0" borderId="0"/>
    <xf numFmtId="4" fontId="183" fillId="38" borderId="49" applyNumberFormat="0" applyProtection="0">
      <alignment vertical="center"/>
    </xf>
    <xf numFmtId="4" fontId="175" fillId="89" borderId="11"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0" fontId="35" fillId="0" borderId="0"/>
    <xf numFmtId="0" fontId="23" fillId="0" borderId="0"/>
    <xf numFmtId="0" fontId="23" fillId="0" borderId="0"/>
    <xf numFmtId="0" fontId="23" fillId="0" borderId="0"/>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0" fontId="35" fillId="0" borderId="0"/>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0" fontId="35"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35" fillId="0" borderId="0"/>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35" fillId="0" borderId="0"/>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0" fontId="23" fillId="0" borderId="0"/>
    <xf numFmtId="0" fontId="23" fillId="0" borderId="0"/>
    <xf numFmtId="4" fontId="177" fillId="89" borderId="45" applyNumberFormat="0" applyProtection="0">
      <alignment vertical="center"/>
    </xf>
    <xf numFmtId="4" fontId="177" fillId="89" borderId="45" applyNumberFormat="0" applyProtection="0">
      <alignment vertical="center"/>
    </xf>
    <xf numFmtId="0" fontId="23" fillId="0" borderId="0"/>
    <xf numFmtId="4" fontId="177" fillId="89" borderId="45" applyNumberFormat="0" applyProtection="0">
      <alignment vertical="center"/>
    </xf>
    <xf numFmtId="0" fontId="35" fillId="0" borderId="0"/>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0" fontId="35" fillId="0" borderId="0"/>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7" fillId="89" borderId="45"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89" borderId="49"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5" fillId="89" borderId="11"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0" fontId="35" fillId="0" borderId="0"/>
    <xf numFmtId="4" fontId="177" fillId="38" borderId="49" applyNumberFormat="0" applyProtection="0">
      <alignment vertical="center"/>
    </xf>
    <xf numFmtId="4" fontId="177" fillId="38" borderId="49" applyNumberFormat="0" applyProtection="0">
      <alignment vertical="center"/>
    </xf>
    <xf numFmtId="4" fontId="177" fillId="38" borderId="49" applyNumberFormat="0" applyProtection="0">
      <alignment vertical="center"/>
    </xf>
    <xf numFmtId="4" fontId="177" fillId="89" borderId="45" applyNumberFormat="0" applyProtection="0">
      <alignment vertical="center"/>
    </xf>
    <xf numFmtId="4" fontId="177" fillId="38" borderId="49" applyNumberFormat="0" applyProtection="0">
      <alignment vertical="center"/>
    </xf>
    <xf numFmtId="4" fontId="177" fillId="89" borderId="45" applyNumberFormat="0" applyProtection="0">
      <alignment vertical="center"/>
    </xf>
    <xf numFmtId="4" fontId="177" fillId="38" borderId="49"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9"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4" fontId="177" fillId="89" borderId="45" applyNumberFormat="0" applyProtection="0">
      <alignment vertical="center"/>
    </xf>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0" fontId="35" fillId="0" borderId="0"/>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4" fontId="177" fillId="89" borderId="49" applyNumberFormat="0" applyProtection="0">
      <alignment vertical="center"/>
    </xf>
    <xf numFmtId="0" fontId="35" fillId="0" borderId="0"/>
    <xf numFmtId="4" fontId="175" fillId="89" borderId="11" applyNumberFormat="0" applyProtection="0">
      <alignment vertical="center"/>
    </xf>
    <xf numFmtId="4" fontId="183" fillId="50"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0" fontId="35"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4" fontId="183" fillId="50"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0" fontId="35"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33" fillId="89" borderId="45"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0" fontId="23" fillId="0" borderId="0"/>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0" fontId="23" fillId="0" borderId="0"/>
    <xf numFmtId="4" fontId="33" fillId="89" borderId="45" applyNumberFormat="0" applyProtection="0">
      <alignment horizontal="left" vertical="center" indent="1"/>
    </xf>
    <xf numFmtId="0" fontId="35" fillId="0" borderId="0"/>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4" fontId="33" fillId="38" borderId="49" applyNumberFormat="0" applyProtection="0">
      <alignment horizontal="left" vertical="center" indent="1"/>
    </xf>
    <xf numFmtId="0" fontId="35" fillId="0" borderId="0"/>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33" fillId="89" borderId="45"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38"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183" fillId="50"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9"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4" fontId="33" fillId="89" borderId="49" applyNumberFormat="0" applyProtection="0">
      <alignment horizontal="left" vertical="center" indent="1"/>
    </xf>
    <xf numFmtId="0" fontId="35" fillId="0" borderId="0"/>
    <xf numFmtId="4" fontId="183" fillId="50" borderId="49" applyNumberFormat="0" applyProtection="0">
      <alignment horizontal="left" vertical="center" indent="1"/>
    </xf>
    <xf numFmtId="0" fontId="18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35"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0" fontId="18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35"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0" fontId="33" fillId="38"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3" fillId="38" borderId="49" applyNumberFormat="0" applyProtection="0">
      <alignment horizontal="left" vertical="top"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4" fontId="33" fillId="89" borderId="45" applyNumberFormat="0" applyProtection="0">
      <alignment horizontal="left" vertical="center"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23" fillId="0" borderId="0"/>
    <xf numFmtId="0" fontId="23" fillId="0" borderId="0"/>
    <xf numFmtId="4" fontId="33" fillId="89" borderId="45" applyNumberFormat="0" applyProtection="0">
      <alignment horizontal="left" vertical="center" indent="1"/>
    </xf>
    <xf numFmtId="4" fontId="33" fillId="89" borderId="45" applyNumberFormat="0" applyProtection="0">
      <alignment horizontal="left" vertical="center" indent="1"/>
    </xf>
    <xf numFmtId="0" fontId="23" fillId="0" borderId="0"/>
    <xf numFmtId="4" fontId="33" fillId="89" borderId="45" applyNumberFormat="0" applyProtection="0">
      <alignment horizontal="left" vertical="center" indent="1"/>
    </xf>
    <xf numFmtId="0" fontId="35" fillId="0" borderId="0"/>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3" fillId="38" borderId="49" applyNumberFormat="0" applyProtection="0">
      <alignment horizontal="left" vertical="top" indent="1"/>
    </xf>
    <xf numFmtId="0" fontId="35" fillId="0" borderId="0"/>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4" fontId="33" fillId="89" borderId="45" applyNumberFormat="0" applyProtection="0">
      <alignment horizontal="left" vertical="center"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89"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183" fillId="38"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0" fontId="33" fillId="89" borderId="49" applyNumberFormat="0" applyProtection="0">
      <alignment horizontal="left" vertical="top"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4" fontId="33" fillId="89" borderId="45" applyNumberFormat="0" applyProtection="0">
      <alignment horizontal="left" vertical="center"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3" fillId="89" borderId="49" applyNumberFormat="0" applyProtection="0">
      <alignment horizontal="left" vertical="top" indent="1"/>
    </xf>
    <xf numFmtId="0" fontId="35" fillId="0" borderId="0"/>
    <xf numFmtId="0" fontId="183" fillId="38" borderId="49" applyNumberFormat="0" applyProtection="0">
      <alignment horizontal="left" vertical="top" indent="1"/>
    </xf>
    <xf numFmtId="4" fontId="19" fillId="0" borderId="21"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0" fontId="23" fillId="0" borderId="0"/>
    <xf numFmtId="0" fontId="23" fillId="0" borderId="0"/>
    <xf numFmtId="0" fontId="23" fillId="0" borderId="0"/>
    <xf numFmtId="0" fontId="35" fillId="0" borderId="0"/>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0" fontId="35" fillId="0" borderId="0"/>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4" fontId="19" fillId="0" borderId="21" applyNumberFormat="0" applyProtection="0">
      <alignment horizontal="right" vertical="center"/>
    </xf>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0" fontId="35"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0" borderId="0" applyNumberFormat="0" applyProtection="0">
      <alignment horizontal="right" vertical="justify"/>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33" fillId="0" borderId="0" applyNumberFormat="0" applyProtection="0">
      <alignment horizontal="right" vertical="justify"/>
    </xf>
    <xf numFmtId="4" fontId="33" fillId="0" borderId="0" applyNumberFormat="0" applyProtection="0">
      <alignment horizontal="right" vertical="justify"/>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0" fontId="35" fillId="0" borderId="0"/>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0" borderId="0" applyNumberFormat="0" applyProtection="0">
      <alignment horizontal="right" vertical="justify"/>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35" fillId="0" borderId="0"/>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39" fontId="33" fillId="0" borderId="49"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0" fontId="23" fillId="0" borderId="0"/>
    <xf numFmtId="0" fontId="23" fillId="0" borderId="0"/>
    <xf numFmtId="4" fontId="33" fillId="123" borderId="45" applyNumberFormat="0" applyProtection="0">
      <alignment horizontal="right" vertical="center"/>
    </xf>
    <xf numFmtId="4" fontId="33" fillId="123" borderId="45" applyNumberFormat="0" applyProtection="0">
      <alignment horizontal="right" vertical="center"/>
    </xf>
    <xf numFmtId="0" fontId="23" fillId="0" borderId="0"/>
    <xf numFmtId="4" fontId="33" fillId="123" borderId="45"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4" borderId="49"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0" fontId="35" fillId="0" borderId="0"/>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19" fillId="0" borderId="21"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3" borderId="45" applyNumberFormat="0" applyProtection="0">
      <alignment horizontal="right" vertical="center"/>
    </xf>
    <xf numFmtId="4" fontId="33" fillId="124" borderId="49" applyNumberFormat="0" applyProtection="0">
      <alignment horizontal="right" vertical="center"/>
    </xf>
    <xf numFmtId="4" fontId="33" fillId="123" borderId="45" applyNumberFormat="0" applyProtection="0">
      <alignment horizontal="right" vertical="center"/>
    </xf>
    <xf numFmtId="4" fontId="33" fillId="124" borderId="49"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4" fontId="33" fillId="123" borderId="45" applyNumberFormat="0" applyProtection="0">
      <alignment horizontal="right" vertical="center"/>
    </xf>
    <xf numFmtId="0" fontId="35" fillId="0" borderId="0"/>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0" fontId="35" fillId="0" borderId="0"/>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0" fontId="35" fillId="0" borderId="0"/>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4" fontId="33" fillId="124" borderId="49" applyNumberFormat="0" applyProtection="0">
      <alignment horizontal="right" vertical="center"/>
    </xf>
    <xf numFmtId="0" fontId="35" fillId="0" borderId="0"/>
    <xf numFmtId="4" fontId="33" fillId="0" borderId="0" applyNumberFormat="0" applyProtection="0">
      <alignment horizontal="right" vertical="justify"/>
    </xf>
    <xf numFmtId="4" fontId="175" fillId="129" borderId="21"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35" fillId="0" borderId="0"/>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0" fontId="35"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0" fontId="35" fillId="0" borderId="0"/>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0" fontId="35" fillId="0" borderId="0"/>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35"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0" fontId="35" fillId="0" borderId="0"/>
    <xf numFmtId="4" fontId="175" fillId="129" borderId="21"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0" fontId="35" fillId="0" borderId="0"/>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3" borderId="45"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0" fontId="23"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0" fontId="35" fillId="0" borderId="0"/>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0" fontId="35" fillId="0" borderId="0"/>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7" fillId="123" borderId="45"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5" fillId="129" borderId="21" applyNumberFormat="0" applyProtection="0">
      <alignment horizontal="right" vertical="center"/>
    </xf>
    <xf numFmtId="4" fontId="177" fillId="124" borderId="49" applyNumberFormat="0" applyProtection="0">
      <alignment horizontal="right" vertical="center"/>
    </xf>
    <xf numFmtId="0" fontId="23"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35" fillId="0" borderId="0"/>
    <xf numFmtId="0" fontId="23"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4" fontId="177" fillId="123" borderId="45" applyNumberFormat="0" applyProtection="0">
      <alignment horizontal="right" vertical="center"/>
    </xf>
    <xf numFmtId="0" fontId="35" fillId="0" borderId="0"/>
    <xf numFmtId="0" fontId="23"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0" fontId="35" fillId="0" borderId="0"/>
    <xf numFmtId="0" fontId="23" fillId="0" borderId="0"/>
    <xf numFmtId="0" fontId="23" fillId="0" borderId="0"/>
    <xf numFmtId="4" fontId="177" fillId="123" borderId="45" applyNumberFormat="0" applyProtection="0">
      <alignment horizontal="right" vertical="center"/>
    </xf>
    <xf numFmtId="4" fontId="177" fillId="123" borderId="45" applyNumberFormat="0" applyProtection="0">
      <alignment horizontal="right" vertical="center"/>
    </xf>
    <xf numFmtId="0" fontId="23" fillId="0" borderId="0"/>
    <xf numFmtId="4" fontId="177" fillId="123" borderId="45" applyNumberFormat="0" applyProtection="0">
      <alignment horizontal="right" vertical="center"/>
    </xf>
    <xf numFmtId="0" fontId="35" fillId="0" borderId="0"/>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4" fontId="177" fillId="124" borderId="49" applyNumberFormat="0" applyProtection="0">
      <alignment horizontal="right" vertical="center"/>
    </xf>
    <xf numFmtId="0" fontId="35" fillId="0" borderId="0"/>
    <xf numFmtId="4" fontId="175" fillId="129" borderId="21" applyNumberFormat="0" applyProtection="0">
      <alignment horizontal="right" vertical="center"/>
    </xf>
    <xf numFmtId="4" fontId="19" fillId="54" borderId="21" applyNumberFormat="0" applyProtection="0">
      <alignment horizontal="left" vertical="center" indent="1"/>
    </xf>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0" fontId="35" fillId="0" borderId="0"/>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0"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0"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33" fillId="0" borderId="0" applyNumberFormat="0" applyProtection="0">
      <alignment horizontal="left" vertical="center" indent="1"/>
    </xf>
    <xf numFmtId="4" fontId="33" fillId="0" borderId="0"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4" fontId="33" fillId="34" borderId="49" applyNumberFormat="0" applyProtection="0">
      <alignment horizontal="left" vertical="center" indent="1"/>
    </xf>
    <xf numFmtId="0" fontId="23" fillId="109" borderId="45" applyNumberFormat="0" applyProtection="0">
      <alignment horizontal="left" vertical="center" indent="1"/>
    </xf>
    <xf numFmtId="4" fontId="33" fillId="34" borderId="49" applyNumberFormat="0" applyProtection="0">
      <alignment horizontal="left" vertical="center" indent="1"/>
    </xf>
    <xf numFmtId="0" fontId="23" fillId="109" borderId="45" applyNumberFormat="0" applyProtection="0">
      <alignment horizontal="left" vertical="center" indent="1"/>
    </xf>
    <xf numFmtId="4" fontId="33" fillId="34" borderId="49"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4" fontId="19" fillId="54" borderId="21"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0" fontId="23"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23" fillId="109" borderId="45" applyNumberFormat="0" applyProtection="0">
      <alignment horizontal="left" vertical="center" indent="1"/>
    </xf>
    <xf numFmtId="0" fontId="35" fillId="0" borderId="0"/>
    <xf numFmtId="4" fontId="33" fillId="0" borderId="0" applyNumberFormat="0" applyProtection="0">
      <alignment horizontal="left" vertical="center" indent="1"/>
    </xf>
    <xf numFmtId="0" fontId="183" fillId="34"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23" fillId="0" borderId="0"/>
    <xf numFmtId="0" fontId="23" fillId="0" borderId="0"/>
    <xf numFmtId="0" fontId="23" fillId="0" borderId="0"/>
    <xf numFmtId="0" fontId="35" fillId="0" borderId="0"/>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183" fillId="34" borderId="49" applyNumberFormat="0" applyProtection="0">
      <alignment horizontal="left" vertical="top" indent="1"/>
    </xf>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35"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183" fillId="34" borderId="49" applyNumberFormat="0" applyProtection="0">
      <alignment horizontal="left" vertical="top" indent="1"/>
    </xf>
    <xf numFmtId="0" fontId="184" fillId="0" borderId="0" applyNumberFormat="0" applyProtection="0">
      <alignment horizontal="center" wrapTex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5" fillId="0" borderId="0"/>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184" fillId="0" borderId="0" applyNumberFormat="0" applyProtection="0">
      <alignment horizontal="center" wrapText="1"/>
    </xf>
    <xf numFmtId="0" fontId="35" fillId="0" borderId="0"/>
    <xf numFmtId="0" fontId="184"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0" borderId="0"/>
    <xf numFmtId="0" fontId="185" fillId="0" borderId="0" applyNumberFormat="0" applyProtection="0">
      <alignment horizontal="center" wrapTex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23" fillId="0" borderId="0"/>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5" fillId="0" borderId="0"/>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34" borderId="49" applyNumberFormat="0" applyProtection="0">
      <alignment horizontal="left" vertical="top" indent="1"/>
    </xf>
    <xf numFmtId="0" fontId="184" fillId="0" borderId="0" applyNumberFormat="0" applyProtection="0">
      <alignment horizontal="center" wrapTex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23" fillId="0" borderId="0"/>
    <xf numFmtId="0" fontId="23" fillId="0" borderId="0"/>
    <xf numFmtId="0" fontId="23" fillId="0" borderId="0"/>
    <xf numFmtId="0" fontId="35" fillId="0" borderId="0"/>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3" fillId="34" borderId="49" applyNumberFormat="0" applyProtection="0">
      <alignment horizontal="left" vertical="top" indent="1"/>
    </xf>
    <xf numFmtId="0" fontId="35" fillId="0" borderId="0"/>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23" fillId="109" borderId="45" applyNumberFormat="0" applyProtection="0">
      <alignment horizontal="left" vertical="center" indent="1"/>
    </xf>
    <xf numFmtId="0" fontId="184" fillId="0" borderId="0" applyNumberFormat="0" applyProtection="0">
      <alignment horizontal="center" wrapText="1"/>
    </xf>
    <xf numFmtId="0" fontId="184" fillId="0" borderId="0" applyNumberFormat="0" applyProtection="0">
      <alignment horizontal="center" wrapText="1"/>
    </xf>
    <xf numFmtId="0" fontId="184" fillId="0" borderId="0" applyNumberFormat="0" applyProtection="0">
      <alignment horizontal="center" wrapText="1"/>
    </xf>
    <xf numFmtId="0" fontId="3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108"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183" fillId="34"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23" fillId="109" borderId="45" applyNumberFormat="0" applyProtection="0">
      <alignment horizontal="left" vertical="center" indent="1"/>
    </xf>
    <xf numFmtId="0" fontId="23" fillId="109" borderId="45" applyNumberFormat="0" applyProtection="0">
      <alignment horizontal="left" vertical="center" indent="1"/>
    </xf>
    <xf numFmtId="0" fontId="35" fillId="0" borderId="0"/>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3" fillId="108" borderId="49" applyNumberFormat="0" applyProtection="0">
      <alignment horizontal="left" vertical="top" indent="1"/>
    </xf>
    <xf numFmtId="0" fontId="35" fillId="0" borderId="0"/>
    <xf numFmtId="0" fontId="184" fillId="0" borderId="0" applyNumberFormat="0" applyProtection="0">
      <alignment horizontal="center" wrapTex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79" fillId="0" borderId="0" applyNumberFormat="0" applyProtection="0">
      <alignment horizontal="left" vertical="top"/>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187" fillId="0" borderId="0"/>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35"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187" fillId="0" borderId="0"/>
    <xf numFmtId="0" fontId="35" fillId="0" borderId="0"/>
    <xf numFmtId="4" fontId="186" fillId="130" borderId="50" applyNumberFormat="0" applyProtection="0">
      <alignment horizontal="left" vertical="center" indent="1"/>
    </xf>
    <xf numFmtId="4" fontId="179" fillId="0" borderId="0" applyNumberFormat="0" applyProtection="0">
      <alignment horizontal="left" vertical="top"/>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35" fillId="0" borderId="0"/>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0" fontId="35" fillId="0" borderId="0"/>
    <xf numFmtId="4" fontId="179" fillId="0" borderId="0" applyNumberFormat="0" applyProtection="0">
      <alignment horizontal="left" vertical="top"/>
    </xf>
    <xf numFmtId="0" fontId="187" fillId="0" borderId="0"/>
    <xf numFmtId="0" fontId="23" fillId="0" borderId="0"/>
    <xf numFmtId="0" fontId="187" fillId="0" borderId="0"/>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79" fillId="0" borderId="0" applyNumberFormat="0" applyProtection="0">
      <alignment horizontal="left" vertical="top"/>
    </xf>
    <xf numFmtId="4" fontId="186" fillId="130" borderId="50" applyNumberFormat="0" applyProtection="0">
      <alignment horizontal="left" vertical="center" indent="1"/>
    </xf>
    <xf numFmtId="0" fontId="187" fillId="0" borderId="0"/>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23" fillId="0" borderId="0"/>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35" fillId="0" borderId="0"/>
    <xf numFmtId="0" fontId="187" fillId="0" borderId="0"/>
    <xf numFmtId="0" fontId="187" fillId="0" borderId="0"/>
    <xf numFmtId="0" fontId="187" fillId="0" borderId="0"/>
    <xf numFmtId="0" fontId="187" fillId="0" borderId="0"/>
    <xf numFmtId="0" fontId="187" fillId="0" borderId="0"/>
    <xf numFmtId="0" fontId="187" fillId="0" borderId="0"/>
    <xf numFmtId="4" fontId="186" fillId="130" borderId="50" applyNumberFormat="0" applyProtection="0">
      <alignment horizontal="left" vertical="center" indent="1"/>
    </xf>
    <xf numFmtId="0" fontId="23" fillId="0" borderId="0"/>
    <xf numFmtId="0" fontId="23" fillId="0" borderId="0"/>
    <xf numFmtId="0" fontId="23" fillId="0" borderId="0"/>
    <xf numFmtId="4" fontId="179" fillId="0" borderId="0" applyNumberFormat="0" applyProtection="0">
      <alignment horizontal="left" vertical="top"/>
    </xf>
    <xf numFmtId="0" fontId="35" fillId="0" borderId="0"/>
    <xf numFmtId="0" fontId="23" fillId="0" borderId="0"/>
    <xf numFmtId="0" fontId="23" fillId="0" borderId="0"/>
    <xf numFmtId="0" fontId="23" fillId="0" borderId="0"/>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4" fontId="186" fillId="130" borderId="50" applyNumberFormat="0" applyProtection="0">
      <alignment horizontal="left" vertical="center" indent="1"/>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4" fontId="179" fillId="0" borderId="0" applyNumberFormat="0" applyProtection="0">
      <alignment horizontal="left" vertical="top"/>
    </xf>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35" fillId="0" borderId="0"/>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0" fontId="19" fillId="131" borderId="11"/>
    <xf numFmtId="4" fontId="188" fillId="40" borderId="21"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0" fontId="35" fillId="0" borderId="0"/>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188" fillId="40" borderId="21"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3" borderId="45" applyNumberFormat="0" applyProtection="0">
      <alignment horizontal="right" vertical="center"/>
    </xf>
    <xf numFmtId="4" fontId="188" fillId="40" borderId="21"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0" fontId="35" fillId="0" borderId="0"/>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0" fontId="35" fillId="0" borderId="0"/>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74" fillId="0" borderId="0" applyNumberFormat="0" applyProtection="0">
      <alignment horizontal="right" vertical="top"/>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0" fontId="35" fillId="0" borderId="0"/>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0" fontId="35" fillId="0" borderId="0"/>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174" fillId="0" borderId="0" applyNumberFormat="0" applyProtection="0">
      <alignment horizontal="right" vertical="top"/>
    </xf>
    <xf numFmtId="4" fontId="174" fillId="0" borderId="0" applyNumberFormat="0" applyProtection="0">
      <alignment horizontal="right" vertical="top"/>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0" fontId="35" fillId="0" borderId="0"/>
    <xf numFmtId="0" fontId="23" fillId="0" borderId="0"/>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0" fontId="23" fillId="0" borderId="0"/>
    <xf numFmtId="4" fontId="86" fillId="123" borderId="45" applyNumberFormat="0" applyProtection="0">
      <alignment horizontal="right" vertical="center"/>
    </xf>
    <xf numFmtId="0" fontId="23" fillId="0" borderId="0"/>
    <xf numFmtId="4" fontId="86" fillId="123" borderId="45" applyNumberFormat="0" applyProtection="0">
      <alignment horizontal="right" vertical="center"/>
    </xf>
    <xf numFmtId="0" fontId="23" fillId="0" borderId="0"/>
    <xf numFmtId="4" fontId="86" fillId="123" borderId="45"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0" fontId="35" fillId="0" borderId="0"/>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188" fillId="40" borderId="21" applyNumberFormat="0" applyProtection="0">
      <alignment horizontal="right" vertical="center"/>
    </xf>
    <xf numFmtId="4" fontId="86" fillId="0" borderId="0" applyNumberFormat="0" applyProtection="0">
      <alignment horizontal="right"/>
    </xf>
    <xf numFmtId="4" fontId="86" fillId="123" borderId="45" applyNumberFormat="0" applyProtection="0">
      <alignment horizontal="right" vertical="center"/>
    </xf>
    <xf numFmtId="0" fontId="23" fillId="0" borderId="0"/>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0" fontId="35" fillId="0" borderId="0"/>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0" fontId="23" fillId="0" borderId="0"/>
    <xf numFmtId="0" fontId="23" fillId="0" borderId="0"/>
    <xf numFmtId="0" fontId="23" fillId="0" borderId="0"/>
    <xf numFmtId="0" fontId="35" fillId="0" borderId="0"/>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0" fontId="35" fillId="0" borderId="0"/>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188" fillId="40" borderId="21" applyNumberFormat="0" applyProtection="0">
      <alignment horizontal="right" vertical="center"/>
    </xf>
    <xf numFmtId="4" fontId="188" fillId="40" borderId="21" applyNumberFormat="0" applyProtection="0">
      <alignment horizontal="right" vertical="center"/>
    </xf>
    <xf numFmtId="4" fontId="86" fillId="124" borderId="49" applyNumberFormat="0" applyProtection="0">
      <alignment horizontal="right" vertical="center"/>
    </xf>
    <xf numFmtId="4" fontId="174" fillId="0" borderId="0" applyNumberFormat="0" applyProtection="0">
      <alignment horizontal="right" vertical="top"/>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4" fontId="86" fillId="124" borderId="49" applyNumberFormat="0" applyProtection="0">
      <alignment horizontal="right" vertical="center"/>
    </xf>
    <xf numFmtId="0" fontId="35" fillId="0" borderId="0"/>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86" fillId="123" borderId="45" applyNumberFormat="0" applyProtection="0">
      <alignment horizontal="right" vertical="center"/>
    </xf>
    <xf numFmtId="4" fontId="174" fillId="0" borderId="0" applyNumberFormat="0" applyProtection="0">
      <alignment horizontal="right" vertical="top"/>
    </xf>
    <xf numFmtId="4" fontId="174" fillId="0" borderId="0" applyNumberFormat="0" applyProtection="0">
      <alignment horizontal="right" vertical="top"/>
    </xf>
    <xf numFmtId="4" fontId="174" fillId="0" borderId="0" applyNumberFormat="0" applyProtection="0">
      <alignment horizontal="right" vertical="top"/>
    </xf>
    <xf numFmtId="0" fontId="35" fillId="0" borderId="0"/>
    <xf numFmtId="0" fontId="23" fillId="0" borderId="0"/>
    <xf numFmtId="0" fontId="23" fillId="0" borderId="0"/>
    <xf numFmtId="4" fontId="86" fillId="123" borderId="45" applyNumberFormat="0" applyProtection="0">
      <alignment horizontal="right" vertical="center"/>
    </xf>
    <xf numFmtId="0" fontId="23" fillId="0" borderId="0"/>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4" fontId="86" fillId="123" borderId="45" applyNumberFormat="0" applyProtection="0">
      <alignment horizontal="right" vertical="center"/>
    </xf>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35" fillId="0" borderId="0"/>
    <xf numFmtId="4" fontId="188" fillId="40" borderId="21" applyNumberFormat="0" applyProtection="0">
      <alignment horizontal="right" vertical="center"/>
    </xf>
    <xf numFmtId="0" fontId="189" fillId="0" borderId="0"/>
    <xf numFmtId="0" fontId="190" fillId="0" borderId="0"/>
    <xf numFmtId="0" fontId="191" fillId="132" borderId="0"/>
    <xf numFmtId="49" fontId="192" fillId="132" borderId="0"/>
    <xf numFmtId="49" fontId="192" fillId="132" borderId="0"/>
    <xf numFmtId="0" fontId="192" fillId="132" borderId="0"/>
    <xf numFmtId="0" fontId="192" fillId="132" borderId="0"/>
    <xf numFmtId="49" fontId="193" fillId="132" borderId="55"/>
    <xf numFmtId="49" fontId="193" fillId="132" borderId="55"/>
    <xf numFmtId="0" fontId="193" fillId="132" borderId="55"/>
    <xf numFmtId="0" fontId="193" fillId="132" borderId="55"/>
    <xf numFmtId="49" fontId="193" fillId="132" borderId="0"/>
    <xf numFmtId="49" fontId="193" fillId="132" borderId="0"/>
    <xf numFmtId="0" fontId="193" fillId="132" borderId="0"/>
    <xf numFmtId="0" fontId="193" fillId="132" borderId="0"/>
    <xf numFmtId="0" fontId="191" fillId="129" borderId="55">
      <protection locked="0"/>
    </xf>
    <xf numFmtId="0" fontId="191" fillId="129" borderId="55">
      <protection locked="0"/>
    </xf>
    <xf numFmtId="0" fontId="35" fillId="0" borderId="0"/>
    <xf numFmtId="0" fontId="191" fillId="129" borderId="0"/>
    <xf numFmtId="0" fontId="191" fillId="132" borderId="0"/>
    <xf numFmtId="0" fontId="191" fillId="132" borderId="0"/>
    <xf numFmtId="0" fontId="194" fillId="85" borderId="0"/>
    <xf numFmtId="0" fontId="194" fillId="133" borderId="0"/>
    <xf numFmtId="0" fontId="194" fillId="133" borderId="0"/>
    <xf numFmtId="0" fontId="194" fillId="120" borderId="0"/>
    <xf numFmtId="0" fontId="194" fillId="134" borderId="0"/>
    <xf numFmtId="0" fontId="194" fillId="114" borderId="0"/>
    <xf numFmtId="0" fontId="194" fillId="114" borderId="0"/>
    <xf numFmtId="0" fontId="26" fillId="135" borderId="0" applyNumberFormat="0" applyFont="0" applyBorder="0" applyAlignment="0" applyProtection="0"/>
    <xf numFmtId="0" fontId="26" fillId="135" borderId="0" applyNumberFormat="0" applyFont="0" applyBorder="0" applyAlignment="0" applyProtection="0"/>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35" fillId="0" borderId="0"/>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35" fillId="0" borderId="0"/>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72" fillId="1" borderId="30" applyNumberFormat="0" applyFont="0" applyAlignment="0">
      <alignment horizontal="center"/>
    </xf>
    <xf numFmtId="0" fontId="195" fillId="134" borderId="0" applyNumberFormat="0" applyFont="0" applyBorder="0" applyAlignment="0" applyProtection="0">
      <alignment horizontal="center"/>
    </xf>
    <xf numFmtId="221" fontId="26" fillId="0" borderId="0"/>
    <xf numFmtId="0" fontId="196" fillId="0" borderId="0" applyNumberFormat="0" applyFill="0" applyBorder="0" applyAlignment="0" applyProtection="0"/>
    <xf numFmtId="1" fontId="23" fillId="0" borderId="0"/>
    <xf numFmtId="1" fontId="23" fillId="0" borderId="0"/>
    <xf numFmtId="1" fontId="23" fillId="0" borderId="0"/>
    <xf numFmtId="0" fontId="197" fillId="0" borderId="0"/>
    <xf numFmtId="37" fontId="19" fillId="40" borderId="56"/>
    <xf numFmtId="37" fontId="19" fillId="40" borderId="56"/>
    <xf numFmtId="174" fontId="23" fillId="40" borderId="56"/>
    <xf numFmtId="174" fontId="23" fillId="40" borderId="56"/>
    <xf numFmtId="174" fontId="23" fillId="40" borderId="56"/>
    <xf numFmtId="37" fontId="19" fillId="40" borderId="56"/>
    <xf numFmtId="0" fontId="75" fillId="38" borderId="56">
      <alignment horizontal="center"/>
    </xf>
    <xf numFmtId="174" fontId="23" fillId="38" borderId="56">
      <alignment horizontal="center"/>
    </xf>
    <xf numFmtId="174" fontId="23" fillId="38" borderId="56">
      <alignment horizontal="center"/>
    </xf>
    <xf numFmtId="174" fontId="23" fillId="38" borderId="56">
      <alignment horizontal="center"/>
    </xf>
    <xf numFmtId="0" fontId="35" fillId="0" borderId="0"/>
    <xf numFmtId="37" fontId="198" fillId="40" borderId="0">
      <alignment horizontal="right"/>
    </xf>
    <xf numFmtId="174" fontId="23" fillId="40" borderId="0">
      <alignment horizontal="right"/>
    </xf>
    <xf numFmtId="174" fontId="23" fillId="40" borderId="0">
      <alignment horizontal="right"/>
    </xf>
    <xf numFmtId="174" fontId="23" fillId="40" borderId="0">
      <alignment horizontal="right"/>
    </xf>
    <xf numFmtId="0" fontId="35" fillId="0" borderId="0"/>
    <xf numFmtId="37" fontId="199" fillId="40" borderId="0">
      <alignment horizontal="right"/>
    </xf>
    <xf numFmtId="174" fontId="23" fillId="40" borderId="0">
      <alignment horizontal="right"/>
    </xf>
    <xf numFmtId="174" fontId="23" fillId="40" borderId="0">
      <alignment horizontal="right"/>
    </xf>
    <xf numFmtId="174" fontId="23" fillId="40" borderId="0">
      <alignment horizontal="right"/>
    </xf>
    <xf numFmtId="0" fontId="35" fillId="0" borderId="0"/>
    <xf numFmtId="0" fontId="157" fillId="0" borderId="0" applyNumberFormat="0" applyFill="0" applyBorder="0" applyAlignment="0">
      <alignment horizontal="center"/>
    </xf>
    <xf numFmtId="0" fontId="43" fillId="0" borderId="0"/>
    <xf numFmtId="0" fontId="23" fillId="136" borderId="0"/>
    <xf numFmtId="0" fontId="24" fillId="0" borderId="0"/>
    <xf numFmtId="0" fontId="24" fillId="0" borderId="0"/>
    <xf numFmtId="0" fontId="24" fillId="0" borderId="0"/>
    <xf numFmtId="169" fontId="23" fillId="0" borderId="0">
      <alignment horizontal="left" wrapText="1"/>
    </xf>
    <xf numFmtId="169" fontId="23" fillId="0" borderId="0">
      <alignment horizontal="left" wrapText="1"/>
    </xf>
    <xf numFmtId="169" fontId="23" fillId="0" borderId="0">
      <alignment horizontal="left" wrapText="1"/>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19" fillId="0" borderId="0" applyNumberFormat="0" applyFill="0" applyBorder="0" applyProtection="0">
      <alignment horizontal="left" vertical="top" wrapText="1"/>
    </xf>
    <xf numFmtId="0" fontId="19" fillId="0" borderId="0" applyNumberFormat="0" applyFill="0" applyBorder="0" applyProtection="0">
      <alignment horizontal="right" vertical="top" wrapText="1"/>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222" fontId="19" fillId="0" borderId="0" applyFill="0" applyBorder="0" applyProtection="0">
      <alignment horizontal="right" vertical="top" wrapText="1"/>
    </xf>
    <xf numFmtId="0" fontId="89" fillId="0" borderId="0">
      <alignment vertical="top"/>
    </xf>
    <xf numFmtId="0" fontId="89" fillId="0" borderId="0">
      <alignment vertical="top"/>
    </xf>
    <xf numFmtId="0" fontId="89" fillId="0" borderId="0">
      <alignment vertical="top"/>
    </xf>
    <xf numFmtId="41" fontId="23" fillId="0" borderId="0" applyFont="0" applyFill="0" applyBorder="0" applyAlignment="0" applyProtection="0"/>
    <xf numFmtId="41" fontId="23" fillId="0" borderId="0" applyFont="0" applyFill="0" applyBorder="0" applyAlignment="0" applyProtection="0"/>
    <xf numFmtId="0" fontId="89" fillId="0" borderId="0">
      <alignment vertical="top"/>
    </xf>
    <xf numFmtId="0" fontId="89" fillId="0" borderId="0">
      <alignment vertical="top"/>
    </xf>
    <xf numFmtId="0" fontId="89" fillId="0" borderId="0">
      <alignment vertical="top"/>
    </xf>
    <xf numFmtId="0" fontId="33" fillId="0" borderId="0" applyNumberFormat="0" applyBorder="0" applyAlignment="0"/>
    <xf numFmtId="0" fontId="33" fillId="0" borderId="0" applyNumberFormat="0" applyBorder="0" applyAlignment="0"/>
    <xf numFmtId="0" fontId="33" fillId="0" borderId="0" applyNumberFormat="0" applyBorder="0" applyAlignment="0"/>
    <xf numFmtId="0" fontId="200" fillId="0" borderId="0" applyNumberFormat="0" applyBorder="0" applyAlignment="0"/>
    <xf numFmtId="0" fontId="201" fillId="50" borderId="0" applyNumberFormat="0" applyBorder="0" applyAlignment="0"/>
    <xf numFmtId="0" fontId="202"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0" fontId="203" fillId="0" borderId="0" applyBorder="0">
      <alignment horizontal="right"/>
    </xf>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0" fontId="35" fillId="0" borderId="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0" fontId="35" fillId="0" borderId="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0" fontId="35" fillId="0" borderId="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0" fontId="35" fillId="0" borderId="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9" fontId="76" fillId="0" borderId="13"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3"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10" fontId="23" fillId="0" borderId="30" applyFont="0" applyFill="0" applyAlignment="0" applyProtection="0"/>
    <xf numFmtId="39" fontId="75" fillId="50" borderId="0"/>
    <xf numFmtId="174" fontId="23" fillId="50" borderId="0"/>
    <xf numFmtId="174" fontId="23" fillId="50" borderId="0"/>
    <xf numFmtId="174" fontId="23" fillId="50" borderId="0"/>
    <xf numFmtId="0" fontId="35" fillId="0" borderId="0"/>
    <xf numFmtId="167" fontId="41" fillId="0" borderId="0"/>
    <xf numFmtId="167" fontId="41" fillId="0" borderId="0"/>
    <xf numFmtId="167" fontId="41" fillId="0" borderId="0"/>
    <xf numFmtId="0" fontId="35" fillId="0" borderId="0"/>
    <xf numFmtId="0" fontId="204" fillId="0" borderId="0">
      <alignment horizontal="center"/>
    </xf>
    <xf numFmtId="0" fontId="204" fillId="0" borderId="0">
      <alignment horizontal="center"/>
    </xf>
    <xf numFmtId="0" fontId="35" fillId="0" borderId="0"/>
    <xf numFmtId="0" fontId="35" fillId="0" borderId="0"/>
    <xf numFmtId="0" fontId="204" fillId="0" borderId="0">
      <alignment horizontal="center"/>
    </xf>
    <xf numFmtId="0" fontId="35" fillId="0" borderId="0"/>
    <xf numFmtId="0" fontId="204" fillId="0" borderId="0">
      <alignment horizontal="center"/>
    </xf>
    <xf numFmtId="0" fontId="204" fillId="0" borderId="0">
      <alignment horizontal="center"/>
    </xf>
    <xf numFmtId="0" fontId="35" fillId="0" borderId="0"/>
    <xf numFmtId="0" fontId="35" fillId="0" borderId="0"/>
    <xf numFmtId="0" fontId="204" fillId="0" borderId="0">
      <alignment horizontal="center"/>
    </xf>
    <xf numFmtId="0" fontId="35" fillId="0" borderId="0"/>
    <xf numFmtId="0" fontId="41" fillId="0" borderId="0"/>
    <xf numFmtId="0" fontId="41" fillId="0" borderId="0"/>
    <xf numFmtId="0" fontId="41" fillId="0" borderId="0"/>
    <xf numFmtId="0" fontId="35" fillId="0" borderId="0"/>
    <xf numFmtId="0" fontId="41" fillId="0" borderId="0"/>
    <xf numFmtId="0" fontId="41" fillId="0" borderId="0"/>
    <xf numFmtId="0" fontId="35" fillId="0" borderId="0"/>
    <xf numFmtId="0" fontId="41" fillId="0" borderId="0"/>
    <xf numFmtId="0" fontId="35" fillId="0" borderId="0"/>
    <xf numFmtId="167" fontId="41" fillId="0" borderId="0"/>
    <xf numFmtId="167" fontId="41" fillId="0" borderId="0"/>
    <xf numFmtId="0" fontId="35" fillId="0" borderId="0"/>
    <xf numFmtId="0" fontId="41" fillId="0" borderId="0"/>
    <xf numFmtId="0" fontId="41" fillId="0" borderId="0"/>
    <xf numFmtId="0" fontId="41" fillId="0" borderId="0"/>
    <xf numFmtId="0" fontId="35" fillId="0" borderId="0"/>
    <xf numFmtId="0" fontId="41" fillId="0" borderId="0"/>
    <xf numFmtId="0" fontId="41" fillId="0" borderId="0"/>
    <xf numFmtId="0" fontId="35" fillId="0" borderId="0"/>
    <xf numFmtId="0" fontId="41" fillId="0" borderId="0"/>
    <xf numFmtId="0" fontId="35" fillId="0" borderId="0"/>
    <xf numFmtId="167" fontId="41" fillId="0" borderId="0"/>
    <xf numFmtId="0" fontId="35" fillId="0" borderId="0"/>
    <xf numFmtId="167" fontId="41" fillId="0" borderId="0"/>
    <xf numFmtId="167" fontId="41" fillId="0" borderId="0"/>
    <xf numFmtId="167" fontId="41" fillId="0" borderId="0"/>
    <xf numFmtId="0" fontId="35" fillId="0" borderId="0"/>
    <xf numFmtId="167" fontId="41" fillId="0" borderId="0"/>
    <xf numFmtId="167" fontId="41" fillId="0" borderId="0"/>
    <xf numFmtId="0" fontId="35" fillId="0" borderId="0"/>
    <xf numFmtId="167" fontId="41" fillId="0" borderId="0"/>
    <xf numFmtId="0" fontId="35" fillId="0" borderId="0"/>
    <xf numFmtId="0" fontId="173" fillId="0" borderId="0" applyFill="0" applyBorder="0" applyProtection="0">
      <alignment horizontal="center" vertical="center"/>
    </xf>
    <xf numFmtId="0" fontId="23" fillId="0" borderId="0" applyBorder="0" applyProtection="0">
      <alignment vertical="center"/>
    </xf>
    <xf numFmtId="0" fontId="23" fillId="0" borderId="0" applyBorder="0" applyProtection="0">
      <alignmen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0" borderId="12" applyBorder="0" applyProtection="0">
      <alignment horizontal="right" vertical="center"/>
    </xf>
    <xf numFmtId="0" fontId="23" fillId="137" borderId="0" applyBorder="0" applyProtection="0">
      <alignment horizontal="centerContinuous" vertical="center"/>
    </xf>
    <xf numFmtId="0" fontId="23" fillId="137" borderId="0" applyBorder="0" applyProtection="0">
      <alignment horizontal="centerContinuous" vertical="center"/>
    </xf>
    <xf numFmtId="0" fontId="23" fillId="137" borderId="0"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102" borderId="12" applyBorder="0" applyProtection="0">
      <alignment horizontal="centerContinuous" vertical="center"/>
    </xf>
    <xf numFmtId="0" fontId="23" fillId="0" borderId="0" applyBorder="0" applyProtection="0">
      <alignment vertical="center"/>
    </xf>
    <xf numFmtId="0" fontId="173" fillId="0" borderId="0" applyFill="0" applyBorder="0" applyProtection="0"/>
    <xf numFmtId="0" fontId="158" fillId="0" borderId="0"/>
    <xf numFmtId="0" fontId="29" fillId="0" borderId="0" applyFill="0" applyBorder="0" applyProtection="0">
      <alignment horizontal="left"/>
    </xf>
    <xf numFmtId="0" fontId="29" fillId="0" borderId="0" applyFill="0" applyBorder="0" applyProtection="0">
      <alignment horizontal="left"/>
    </xf>
    <xf numFmtId="0" fontId="29" fillId="0" borderId="0" applyFill="0" applyBorder="0" applyProtection="0">
      <alignment horizontal="left"/>
    </xf>
    <xf numFmtId="0" fontId="205" fillId="0" borderId="0" applyFill="0" applyBorder="0" applyProtection="0">
      <alignment horizontal="left" vertical="top"/>
    </xf>
    <xf numFmtId="0" fontId="204" fillId="0" borderId="0">
      <alignment horizontal="centerContinuous"/>
    </xf>
    <xf numFmtId="49" fontId="76" fillId="0" borderId="0" applyFont="0" applyFill="0" applyBorder="0" applyAlignment="0" applyProtection="0"/>
    <xf numFmtId="0" fontId="23" fillId="0" borderId="0"/>
    <xf numFmtId="0" fontId="23" fillId="0" borderId="0"/>
    <xf numFmtId="0" fontId="23" fillId="0" borderId="0"/>
    <xf numFmtId="0" fontId="19" fillId="40" borderId="0"/>
    <xf numFmtId="0" fontId="19" fillId="40" borderId="0"/>
    <xf numFmtId="0" fontId="19" fillId="40" borderId="0"/>
    <xf numFmtId="0" fontId="19" fillId="40" borderId="0"/>
    <xf numFmtId="0" fontId="19" fillId="40" borderId="0"/>
    <xf numFmtId="0" fontId="19" fillId="40" borderId="0"/>
    <xf numFmtId="0" fontId="19" fillId="40" borderId="0"/>
    <xf numFmtId="0" fontId="23" fillId="0" borderId="0"/>
    <xf numFmtId="0" fontId="23" fillId="0" borderId="0"/>
    <xf numFmtId="0" fontId="23" fillId="0" borderId="0"/>
    <xf numFmtId="49" fontId="33" fillId="0" borderId="0" applyFill="0" applyBorder="0" applyAlignment="0"/>
    <xf numFmtId="0" fontId="23" fillId="0" borderId="0" applyFill="0" applyBorder="0" applyAlignment="0"/>
    <xf numFmtId="223" fontId="26" fillId="0" borderId="0" applyFill="0" applyBorder="0" applyAlignment="0"/>
    <xf numFmtId="174" fontId="23" fillId="40" borderId="0"/>
    <xf numFmtId="174" fontId="23" fillId="40" borderId="0"/>
    <xf numFmtId="174" fontId="23" fillId="40" borderId="0"/>
    <xf numFmtId="0" fontId="19" fillId="40" borderId="0"/>
    <xf numFmtId="0" fontId="75" fillId="40" borderId="0"/>
    <xf numFmtId="174" fontId="23" fillId="40" borderId="0"/>
    <xf numFmtId="174" fontId="23" fillId="40" borderId="0"/>
    <xf numFmtId="174" fontId="23" fillId="40" borderId="0"/>
    <xf numFmtId="0" fontId="35" fillId="0" borderId="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19" fillId="0" borderId="0" applyFont="0" applyFill="0" applyBorder="0" applyAlignment="0" applyProtection="0"/>
    <xf numFmtId="40" fontId="206" fillId="0" borderId="0"/>
    <xf numFmtId="224" fontId="23" fillId="0" borderId="0">
      <alignment horizontal="center"/>
    </xf>
    <xf numFmtId="224" fontId="23" fillId="0" borderId="0">
      <alignment horizontal="center"/>
    </xf>
    <xf numFmtId="224" fontId="23" fillId="0" borderId="0">
      <alignment horizontal="center"/>
    </xf>
    <xf numFmtId="225" fontId="26" fillId="0" borderId="0">
      <alignment horizontal="center"/>
    </xf>
    <xf numFmtId="225" fontId="26" fillId="0" borderId="0">
      <alignment horizontal="center"/>
    </xf>
    <xf numFmtId="225" fontId="26" fillId="0" borderId="0">
      <alignment horizontal="center"/>
    </xf>
    <xf numFmtId="0" fontId="22" fillId="0" borderId="0" applyNumberFormat="0" applyFill="0" applyBorder="0" applyAlignment="0" applyProtection="0"/>
    <xf numFmtId="0" fontId="207" fillId="0" borderId="0" applyNumberFormat="0" applyFill="0" applyBorder="0" applyAlignment="0" applyProtection="0"/>
    <xf numFmtId="0" fontId="3"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3" fillId="0" borderId="0" applyNumberFormat="0" applyFill="0" applyBorder="0" applyAlignment="0" applyProtection="0"/>
    <xf numFmtId="0" fontId="208"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196"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3" fillId="0" borderId="0" applyNumberFormat="0" applyFill="0" applyBorder="0" applyAlignment="0" applyProtection="0"/>
    <xf numFmtId="226" fontId="60" fillId="0" borderId="0">
      <alignment horizontal="center"/>
    </xf>
    <xf numFmtId="0" fontId="210" fillId="0" borderId="0">
      <alignment horizontal="center"/>
    </xf>
    <xf numFmtId="0" fontId="210" fillId="0" borderId="0">
      <alignment horizontal="center"/>
    </xf>
    <xf numFmtId="0" fontId="210" fillId="0" borderId="0">
      <alignment horizontal="center"/>
    </xf>
    <xf numFmtId="0" fontId="210" fillId="0" borderId="0">
      <alignment horizontal="center"/>
    </xf>
    <xf numFmtId="0" fontId="211" fillId="0" borderId="0">
      <alignment horizontal="center"/>
    </xf>
    <xf numFmtId="49" fontId="212" fillId="84" borderId="0" applyNumberFormat="0" applyFill="0" applyBorder="0" applyAlignment="0" applyProtection="0"/>
    <xf numFmtId="0" fontId="213" fillId="0" borderId="0" applyNumberFormat="0" applyFill="0" applyBorder="0" applyAlignment="0" applyProtection="0"/>
    <xf numFmtId="0" fontId="173" fillId="0" borderId="0" applyNumberFormat="0" applyFill="0" applyBorder="0" applyAlignment="0" applyProtection="0"/>
    <xf numFmtId="0" fontId="97" fillId="0" borderId="57"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35" fillId="0" borderId="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214" fillId="0" borderId="58" applyNumberFormat="0" applyFill="0" applyAlignment="0" applyProtection="0"/>
    <xf numFmtId="0" fontId="35" fillId="0" borderId="0"/>
    <xf numFmtId="0" fontId="214" fillId="0" borderId="9" applyNumberFormat="0" applyFill="0" applyAlignment="0" applyProtection="0"/>
    <xf numFmtId="0" fontId="17" fillId="0" borderId="9" applyNumberFormat="0" applyFill="0" applyAlignment="0" applyProtection="0"/>
    <xf numFmtId="0" fontId="97" fillId="0" borderId="57" applyNumberFormat="0" applyFill="0" applyAlignment="0" applyProtection="0"/>
    <xf numFmtId="0" fontId="85" fillId="0" borderId="59" applyNumberFormat="0" applyFon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85" fillId="0" borderId="59" applyNumberFormat="0" applyFon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35" fillId="0" borderId="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35" fillId="0" borderId="0"/>
    <xf numFmtId="0" fontId="97" fillId="0" borderId="57"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97" fillId="0" borderId="57" applyNumberFormat="0" applyFill="0" applyAlignment="0" applyProtection="0"/>
    <xf numFmtId="0" fontId="35" fillId="0" borderId="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97" fillId="0" borderId="58" applyNumberFormat="0" applyFill="0" applyAlignment="0" applyProtection="0"/>
    <xf numFmtId="0" fontId="35" fillId="0" borderId="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0" fontId="85" fillId="0" borderId="59" applyNumberFormat="0" applyFont="0" applyFill="0" applyAlignment="0" applyProtection="0"/>
    <xf numFmtId="37" fontId="19" fillId="50" borderId="0"/>
    <xf numFmtId="37" fontId="19" fillId="50" borderId="0"/>
    <xf numFmtId="174" fontId="23" fillId="50" borderId="0"/>
    <xf numFmtId="174" fontId="23" fillId="50" borderId="0"/>
    <xf numFmtId="174" fontId="23" fillId="50" borderId="0"/>
    <xf numFmtId="37" fontId="19" fillId="50" borderId="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3" fontId="23" fillId="0" borderId="10" applyFont="0" applyFill="0" applyAlignment="0" applyProtection="0"/>
    <xf numFmtId="10" fontId="23" fillId="0" borderId="10" applyFont="0" applyFill="0" applyAlignment="0" applyProtection="0"/>
    <xf numFmtId="10" fontId="23" fillId="0" borderId="10" applyFon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42" fillId="0" borderId="12" applyNumberFormat="0" applyFont="0" applyFill="0" applyAlignment="0" applyProtection="0"/>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35" fillId="0" borderId="0"/>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35" fillId="0" borderId="0"/>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35" fillId="0" borderId="0"/>
    <xf numFmtId="0" fontId="24" fillId="0" borderId="12" applyNumberFormat="0" applyFont="0" applyFill="0" applyProtection="0">
      <alignment horizontal="centerContinuous"/>
    </xf>
    <xf numFmtId="0" fontId="24" fillId="0" borderId="12" applyNumberFormat="0" applyFont="0" applyFill="0" applyProtection="0">
      <alignment horizontal="centerContinuous"/>
    </xf>
    <xf numFmtId="0" fontId="35" fillId="0" borderId="0"/>
    <xf numFmtId="0" fontId="35" fillId="0" borderId="0"/>
    <xf numFmtId="5" fontId="24" fillId="0" borderId="56" applyNumberFormat="0" applyFont="0" applyFill="0" applyAlignment="0" applyProtection="0"/>
    <xf numFmtId="0" fontId="215" fillId="0" borderId="0">
      <alignment horizontal="left"/>
      <protection locked="0"/>
    </xf>
    <xf numFmtId="0" fontId="24" fillId="0" borderId="0">
      <alignment horizontal="right"/>
    </xf>
    <xf numFmtId="0" fontId="26" fillId="0" borderId="60" applyNumberFormat="0" applyFont="0" applyAlignment="0">
      <alignment horizontal="left"/>
    </xf>
    <xf numFmtId="0" fontId="23" fillId="0" borderId="0">
      <alignment horizontal="fill"/>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9" fillId="0" borderId="0" applyNumberFormat="0" applyFill="0" applyBorder="0" applyProtection="0">
      <alignment horizontal="center" wrapText="1"/>
    </xf>
    <xf numFmtId="0" fontId="216" fillId="0" borderId="0" applyNumberFormat="0" applyFont="0" applyFill="0"/>
    <xf numFmtId="37" fontId="19" fillId="84" borderId="0" applyNumberFormat="0" applyBorder="0" applyAlignment="0" applyProtection="0"/>
    <xf numFmtId="37" fontId="19" fillId="0" borderId="0"/>
    <xf numFmtId="37" fontId="19" fillId="107" borderId="0" applyNumberFormat="0" applyBorder="0" applyAlignment="0" applyProtection="0"/>
    <xf numFmtId="3" fontId="45" fillId="0" borderId="40" applyProtection="0"/>
    <xf numFmtId="38" fontId="45" fillId="0" borderId="0" applyNumberFormat="0" applyFill="0" applyBorder="0" applyAlignment="0" applyProtection="0"/>
    <xf numFmtId="38" fontId="45" fillId="0" borderId="0" applyNumberFormat="0" applyFill="0" applyBorder="0" applyAlignment="0" applyProtection="0"/>
    <xf numFmtId="14" fontId="195" fillId="0" borderId="0" applyNumberFormat="0" applyFont="0" applyBorder="0" applyAlignment="0" applyProtection="0">
      <alignment horizontal="center"/>
    </xf>
    <xf numFmtId="37" fontId="19" fillId="38" borderId="0">
      <protection locked="0"/>
    </xf>
    <xf numFmtId="37" fontId="19" fillId="38" borderId="0">
      <protection locked="0"/>
    </xf>
    <xf numFmtId="37" fontId="19" fillId="50" borderId="0"/>
    <xf numFmtId="37" fontId="19" fillId="50" borderId="0"/>
    <xf numFmtId="37" fontId="19" fillId="50" borderId="0"/>
    <xf numFmtId="174" fontId="23" fillId="38" borderId="0">
      <protection locked="0"/>
    </xf>
    <xf numFmtId="174" fontId="23" fillId="38" borderId="0">
      <protection locked="0"/>
    </xf>
    <xf numFmtId="174" fontId="23" fillId="50" borderId="0"/>
    <xf numFmtId="174" fontId="23" fillId="50" borderId="0"/>
    <xf numFmtId="174" fontId="23" fillId="50" borderId="0"/>
    <xf numFmtId="174" fontId="23" fillId="38" borderId="0">
      <protection locked="0"/>
    </xf>
    <xf numFmtId="37" fontId="19" fillId="38" borderId="0">
      <protection locked="0"/>
    </xf>
    <xf numFmtId="166" fontId="52" fillId="0" borderId="0"/>
    <xf numFmtId="0" fontId="43" fillId="0" borderId="0" applyFont="0" applyFill="0" applyBorder="0" applyAlignment="0" applyProtection="0"/>
    <xf numFmtId="0" fontId="43" fillId="0" borderId="0" applyFont="0" applyFill="0" applyBorder="0" applyAlignment="0" applyProtection="0"/>
    <xf numFmtId="0" fontId="217" fillId="0" borderId="0" applyNumberFormat="0"/>
    <xf numFmtId="0" fontId="158" fillId="0" borderId="0" applyNumberFormat="0"/>
    <xf numFmtId="0" fontId="158" fillId="0" borderId="0" applyNumberFormat="0"/>
    <xf numFmtId="0" fontId="158" fillId="0" borderId="0" applyNumberFormat="0"/>
    <xf numFmtId="0" fontId="35" fillId="0" borderId="0"/>
    <xf numFmtId="0" fontId="23" fillId="0" borderId="0" applyFont="0" applyFill="0" applyBorder="0" applyAlignment="0" applyProtection="0"/>
    <xf numFmtId="0" fontId="23" fillId="0" borderId="0" applyFont="0" applyFill="0" applyBorder="0" applyAlignment="0" applyProtection="0"/>
    <xf numFmtId="0" fontId="218"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20" fillId="0" borderId="0" applyNumberFormat="0" applyFill="0" applyBorder="0" applyAlignment="0" applyProtection="0"/>
    <xf numFmtId="0" fontId="15" fillId="0" borderId="0" applyNumberFormat="0" applyFill="0" applyBorder="0" applyAlignment="0" applyProtection="0"/>
    <xf numFmtId="0" fontId="219" fillId="0" borderId="0" applyNumberFormat="0" applyFill="0" applyBorder="0" applyAlignment="0" applyProtection="0"/>
    <xf numFmtId="0" fontId="218"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19" fillId="0" borderId="0" applyNumberForma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35" fillId="0" borderId="0"/>
    <xf numFmtId="37" fontId="30" fillId="0" borderId="0">
      <alignment horizontal="center"/>
    </xf>
    <xf numFmtId="0" fontId="30" fillId="0" borderId="0">
      <alignment horizontal="center"/>
    </xf>
    <xf numFmtId="0" fontId="30" fillId="0" borderId="0">
      <alignment horizontal="center"/>
    </xf>
    <xf numFmtId="0" fontId="23" fillId="0" borderId="0"/>
    <xf numFmtId="43" fontId="19"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23" fillId="0" borderId="0">
      <alignment horizontal="left" wrapText="1"/>
    </xf>
    <xf numFmtId="169"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236" fontId="155" fillId="0" borderId="0"/>
    <xf numFmtId="40" fontId="241" fillId="129" borderId="0">
      <alignment horizontal="right"/>
    </xf>
    <xf numFmtId="0" fontId="242" fillId="129" borderId="0">
      <alignment horizontal="right"/>
    </xf>
    <xf numFmtId="0" fontId="243" fillId="129" borderId="46"/>
    <xf numFmtId="0" fontId="243" fillId="0" borderId="0" applyBorder="0">
      <alignment horizontal="centerContinuous"/>
    </xf>
    <xf numFmtId="0" fontId="244" fillId="0" borderId="0" applyBorder="0">
      <alignment horizontal="centerContinuous"/>
    </xf>
  </cellStyleXfs>
  <cellXfs count="224">
    <xf numFmtId="0" fontId="0" fillId="33" borderId="0" xfId="0"/>
    <xf numFmtId="0" fontId="0" fillId="0" borderId="0" xfId="0" applyFill="1"/>
    <xf numFmtId="0" fontId="20" fillId="0" borderId="0" xfId="2" applyFill="1"/>
    <xf numFmtId="0" fontId="20" fillId="0" borderId="0" xfId="2" applyFill="1" applyAlignment="1">
      <alignment horizontal="center"/>
    </xf>
    <xf numFmtId="5" fontId="20" fillId="0" borderId="11" xfId="1" applyNumberFormat="1" applyFont="1" applyFill="1" applyBorder="1" applyAlignment="1">
      <alignment horizontal="center" vertical="center"/>
    </xf>
    <xf numFmtId="0" fontId="20" fillId="0" borderId="11" xfId="2" applyFill="1" applyBorder="1" applyAlignment="1">
      <alignment horizontal="center" vertical="center"/>
    </xf>
    <xf numFmtId="0" fontId="20" fillId="0" borderId="11" xfId="2" applyFont="1" applyFill="1" applyBorder="1" applyAlignment="1">
      <alignment horizontal="center" vertical="center" wrapText="1"/>
    </xf>
    <xf numFmtId="0" fontId="22" fillId="0" borderId="11" xfId="2" applyFont="1" applyFill="1" applyBorder="1" applyAlignment="1">
      <alignment horizontal="center" vertical="center" wrapText="1"/>
    </xf>
    <xf numFmtId="0" fontId="22" fillId="0" borderId="11" xfId="2" applyFont="1" applyFill="1" applyBorder="1" applyAlignment="1">
      <alignment horizontal="center" vertical="center"/>
    </xf>
    <xf numFmtId="0" fontId="20" fillId="0" borderId="0" xfId="14796" applyFont="1"/>
    <xf numFmtId="37" fontId="22" fillId="0" borderId="0" xfId="14796" applyNumberFormat="1" applyFont="1"/>
    <xf numFmtId="0" fontId="20" fillId="0" borderId="0" xfId="14796" applyFont="1" applyBorder="1"/>
    <xf numFmtId="0" fontId="20" fillId="0" borderId="0" xfId="14796" applyFont="1" applyAlignment="1">
      <alignment horizontal="center"/>
    </xf>
    <xf numFmtId="0" fontId="20" fillId="0" borderId="0" xfId="13854" applyFont="1"/>
    <xf numFmtId="0" fontId="20" fillId="0" borderId="0" xfId="13854" applyFont="1" applyBorder="1"/>
    <xf numFmtId="37" fontId="20" fillId="0" borderId="0" xfId="14796" applyNumberFormat="1" applyFont="1"/>
    <xf numFmtId="213" fontId="20" fillId="0" borderId="0" xfId="7759" applyNumberFormat="1" applyFont="1" applyFill="1"/>
    <xf numFmtId="0" fontId="21" fillId="0" borderId="0" xfId="14796" applyFont="1"/>
    <xf numFmtId="37" fontId="20" fillId="0" borderId="0" xfId="14796" applyNumberFormat="1" applyFont="1" applyAlignment="1">
      <alignment horizontal="center"/>
    </xf>
    <xf numFmtId="0" fontId="20" fillId="0" borderId="0" xfId="14796" applyFont="1" applyBorder="1" applyAlignment="1">
      <alignment horizontal="center"/>
    </xf>
    <xf numFmtId="0" fontId="22" fillId="0" borderId="0" xfId="14796" applyFont="1" applyFill="1"/>
    <xf numFmtId="213" fontId="22" fillId="0" borderId="61" xfId="7759" applyNumberFormat="1" applyFont="1" applyFill="1" applyBorder="1" applyAlignment="1">
      <alignment horizontal="center"/>
    </xf>
    <xf numFmtId="213" fontId="22" fillId="0" borderId="56" xfId="7759" applyNumberFormat="1" applyFont="1" applyFill="1" applyBorder="1" applyAlignment="1">
      <alignment horizontal="center"/>
    </xf>
    <xf numFmtId="0" fontId="22" fillId="0" borderId="0" xfId="14796" applyFont="1" applyFill="1" applyAlignment="1">
      <alignment horizontal="center"/>
    </xf>
    <xf numFmtId="0" fontId="20" fillId="0" borderId="26" xfId="14796" applyFont="1" applyBorder="1"/>
    <xf numFmtId="168" fontId="20" fillId="0" borderId="0" xfId="14796" applyNumberFormat="1" applyFont="1"/>
    <xf numFmtId="0" fontId="20" fillId="0" borderId="0" xfId="13854" applyNumberFormat="1" applyFont="1" applyAlignment="1"/>
    <xf numFmtId="213" fontId="22" fillId="0" borderId="26" xfId="7759" applyNumberFormat="1" applyFont="1" applyBorder="1" applyAlignment="1">
      <alignment horizontal="center"/>
    </xf>
    <xf numFmtId="213" fontId="20" fillId="0" borderId="0" xfId="7759" applyNumberFormat="1" applyFont="1" applyAlignment="1">
      <alignment horizontal="center"/>
    </xf>
    <xf numFmtId="213" fontId="20" fillId="0" borderId="0" xfId="7759" applyNumberFormat="1" applyFont="1" applyBorder="1" applyAlignment="1">
      <alignment horizontal="center"/>
    </xf>
    <xf numFmtId="0" fontId="22" fillId="0" borderId="26" xfId="14796" applyFont="1" applyBorder="1" applyAlignment="1">
      <alignment horizontal="center"/>
    </xf>
    <xf numFmtId="0" fontId="22" fillId="138" borderId="26" xfId="14796" applyFont="1" applyFill="1" applyBorder="1" applyAlignment="1">
      <alignment horizontal="center"/>
    </xf>
    <xf numFmtId="0" fontId="20" fillId="138" borderId="0" xfId="14796" applyFont="1" applyFill="1" applyAlignment="1">
      <alignment horizontal="center"/>
    </xf>
    <xf numFmtId="0" fontId="20" fillId="138" borderId="0" xfId="14796" applyFont="1" applyFill="1" applyBorder="1" applyAlignment="1">
      <alignment horizontal="center"/>
    </xf>
    <xf numFmtId="0" fontId="20" fillId="138" borderId="0" xfId="14796" applyFont="1" applyFill="1"/>
    <xf numFmtId="213" fontId="22" fillId="0" borderId="27" xfId="7759" applyNumberFormat="1" applyFont="1" applyBorder="1" applyAlignment="1">
      <alignment horizontal="center"/>
    </xf>
    <xf numFmtId="213" fontId="20" fillId="0" borderId="0" xfId="7759" applyNumberFormat="1" applyFont="1" applyFill="1" applyBorder="1" applyAlignment="1">
      <alignment horizontal="center"/>
    </xf>
    <xf numFmtId="227" fontId="22" fillId="0" borderId="62" xfId="7759" applyNumberFormat="1" applyFont="1" applyBorder="1" applyAlignment="1">
      <alignment horizontal="center"/>
    </xf>
    <xf numFmtId="227" fontId="20" fillId="0" borderId="12" xfId="7759" applyNumberFormat="1" applyFont="1" applyFill="1" applyBorder="1" applyAlignment="1">
      <alignment horizontal="center"/>
    </xf>
    <xf numFmtId="213" fontId="22" fillId="0" borderId="62" xfId="7759" applyNumberFormat="1" applyFont="1" applyBorder="1" applyAlignment="1">
      <alignment horizontal="center"/>
    </xf>
    <xf numFmtId="213" fontId="20" fillId="0" borderId="0" xfId="7759" applyNumberFormat="1" applyFont="1" applyFill="1" applyAlignment="1">
      <alignment horizontal="center"/>
    </xf>
    <xf numFmtId="213" fontId="20" fillId="0" borderId="12" xfId="7759" applyNumberFormat="1" applyFont="1" applyBorder="1" applyAlignment="1">
      <alignment horizontal="center"/>
    </xf>
    <xf numFmtId="213" fontId="20" fillId="0" borderId="12" xfId="7759" applyNumberFormat="1" applyFont="1" applyFill="1" applyBorder="1" applyAlignment="1">
      <alignment horizontal="center"/>
    </xf>
    <xf numFmtId="213" fontId="22" fillId="0" borderId="62" xfId="7759" applyNumberFormat="1" applyFont="1" applyFill="1" applyBorder="1" applyAlignment="1">
      <alignment horizontal="center"/>
    </xf>
    <xf numFmtId="37" fontId="22" fillId="0" borderId="26" xfId="14796" applyNumberFormat="1" applyFont="1" applyBorder="1" applyAlignment="1">
      <alignment horizontal="center"/>
    </xf>
    <xf numFmtId="37" fontId="20" fillId="0" borderId="0" xfId="14796" applyNumberFormat="1" applyFont="1" applyBorder="1" applyAlignment="1">
      <alignment horizontal="center"/>
    </xf>
    <xf numFmtId="37" fontId="20" fillId="0" borderId="0" xfId="14796" applyNumberFormat="1" applyFont="1" applyFill="1" applyBorder="1" applyAlignment="1">
      <alignment horizontal="center"/>
    </xf>
    <xf numFmtId="0" fontId="21" fillId="0" borderId="0" xfId="14796" applyFont="1" applyAlignment="1">
      <alignment horizontal="left"/>
    </xf>
    <xf numFmtId="213" fontId="20" fillId="0" borderId="13" xfId="7759" applyNumberFormat="1" applyFont="1" applyBorder="1" applyAlignment="1">
      <alignment horizontal="center"/>
    </xf>
    <xf numFmtId="213" fontId="20" fillId="0" borderId="13" xfId="7759" applyNumberFormat="1" applyFont="1" applyFill="1" applyBorder="1" applyAlignment="1">
      <alignment horizontal="center"/>
    </xf>
    <xf numFmtId="0" fontId="20" fillId="0" borderId="0" xfId="14796" applyFont="1" applyFill="1"/>
    <xf numFmtId="228" fontId="22" fillId="0" borderId="26" xfId="14796" applyNumberFormat="1" applyFont="1" applyFill="1" applyBorder="1" applyAlignment="1"/>
    <xf numFmtId="228" fontId="20" fillId="0" borderId="0" xfId="14796" applyNumberFormat="1" applyFont="1" applyFill="1" applyAlignment="1"/>
    <xf numFmtId="0" fontId="20" fillId="0" borderId="0" xfId="14796" applyFont="1" applyFill="1" applyAlignment="1">
      <alignment horizontal="center"/>
    </xf>
    <xf numFmtId="229" fontId="20" fillId="0" borderId="0" xfId="1" applyNumberFormat="1" applyFont="1" applyAlignment="1">
      <alignment horizontal="center"/>
    </xf>
    <xf numFmtId="229" fontId="20" fillId="0" borderId="0" xfId="1" applyNumberFormat="1" applyFont="1" applyBorder="1" applyAlignment="1">
      <alignment horizontal="center"/>
    </xf>
    <xf numFmtId="229" fontId="20" fillId="0" borderId="0" xfId="1" applyNumberFormat="1" applyFont="1" applyFill="1" applyAlignment="1">
      <alignment horizontal="center"/>
    </xf>
    <xf numFmtId="37" fontId="22" fillId="0" borderId="26" xfId="14796" applyNumberFormat="1" applyFont="1" applyBorder="1" applyAlignment="1"/>
    <xf numFmtId="37" fontId="22" fillId="0" borderId="26" xfId="14796" applyNumberFormat="1" applyFont="1" applyBorder="1"/>
    <xf numFmtId="37" fontId="20" fillId="0" borderId="0" xfId="14796" applyNumberFormat="1" applyFont="1" applyBorder="1"/>
    <xf numFmtId="0" fontId="20" fillId="0" borderId="0" xfId="14796" applyFont="1" applyAlignment="1">
      <alignment vertical="center"/>
    </xf>
    <xf numFmtId="0" fontId="22" fillId="0" borderId="62" xfId="14796" applyFont="1" applyFill="1" applyBorder="1" applyAlignment="1">
      <alignment horizontal="center" vertical="center" wrapText="1"/>
    </xf>
    <xf numFmtId="0" fontId="22" fillId="0" borderId="12" xfId="14796" quotePrefix="1" applyFont="1" applyBorder="1" applyAlignment="1">
      <alignment horizontal="center" vertical="center" wrapText="1"/>
    </xf>
    <xf numFmtId="3" fontId="22" fillId="0" borderId="12" xfId="13854" quotePrefix="1" applyNumberFormat="1" applyFont="1" applyFill="1" applyBorder="1" applyAlignment="1">
      <alignment horizontal="center" vertical="center" wrapText="1"/>
    </xf>
    <xf numFmtId="0" fontId="222" fillId="0" borderId="0" xfId="14796" applyFont="1" applyAlignment="1">
      <alignment vertical="center"/>
    </xf>
    <xf numFmtId="0" fontId="222" fillId="0" borderId="0" xfId="14796" applyFont="1" applyAlignment="1">
      <alignment horizontal="center" vertical="center"/>
    </xf>
    <xf numFmtId="0" fontId="22" fillId="0" borderId="26" xfId="14796" applyFont="1" applyFill="1" applyBorder="1" applyAlignment="1">
      <alignment horizontal="center" vertical="center" wrapText="1"/>
    </xf>
    <xf numFmtId="0" fontId="22" fillId="0" borderId="0" xfId="14796" quotePrefix="1" applyFont="1" applyFill="1" applyBorder="1" applyAlignment="1">
      <alignment horizontal="center" vertical="center" wrapText="1"/>
    </xf>
    <xf numFmtId="0" fontId="21" fillId="0" borderId="0" xfId="14796" applyFont="1" applyFill="1" applyAlignment="1">
      <alignment horizontal="center"/>
    </xf>
    <xf numFmtId="0" fontId="21" fillId="0" borderId="0" xfId="14796" applyFont="1" applyAlignment="1">
      <alignment horizontal="center"/>
    </xf>
    <xf numFmtId="0" fontId="20" fillId="0" borderId="0" xfId="2" applyFont="1" applyFill="1" applyAlignment="1">
      <alignment vertical="top" wrapText="1"/>
    </xf>
    <xf numFmtId="0" fontId="20" fillId="0" borderId="65" xfId="2" applyFont="1" applyFill="1" applyBorder="1" applyAlignment="1">
      <alignment horizontal="center" vertical="center" wrapText="1"/>
    </xf>
    <xf numFmtId="0" fontId="20" fillId="0" borderId="65" xfId="2" applyFont="1" applyFill="1" applyBorder="1" applyAlignment="1">
      <alignment vertical="center" wrapText="1"/>
    </xf>
    <xf numFmtId="5" fontId="20" fillId="0" borderId="65" xfId="1" applyNumberFormat="1" applyFont="1" applyFill="1" applyBorder="1" applyAlignment="1">
      <alignment horizontal="center" vertical="center"/>
    </xf>
    <xf numFmtId="0" fontId="21" fillId="0" borderId="0" xfId="2" applyFont="1" applyFill="1" applyAlignment="1">
      <alignment horizontal="left"/>
    </xf>
    <xf numFmtId="5" fontId="20" fillId="0" borderId="11" xfId="1" applyNumberFormat="1" applyFont="1" applyFill="1" applyBorder="1" applyAlignment="1">
      <alignment horizontal="center" vertical="center" wrapText="1"/>
    </xf>
    <xf numFmtId="0" fontId="24" fillId="0" borderId="0" xfId="0" applyFont="1" applyFill="1" applyAlignment="1">
      <alignment horizontal="center" vertical="center"/>
    </xf>
    <xf numFmtId="0" fontId="224" fillId="0" borderId="0" xfId="0" applyFont="1" applyFill="1" applyAlignment="1">
      <alignment horizontal="center" vertical="center"/>
    </xf>
    <xf numFmtId="0" fontId="224" fillId="0" borderId="0" xfId="0" applyFont="1" applyFill="1" applyAlignment="1">
      <alignment vertical="center"/>
    </xf>
    <xf numFmtId="0" fontId="24" fillId="0" borderId="0" xfId="0" applyFont="1" applyFill="1" applyAlignment="1">
      <alignment horizontal="justify" vertical="center"/>
    </xf>
    <xf numFmtId="0" fontId="24" fillId="0" borderId="0" xfId="0" applyFont="1" applyFill="1" applyAlignment="1">
      <alignment vertical="center"/>
    </xf>
    <xf numFmtId="0" fontId="63" fillId="0" borderId="12" xfId="0" applyFont="1" applyFill="1" applyBorder="1" applyAlignment="1">
      <alignment horizontal="center" vertical="center"/>
    </xf>
    <xf numFmtId="0" fontId="114" fillId="0" borderId="12" xfId="0" applyFont="1" applyFill="1" applyBorder="1" applyAlignment="1">
      <alignment horizontal="center"/>
    </xf>
    <xf numFmtId="0" fontId="22" fillId="0" borderId="12" xfId="0" applyFont="1" applyFill="1" applyBorder="1" applyAlignment="1">
      <alignment horizontal="center"/>
    </xf>
    <xf numFmtId="229" fontId="63" fillId="0" borderId="0" xfId="1" applyNumberFormat="1" applyFont="1" applyFill="1" applyAlignment="1">
      <alignment horizontal="center"/>
    </xf>
    <xf numFmtId="0" fontId="225" fillId="0" borderId="0" xfId="0" applyFont="1" applyFill="1" applyAlignment="1">
      <alignment horizontal="center"/>
    </xf>
    <xf numFmtId="0" fontId="225" fillId="0" borderId="0" xfId="0" applyFont="1" applyFill="1"/>
    <xf numFmtId="213" fontId="225" fillId="0" borderId="0" xfId="7731" applyNumberFormat="1" applyFont="1" applyFill="1"/>
    <xf numFmtId="213" fontId="225" fillId="0" borderId="12" xfId="7731" applyNumberFormat="1" applyFont="1" applyFill="1" applyBorder="1"/>
    <xf numFmtId="213" fontId="225" fillId="0" borderId="12" xfId="0" applyNumberFormat="1" applyFont="1" applyFill="1" applyBorder="1"/>
    <xf numFmtId="0" fontId="225" fillId="0" borderId="0" xfId="0" applyFont="1" applyFill="1" applyAlignment="1">
      <alignment horizontal="left"/>
    </xf>
    <xf numFmtId="213" fontId="225" fillId="0" borderId="0" xfId="7731" applyNumberFormat="1" applyFont="1" applyFill="1" applyAlignment="1">
      <alignment horizontal="center"/>
    </xf>
    <xf numFmtId="44" fontId="225" fillId="0" borderId="0" xfId="8274" applyFont="1" applyFill="1"/>
    <xf numFmtId="213" fontId="225" fillId="0" borderId="0" xfId="0" applyNumberFormat="1" applyFont="1" applyFill="1"/>
    <xf numFmtId="43" fontId="225" fillId="0" borderId="0" xfId="7731" applyFont="1" applyFill="1"/>
    <xf numFmtId="0" fontId="114" fillId="0" borderId="0" xfId="0" applyFont="1" applyFill="1" applyAlignment="1">
      <alignment horizontal="center"/>
    </xf>
    <xf numFmtId="17" fontId="114" fillId="0" borderId="12" xfId="0" applyNumberFormat="1" applyFont="1" applyFill="1" applyBorder="1" applyAlignment="1">
      <alignment horizontal="left"/>
    </xf>
    <xf numFmtId="17" fontId="114" fillId="0" borderId="12" xfId="0" applyNumberFormat="1" applyFont="1" applyFill="1" applyBorder="1" applyAlignment="1">
      <alignment horizontal="center"/>
    </xf>
    <xf numFmtId="229" fontId="225" fillId="0" borderId="0" xfId="8274" applyNumberFormat="1" applyFont="1" applyFill="1"/>
    <xf numFmtId="213" fontId="225" fillId="0" borderId="0" xfId="7731" applyNumberFormat="1" applyFont="1" applyFill="1" applyBorder="1"/>
    <xf numFmtId="17" fontId="114" fillId="0" borderId="12" xfId="0" applyNumberFormat="1" applyFont="1" applyFill="1" applyBorder="1" applyAlignment="1">
      <alignment horizontal="center" wrapText="1"/>
    </xf>
    <xf numFmtId="230" fontId="225" fillId="0" borderId="0" xfId="64577" applyNumberFormat="1" applyFont="1" applyFill="1"/>
    <xf numFmtId="213" fontId="225" fillId="0" borderId="0" xfId="64577" applyNumberFormat="1" applyFont="1" applyFill="1"/>
    <xf numFmtId="213" fontId="225" fillId="0" borderId="12" xfId="64577" applyNumberFormat="1" applyFont="1" applyFill="1" applyBorder="1"/>
    <xf numFmtId="0" fontId="226" fillId="0" borderId="0" xfId="64578" applyFont="1"/>
    <xf numFmtId="0" fontId="226" fillId="0" borderId="0" xfId="64578" applyFont="1" applyAlignment="1">
      <alignment horizontal="center"/>
    </xf>
    <xf numFmtId="0" fontId="227" fillId="0" borderId="0" xfId="64578" applyFont="1"/>
    <xf numFmtId="49" fontId="226" fillId="0" borderId="0" xfId="64578" applyNumberFormat="1" applyFont="1" applyAlignment="1">
      <alignment horizontal="center" wrapText="1"/>
    </xf>
    <xf numFmtId="0" fontId="226" fillId="0" borderId="0" xfId="64578" applyFont="1" applyAlignment="1">
      <alignment vertical="center" wrapText="1"/>
    </xf>
    <xf numFmtId="229" fontId="226" fillId="0" borderId="0" xfId="64579" applyNumberFormat="1" applyFont="1" applyAlignment="1">
      <alignment horizontal="center" vertical="center"/>
    </xf>
    <xf numFmtId="0" fontId="226" fillId="0" borderId="0" xfId="64578" applyFont="1" applyAlignment="1">
      <alignment vertical="center"/>
    </xf>
    <xf numFmtId="0" fontId="227" fillId="0" borderId="0" xfId="64578" applyFont="1" applyAlignment="1">
      <alignment horizontal="right"/>
    </xf>
    <xf numFmtId="213" fontId="227" fillId="0" borderId="0" xfId="64580" applyNumberFormat="1" applyFont="1" applyAlignment="1">
      <alignment horizontal="center"/>
    </xf>
    <xf numFmtId="229" fontId="228" fillId="0" borderId="0" xfId="64579" applyNumberFormat="1" applyFont="1" applyAlignment="1">
      <alignment horizontal="center"/>
    </xf>
    <xf numFmtId="213" fontId="228" fillId="0" borderId="0" xfId="64580" applyNumberFormat="1" applyFont="1" applyAlignment="1">
      <alignment horizontal="center"/>
    </xf>
    <xf numFmtId="213" fontId="226" fillId="0" borderId="0" xfId="64580" applyNumberFormat="1" applyFont="1" applyAlignment="1">
      <alignment horizontal="center"/>
    </xf>
    <xf numFmtId="213" fontId="226" fillId="0" borderId="0" xfId="64578" applyNumberFormat="1" applyFont="1" applyAlignment="1">
      <alignment horizontal="center"/>
    </xf>
    <xf numFmtId="0" fontId="229" fillId="0" borderId="0" xfId="64578" applyFont="1"/>
    <xf numFmtId="229" fontId="226" fillId="0" borderId="0" xfId="64579" applyNumberFormat="1" applyFont="1" applyFill="1" applyAlignment="1">
      <alignment horizontal="center" vertical="center"/>
    </xf>
    <xf numFmtId="229" fontId="226" fillId="0" borderId="66" xfId="64579" applyNumberFormat="1" applyFont="1" applyFill="1" applyBorder="1" applyAlignment="1">
      <alignment horizontal="center" vertical="center"/>
    </xf>
    <xf numFmtId="0" fontId="230" fillId="0" borderId="0" xfId="64578" applyFont="1" applyAlignment="1">
      <alignment horizontal="right"/>
    </xf>
    <xf numFmtId="229" fontId="228" fillId="0" borderId="56" xfId="64579" applyNumberFormat="1" applyFont="1" applyBorder="1" applyAlignment="1">
      <alignment horizontal="center"/>
    </xf>
    <xf numFmtId="0" fontId="230" fillId="0" borderId="0" xfId="64578" applyFont="1" applyAlignment="1">
      <alignment horizontal="left"/>
    </xf>
    <xf numFmtId="229" fontId="228" fillId="0" borderId="10" xfId="64579" applyNumberFormat="1" applyFont="1" applyBorder="1" applyAlignment="1">
      <alignment horizontal="center"/>
    </xf>
    <xf numFmtId="0" fontId="226" fillId="0" borderId="19" xfId="64578" applyFont="1" applyBorder="1"/>
    <xf numFmtId="213" fontId="226" fillId="0" borderId="19" xfId="64580" applyNumberFormat="1" applyFont="1" applyBorder="1" applyAlignment="1">
      <alignment horizontal="center"/>
    </xf>
    <xf numFmtId="0" fontId="227" fillId="0" borderId="0" xfId="64578" applyFont="1" applyBorder="1"/>
    <xf numFmtId="213" fontId="226" fillId="0" borderId="0" xfId="64580" applyNumberFormat="1" applyFont="1" applyBorder="1" applyAlignment="1">
      <alignment horizontal="center"/>
    </xf>
    <xf numFmtId="0" fontId="226" fillId="0" borderId="0" xfId="64578" applyFont="1" applyBorder="1"/>
    <xf numFmtId="0" fontId="231" fillId="0" borderId="0" xfId="64578" applyFont="1"/>
    <xf numFmtId="0" fontId="226" fillId="0" borderId="19" xfId="64578" applyFont="1" applyBorder="1" applyAlignment="1">
      <alignment horizontal="center"/>
    </xf>
    <xf numFmtId="229" fontId="228" fillId="139" borderId="56" xfId="64579" applyNumberFormat="1" applyFont="1" applyFill="1" applyBorder="1" applyAlignment="1">
      <alignment horizontal="center"/>
    </xf>
    <xf numFmtId="229" fontId="228" fillId="0" borderId="0" xfId="64579" applyNumberFormat="1" applyFont="1" applyBorder="1" applyAlignment="1">
      <alignment horizontal="center"/>
    </xf>
    <xf numFmtId="213" fontId="225" fillId="140" borderId="0" xfId="7731" applyNumberFormat="1" applyFont="1" applyFill="1"/>
    <xf numFmtId="213" fontId="225" fillId="140" borderId="0" xfId="7731" applyNumberFormat="1" applyFont="1" applyFill="1" applyBorder="1"/>
    <xf numFmtId="213" fontId="225" fillId="140" borderId="12" xfId="7731" applyNumberFormat="1" applyFont="1" applyFill="1" applyBorder="1"/>
    <xf numFmtId="231" fontId="23" fillId="0" borderId="0" xfId="64577" applyNumberFormat="1" applyFont="1" applyFill="1" applyAlignment="1">
      <alignment horizontal="center"/>
    </xf>
    <xf numFmtId="0" fontId="22" fillId="138" borderId="67" xfId="14796" applyFont="1" applyFill="1" applyBorder="1" applyAlignment="1">
      <alignment horizontal="center" vertical="center" wrapText="1"/>
    </xf>
    <xf numFmtId="229" fontId="232" fillId="140" borderId="0" xfId="0" applyNumberFormat="1" applyFont="1" applyFill="1"/>
    <xf numFmtId="213" fontId="232" fillId="140" borderId="0" xfId="7773" applyNumberFormat="1" applyFont="1" applyFill="1"/>
    <xf numFmtId="213" fontId="232" fillId="140" borderId="12" xfId="7773" applyNumberFormat="1" applyFont="1" applyFill="1" applyBorder="1"/>
    <xf numFmtId="0" fontId="0" fillId="0" borderId="12" xfId="0" applyFill="1" applyBorder="1"/>
    <xf numFmtId="0" fontId="0" fillId="0" borderId="12" xfId="0" applyFill="1" applyBorder="1" applyAlignment="1">
      <alignment horizontal="center"/>
    </xf>
    <xf numFmtId="0" fontId="0" fillId="0" borderId="0" xfId="0" applyFill="1" applyAlignment="1">
      <alignment horizontal="center"/>
    </xf>
    <xf numFmtId="213" fontId="0" fillId="0" borderId="0" xfId="64577" applyNumberFormat="1" applyFont="1" applyFill="1"/>
    <xf numFmtId="213" fontId="0" fillId="0" borderId="12" xfId="64577" applyNumberFormat="1" applyFont="1" applyFill="1" applyBorder="1"/>
    <xf numFmtId="17" fontId="0" fillId="0" borderId="12" xfId="0" applyNumberFormat="1" applyFill="1" applyBorder="1" applyAlignment="1">
      <alignment horizontal="center"/>
    </xf>
    <xf numFmtId="0" fontId="0" fillId="0" borderId="0" xfId="0" applyFill="1" applyBorder="1" applyAlignment="1">
      <alignment horizontal="center"/>
    </xf>
    <xf numFmtId="213" fontId="0" fillId="0" borderId="0" xfId="0" applyNumberFormat="1" applyFill="1"/>
    <xf numFmtId="232" fontId="20" fillId="0" borderId="0" xfId="14796" applyNumberFormat="1" applyFont="1"/>
    <xf numFmtId="0" fontId="29" fillId="0" borderId="0" xfId="0" applyFont="1" applyFill="1"/>
    <xf numFmtId="230" fontId="225" fillId="0" borderId="0" xfId="64577" applyNumberFormat="1" applyFont="1" applyFill="1" applyAlignment="1">
      <alignment horizontal="center"/>
    </xf>
    <xf numFmtId="230" fontId="225" fillId="0" borderId="0" xfId="0" applyNumberFormat="1" applyFont="1" applyFill="1"/>
    <xf numFmtId="213" fontId="22" fillId="0" borderId="26" xfId="7759" applyNumberFormat="1" applyFont="1" applyFill="1" applyBorder="1" applyAlignment="1">
      <alignment horizontal="center"/>
    </xf>
    <xf numFmtId="213" fontId="22" fillId="0" borderId="27" xfId="7759" applyNumberFormat="1" applyFont="1" applyFill="1" applyBorder="1" applyAlignment="1">
      <alignment horizontal="center"/>
    </xf>
    <xf numFmtId="0" fontId="22" fillId="0" borderId="26" xfId="14796" applyFont="1" applyFill="1" applyBorder="1" applyAlignment="1">
      <alignment horizontal="center"/>
    </xf>
    <xf numFmtId="228" fontId="22" fillId="0" borderId="26" xfId="16051" applyNumberFormat="1" applyFont="1" applyFill="1" applyBorder="1" applyAlignment="1">
      <alignment horizontal="center"/>
    </xf>
    <xf numFmtId="37" fontId="22" fillId="0" borderId="26" xfId="14796" applyNumberFormat="1" applyFont="1" applyFill="1" applyBorder="1" applyAlignment="1">
      <alignment horizontal="center"/>
    </xf>
    <xf numFmtId="37" fontId="22" fillId="0" borderId="26" xfId="14796" applyNumberFormat="1" applyFont="1" applyFill="1" applyBorder="1" applyAlignment="1"/>
    <xf numFmtId="0" fontId="22" fillId="0" borderId="68" xfId="2" applyFont="1" applyFill="1" applyBorder="1" applyAlignment="1">
      <alignment horizontal="left" vertical="center"/>
    </xf>
    <xf numFmtId="0" fontId="22" fillId="0" borderId="10" xfId="2" applyFont="1" applyFill="1" applyBorder="1" applyAlignment="1">
      <alignment horizontal="center" vertical="center" wrapText="1"/>
    </xf>
    <xf numFmtId="0" fontId="22" fillId="0" borderId="10" xfId="2" applyFont="1" applyFill="1" applyBorder="1" applyAlignment="1">
      <alignment vertical="center" wrapText="1"/>
    </xf>
    <xf numFmtId="5" fontId="22" fillId="0" borderId="69" xfId="1" applyNumberFormat="1" applyFont="1" applyFill="1" applyBorder="1" applyAlignment="1">
      <alignment horizontal="center" vertical="center"/>
    </xf>
    <xf numFmtId="0" fontId="75" fillId="0" borderId="12" xfId="0" applyFont="1" applyFill="1" applyBorder="1" applyAlignment="1">
      <alignment horizontal="left"/>
    </xf>
    <xf numFmtId="0" fontId="223" fillId="0" borderId="0" xfId="0" applyFont="1" applyFill="1" applyAlignment="1">
      <alignment horizontal="left"/>
    </xf>
    <xf numFmtId="233" fontId="107" fillId="0" borderId="0" xfId="13817" applyNumberFormat="1" applyFont="1" applyAlignment="1">
      <alignment horizontal="left"/>
    </xf>
    <xf numFmtId="233" fontId="107" fillId="0" borderId="0" xfId="13817" applyNumberFormat="1" applyFont="1" applyAlignment="1">
      <alignment horizontal="right"/>
    </xf>
    <xf numFmtId="233" fontId="236" fillId="0" borderId="0" xfId="13817" applyNumberFormat="1" applyFont="1" applyAlignment="1">
      <alignment horizontal="right"/>
    </xf>
    <xf numFmtId="0" fontId="20" fillId="0" borderId="0" xfId="13817"/>
    <xf numFmtId="49" fontId="107" fillId="0" borderId="0" xfId="13817" applyNumberFormat="1" applyFont="1" applyAlignment="1">
      <alignment horizontal="left" wrapText="1"/>
    </xf>
    <xf numFmtId="49" fontId="107" fillId="0" borderId="0" xfId="13817" applyNumberFormat="1" applyFont="1" applyAlignment="1">
      <alignment horizontal="right" wrapText="1"/>
    </xf>
    <xf numFmtId="49" fontId="236" fillId="0" borderId="0" xfId="13817" applyNumberFormat="1" applyFont="1" applyAlignment="1">
      <alignment horizontal="right" wrapText="1"/>
    </xf>
    <xf numFmtId="49" fontId="173" fillId="0" borderId="0" xfId="13817" applyNumberFormat="1" applyFont="1" applyAlignment="1">
      <alignment horizontal="center" wrapText="1"/>
    </xf>
    <xf numFmtId="234" fontId="173" fillId="0" borderId="0" xfId="13817" applyNumberFormat="1" applyFont="1" applyAlignment="1">
      <alignment horizontal="center"/>
    </xf>
    <xf numFmtId="233" fontId="237" fillId="0" borderId="0" xfId="13817" applyNumberFormat="1" applyFont="1" applyAlignment="1">
      <alignment horizontal="center"/>
    </xf>
    <xf numFmtId="234" fontId="237" fillId="0" borderId="0" xfId="13817" applyNumberFormat="1" applyFont="1" applyAlignment="1">
      <alignment horizontal="center"/>
    </xf>
    <xf numFmtId="0" fontId="173" fillId="0" borderId="0" xfId="13817" applyFont="1" applyAlignment="1">
      <alignment horizontal="center"/>
    </xf>
    <xf numFmtId="233" fontId="107" fillId="141" borderId="0" xfId="13817" applyNumberFormat="1" applyFont="1" applyFill="1" applyAlignment="1">
      <alignment horizontal="left"/>
    </xf>
    <xf numFmtId="233" fontId="107" fillId="141" borderId="0" xfId="13817" applyNumberFormat="1" applyFont="1" applyFill="1" applyAlignment="1">
      <alignment horizontal="right"/>
    </xf>
    <xf numFmtId="233" fontId="236" fillId="141" borderId="0" xfId="13817" applyNumberFormat="1" applyFont="1" applyFill="1" applyAlignment="1">
      <alignment horizontal="right"/>
    </xf>
    <xf numFmtId="0" fontId="20" fillId="141" borderId="0" xfId="13817" applyFill="1"/>
    <xf numFmtId="233" fontId="107" fillId="141" borderId="0" xfId="13817" applyNumberFormat="1" applyFont="1" applyFill="1" applyAlignment="1">
      <alignment horizontal="center"/>
    </xf>
    <xf numFmtId="235" fontId="107" fillId="141" borderId="0" xfId="13817" applyNumberFormat="1" applyFont="1" applyFill="1" applyAlignment="1">
      <alignment horizontal="right"/>
    </xf>
    <xf numFmtId="10" fontId="107" fillId="141" borderId="0" xfId="16051" applyNumberFormat="1" applyFont="1" applyFill="1" applyAlignment="1">
      <alignment horizontal="right"/>
    </xf>
    <xf numFmtId="233" fontId="20" fillId="0" borderId="0" xfId="13817" applyNumberFormat="1"/>
    <xf numFmtId="233" fontId="107" fillId="142" borderId="0" xfId="13817" applyNumberFormat="1" applyFont="1" applyFill="1" applyAlignment="1">
      <alignment horizontal="left"/>
    </xf>
    <xf numFmtId="233" fontId="107" fillId="142" borderId="0" xfId="13817" applyNumberFormat="1" applyFont="1" applyFill="1" applyAlignment="1">
      <alignment horizontal="right"/>
    </xf>
    <xf numFmtId="233" fontId="236" fillId="142" borderId="0" xfId="13817" applyNumberFormat="1" applyFont="1" applyFill="1" applyAlignment="1">
      <alignment horizontal="right"/>
    </xf>
    <xf numFmtId="0" fontId="20" fillId="142" borderId="0" xfId="13817" applyFill="1"/>
    <xf numFmtId="233" fontId="107" fillId="142" borderId="0" xfId="13817" applyNumberFormat="1" applyFont="1" applyFill="1" applyAlignment="1">
      <alignment horizontal="center"/>
    </xf>
    <xf numFmtId="43" fontId="107" fillId="142" borderId="0" xfId="7731" applyFont="1" applyFill="1" applyAlignment="1">
      <alignment horizontal="right"/>
    </xf>
    <xf numFmtId="235" fontId="236" fillId="142" borderId="0" xfId="13817" applyNumberFormat="1" applyFont="1" applyFill="1" applyAlignment="1">
      <alignment horizontal="right"/>
    </xf>
    <xf numFmtId="235" fontId="107" fillId="142" borderId="0" xfId="13817" applyNumberFormat="1" applyFont="1" applyFill="1" applyAlignment="1">
      <alignment horizontal="right"/>
    </xf>
    <xf numFmtId="10" fontId="107" fillId="142" borderId="0" xfId="16051" applyNumberFormat="1" applyFont="1" applyFill="1" applyAlignment="1">
      <alignment horizontal="right"/>
    </xf>
    <xf numFmtId="233" fontId="107" fillId="140" borderId="0" xfId="13817" applyNumberFormat="1" applyFont="1" applyFill="1" applyAlignment="1">
      <alignment horizontal="left"/>
    </xf>
    <xf numFmtId="233" fontId="107" fillId="140" borderId="0" xfId="13817" applyNumberFormat="1" applyFont="1" applyFill="1" applyAlignment="1">
      <alignment horizontal="right"/>
    </xf>
    <xf numFmtId="233" fontId="236" fillId="140" borderId="0" xfId="13817" applyNumberFormat="1" applyFont="1" applyFill="1" applyAlignment="1">
      <alignment horizontal="right"/>
    </xf>
    <xf numFmtId="0" fontId="20" fillId="140" borderId="0" xfId="13817" applyFill="1"/>
    <xf numFmtId="235" fontId="107" fillId="140" borderId="0" xfId="13817" applyNumberFormat="1" applyFont="1" applyFill="1" applyAlignment="1">
      <alignment horizontal="right"/>
    </xf>
    <xf numFmtId="235" fontId="236" fillId="140" borderId="0" xfId="13817" applyNumberFormat="1" applyFont="1" applyFill="1" applyAlignment="1">
      <alignment horizontal="right"/>
    </xf>
    <xf numFmtId="10" fontId="107" fillId="140" borderId="0" xfId="16051" applyNumberFormat="1" applyFont="1" applyFill="1" applyAlignment="1">
      <alignment horizontal="right"/>
    </xf>
    <xf numFmtId="233" fontId="213" fillId="0" borderId="0" xfId="13817" applyNumberFormat="1" applyFont="1" applyAlignment="1">
      <alignment horizontal="left"/>
    </xf>
    <xf numFmtId="233" fontId="213" fillId="0" borderId="0" xfId="13817" applyNumberFormat="1" applyFont="1" applyAlignment="1">
      <alignment horizontal="right"/>
    </xf>
    <xf numFmtId="233" fontId="238" fillId="0" borderId="0" xfId="13817" applyNumberFormat="1" applyFont="1" applyAlignment="1">
      <alignment horizontal="right"/>
    </xf>
    <xf numFmtId="0" fontId="22" fillId="0" borderId="0" xfId="13817" applyFont="1"/>
    <xf numFmtId="233" fontId="107" fillId="143" borderId="70" xfId="13817" applyNumberFormat="1" applyFont="1" applyFill="1" applyBorder="1" applyAlignment="1">
      <alignment horizontal="left"/>
    </xf>
    <xf numFmtId="233" fontId="107" fillId="143" borderId="71" xfId="13817" applyNumberFormat="1" applyFont="1" applyFill="1" applyBorder="1" applyAlignment="1">
      <alignment horizontal="left"/>
    </xf>
    <xf numFmtId="10" fontId="107" fillId="143" borderId="72" xfId="16051" applyNumberFormat="1" applyFont="1" applyFill="1" applyBorder="1" applyAlignment="1">
      <alignment horizontal="right"/>
    </xf>
    <xf numFmtId="233" fontId="107" fillId="143" borderId="14" xfId="13817" applyNumberFormat="1" applyFont="1" applyFill="1" applyBorder="1" applyAlignment="1">
      <alignment horizontal="left"/>
    </xf>
    <xf numFmtId="233" fontId="107" fillId="143" borderId="0" xfId="13817" applyNumberFormat="1" applyFont="1" applyFill="1" applyBorder="1" applyAlignment="1">
      <alignment horizontal="left"/>
    </xf>
    <xf numFmtId="10" fontId="107" fillId="143" borderId="46" xfId="16051" applyNumberFormat="1" applyFont="1" applyFill="1" applyBorder="1" applyAlignment="1">
      <alignment horizontal="right"/>
    </xf>
    <xf numFmtId="233" fontId="107" fillId="143" borderId="73" xfId="13817" applyNumberFormat="1" applyFont="1" applyFill="1" applyBorder="1" applyAlignment="1">
      <alignment horizontal="left"/>
    </xf>
    <xf numFmtId="233" fontId="107" fillId="143" borderId="12" xfId="13817" applyNumberFormat="1" applyFont="1" applyFill="1" applyBorder="1" applyAlignment="1">
      <alignment horizontal="left"/>
    </xf>
    <xf numFmtId="10" fontId="107" fillId="143" borderId="74" xfId="16051" applyNumberFormat="1" applyFont="1" applyFill="1" applyBorder="1" applyAlignment="1">
      <alignment horizontal="right"/>
    </xf>
    <xf numFmtId="233" fontId="236" fillId="0" borderId="0" xfId="13817" applyNumberFormat="1" applyFont="1" applyAlignment="1">
      <alignment horizontal="left"/>
    </xf>
    <xf numFmtId="10" fontId="107" fillId="143" borderId="0" xfId="16051" applyNumberFormat="1" applyFont="1" applyFill="1" applyBorder="1" applyAlignment="1">
      <alignment horizontal="right"/>
    </xf>
    <xf numFmtId="0" fontId="20" fillId="0" borderId="0" xfId="2" applyFont="1" applyFill="1" applyAlignment="1">
      <alignment horizontal="left" vertical="top" wrapText="1"/>
    </xf>
    <xf numFmtId="0" fontId="223" fillId="0" borderId="0" xfId="2" applyFont="1" applyFill="1" applyAlignment="1">
      <alignment horizontal="center"/>
    </xf>
    <xf numFmtId="0" fontId="22" fillId="138" borderId="29" xfId="14796" applyFont="1" applyFill="1" applyBorder="1" applyAlignment="1">
      <alignment horizontal="center" vertical="center" wrapText="1"/>
    </xf>
    <xf numFmtId="0" fontId="22" fillId="138" borderId="63" xfId="14796" applyFont="1" applyFill="1" applyBorder="1" applyAlignment="1">
      <alignment horizontal="center" vertical="center" wrapText="1"/>
    </xf>
    <xf numFmtId="0" fontId="22" fillId="138" borderId="64" xfId="14796" applyFont="1" applyFill="1" applyBorder="1" applyAlignment="1">
      <alignment horizontal="center" vertical="center" wrapText="1"/>
    </xf>
    <xf numFmtId="0" fontId="75" fillId="0" borderId="0" xfId="0" applyFont="1" applyFill="1"/>
    <xf numFmtId="49" fontId="213" fillId="0" borderId="0" xfId="13817" applyNumberFormat="1" applyFont="1" applyAlignment="1">
      <alignment horizontal="left" wrapText="1"/>
    </xf>
    <xf numFmtId="0" fontId="22" fillId="0" borderId="0" xfId="14796" applyFont="1" applyAlignment="1">
      <alignment horizontal="left"/>
    </xf>
  </cellXfs>
  <cellStyles count="64625">
    <cellStyle name="_x0013_" xfId="3"/>
    <cellStyle name="-" xfId="4"/>
    <cellStyle name=" 1" xfId="64581"/>
    <cellStyle name="$" xfId="5"/>
    <cellStyle name="$ 0 decimal" xfId="6"/>
    <cellStyle name="$ 2 decimals" xfId="7"/>
    <cellStyle name="$." xfId="8"/>
    <cellStyle name="%" xfId="9"/>
    <cellStyle name="%%" xfId="10"/>
    <cellStyle name="%% 2" xfId="11"/>
    <cellStyle name="%%_March_LTD_Premium" xfId="12"/>
    <cellStyle name="%." xfId="13"/>
    <cellStyle name="%_eric" xfId="14"/>
    <cellStyle name="%2" xfId="15"/>
    <cellStyle name="%2 2" xfId="16"/>
    <cellStyle name="%2_March_LTD_Premium" xfId="17"/>
    <cellStyle name="(" xfId="18"/>
    <cellStyle name="." xfId="19"/>
    <cellStyle name=". 2" xfId="20"/>
    <cellStyle name=". 2 2" xfId="21"/>
    <cellStyle name=". 2 2 2" xfId="22"/>
    <cellStyle name=". 2 3" xfId="23"/>
    <cellStyle name=". 3" xfId="24"/>
    <cellStyle name=". 3 2" xfId="25"/>
    <cellStyle name="..1" xfId="26"/>
    <cellStyle name="..1 2" xfId="27"/>
    <cellStyle name="..1_March_LTD_Premium" xfId="28"/>
    <cellStyle name=".0" xfId="29"/>
    <cellStyle name=".0\" xfId="30"/>
    <cellStyle name=".0\ 10" xfId="31"/>
    <cellStyle name=".0\ 10 2" xfId="32"/>
    <cellStyle name=".0\ 10 2 2" xfId="33"/>
    <cellStyle name=".0\ 10 3" xfId="34"/>
    <cellStyle name=".0\ 11" xfId="35"/>
    <cellStyle name=".0\ 11 2" xfId="36"/>
    <cellStyle name=".0\ 11 2 2" xfId="37"/>
    <cellStyle name=".0\ 11 3" xfId="38"/>
    <cellStyle name=".0\ 12" xfId="39"/>
    <cellStyle name=".0\ 12 2" xfId="40"/>
    <cellStyle name=".0\ 2" xfId="41"/>
    <cellStyle name=".0\ 2 2" xfId="42"/>
    <cellStyle name=".0\ 2 3" xfId="43"/>
    <cellStyle name=".0\ 2_Other Benefits Allocation %" xfId="44"/>
    <cellStyle name=".0\ 3" xfId="45"/>
    <cellStyle name=".0\ 3 2" xfId="46"/>
    <cellStyle name=".0\ 3 3" xfId="47"/>
    <cellStyle name=".0\ 3_Other Benefits Allocation %" xfId="48"/>
    <cellStyle name=".0\ 4" xfId="49"/>
    <cellStyle name=".0\ 4 2" xfId="50"/>
    <cellStyle name=".0\ 4 3" xfId="51"/>
    <cellStyle name=".0\ 4_Other Benefits Allocation %" xfId="52"/>
    <cellStyle name=".0\ 5" xfId="53"/>
    <cellStyle name=".0\ 5 2" xfId="54"/>
    <cellStyle name=".0\ 5 2 2" xfId="55"/>
    <cellStyle name=".0\ 5 2 2 2" xfId="56"/>
    <cellStyle name=".0\ 5 2 3" xfId="57"/>
    <cellStyle name=".0\ 5 3" xfId="58"/>
    <cellStyle name=".0\ 5 3 2" xfId="59"/>
    <cellStyle name=".0\ 5 3 2 2" xfId="60"/>
    <cellStyle name=".0\ 5 3 3" xfId="61"/>
    <cellStyle name=".0\ 5 4" xfId="62"/>
    <cellStyle name=".0\ 5 4 2" xfId="63"/>
    <cellStyle name=".0\ 5 5" xfId="64"/>
    <cellStyle name=".0\ 5 5 2" xfId="65"/>
    <cellStyle name=".0\ 5 6" xfId="66"/>
    <cellStyle name=".0\ 6" xfId="67"/>
    <cellStyle name=".0\ 6 2" xfId="68"/>
    <cellStyle name=".0\ 6 2 2" xfId="69"/>
    <cellStyle name=".0\ 6 3" xfId="70"/>
    <cellStyle name=".0\ 7" xfId="71"/>
    <cellStyle name=".0\ 7 2" xfId="72"/>
    <cellStyle name=".0\ 7 2 2" xfId="73"/>
    <cellStyle name=".0\ 7 3" xfId="74"/>
    <cellStyle name=".0\ 8" xfId="75"/>
    <cellStyle name=".0\ 8 2" xfId="76"/>
    <cellStyle name=".0\ 8 2 2" xfId="77"/>
    <cellStyle name=".0\ 8 3" xfId="78"/>
    <cellStyle name=".0\ 9" xfId="79"/>
    <cellStyle name=".0\ 9 2" xfId="80"/>
    <cellStyle name=".0\ 9 2 2" xfId="81"/>
    <cellStyle name=".0\ 9 3" xfId="82"/>
    <cellStyle name=".0\_401K Summary" xfId="83"/>
    <cellStyle name=".0_1212 LTD (ASC 715) Cost Pushout Final True up" xfId="84"/>
    <cellStyle name=".00" xfId="85"/>
    <cellStyle name=".000" xfId="86"/>
    <cellStyle name=".1" xfId="87"/>
    <cellStyle name=".11" xfId="88"/>
    <cellStyle name=".12" xfId="89"/>
    <cellStyle name=".2" xfId="90"/>
    <cellStyle name=".3" xfId="91"/>
    <cellStyle name=".9" xfId="92"/>
    <cellStyle name=".d" xfId="93"/>
    <cellStyle name=".d." xfId="94"/>
    <cellStyle name=".d1" xfId="95"/>
    <cellStyle name=".d1 2" xfId="96"/>
    <cellStyle name=".d1_March_LTD_Premium" xfId="97"/>
    <cellStyle name=".q" xfId="98"/>
    <cellStyle name=".q 2" xfId="99"/>
    <cellStyle name=".q_March_LTD_Premium" xfId="100"/>
    <cellStyle name="?? [0]_VERA" xfId="101"/>
    <cellStyle name="?????_VERA" xfId="102"/>
    <cellStyle name="??_VERA" xfId="103"/>
    <cellStyle name="__Setup_" xfId="104"/>
    <cellStyle name="__Setup__Budget Support 2012-09 2013-15 Benefit Programs v5 with NEER Barg Update" xfId="105"/>
    <cellStyle name="__Setup__Capital Prov 1Q10" xfId="106"/>
    <cellStyle name="__Setup__Capital Prov 1Q10 2" xfId="107"/>
    <cellStyle name="__Setup__Capital Prov 1Q10_March_LTD_Premium" xfId="108"/>
    <cellStyle name="__Setup__Capital Prov 1Q10_Nov Self Admin LTD Income Premium - CIGNA" xfId="109"/>
    <cellStyle name="__Setup__Capital Prov 1Q10_Summary Unrounded" xfId="110"/>
    <cellStyle name="__Setup__FAS 106 subsidy 2010" xfId="111"/>
    <cellStyle name="__Setup__FAS 106 subsidy 2010 2" xfId="112"/>
    <cellStyle name="__Setup__FAS 106 subsidy 2010_March_LTD_Premium" xfId="113"/>
    <cellStyle name="__Setup__FAS 106 subsidy 2010_Nov Self Admin LTD Income Premium - CIGNA" xfId="114"/>
    <cellStyle name="__Setup__FAS 106 subsidy 2010_Summary Unrounded" xfId="115"/>
    <cellStyle name="__Setup__LTD-FAS 112 Summary" xfId="116"/>
    <cellStyle name="_~9658152" xfId="117"/>
    <cellStyle name="_~9658152 2" xfId="118"/>
    <cellStyle name="_~9658152_2008 FPL Group Tax Workpapers" xfId="119"/>
    <cellStyle name="_~9658152_2008 FPL Group Tax Workpapers_Budget Support 2012-09 2013-15 Benefit Programs v5 with NEER Barg Update" xfId="120"/>
    <cellStyle name="_~9658152_2008 FPL Group Tax Workpapers_LTD-FAS 112 Summary" xfId="121"/>
    <cellStyle name="_~9658152_Group Prov M11 09" xfId="122"/>
    <cellStyle name="_~9658152_Group Prov M11 09 2" xfId="123"/>
    <cellStyle name="_~9658152_Group Prov M11 09_March_LTD_Premium" xfId="124"/>
    <cellStyle name="_~9658152_Group Prov M11 09_Nov Self Admin LTD Income Premium - CIGNA" xfId="125"/>
    <cellStyle name="_~9658152_Group Prov M11 09_Summary Unrounded" xfId="126"/>
    <cellStyle name="_~9658152_March_LTD_Premium" xfId="127"/>
    <cellStyle name="_~9658152_Nov Self Admin LTD Income Premium - CIGNA" xfId="128"/>
    <cellStyle name="_~9658152_Summary Unrounded" xfId="129"/>
    <cellStyle name="_030101 FPLE MOST LIKELY, &amp; LOW &amp; HIGH AVERAGE CONSULTANT OIL PRICE FORECASTS" xfId="130"/>
    <cellStyle name="_030101 FPLE MOST LIKELY, &amp; LOW &amp; HIGH AVERAGE CONSULTANT OIL PRICE FORECASTS_Budget Support 2012-09 2013-15 Benefit Programs v5 with NEER Barg Update" xfId="131"/>
    <cellStyle name="_030101 FPLE MOST LIKELY, &amp; LOW &amp; HIGH AVERAGE CONSULTANT OIL PRICE FORECASTS_Capital Prov 1Q10" xfId="132"/>
    <cellStyle name="_030101 FPLE MOST LIKELY, &amp; LOW &amp; HIGH AVERAGE CONSULTANT OIL PRICE FORECASTS_Capital Prov 1Q10 2" xfId="133"/>
    <cellStyle name="_030101 FPLE MOST LIKELY, &amp; LOW &amp; HIGH AVERAGE CONSULTANT OIL PRICE FORECASTS_Capital Prov 1Q10_March_LTD_Premium" xfId="134"/>
    <cellStyle name="_030101 FPLE MOST LIKELY, &amp; LOW &amp; HIGH AVERAGE CONSULTANT OIL PRICE FORECASTS_Capital Prov 1Q10_Nov Self Admin LTD Income Premium - CIGNA" xfId="135"/>
    <cellStyle name="_030101 FPLE MOST LIKELY, &amp; LOW &amp; HIGH AVERAGE CONSULTANT OIL PRICE FORECASTS_Capital Prov 1Q10_Summary Unrounded" xfId="136"/>
    <cellStyle name="_030101 FPLE MOST LIKELY, &amp; LOW &amp; HIGH AVERAGE CONSULTANT OIL PRICE FORECASTS_LTD-FAS 112 Summary" xfId="137"/>
    <cellStyle name="_030401 FPLE MOST LIKELY AVERAGE CONSULTANT NATURAL GAS PRICE FORECAST" xfId="138"/>
    <cellStyle name="_030401 FPLE MOST LIKELY AVERAGE CONSULTANT NATURAL GAS PRICE FORECAST_Budget Support 2012-09 2013-15 Benefit Programs v5 with NEER Barg Update" xfId="139"/>
    <cellStyle name="_030401 FPLE MOST LIKELY AVERAGE CONSULTANT NATURAL GAS PRICE FORECAST_Capital Prov 1Q10" xfId="140"/>
    <cellStyle name="_030401 FPLE MOST LIKELY AVERAGE CONSULTANT NATURAL GAS PRICE FORECAST_Capital Prov 1Q10 2" xfId="141"/>
    <cellStyle name="_030401 FPLE MOST LIKELY AVERAGE CONSULTANT NATURAL GAS PRICE FORECAST_Capital Prov 1Q10_March_LTD_Premium" xfId="142"/>
    <cellStyle name="_030401 FPLE MOST LIKELY AVERAGE CONSULTANT NATURAL GAS PRICE FORECAST_Capital Prov 1Q10_Nov Self Admin LTD Income Premium - CIGNA" xfId="143"/>
    <cellStyle name="_030401 FPLE MOST LIKELY AVERAGE CONSULTANT NATURAL GAS PRICE FORECAST_Capital Prov 1Q10_Summary Unrounded" xfId="144"/>
    <cellStyle name="_030401 FPLE MOST LIKELY AVERAGE CONSULTANT NATURAL GAS PRICE FORECAST_LTD-FAS 112 Summary" xfId="145"/>
    <cellStyle name="_2002 Doswell cash model" xfId="146"/>
    <cellStyle name="_2002 Doswell cash model 2" xfId="147"/>
    <cellStyle name="_2002 Doswell cash model_2008 FPL Group Tax Workpapers" xfId="148"/>
    <cellStyle name="_2002 Doswell cash model_2008 FPL Group Tax Workpapers_Budget Support 2012-09 2013-15 Benefit Programs v5 with NEER Barg Update" xfId="149"/>
    <cellStyle name="_2002 Doswell cash model_2008 FPL Group Tax Workpapers_LTD-FAS 112 Summary" xfId="150"/>
    <cellStyle name="_2002 Doswell cash model_Group Prov M11 09" xfId="151"/>
    <cellStyle name="_2002 Doswell cash model_Group Prov M11 09 2" xfId="152"/>
    <cellStyle name="_2002 Doswell cash model_Group Prov M11 09_March_LTD_Premium" xfId="153"/>
    <cellStyle name="_2002 Doswell cash model_Group Prov M11 09_Nov Self Admin LTD Income Premium - CIGNA" xfId="154"/>
    <cellStyle name="_2002 Doswell cash model_Group Prov M11 09_Summary Unrounded" xfId="155"/>
    <cellStyle name="_2002 Doswell cash model_March_LTD_Premium" xfId="156"/>
    <cellStyle name="_2002 Doswell cash model_Nov Self Admin LTD Income Premium - CIGNA" xfId="157"/>
    <cellStyle name="_2002 Doswell cash model_Summary Unrounded" xfId="158"/>
    <cellStyle name="_2004 Amended KS distribution" xfId="159"/>
    <cellStyle name="_2004 Amended KS distribution 2" xfId="160"/>
    <cellStyle name="_2004 Amended KS distribution_March_LTD_Premium" xfId="161"/>
    <cellStyle name="_2004 Amended KS distribution_Nov Self Admin LTD Income Premium - CIGNA" xfId="162"/>
    <cellStyle name="_2004 Amended KS distribution_Summary Unrounded" xfId="163"/>
    <cellStyle name="_2005 FPLE Power Marketing Tax Workpapers1" xfId="164"/>
    <cellStyle name="_2005 FPLE Power Marketing Tax Workpapers1 2" xfId="165"/>
    <cellStyle name="_2005 FPLE Power Marketing Tax Workpapers1_March_LTD_Premium" xfId="166"/>
    <cellStyle name="_2005 FPLE Power Marketing Tax Workpapers1_Nov Self Admin LTD Income Premium - CIGNA" xfId="167"/>
    <cellStyle name="_2005 FPLE Power Marketing Tax Workpapers1_Summary Unrounded" xfId="168"/>
    <cellStyle name="_2005 Project Mgmt Tax Workpapers" xfId="169"/>
    <cellStyle name="_2005 Project Mgmt Tax Workpapers 2" xfId="170"/>
    <cellStyle name="_2005 Project Mgmt Tax Workpapers_March_LTD_Premium" xfId="171"/>
    <cellStyle name="_2005 Project Mgmt Tax Workpapers_Nov Self Admin LTD Income Premium - CIGNA" xfId="172"/>
    <cellStyle name="_2005 Project Mgmt Tax Workpapers_Summary Unrounded" xfId="173"/>
    <cellStyle name="_2006 FPL Group Capital Tax Workpapers1" xfId="174"/>
    <cellStyle name="_2006 FPL Group Capital Tax Workpapers1 2" xfId="175"/>
    <cellStyle name="_2006 FPL Group Capital Tax Workpapers1_March_LTD_Premium" xfId="176"/>
    <cellStyle name="_2006 FPL Group Capital Tax Workpapers1_Nov Self Admin LTD Income Premium - CIGNA" xfId="177"/>
    <cellStyle name="_2006 FPL Group Capital Tax Workpapers1_Summary Unrounded" xfId="178"/>
    <cellStyle name="_2006 Tax Liability by Categoryv3_042307" xfId="179"/>
    <cellStyle name="_2006 Tax Liability by Categoryv3_042307 2" xfId="180"/>
    <cellStyle name="_2006 Tax Liability by Categoryv3_042307_March_LTD_Premium" xfId="181"/>
    <cellStyle name="_2006 Tax Liability by Categoryv3_042307_Nov Self Admin LTD Income Premium - CIGNA" xfId="182"/>
    <cellStyle name="_2006 Tax Liability by Categoryv3_042307_Summary Unrounded" xfId="183"/>
    <cellStyle name="_2006.10.03 TAX PROV FRCST COMPARISION" xfId="184"/>
    <cellStyle name="_2006.10.03 TAX PROV FRCST COMPARISION_1212 LTD (ASC 715) Cost Pushout Final True up" xfId="185"/>
    <cellStyle name="_2006.10.03 TAX PROV FRCST COMPARISION_Summary Unrounded" xfId="186"/>
    <cellStyle name="_2007 OOPAs" xfId="187"/>
    <cellStyle name="_2007 OOPAs_Budget Support 2012-09 2013-15 Benefit Programs v5 with NEER Barg Update" xfId="188"/>
    <cellStyle name="_2007 OOPAs_Capital Prov 1Q10" xfId="189"/>
    <cellStyle name="_2007 OOPAs_Capital Prov 1Q10 2" xfId="190"/>
    <cellStyle name="_2007 OOPAs_Capital Prov 1Q10_March_LTD_Premium" xfId="191"/>
    <cellStyle name="_2007 OOPAs_Capital Prov 1Q10_Nov Self Admin LTD Income Premium - CIGNA" xfId="192"/>
    <cellStyle name="_2007 OOPAs_Capital Prov 1Q10_Summary Unrounded" xfId="193"/>
    <cellStyle name="_2007 OOPAs_LTD-FAS 112 Summary" xfId="194"/>
    <cellStyle name="_5009" xfId="195"/>
    <cellStyle name="_5009 2" xfId="196"/>
    <cellStyle name="_5009_2008 FPL Group Tax Workpapers" xfId="197"/>
    <cellStyle name="_5009_2008 FPL Group Tax Workpapers_Budget Support 2012-09 2013-15 Benefit Programs v5 with NEER Barg Update" xfId="198"/>
    <cellStyle name="_5009_2008 FPL Group Tax Workpapers_LTD-FAS 112 Summary" xfId="199"/>
    <cellStyle name="_5009_Group Prov M11 09" xfId="200"/>
    <cellStyle name="_5009_Group Prov M11 09 2" xfId="201"/>
    <cellStyle name="_5009_Group Prov M11 09_March_LTD_Premium" xfId="202"/>
    <cellStyle name="_5009_Group Prov M11 09_Nov Self Admin LTD Income Premium - CIGNA" xfId="203"/>
    <cellStyle name="_5009_Group Prov M11 09_Summary Unrounded" xfId="204"/>
    <cellStyle name="_5009_March_LTD_Premium" xfId="205"/>
    <cellStyle name="_5009_Nov Self Admin LTD Income Premium - CIGNA" xfId="206"/>
    <cellStyle name="_5009_Summary Unrounded" xfId="207"/>
    <cellStyle name="_5010" xfId="208"/>
    <cellStyle name="_5010 2" xfId="209"/>
    <cellStyle name="_5010_2008 FPL Group Tax Workpapers" xfId="210"/>
    <cellStyle name="_5010_2008 FPL Group Tax Workpapers_Budget Support 2012-09 2013-15 Benefit Programs v5 with NEER Barg Update" xfId="211"/>
    <cellStyle name="_5010_2008 FPL Group Tax Workpapers_LTD-FAS 112 Summary" xfId="212"/>
    <cellStyle name="_5010_Group Prov M11 09" xfId="213"/>
    <cellStyle name="_5010_Group Prov M11 09 2" xfId="214"/>
    <cellStyle name="_5010_Group Prov M11 09_March_LTD_Premium" xfId="215"/>
    <cellStyle name="_5010_Group Prov M11 09_Nov Self Admin LTD Income Premium - CIGNA" xfId="216"/>
    <cellStyle name="_5010_Group Prov M11 09_Summary Unrounded" xfId="217"/>
    <cellStyle name="_5010_March_LTD_Premium" xfId="218"/>
    <cellStyle name="_5010_Nov Self Admin LTD Income Premium - CIGNA" xfId="219"/>
    <cellStyle name="_5010_Summary Unrounded" xfId="220"/>
    <cellStyle name="_6006" xfId="221"/>
    <cellStyle name="_6006 2" xfId="222"/>
    <cellStyle name="_6006_2008 FPL Group Tax Workpapers" xfId="223"/>
    <cellStyle name="_6006_2008 FPL Group Tax Workpapers_Budget Support 2012-09 2013-15 Benefit Programs v5 with NEER Barg Update" xfId="224"/>
    <cellStyle name="_6006_2008 FPL Group Tax Workpapers_LTD-FAS 112 Summary" xfId="225"/>
    <cellStyle name="_6006_Group Prov M11 09" xfId="226"/>
    <cellStyle name="_6006_Group Prov M11 09 2" xfId="227"/>
    <cellStyle name="_6006_Group Prov M11 09_March_LTD_Premium" xfId="228"/>
    <cellStyle name="_6006_Group Prov M11 09_Nov Self Admin LTD Income Premium - CIGNA" xfId="229"/>
    <cellStyle name="_6006_Group Prov M11 09_Summary Unrounded" xfId="230"/>
    <cellStyle name="_6006_March_LTD_Premium" xfId="231"/>
    <cellStyle name="_6006_Nov Self Admin LTD Income Premium - CIGNA" xfId="232"/>
    <cellStyle name="_6006_Summary Unrounded" xfId="233"/>
    <cellStyle name="_6008" xfId="234"/>
    <cellStyle name="_6008 2" xfId="235"/>
    <cellStyle name="_6008_2008 FPL Group Tax Workpapers" xfId="236"/>
    <cellStyle name="_6008_2008 FPL Group Tax Workpapers_Budget Support 2012-09 2013-15 Benefit Programs v5 with NEER Barg Update" xfId="237"/>
    <cellStyle name="_6008_2008 FPL Group Tax Workpapers_LTD-FAS 112 Summary" xfId="238"/>
    <cellStyle name="_6008_Group Prov M11 09" xfId="239"/>
    <cellStyle name="_6008_Group Prov M11 09 2" xfId="240"/>
    <cellStyle name="_6008_Group Prov M11 09_March_LTD_Premium" xfId="241"/>
    <cellStyle name="_6008_Group Prov M11 09_Nov Self Admin LTD Income Premium - CIGNA" xfId="242"/>
    <cellStyle name="_6008_Group Prov M11 09_Summary Unrounded" xfId="243"/>
    <cellStyle name="_6008_March_LTD_Premium" xfId="244"/>
    <cellStyle name="_6008_Nov Self Admin LTD Income Premium - CIGNA" xfId="245"/>
    <cellStyle name="_6008_Summary Unrounded" xfId="246"/>
    <cellStyle name="_6009" xfId="247"/>
    <cellStyle name="_6009 2" xfId="248"/>
    <cellStyle name="_6009_2008 FPL Group Tax Workpapers" xfId="249"/>
    <cellStyle name="_6009_2008 FPL Group Tax Workpapers_Budget Support 2012-09 2013-15 Benefit Programs v5 with NEER Barg Update" xfId="250"/>
    <cellStyle name="_6009_2008 FPL Group Tax Workpapers_LTD-FAS 112 Summary" xfId="251"/>
    <cellStyle name="_6009_Group Prov M11 09" xfId="252"/>
    <cellStyle name="_6009_Group Prov M11 09 2" xfId="253"/>
    <cellStyle name="_6009_Group Prov M11 09_March_LTD_Premium" xfId="254"/>
    <cellStyle name="_6009_Group Prov M11 09_Nov Self Admin LTD Income Premium - CIGNA" xfId="255"/>
    <cellStyle name="_6009_Group Prov M11 09_Summary Unrounded" xfId="256"/>
    <cellStyle name="_6009_March_LTD_Premium" xfId="257"/>
    <cellStyle name="_6009_Nov Self Admin LTD Income Premium - CIGNA" xfId="258"/>
    <cellStyle name="_6009_Summary Unrounded" xfId="259"/>
    <cellStyle name="_6010" xfId="260"/>
    <cellStyle name="_6010 2" xfId="261"/>
    <cellStyle name="_6010_2008 FPL Group Tax Workpapers" xfId="262"/>
    <cellStyle name="_6010_2008 FPL Group Tax Workpapers_Budget Support 2012-09 2013-15 Benefit Programs v5 with NEER Barg Update" xfId="263"/>
    <cellStyle name="_6010_2008 FPL Group Tax Workpapers_LTD-FAS 112 Summary" xfId="264"/>
    <cellStyle name="_6010_Group Prov M11 09" xfId="265"/>
    <cellStyle name="_6010_Group Prov M11 09 2" xfId="266"/>
    <cellStyle name="_6010_Group Prov M11 09_March_LTD_Premium" xfId="267"/>
    <cellStyle name="_6010_Group Prov M11 09_Nov Self Admin LTD Income Premium - CIGNA" xfId="268"/>
    <cellStyle name="_6010_Group Prov M11 09_Summary Unrounded" xfId="269"/>
    <cellStyle name="_6010_March_LTD_Premium" xfId="270"/>
    <cellStyle name="_6010_Nov Self Admin LTD Income Premium - CIGNA" xfId="271"/>
    <cellStyle name="_6010_Summary Unrounded" xfId="272"/>
    <cellStyle name="_6011" xfId="273"/>
    <cellStyle name="_6011 2" xfId="274"/>
    <cellStyle name="_6011_2008 FPL Group Tax Workpapers" xfId="275"/>
    <cellStyle name="_6011_2008 FPL Group Tax Workpapers_Budget Support 2012-09 2013-15 Benefit Programs v5 with NEER Barg Update" xfId="276"/>
    <cellStyle name="_6011_2008 FPL Group Tax Workpapers_LTD-FAS 112 Summary" xfId="277"/>
    <cellStyle name="_6011_Group Prov M11 09" xfId="278"/>
    <cellStyle name="_6011_Group Prov M11 09 2" xfId="279"/>
    <cellStyle name="_6011_Group Prov M11 09_March_LTD_Premium" xfId="280"/>
    <cellStyle name="_6011_Group Prov M11 09_Nov Self Admin LTD Income Premium - CIGNA" xfId="281"/>
    <cellStyle name="_6011_Group Prov M11 09_Summary Unrounded" xfId="282"/>
    <cellStyle name="_6011_March_LTD_Premium" xfId="283"/>
    <cellStyle name="_6011_Nov Self Admin LTD Income Premium - CIGNA" xfId="284"/>
    <cellStyle name="_6011_Summary Unrounded" xfId="285"/>
    <cellStyle name="_6013" xfId="286"/>
    <cellStyle name="_6013 2" xfId="287"/>
    <cellStyle name="_6013_2008 FPL Group Tax Workpapers" xfId="288"/>
    <cellStyle name="_6013_2008 FPL Group Tax Workpapers_Budget Support 2012-09 2013-15 Benefit Programs v5 with NEER Barg Update" xfId="289"/>
    <cellStyle name="_6013_2008 FPL Group Tax Workpapers_LTD-FAS 112 Summary" xfId="290"/>
    <cellStyle name="_6013_Group Prov M11 09" xfId="291"/>
    <cellStyle name="_6013_Group Prov M11 09 2" xfId="292"/>
    <cellStyle name="_6013_Group Prov M11 09_March_LTD_Premium" xfId="293"/>
    <cellStyle name="_6013_Group Prov M11 09_Nov Self Admin LTD Income Premium - CIGNA" xfId="294"/>
    <cellStyle name="_6013_Group Prov M11 09_Summary Unrounded" xfId="295"/>
    <cellStyle name="_6013_March_LTD_Premium" xfId="296"/>
    <cellStyle name="_6013_Nov Self Admin LTD Income Premium - CIGNA" xfId="297"/>
    <cellStyle name="_6013_Summary Unrounded" xfId="298"/>
    <cellStyle name="_6014" xfId="299"/>
    <cellStyle name="_6014 2" xfId="300"/>
    <cellStyle name="_6014_2008 FPL Group Tax Workpapers" xfId="301"/>
    <cellStyle name="_6014_2008 FPL Group Tax Workpapers_Budget Support 2012-09 2013-15 Benefit Programs v5 with NEER Barg Update" xfId="302"/>
    <cellStyle name="_6014_2008 FPL Group Tax Workpapers_LTD-FAS 112 Summary" xfId="303"/>
    <cellStyle name="_6014_Group Prov M11 09" xfId="304"/>
    <cellStyle name="_6014_Group Prov M11 09 2" xfId="305"/>
    <cellStyle name="_6014_Group Prov M11 09_March_LTD_Premium" xfId="306"/>
    <cellStyle name="_6014_Group Prov M11 09_Nov Self Admin LTD Income Premium - CIGNA" xfId="307"/>
    <cellStyle name="_6014_Group Prov M11 09_Summary Unrounded" xfId="308"/>
    <cellStyle name="_6014_March_LTD_Premium" xfId="309"/>
    <cellStyle name="_6014_Nov Self Admin LTD Income Premium - CIGNA" xfId="310"/>
    <cellStyle name="_6014_Summary Unrounded" xfId="311"/>
    <cellStyle name="_6015" xfId="312"/>
    <cellStyle name="_6015 2" xfId="313"/>
    <cellStyle name="_6015_2008 FPL Group Tax Workpapers" xfId="314"/>
    <cellStyle name="_6015_2008 FPL Group Tax Workpapers_Budget Support 2012-09 2013-15 Benefit Programs v5 with NEER Barg Update" xfId="315"/>
    <cellStyle name="_6015_2008 FPL Group Tax Workpapers_LTD-FAS 112 Summary" xfId="316"/>
    <cellStyle name="_6015_Group Prov M11 09" xfId="317"/>
    <cellStyle name="_6015_Group Prov M11 09 2" xfId="318"/>
    <cellStyle name="_6015_Group Prov M11 09_March_LTD_Premium" xfId="319"/>
    <cellStyle name="_6015_Group Prov M11 09_Nov Self Admin LTD Income Premium - CIGNA" xfId="320"/>
    <cellStyle name="_6015_Group Prov M11 09_Summary Unrounded" xfId="321"/>
    <cellStyle name="_6015_March_LTD_Premium" xfId="322"/>
    <cellStyle name="_6015_Nov Self Admin LTD Income Premium - CIGNA" xfId="323"/>
    <cellStyle name="_6015_Summary Unrounded" xfId="324"/>
    <cellStyle name="_6016" xfId="325"/>
    <cellStyle name="_6016 2" xfId="326"/>
    <cellStyle name="_6016_2008 FPL Group Tax Workpapers" xfId="327"/>
    <cellStyle name="_6016_2008 FPL Group Tax Workpapers_Budget Support 2012-09 2013-15 Benefit Programs v5 with NEER Barg Update" xfId="328"/>
    <cellStyle name="_6016_2008 FPL Group Tax Workpapers_LTD-FAS 112 Summary" xfId="329"/>
    <cellStyle name="_6016_Group Prov M11 09" xfId="330"/>
    <cellStyle name="_6016_Group Prov M11 09 2" xfId="331"/>
    <cellStyle name="_6016_Group Prov M11 09_March_LTD_Premium" xfId="332"/>
    <cellStyle name="_6016_Group Prov M11 09_Nov Self Admin LTD Income Premium - CIGNA" xfId="333"/>
    <cellStyle name="_6016_Group Prov M11 09_Summary Unrounded" xfId="334"/>
    <cellStyle name="_6016_March_LTD_Premium" xfId="335"/>
    <cellStyle name="_6016_Nov Self Admin LTD Income Premium - CIGNA" xfId="336"/>
    <cellStyle name="_6016_Summary Unrounded" xfId="337"/>
    <cellStyle name="_6017" xfId="338"/>
    <cellStyle name="_6017 2" xfId="339"/>
    <cellStyle name="_6017_2008 FPL Group Tax Workpapers" xfId="340"/>
    <cellStyle name="_6017_2008 FPL Group Tax Workpapers_Budget Support 2012-09 2013-15 Benefit Programs v5 with NEER Barg Update" xfId="341"/>
    <cellStyle name="_6017_2008 FPL Group Tax Workpapers_LTD-FAS 112 Summary" xfId="342"/>
    <cellStyle name="_6017_Group Prov M11 09" xfId="343"/>
    <cellStyle name="_6017_Group Prov M11 09 2" xfId="344"/>
    <cellStyle name="_6017_Group Prov M11 09_March_LTD_Premium" xfId="345"/>
    <cellStyle name="_6017_Group Prov M11 09_Nov Self Admin LTD Income Premium - CIGNA" xfId="346"/>
    <cellStyle name="_6017_Group Prov M11 09_Summary Unrounded" xfId="347"/>
    <cellStyle name="_6017_March_LTD_Premium" xfId="348"/>
    <cellStyle name="_6017_Nov Self Admin LTD Income Premium - CIGNA" xfId="349"/>
    <cellStyle name="_6017_Summary Unrounded" xfId="350"/>
    <cellStyle name="_6018" xfId="351"/>
    <cellStyle name="_6018 2" xfId="352"/>
    <cellStyle name="_6018_2008 FPL Group Tax Workpapers" xfId="353"/>
    <cellStyle name="_6018_2008 FPL Group Tax Workpapers_Budget Support 2012-09 2013-15 Benefit Programs v5 with NEER Barg Update" xfId="354"/>
    <cellStyle name="_6018_2008 FPL Group Tax Workpapers_LTD-FAS 112 Summary" xfId="355"/>
    <cellStyle name="_6018_Group Prov M11 09" xfId="356"/>
    <cellStyle name="_6018_Group Prov M11 09 2" xfId="357"/>
    <cellStyle name="_6018_Group Prov M11 09_March_LTD_Premium" xfId="358"/>
    <cellStyle name="_6018_Group Prov M11 09_Nov Self Admin LTD Income Premium - CIGNA" xfId="359"/>
    <cellStyle name="_6018_Group Prov M11 09_Summary Unrounded" xfId="360"/>
    <cellStyle name="_6018_March_LTD_Premium" xfId="361"/>
    <cellStyle name="_6018_Nov Self Admin LTD Income Premium - CIGNA" xfId="362"/>
    <cellStyle name="_6018_Summary Unrounded" xfId="363"/>
    <cellStyle name="_6020" xfId="364"/>
    <cellStyle name="_6020 2" xfId="365"/>
    <cellStyle name="_6020_2008 FPL Group Tax Workpapers" xfId="366"/>
    <cellStyle name="_6020_2008 FPL Group Tax Workpapers_Budget Support 2012-09 2013-15 Benefit Programs v5 with NEER Barg Update" xfId="367"/>
    <cellStyle name="_6020_2008 FPL Group Tax Workpapers_LTD-FAS 112 Summary" xfId="368"/>
    <cellStyle name="_6020_Group Prov M11 09" xfId="369"/>
    <cellStyle name="_6020_Group Prov M11 09 2" xfId="370"/>
    <cellStyle name="_6020_Group Prov M11 09_March_LTD_Premium" xfId="371"/>
    <cellStyle name="_6020_Group Prov M11 09_Nov Self Admin LTD Income Premium - CIGNA" xfId="372"/>
    <cellStyle name="_6020_Group Prov M11 09_Summary Unrounded" xfId="373"/>
    <cellStyle name="_6020_March_LTD_Premium" xfId="374"/>
    <cellStyle name="_6020_Nov Self Admin LTD Income Premium - CIGNA" xfId="375"/>
    <cellStyle name="_6020_Summary Unrounded" xfId="376"/>
    <cellStyle name="_6021" xfId="377"/>
    <cellStyle name="_6021 2" xfId="378"/>
    <cellStyle name="_6021_2008 FPL Group Tax Workpapers" xfId="379"/>
    <cellStyle name="_6021_2008 FPL Group Tax Workpapers_Budget Support 2012-09 2013-15 Benefit Programs v5 with NEER Barg Update" xfId="380"/>
    <cellStyle name="_6021_2008 FPL Group Tax Workpapers_LTD-FAS 112 Summary" xfId="381"/>
    <cellStyle name="_6021_Group Prov M11 09" xfId="382"/>
    <cellStyle name="_6021_Group Prov M11 09 2" xfId="383"/>
    <cellStyle name="_6021_Group Prov M11 09_March_LTD_Premium" xfId="384"/>
    <cellStyle name="_6021_Group Prov M11 09_Nov Self Admin LTD Income Premium - CIGNA" xfId="385"/>
    <cellStyle name="_6021_Group Prov M11 09_Summary Unrounded" xfId="386"/>
    <cellStyle name="_6021_March_LTD_Premium" xfId="387"/>
    <cellStyle name="_6021_Nov Self Admin LTD Income Premium - CIGNA" xfId="388"/>
    <cellStyle name="_6021_Summary Unrounded" xfId="389"/>
    <cellStyle name="_6023" xfId="390"/>
    <cellStyle name="_6023 2" xfId="391"/>
    <cellStyle name="_6023_2008 FPL Group Tax Workpapers" xfId="392"/>
    <cellStyle name="_6023_2008 FPL Group Tax Workpapers_Budget Support 2012-09 2013-15 Benefit Programs v5 with NEER Barg Update" xfId="393"/>
    <cellStyle name="_6023_2008 FPL Group Tax Workpapers_LTD-FAS 112 Summary" xfId="394"/>
    <cellStyle name="_6023_Group Prov M11 09" xfId="395"/>
    <cellStyle name="_6023_Group Prov M11 09 2" xfId="396"/>
    <cellStyle name="_6023_Group Prov M11 09_March_LTD_Premium" xfId="397"/>
    <cellStyle name="_6023_Group Prov M11 09_Nov Self Admin LTD Income Premium - CIGNA" xfId="398"/>
    <cellStyle name="_6023_Group Prov M11 09_Summary Unrounded" xfId="399"/>
    <cellStyle name="_6023_March_LTD_Premium" xfId="400"/>
    <cellStyle name="_6023_Nov Self Admin LTD Income Premium - CIGNA" xfId="401"/>
    <cellStyle name="_6023_Summary Unrounded" xfId="402"/>
    <cellStyle name="_6025" xfId="403"/>
    <cellStyle name="_6025 2" xfId="404"/>
    <cellStyle name="_6025_2008 FPL Group Tax Workpapers" xfId="405"/>
    <cellStyle name="_6025_2008 FPL Group Tax Workpapers_Budget Support 2012-09 2013-15 Benefit Programs v5 with NEER Barg Update" xfId="406"/>
    <cellStyle name="_6025_2008 FPL Group Tax Workpapers_LTD-FAS 112 Summary" xfId="407"/>
    <cellStyle name="_6025_Group Prov M11 09" xfId="408"/>
    <cellStyle name="_6025_Group Prov M11 09 2" xfId="409"/>
    <cellStyle name="_6025_Group Prov M11 09_March_LTD_Premium" xfId="410"/>
    <cellStyle name="_6025_Group Prov M11 09_Nov Self Admin LTD Income Premium - CIGNA" xfId="411"/>
    <cellStyle name="_6025_Group Prov M11 09_Summary Unrounded" xfId="412"/>
    <cellStyle name="_6025_March_LTD_Premium" xfId="413"/>
    <cellStyle name="_6025_Nov Self Admin LTD Income Premium - CIGNA" xfId="414"/>
    <cellStyle name="_6025_Summary Unrounded" xfId="415"/>
    <cellStyle name="_6028" xfId="416"/>
    <cellStyle name="_6028 2" xfId="417"/>
    <cellStyle name="_6028_2008 FPL Group Tax Workpapers" xfId="418"/>
    <cellStyle name="_6028_2008 FPL Group Tax Workpapers_Budget Support 2012-09 2013-15 Benefit Programs v5 with NEER Barg Update" xfId="419"/>
    <cellStyle name="_6028_2008 FPL Group Tax Workpapers_LTD-FAS 112 Summary" xfId="420"/>
    <cellStyle name="_6028_Group Prov M11 09" xfId="421"/>
    <cellStyle name="_6028_Group Prov M11 09 2" xfId="422"/>
    <cellStyle name="_6028_Group Prov M11 09_March_LTD_Premium" xfId="423"/>
    <cellStyle name="_6028_Group Prov M11 09_Nov Self Admin LTD Income Premium - CIGNA" xfId="424"/>
    <cellStyle name="_6028_Group Prov M11 09_Summary Unrounded" xfId="425"/>
    <cellStyle name="_6028_March_LTD_Premium" xfId="426"/>
    <cellStyle name="_6028_Nov Self Admin LTD Income Premium - CIGNA" xfId="427"/>
    <cellStyle name="_6028_Summary Unrounded" xfId="428"/>
    <cellStyle name="_6029" xfId="429"/>
    <cellStyle name="_6029 2" xfId="430"/>
    <cellStyle name="_6029_2008 FPL Group Tax Workpapers" xfId="431"/>
    <cellStyle name="_6029_2008 FPL Group Tax Workpapers_Budget Support 2012-09 2013-15 Benefit Programs v5 with NEER Barg Update" xfId="432"/>
    <cellStyle name="_6029_2008 FPL Group Tax Workpapers_LTD-FAS 112 Summary" xfId="433"/>
    <cellStyle name="_6029_Group Prov M11 09" xfId="434"/>
    <cellStyle name="_6029_Group Prov M11 09 2" xfId="435"/>
    <cellStyle name="_6029_Group Prov M11 09_March_LTD_Premium" xfId="436"/>
    <cellStyle name="_6029_Group Prov M11 09_Nov Self Admin LTD Income Premium - CIGNA" xfId="437"/>
    <cellStyle name="_6029_Group Prov M11 09_Summary Unrounded" xfId="438"/>
    <cellStyle name="_6029_March_LTD_Premium" xfId="439"/>
    <cellStyle name="_6029_Nov Self Admin LTD Income Premium - CIGNA" xfId="440"/>
    <cellStyle name="_6029_Summary Unrounded" xfId="441"/>
    <cellStyle name="_6030" xfId="442"/>
    <cellStyle name="_6030 2" xfId="443"/>
    <cellStyle name="_6030_2008 FPL Group Tax Workpapers" xfId="444"/>
    <cellStyle name="_6030_2008 FPL Group Tax Workpapers_Budget Support 2012-09 2013-15 Benefit Programs v5 with NEER Barg Update" xfId="445"/>
    <cellStyle name="_6030_2008 FPL Group Tax Workpapers_LTD-FAS 112 Summary" xfId="446"/>
    <cellStyle name="_6030_Group Prov M11 09" xfId="447"/>
    <cellStyle name="_6030_Group Prov M11 09 2" xfId="448"/>
    <cellStyle name="_6030_Group Prov M11 09_March_LTD_Premium" xfId="449"/>
    <cellStyle name="_6030_Group Prov M11 09_Nov Self Admin LTD Income Premium - CIGNA" xfId="450"/>
    <cellStyle name="_6030_Group Prov M11 09_Summary Unrounded" xfId="451"/>
    <cellStyle name="_6030_March_LTD_Premium" xfId="452"/>
    <cellStyle name="_6030_Nov Self Admin LTD Income Premium - CIGNA" xfId="453"/>
    <cellStyle name="_6030_Summary Unrounded" xfId="454"/>
    <cellStyle name="_6031" xfId="455"/>
    <cellStyle name="_6031 2" xfId="456"/>
    <cellStyle name="_6031_2008 FPL Group Tax Workpapers" xfId="457"/>
    <cellStyle name="_6031_2008 FPL Group Tax Workpapers_Budget Support 2012-09 2013-15 Benefit Programs v5 with NEER Barg Update" xfId="458"/>
    <cellStyle name="_6031_2008 FPL Group Tax Workpapers_LTD-FAS 112 Summary" xfId="459"/>
    <cellStyle name="_6031_Group Prov M11 09" xfId="460"/>
    <cellStyle name="_6031_Group Prov M11 09 2" xfId="461"/>
    <cellStyle name="_6031_Group Prov M11 09_March_LTD_Premium" xfId="462"/>
    <cellStyle name="_6031_Group Prov M11 09_Nov Self Admin LTD Income Premium - CIGNA" xfId="463"/>
    <cellStyle name="_6031_Group Prov M11 09_Summary Unrounded" xfId="464"/>
    <cellStyle name="_6031_March_LTD_Premium" xfId="465"/>
    <cellStyle name="_6031_Nov Self Admin LTD Income Premium - CIGNA" xfId="466"/>
    <cellStyle name="_6031_Summary Unrounded" xfId="467"/>
    <cellStyle name="_6034" xfId="468"/>
    <cellStyle name="_6034 2" xfId="469"/>
    <cellStyle name="_6034_2008 FPL Group Tax Workpapers" xfId="470"/>
    <cellStyle name="_6034_2008 FPL Group Tax Workpapers_Budget Support 2012-09 2013-15 Benefit Programs v5 with NEER Barg Update" xfId="471"/>
    <cellStyle name="_6034_2008 FPL Group Tax Workpapers_LTD-FAS 112 Summary" xfId="472"/>
    <cellStyle name="_6034_Group Prov M11 09" xfId="473"/>
    <cellStyle name="_6034_Group Prov M11 09 2" xfId="474"/>
    <cellStyle name="_6034_Group Prov M11 09_March_LTD_Premium" xfId="475"/>
    <cellStyle name="_6034_Group Prov M11 09_Nov Self Admin LTD Income Premium - CIGNA" xfId="476"/>
    <cellStyle name="_6034_Group Prov M11 09_Summary Unrounded" xfId="477"/>
    <cellStyle name="_6034_March_LTD_Premium" xfId="478"/>
    <cellStyle name="_6034_Nov Self Admin LTD Income Premium - CIGNA" xfId="479"/>
    <cellStyle name="_6034_Summary Unrounded" xfId="480"/>
    <cellStyle name="_6037" xfId="481"/>
    <cellStyle name="_6037 2" xfId="482"/>
    <cellStyle name="_6037_2008 FPL Group Tax Workpapers" xfId="483"/>
    <cellStyle name="_6037_2008 FPL Group Tax Workpapers_Budget Support 2012-09 2013-15 Benefit Programs v5 with NEER Barg Update" xfId="484"/>
    <cellStyle name="_6037_2008 FPL Group Tax Workpapers_LTD-FAS 112 Summary" xfId="485"/>
    <cellStyle name="_6037_Group Prov M11 09" xfId="486"/>
    <cellStyle name="_6037_Group Prov M11 09 2" xfId="487"/>
    <cellStyle name="_6037_Group Prov M11 09_March_LTD_Premium" xfId="488"/>
    <cellStyle name="_6037_Group Prov M11 09_Nov Self Admin LTD Income Premium - CIGNA" xfId="489"/>
    <cellStyle name="_6037_Group Prov M11 09_Summary Unrounded" xfId="490"/>
    <cellStyle name="_6037_March_LTD_Premium" xfId="491"/>
    <cellStyle name="_6037_Nov Self Admin LTD Income Premium - CIGNA" xfId="492"/>
    <cellStyle name="_6037_Summary Unrounded" xfId="493"/>
    <cellStyle name="_6038" xfId="494"/>
    <cellStyle name="_6038 2" xfId="495"/>
    <cellStyle name="_6038_2008 FPL Group Tax Workpapers" xfId="496"/>
    <cellStyle name="_6038_2008 FPL Group Tax Workpapers_Budget Support 2012-09 2013-15 Benefit Programs v5 with NEER Barg Update" xfId="497"/>
    <cellStyle name="_6038_2008 FPL Group Tax Workpapers_LTD-FAS 112 Summary" xfId="498"/>
    <cellStyle name="_6038_Group Prov M11 09" xfId="499"/>
    <cellStyle name="_6038_Group Prov M11 09 2" xfId="500"/>
    <cellStyle name="_6038_Group Prov M11 09_March_LTD_Premium" xfId="501"/>
    <cellStyle name="_6038_Group Prov M11 09_Nov Self Admin LTD Income Premium - CIGNA" xfId="502"/>
    <cellStyle name="_6038_Group Prov M11 09_Summary Unrounded" xfId="503"/>
    <cellStyle name="_6038_March_LTD_Premium" xfId="504"/>
    <cellStyle name="_6038_Nov Self Admin LTD Income Premium - CIGNA" xfId="505"/>
    <cellStyle name="_6038_Summary Unrounded" xfId="506"/>
    <cellStyle name="_6040" xfId="507"/>
    <cellStyle name="_6040 2" xfId="508"/>
    <cellStyle name="_6040_2008 FPL Group Tax Workpapers" xfId="509"/>
    <cellStyle name="_6040_2008 FPL Group Tax Workpapers_Budget Support 2012-09 2013-15 Benefit Programs v5 with NEER Barg Update" xfId="510"/>
    <cellStyle name="_6040_2008 FPL Group Tax Workpapers_LTD-FAS 112 Summary" xfId="511"/>
    <cellStyle name="_6040_Group Prov M11 09" xfId="512"/>
    <cellStyle name="_6040_Group Prov M11 09 2" xfId="513"/>
    <cellStyle name="_6040_Group Prov M11 09_March_LTD_Premium" xfId="514"/>
    <cellStyle name="_6040_Group Prov M11 09_Nov Self Admin LTD Income Premium - CIGNA" xfId="515"/>
    <cellStyle name="_6040_Group Prov M11 09_Summary Unrounded" xfId="516"/>
    <cellStyle name="_6040_March_LTD_Premium" xfId="517"/>
    <cellStyle name="_6040_Nov Self Admin LTD Income Premium - CIGNA" xfId="518"/>
    <cellStyle name="_6040_Summary Unrounded" xfId="519"/>
    <cellStyle name="_6041" xfId="520"/>
    <cellStyle name="_6041 2" xfId="521"/>
    <cellStyle name="_6041_2008 FPL Group Tax Workpapers" xfId="522"/>
    <cellStyle name="_6041_2008 FPL Group Tax Workpapers_Budget Support 2012-09 2013-15 Benefit Programs v5 with NEER Barg Update" xfId="523"/>
    <cellStyle name="_6041_2008 FPL Group Tax Workpapers_LTD-FAS 112 Summary" xfId="524"/>
    <cellStyle name="_6041_Group Prov M11 09" xfId="525"/>
    <cellStyle name="_6041_Group Prov M11 09 2" xfId="526"/>
    <cellStyle name="_6041_Group Prov M11 09_March_LTD_Premium" xfId="527"/>
    <cellStyle name="_6041_Group Prov M11 09_Nov Self Admin LTD Income Premium - CIGNA" xfId="528"/>
    <cellStyle name="_6041_Group Prov M11 09_Summary Unrounded" xfId="529"/>
    <cellStyle name="_6041_March_LTD_Premium" xfId="530"/>
    <cellStyle name="_6041_Nov Self Admin LTD Income Premium - CIGNA" xfId="531"/>
    <cellStyle name="_6041_Summary Unrounded" xfId="532"/>
    <cellStyle name="_6042" xfId="533"/>
    <cellStyle name="_6042 2" xfId="534"/>
    <cellStyle name="_6042_2008 FPL Group Tax Workpapers" xfId="535"/>
    <cellStyle name="_6042_2008 FPL Group Tax Workpapers_Budget Support 2012-09 2013-15 Benefit Programs v5 with NEER Barg Update" xfId="536"/>
    <cellStyle name="_6042_2008 FPL Group Tax Workpapers_LTD-FAS 112 Summary" xfId="537"/>
    <cellStyle name="_6042_Group Prov M11 09" xfId="538"/>
    <cellStyle name="_6042_Group Prov M11 09 2" xfId="539"/>
    <cellStyle name="_6042_Group Prov M11 09_March_LTD_Premium" xfId="540"/>
    <cellStyle name="_6042_Group Prov M11 09_Nov Self Admin LTD Income Premium - CIGNA" xfId="541"/>
    <cellStyle name="_6042_Group Prov M11 09_Summary Unrounded" xfId="542"/>
    <cellStyle name="_6042_March_LTD_Premium" xfId="543"/>
    <cellStyle name="_6042_Nov Self Admin LTD Income Premium - CIGNA" xfId="544"/>
    <cellStyle name="_6042_Summary Unrounded" xfId="545"/>
    <cellStyle name="_6043" xfId="546"/>
    <cellStyle name="_6043 2" xfId="547"/>
    <cellStyle name="_6043_2008 FPL Group Tax Workpapers" xfId="548"/>
    <cellStyle name="_6043_2008 FPL Group Tax Workpapers_Budget Support 2012-09 2013-15 Benefit Programs v5 with NEER Barg Update" xfId="549"/>
    <cellStyle name="_6043_2008 FPL Group Tax Workpapers_LTD-FAS 112 Summary" xfId="550"/>
    <cellStyle name="_6043_Group Prov M11 09" xfId="551"/>
    <cellStyle name="_6043_Group Prov M11 09 2" xfId="552"/>
    <cellStyle name="_6043_Group Prov M11 09_March_LTD_Premium" xfId="553"/>
    <cellStyle name="_6043_Group Prov M11 09_Nov Self Admin LTD Income Premium - CIGNA" xfId="554"/>
    <cellStyle name="_6043_Group Prov M11 09_Summary Unrounded" xfId="555"/>
    <cellStyle name="_6043_March_LTD_Premium" xfId="556"/>
    <cellStyle name="_6043_Nov Self Admin LTD Income Premium - CIGNA" xfId="557"/>
    <cellStyle name="_6043_Summary Unrounded" xfId="558"/>
    <cellStyle name="_6044" xfId="559"/>
    <cellStyle name="_6044 2" xfId="560"/>
    <cellStyle name="_6044_2008 FPL Group Tax Workpapers" xfId="561"/>
    <cellStyle name="_6044_2008 FPL Group Tax Workpapers_Budget Support 2012-09 2013-15 Benefit Programs v5 with NEER Barg Update" xfId="562"/>
    <cellStyle name="_6044_2008 FPL Group Tax Workpapers_LTD-FAS 112 Summary" xfId="563"/>
    <cellStyle name="_6044_Group Prov M11 09" xfId="564"/>
    <cellStyle name="_6044_Group Prov M11 09 2" xfId="565"/>
    <cellStyle name="_6044_Group Prov M11 09_March_LTD_Premium" xfId="566"/>
    <cellStyle name="_6044_Group Prov M11 09_Nov Self Admin LTD Income Premium - CIGNA" xfId="567"/>
    <cellStyle name="_6044_Group Prov M11 09_Summary Unrounded" xfId="568"/>
    <cellStyle name="_6044_March_LTD_Premium" xfId="569"/>
    <cellStyle name="_6044_Nov Self Admin LTD Income Premium - CIGNA" xfId="570"/>
    <cellStyle name="_6044_Summary Unrounded" xfId="571"/>
    <cellStyle name="_6045" xfId="572"/>
    <cellStyle name="_6045 2" xfId="573"/>
    <cellStyle name="_6045_2008 FPL Group Tax Workpapers" xfId="574"/>
    <cellStyle name="_6045_2008 FPL Group Tax Workpapers_Budget Support 2012-09 2013-15 Benefit Programs v5 with NEER Barg Update" xfId="575"/>
    <cellStyle name="_6045_2008 FPL Group Tax Workpapers_LTD-FAS 112 Summary" xfId="576"/>
    <cellStyle name="_6045_Group Prov M11 09" xfId="577"/>
    <cellStyle name="_6045_Group Prov M11 09 2" xfId="578"/>
    <cellStyle name="_6045_Group Prov M11 09_March_LTD_Premium" xfId="579"/>
    <cellStyle name="_6045_Group Prov M11 09_Nov Self Admin LTD Income Premium - CIGNA" xfId="580"/>
    <cellStyle name="_6045_Group Prov M11 09_Summary Unrounded" xfId="581"/>
    <cellStyle name="_6045_March_LTD_Premium" xfId="582"/>
    <cellStyle name="_6045_Nov Self Admin LTD Income Premium - CIGNA" xfId="583"/>
    <cellStyle name="_6045_Summary Unrounded" xfId="584"/>
    <cellStyle name="_6047" xfId="585"/>
    <cellStyle name="_6047 2" xfId="586"/>
    <cellStyle name="_6047_2008 FPL Group Tax Workpapers" xfId="587"/>
    <cellStyle name="_6047_2008 FPL Group Tax Workpapers_Budget Support 2012-09 2013-15 Benefit Programs v5 with NEER Barg Update" xfId="588"/>
    <cellStyle name="_6047_2008 FPL Group Tax Workpapers_LTD-FAS 112 Summary" xfId="589"/>
    <cellStyle name="_6047_Group Prov M11 09" xfId="590"/>
    <cellStyle name="_6047_Group Prov M11 09 2" xfId="591"/>
    <cellStyle name="_6047_Group Prov M11 09_March_LTD_Premium" xfId="592"/>
    <cellStyle name="_6047_Group Prov M11 09_Nov Self Admin LTD Income Premium - CIGNA" xfId="593"/>
    <cellStyle name="_6047_Group Prov M11 09_Summary Unrounded" xfId="594"/>
    <cellStyle name="_6047_March_LTD_Premium" xfId="595"/>
    <cellStyle name="_6047_Nov Self Admin LTD Income Premium - CIGNA" xfId="596"/>
    <cellStyle name="_6047_Summary Unrounded" xfId="597"/>
    <cellStyle name="_6052" xfId="598"/>
    <cellStyle name="_6052 2" xfId="599"/>
    <cellStyle name="_6052_2008 FPL Group Tax Workpapers" xfId="600"/>
    <cellStyle name="_6052_2008 FPL Group Tax Workpapers_Budget Support 2012-09 2013-15 Benefit Programs v5 with NEER Barg Update" xfId="601"/>
    <cellStyle name="_6052_2008 FPL Group Tax Workpapers_LTD-FAS 112 Summary" xfId="602"/>
    <cellStyle name="_6052_Group Prov M11 09" xfId="603"/>
    <cellStyle name="_6052_Group Prov M11 09 2" xfId="604"/>
    <cellStyle name="_6052_Group Prov M11 09_March_LTD_Premium" xfId="605"/>
    <cellStyle name="_6052_Group Prov M11 09_Nov Self Admin LTD Income Premium - CIGNA" xfId="606"/>
    <cellStyle name="_6052_Group Prov M11 09_Summary Unrounded" xfId="607"/>
    <cellStyle name="_6052_March_LTD_Premium" xfId="608"/>
    <cellStyle name="_6052_Nov Self Admin LTD Income Premium - CIGNA" xfId="609"/>
    <cellStyle name="_6052_Summary Unrounded" xfId="610"/>
    <cellStyle name="_6053" xfId="611"/>
    <cellStyle name="_6053 2" xfId="612"/>
    <cellStyle name="_6053_2008 FPL Group Tax Workpapers" xfId="613"/>
    <cellStyle name="_6053_2008 FPL Group Tax Workpapers_Budget Support 2012-09 2013-15 Benefit Programs v5 with NEER Barg Update" xfId="614"/>
    <cellStyle name="_6053_2008 FPL Group Tax Workpapers_LTD-FAS 112 Summary" xfId="615"/>
    <cellStyle name="_6053_Group Prov M11 09" xfId="616"/>
    <cellStyle name="_6053_Group Prov M11 09 2" xfId="617"/>
    <cellStyle name="_6053_Group Prov M11 09_March_LTD_Premium" xfId="618"/>
    <cellStyle name="_6053_Group Prov M11 09_Nov Self Admin LTD Income Premium - CIGNA" xfId="619"/>
    <cellStyle name="_6053_Group Prov M11 09_Summary Unrounded" xfId="620"/>
    <cellStyle name="_6053_March_LTD_Premium" xfId="621"/>
    <cellStyle name="_6053_Nov Self Admin LTD Income Premium - CIGNA" xfId="622"/>
    <cellStyle name="_6053_Summary Unrounded" xfId="623"/>
    <cellStyle name="_6054" xfId="624"/>
    <cellStyle name="_6054 2" xfId="625"/>
    <cellStyle name="_6054_2008 FPL Group Tax Workpapers" xfId="626"/>
    <cellStyle name="_6054_2008 FPL Group Tax Workpapers_Budget Support 2012-09 2013-15 Benefit Programs v5 with NEER Barg Update" xfId="627"/>
    <cellStyle name="_6054_2008 FPL Group Tax Workpapers_LTD-FAS 112 Summary" xfId="628"/>
    <cellStyle name="_6054_Group Prov M11 09" xfId="629"/>
    <cellStyle name="_6054_Group Prov M11 09 2" xfId="630"/>
    <cellStyle name="_6054_Group Prov M11 09_March_LTD_Premium" xfId="631"/>
    <cellStyle name="_6054_Group Prov M11 09_Nov Self Admin LTD Income Premium - CIGNA" xfId="632"/>
    <cellStyle name="_6054_Group Prov M11 09_Summary Unrounded" xfId="633"/>
    <cellStyle name="_6054_March_LTD_Premium" xfId="634"/>
    <cellStyle name="_6054_Nov Self Admin LTD Income Premium - CIGNA" xfId="635"/>
    <cellStyle name="_6054_Summary Unrounded" xfId="636"/>
    <cellStyle name="_6056" xfId="637"/>
    <cellStyle name="_6056 2" xfId="638"/>
    <cellStyle name="_6056_2008 FPL Group Tax Workpapers" xfId="639"/>
    <cellStyle name="_6056_2008 FPL Group Tax Workpapers_Budget Support 2012-09 2013-15 Benefit Programs v5 with NEER Barg Update" xfId="640"/>
    <cellStyle name="_6056_2008 FPL Group Tax Workpapers_LTD-FAS 112 Summary" xfId="641"/>
    <cellStyle name="_6056_Group Prov M11 09" xfId="642"/>
    <cellStyle name="_6056_Group Prov M11 09 2" xfId="643"/>
    <cellStyle name="_6056_Group Prov M11 09_March_LTD_Premium" xfId="644"/>
    <cellStyle name="_6056_Group Prov M11 09_Nov Self Admin LTD Income Premium - CIGNA" xfId="645"/>
    <cellStyle name="_6056_Group Prov M11 09_Summary Unrounded" xfId="646"/>
    <cellStyle name="_6056_March_LTD_Premium" xfId="647"/>
    <cellStyle name="_6056_Nov Self Admin LTD Income Premium - CIGNA" xfId="648"/>
    <cellStyle name="_6056_Summary Unrounded" xfId="649"/>
    <cellStyle name="_6057" xfId="650"/>
    <cellStyle name="_6057 2" xfId="651"/>
    <cellStyle name="_6057_2008 FPL Group Tax Workpapers" xfId="652"/>
    <cellStyle name="_6057_2008 FPL Group Tax Workpapers_Budget Support 2012-09 2013-15 Benefit Programs v5 with NEER Barg Update" xfId="653"/>
    <cellStyle name="_6057_2008 FPL Group Tax Workpapers_LTD-FAS 112 Summary" xfId="654"/>
    <cellStyle name="_6057_Group Prov M11 09" xfId="655"/>
    <cellStyle name="_6057_Group Prov M11 09 2" xfId="656"/>
    <cellStyle name="_6057_Group Prov M11 09_March_LTD_Premium" xfId="657"/>
    <cellStyle name="_6057_Group Prov M11 09_Nov Self Admin LTD Income Premium - CIGNA" xfId="658"/>
    <cellStyle name="_6057_Group Prov M11 09_Summary Unrounded" xfId="659"/>
    <cellStyle name="_6057_March_LTD_Premium" xfId="660"/>
    <cellStyle name="_6057_Nov Self Admin LTD Income Premium - CIGNA" xfId="661"/>
    <cellStyle name="_6057_Summary Unrounded" xfId="662"/>
    <cellStyle name="_6058" xfId="663"/>
    <cellStyle name="_6058 2" xfId="664"/>
    <cellStyle name="_6058_2008 FPL Group Tax Workpapers" xfId="665"/>
    <cellStyle name="_6058_2008 FPL Group Tax Workpapers_Budget Support 2012-09 2013-15 Benefit Programs v5 with NEER Barg Update" xfId="666"/>
    <cellStyle name="_6058_2008 FPL Group Tax Workpapers_LTD-FAS 112 Summary" xfId="667"/>
    <cellStyle name="_6058_Group Prov M11 09" xfId="668"/>
    <cellStyle name="_6058_Group Prov M11 09 2" xfId="669"/>
    <cellStyle name="_6058_Group Prov M11 09_March_LTD_Premium" xfId="670"/>
    <cellStyle name="_6058_Group Prov M11 09_Nov Self Admin LTD Income Premium - CIGNA" xfId="671"/>
    <cellStyle name="_6058_Group Prov M11 09_Summary Unrounded" xfId="672"/>
    <cellStyle name="_6058_March_LTD_Premium" xfId="673"/>
    <cellStyle name="_6058_Nov Self Admin LTD Income Premium - CIGNA" xfId="674"/>
    <cellStyle name="_6058_Summary Unrounded" xfId="675"/>
    <cellStyle name="_6060" xfId="676"/>
    <cellStyle name="_6060 2" xfId="677"/>
    <cellStyle name="_6060_2008 FPL Group Tax Workpapers" xfId="678"/>
    <cellStyle name="_6060_2008 FPL Group Tax Workpapers_Budget Support 2012-09 2013-15 Benefit Programs v5 with NEER Barg Update" xfId="679"/>
    <cellStyle name="_6060_2008 FPL Group Tax Workpapers_LTD-FAS 112 Summary" xfId="680"/>
    <cellStyle name="_6060_Group Prov M11 09" xfId="681"/>
    <cellStyle name="_6060_Group Prov M11 09 2" xfId="682"/>
    <cellStyle name="_6060_Group Prov M11 09_March_LTD_Premium" xfId="683"/>
    <cellStyle name="_6060_Group Prov M11 09_Nov Self Admin LTD Income Premium - CIGNA" xfId="684"/>
    <cellStyle name="_6060_Group Prov M11 09_Summary Unrounded" xfId="685"/>
    <cellStyle name="_6060_March_LTD_Premium" xfId="686"/>
    <cellStyle name="_6060_Nov Self Admin LTD Income Premium - CIGNA" xfId="687"/>
    <cellStyle name="_6060_Summary Unrounded" xfId="688"/>
    <cellStyle name="_7001" xfId="689"/>
    <cellStyle name="_7001 2" xfId="690"/>
    <cellStyle name="_7001_2008 FPL Group Tax Workpapers" xfId="691"/>
    <cellStyle name="_7001_2008 FPL Group Tax Workpapers_Budget Support 2012-09 2013-15 Benefit Programs v5 with NEER Barg Update" xfId="692"/>
    <cellStyle name="_7001_2008 FPL Group Tax Workpapers_LTD-FAS 112 Summary" xfId="693"/>
    <cellStyle name="_7001_Group Prov M11 09" xfId="694"/>
    <cellStyle name="_7001_Group Prov M11 09 2" xfId="695"/>
    <cellStyle name="_7001_Group Prov M11 09_March_LTD_Premium" xfId="696"/>
    <cellStyle name="_7001_Group Prov M11 09_Nov Self Admin LTD Income Premium - CIGNA" xfId="697"/>
    <cellStyle name="_7001_Group Prov M11 09_Summary Unrounded" xfId="698"/>
    <cellStyle name="_7001_March_LTD_Premium" xfId="699"/>
    <cellStyle name="_7001_Nov Self Admin LTD Income Premium - CIGNA" xfId="700"/>
    <cellStyle name="_7001_Summary Unrounded" xfId="701"/>
    <cellStyle name="_7002" xfId="702"/>
    <cellStyle name="_7002 2" xfId="703"/>
    <cellStyle name="_7002_2008 FPL Group Tax Workpapers" xfId="704"/>
    <cellStyle name="_7002_2008 FPL Group Tax Workpapers_Budget Support 2012-09 2013-15 Benefit Programs v5 with NEER Barg Update" xfId="705"/>
    <cellStyle name="_7002_2008 FPL Group Tax Workpapers_LTD-FAS 112 Summary" xfId="706"/>
    <cellStyle name="_7002_Group Prov M11 09" xfId="707"/>
    <cellStyle name="_7002_Group Prov M11 09 2" xfId="708"/>
    <cellStyle name="_7002_Group Prov M11 09_March_LTD_Premium" xfId="709"/>
    <cellStyle name="_7002_Group Prov M11 09_Nov Self Admin LTD Income Premium - CIGNA" xfId="710"/>
    <cellStyle name="_7002_Group Prov M11 09_Summary Unrounded" xfId="711"/>
    <cellStyle name="_7002_March_LTD_Premium" xfId="712"/>
    <cellStyle name="_7002_Nov Self Admin LTD Income Premium - CIGNA" xfId="713"/>
    <cellStyle name="_7002_Summary Unrounded" xfId="714"/>
    <cellStyle name="_7003" xfId="715"/>
    <cellStyle name="_7003 2" xfId="716"/>
    <cellStyle name="_7003_2008 FPL Group Tax Workpapers" xfId="717"/>
    <cellStyle name="_7003_2008 FPL Group Tax Workpapers_Budget Support 2012-09 2013-15 Benefit Programs v5 with NEER Barg Update" xfId="718"/>
    <cellStyle name="_7003_2008 FPL Group Tax Workpapers_LTD-FAS 112 Summary" xfId="719"/>
    <cellStyle name="_7003_Group Prov M11 09" xfId="720"/>
    <cellStyle name="_7003_Group Prov M11 09 2" xfId="721"/>
    <cellStyle name="_7003_Group Prov M11 09_March_LTD_Premium" xfId="722"/>
    <cellStyle name="_7003_Group Prov M11 09_Nov Self Admin LTD Income Premium - CIGNA" xfId="723"/>
    <cellStyle name="_7003_Group Prov M11 09_Summary Unrounded" xfId="724"/>
    <cellStyle name="_7003_March_LTD_Premium" xfId="725"/>
    <cellStyle name="_7003_Nov Self Admin LTD Income Premium - CIGNA" xfId="726"/>
    <cellStyle name="_7003_Summary Unrounded" xfId="727"/>
    <cellStyle name="_7004" xfId="728"/>
    <cellStyle name="_7004 2" xfId="729"/>
    <cellStyle name="_7004_2008 FPL Group Tax Workpapers" xfId="730"/>
    <cellStyle name="_7004_2008 FPL Group Tax Workpapers_Budget Support 2012-09 2013-15 Benefit Programs v5 with NEER Barg Update" xfId="731"/>
    <cellStyle name="_7004_2008 FPL Group Tax Workpapers_LTD-FAS 112 Summary" xfId="732"/>
    <cellStyle name="_7004_Group Prov M11 09" xfId="733"/>
    <cellStyle name="_7004_Group Prov M11 09 2" xfId="734"/>
    <cellStyle name="_7004_Group Prov M11 09_March_LTD_Premium" xfId="735"/>
    <cellStyle name="_7004_Group Prov M11 09_Nov Self Admin LTD Income Premium - CIGNA" xfId="736"/>
    <cellStyle name="_7004_Group Prov M11 09_Summary Unrounded" xfId="737"/>
    <cellStyle name="_7004_March_LTD_Premium" xfId="738"/>
    <cellStyle name="_7004_Nov Self Admin LTD Income Premium - CIGNA" xfId="739"/>
    <cellStyle name="_7004_Summary Unrounded" xfId="740"/>
    <cellStyle name="_7005" xfId="741"/>
    <cellStyle name="_7005 2" xfId="742"/>
    <cellStyle name="_7005_2008 FPL Group Tax Workpapers" xfId="743"/>
    <cellStyle name="_7005_2008 FPL Group Tax Workpapers_Budget Support 2012-09 2013-15 Benefit Programs v5 with NEER Barg Update" xfId="744"/>
    <cellStyle name="_7005_2008 FPL Group Tax Workpapers_LTD-FAS 112 Summary" xfId="745"/>
    <cellStyle name="_7005_Group Prov M11 09" xfId="746"/>
    <cellStyle name="_7005_Group Prov M11 09 2" xfId="747"/>
    <cellStyle name="_7005_Group Prov M11 09_March_LTD_Premium" xfId="748"/>
    <cellStyle name="_7005_Group Prov M11 09_Nov Self Admin LTD Income Premium - CIGNA" xfId="749"/>
    <cellStyle name="_7005_Group Prov M11 09_Summary Unrounded" xfId="750"/>
    <cellStyle name="_7005_March_LTD_Premium" xfId="751"/>
    <cellStyle name="_7005_Nov Self Admin LTD Income Premium - CIGNA" xfId="752"/>
    <cellStyle name="_7005_Summary Unrounded" xfId="753"/>
    <cellStyle name="_7006" xfId="754"/>
    <cellStyle name="_7006 2" xfId="755"/>
    <cellStyle name="_7006_2008 FPL Group Tax Workpapers" xfId="756"/>
    <cellStyle name="_7006_2008 FPL Group Tax Workpapers_Budget Support 2012-09 2013-15 Benefit Programs v5 with NEER Barg Update" xfId="757"/>
    <cellStyle name="_7006_2008 FPL Group Tax Workpapers_LTD-FAS 112 Summary" xfId="758"/>
    <cellStyle name="_7006_Group Prov M11 09" xfId="759"/>
    <cellStyle name="_7006_Group Prov M11 09 2" xfId="760"/>
    <cellStyle name="_7006_Group Prov M11 09_March_LTD_Premium" xfId="761"/>
    <cellStyle name="_7006_Group Prov M11 09_Nov Self Admin LTD Income Premium - CIGNA" xfId="762"/>
    <cellStyle name="_7006_Group Prov M11 09_Summary Unrounded" xfId="763"/>
    <cellStyle name="_7006_March_LTD_Premium" xfId="764"/>
    <cellStyle name="_7006_Nov Self Admin LTD Income Premium - CIGNA" xfId="765"/>
    <cellStyle name="_7006_Summary Unrounded" xfId="766"/>
    <cellStyle name="_7007" xfId="767"/>
    <cellStyle name="_7007 2" xfId="768"/>
    <cellStyle name="_7007_2008 FPL Group Tax Workpapers" xfId="769"/>
    <cellStyle name="_7007_2008 FPL Group Tax Workpapers_Budget Support 2012-09 2013-15 Benefit Programs v5 with NEER Barg Update" xfId="770"/>
    <cellStyle name="_7007_2008 FPL Group Tax Workpapers_LTD-FAS 112 Summary" xfId="771"/>
    <cellStyle name="_7007_Group Prov M11 09" xfId="772"/>
    <cellStyle name="_7007_Group Prov M11 09 2" xfId="773"/>
    <cellStyle name="_7007_Group Prov M11 09_March_LTD_Premium" xfId="774"/>
    <cellStyle name="_7007_Group Prov M11 09_Nov Self Admin LTD Income Premium - CIGNA" xfId="775"/>
    <cellStyle name="_7007_Group Prov M11 09_Summary Unrounded" xfId="776"/>
    <cellStyle name="_7007_March_LTD_Premium" xfId="777"/>
    <cellStyle name="_7007_Nov Self Admin LTD Income Premium - CIGNA" xfId="778"/>
    <cellStyle name="_7007_Summary Unrounded" xfId="779"/>
    <cellStyle name="_7008" xfId="780"/>
    <cellStyle name="_7008 2" xfId="781"/>
    <cellStyle name="_7008_2008 FPL Group Tax Workpapers" xfId="782"/>
    <cellStyle name="_7008_2008 FPL Group Tax Workpapers_Budget Support 2012-09 2013-15 Benefit Programs v5 with NEER Barg Update" xfId="783"/>
    <cellStyle name="_7008_2008 FPL Group Tax Workpapers_LTD-FAS 112 Summary" xfId="784"/>
    <cellStyle name="_7008_Group Prov M11 09" xfId="785"/>
    <cellStyle name="_7008_Group Prov M11 09 2" xfId="786"/>
    <cellStyle name="_7008_Group Prov M11 09_March_LTD_Premium" xfId="787"/>
    <cellStyle name="_7008_Group Prov M11 09_Nov Self Admin LTD Income Premium - CIGNA" xfId="788"/>
    <cellStyle name="_7008_Group Prov M11 09_Summary Unrounded" xfId="789"/>
    <cellStyle name="_7008_March_LTD_Premium" xfId="790"/>
    <cellStyle name="_7008_Nov Self Admin LTD Income Premium - CIGNA" xfId="791"/>
    <cellStyle name="_7008_Summary Unrounded" xfId="792"/>
    <cellStyle name="_7009" xfId="793"/>
    <cellStyle name="_7009 2" xfId="794"/>
    <cellStyle name="_7009_2008 FPL Group Tax Workpapers" xfId="795"/>
    <cellStyle name="_7009_2008 FPL Group Tax Workpapers_Budget Support 2012-09 2013-15 Benefit Programs v5 with NEER Barg Update" xfId="796"/>
    <cellStyle name="_7009_2008 FPL Group Tax Workpapers_LTD-FAS 112 Summary" xfId="797"/>
    <cellStyle name="_7009_Group Prov M11 09" xfId="798"/>
    <cellStyle name="_7009_Group Prov M11 09 2" xfId="799"/>
    <cellStyle name="_7009_Group Prov M11 09_March_LTD_Premium" xfId="800"/>
    <cellStyle name="_7009_Group Prov M11 09_Nov Self Admin LTD Income Premium - CIGNA" xfId="801"/>
    <cellStyle name="_7009_Group Prov M11 09_Summary Unrounded" xfId="802"/>
    <cellStyle name="_7009_March_LTD_Premium" xfId="803"/>
    <cellStyle name="_7009_Nov Self Admin LTD Income Premium - CIGNA" xfId="804"/>
    <cellStyle name="_7009_Summary Unrounded" xfId="805"/>
    <cellStyle name="_7010" xfId="806"/>
    <cellStyle name="_7010 2" xfId="807"/>
    <cellStyle name="_7010_2008 FPL Group Tax Workpapers" xfId="808"/>
    <cellStyle name="_7010_2008 FPL Group Tax Workpapers_Budget Support 2012-09 2013-15 Benefit Programs v5 with NEER Barg Update" xfId="809"/>
    <cellStyle name="_7010_2008 FPL Group Tax Workpapers_LTD-FAS 112 Summary" xfId="810"/>
    <cellStyle name="_7010_Group Prov M11 09" xfId="811"/>
    <cellStyle name="_7010_Group Prov M11 09 2" xfId="812"/>
    <cellStyle name="_7010_Group Prov M11 09_March_LTD_Premium" xfId="813"/>
    <cellStyle name="_7010_Group Prov M11 09_Nov Self Admin LTD Income Premium - CIGNA" xfId="814"/>
    <cellStyle name="_7010_Group Prov M11 09_Summary Unrounded" xfId="815"/>
    <cellStyle name="_7010_March_LTD_Premium" xfId="816"/>
    <cellStyle name="_7010_Nov Self Admin LTD Income Premium - CIGNA" xfId="817"/>
    <cellStyle name="_7010_Summary Unrounded" xfId="818"/>
    <cellStyle name="_7011" xfId="819"/>
    <cellStyle name="_7011 2" xfId="820"/>
    <cellStyle name="_7011_2008 FPL Group Tax Workpapers" xfId="821"/>
    <cellStyle name="_7011_2008 FPL Group Tax Workpapers_Budget Support 2012-09 2013-15 Benefit Programs v5 with NEER Barg Update" xfId="822"/>
    <cellStyle name="_7011_2008 FPL Group Tax Workpapers_LTD-FAS 112 Summary" xfId="823"/>
    <cellStyle name="_7011_Group Prov M11 09" xfId="824"/>
    <cellStyle name="_7011_Group Prov M11 09 2" xfId="825"/>
    <cellStyle name="_7011_Group Prov M11 09_March_LTD_Premium" xfId="826"/>
    <cellStyle name="_7011_Group Prov M11 09_Nov Self Admin LTD Income Premium - CIGNA" xfId="827"/>
    <cellStyle name="_7011_Group Prov M11 09_Summary Unrounded" xfId="828"/>
    <cellStyle name="_7011_March_LTD_Premium" xfId="829"/>
    <cellStyle name="_7011_Nov Self Admin LTD Income Premium - CIGNA" xfId="830"/>
    <cellStyle name="_7011_Summary Unrounded" xfId="831"/>
    <cellStyle name="_7013" xfId="832"/>
    <cellStyle name="_7013 2" xfId="833"/>
    <cellStyle name="_7013_2008 FPL Group Tax Workpapers" xfId="834"/>
    <cellStyle name="_7013_2008 FPL Group Tax Workpapers_Budget Support 2012-09 2013-15 Benefit Programs v5 with NEER Barg Update" xfId="835"/>
    <cellStyle name="_7013_2008 FPL Group Tax Workpapers_LTD-FAS 112 Summary" xfId="836"/>
    <cellStyle name="_7013_Group Prov M11 09" xfId="837"/>
    <cellStyle name="_7013_Group Prov M11 09 2" xfId="838"/>
    <cellStyle name="_7013_Group Prov M11 09_March_LTD_Premium" xfId="839"/>
    <cellStyle name="_7013_Group Prov M11 09_Nov Self Admin LTD Income Premium - CIGNA" xfId="840"/>
    <cellStyle name="_7013_Group Prov M11 09_Summary Unrounded" xfId="841"/>
    <cellStyle name="_7013_March_LTD_Premium" xfId="842"/>
    <cellStyle name="_7013_Nov Self Admin LTD Income Premium - CIGNA" xfId="843"/>
    <cellStyle name="_7013_Summary Unrounded" xfId="844"/>
    <cellStyle name="_7014" xfId="845"/>
    <cellStyle name="_7014 2" xfId="846"/>
    <cellStyle name="_7014_2008 FPL Group Tax Workpapers" xfId="847"/>
    <cellStyle name="_7014_2008 FPL Group Tax Workpapers_Budget Support 2012-09 2013-15 Benefit Programs v5 with NEER Barg Update" xfId="848"/>
    <cellStyle name="_7014_2008 FPL Group Tax Workpapers_LTD-FAS 112 Summary" xfId="849"/>
    <cellStyle name="_7014_Group Prov M11 09" xfId="850"/>
    <cellStyle name="_7014_Group Prov M11 09 2" xfId="851"/>
    <cellStyle name="_7014_Group Prov M11 09_March_LTD_Premium" xfId="852"/>
    <cellStyle name="_7014_Group Prov M11 09_Nov Self Admin LTD Income Premium - CIGNA" xfId="853"/>
    <cellStyle name="_7014_Group Prov M11 09_Summary Unrounded" xfId="854"/>
    <cellStyle name="_7014_March_LTD_Premium" xfId="855"/>
    <cellStyle name="_7014_Nov Self Admin LTD Income Premium - CIGNA" xfId="856"/>
    <cellStyle name="_7014_Summary Unrounded" xfId="857"/>
    <cellStyle name="_750 Infro to Nate" xfId="858"/>
    <cellStyle name="_750 Infro to Nate_Budget Support 2012-09 2013-15 Benefit Programs v5 with NEER Barg Update" xfId="859"/>
    <cellStyle name="_750 Infro to Nate_Capital Prov 1Q10" xfId="860"/>
    <cellStyle name="_750 Infro to Nate_Capital Prov 1Q10 2" xfId="861"/>
    <cellStyle name="_750 Infro to Nate_Capital Prov 1Q10_March_LTD_Premium" xfId="862"/>
    <cellStyle name="_750 Infro to Nate_Capital Prov 1Q10_Nov Self Admin LTD Income Premium - CIGNA" xfId="863"/>
    <cellStyle name="_750 Infro to Nate_Capital Prov 1Q10_Summary Unrounded" xfId="864"/>
    <cellStyle name="_750 Infro to Nate_FAS 106 subsidy 2010" xfId="865"/>
    <cellStyle name="_750 Infro to Nate_FAS 106 subsidy 2010 2" xfId="866"/>
    <cellStyle name="_750 Infro to Nate_FAS 106 subsidy 2010_March_LTD_Premium" xfId="867"/>
    <cellStyle name="_750 Infro to Nate_FAS 106 subsidy 2010_Nov Self Admin LTD Income Premium - CIGNA" xfId="868"/>
    <cellStyle name="_750 Infro to Nate_FAS 106 subsidy 2010_Summary Unrounded" xfId="869"/>
    <cellStyle name="_750 Infro to Nate_LTD-FAS 112 Summary" xfId="870"/>
    <cellStyle name="_Anhydrous NH3 Costs JVP 9-23-05" xfId="64582"/>
    <cellStyle name="_Annual Alpha Vectors1" xfId="871"/>
    <cellStyle name="_Annual Alpha Vectors1_Budget Support 2012-09 2013-15 Benefit Programs v5 with NEER Barg Update" xfId="872"/>
    <cellStyle name="_Annual Alpha Vectors1_Capital Prov 1Q10" xfId="873"/>
    <cellStyle name="_Annual Alpha Vectors1_Capital Prov 1Q10 2" xfId="874"/>
    <cellStyle name="_Annual Alpha Vectors1_Capital Prov 1Q10_March_LTD_Premium" xfId="875"/>
    <cellStyle name="_Annual Alpha Vectors1_Capital Prov 1Q10_Nov Self Admin LTD Income Premium - CIGNA" xfId="876"/>
    <cellStyle name="_Annual Alpha Vectors1_Capital Prov 1Q10_Summary Unrounded" xfId="877"/>
    <cellStyle name="_Annual Alpha Vectors1_LTD-FAS 112 Summary" xfId="878"/>
    <cellStyle name="_Annual Alpha Vectors2" xfId="879"/>
    <cellStyle name="_Annual Alpha Vectors2_Budget Support 2012-09 2013-15 Benefit Programs v5 with NEER Barg Update" xfId="880"/>
    <cellStyle name="_Annual Alpha Vectors2_Capital Prov 1Q10" xfId="881"/>
    <cellStyle name="_Annual Alpha Vectors2_Capital Prov 1Q10 2" xfId="882"/>
    <cellStyle name="_Annual Alpha Vectors2_Capital Prov 1Q10_March_LTD_Premium" xfId="883"/>
    <cellStyle name="_Annual Alpha Vectors2_Capital Prov 1Q10_Nov Self Admin LTD Income Premium - CIGNA" xfId="884"/>
    <cellStyle name="_Annual Alpha Vectors2_Capital Prov 1Q10_Summary Unrounded" xfId="885"/>
    <cellStyle name="_Annual Alpha Vectors2_LTD-FAS 112 Summary" xfId="886"/>
    <cellStyle name="_Annual Alpha Vectors3" xfId="887"/>
    <cellStyle name="_Annual Alpha Vectors3_Budget Support 2012-09 2013-15 Benefit Programs v5 with NEER Barg Update" xfId="888"/>
    <cellStyle name="_Annual Alpha Vectors3_Capital Prov 1Q10" xfId="889"/>
    <cellStyle name="_Annual Alpha Vectors3_Capital Prov 1Q10 2" xfId="890"/>
    <cellStyle name="_Annual Alpha Vectors3_Capital Prov 1Q10_March_LTD_Premium" xfId="891"/>
    <cellStyle name="_Annual Alpha Vectors3_Capital Prov 1Q10_Nov Self Admin LTD Income Premium - CIGNA" xfId="892"/>
    <cellStyle name="_Annual Alpha Vectors3_Capital Prov 1Q10_Summary Unrounded" xfId="893"/>
    <cellStyle name="_Annual Alpha Vectors3_LTD-FAS 112 Summary" xfId="894"/>
    <cellStyle name="_Annual Vectors1" xfId="895"/>
    <cellStyle name="_Annual Vectors1_Budget Support 2012-09 2013-15 Benefit Programs v5 with NEER Barg Update" xfId="896"/>
    <cellStyle name="_Annual Vectors1_Capital Prov 1Q10" xfId="897"/>
    <cellStyle name="_Annual Vectors1_Capital Prov 1Q10 2" xfId="898"/>
    <cellStyle name="_Annual Vectors1_Capital Prov 1Q10_March_LTD_Premium" xfId="899"/>
    <cellStyle name="_Annual Vectors1_Capital Prov 1Q10_Nov Self Admin LTD Income Premium - CIGNA" xfId="900"/>
    <cellStyle name="_Annual Vectors1_Capital Prov 1Q10_Summary Unrounded" xfId="901"/>
    <cellStyle name="_Annual Vectors1_LTD-FAS 112 Summary" xfId="902"/>
    <cellStyle name="_Annual Vectors2" xfId="903"/>
    <cellStyle name="_Annual Vectors2_Budget Support 2012-09 2013-15 Benefit Programs v5 with NEER Barg Update" xfId="904"/>
    <cellStyle name="_Annual Vectors2_Capital Prov 1Q10" xfId="905"/>
    <cellStyle name="_Annual Vectors2_Capital Prov 1Q10 2" xfId="906"/>
    <cellStyle name="_Annual Vectors2_Capital Prov 1Q10_March_LTD_Premium" xfId="907"/>
    <cellStyle name="_Annual Vectors2_Capital Prov 1Q10_Nov Self Admin LTD Income Premium - CIGNA" xfId="908"/>
    <cellStyle name="_Annual Vectors2_Capital Prov 1Q10_Summary Unrounded" xfId="909"/>
    <cellStyle name="_Annual Vectors2_LTD-FAS 112 Summary" xfId="910"/>
    <cellStyle name="_Annual Vectors3" xfId="911"/>
    <cellStyle name="_Annual Vectors3_Budget Support 2012-09 2013-15 Benefit Programs v5 with NEER Barg Update" xfId="912"/>
    <cellStyle name="_Annual Vectors3_Capital Prov 1Q10" xfId="913"/>
    <cellStyle name="_Annual Vectors3_Capital Prov 1Q10 2" xfId="914"/>
    <cellStyle name="_Annual Vectors3_Capital Prov 1Q10_March_LTD_Premium" xfId="915"/>
    <cellStyle name="_Annual Vectors3_Capital Prov 1Q10_Nov Self Admin LTD Income Premium - CIGNA" xfId="916"/>
    <cellStyle name="_Annual Vectors3_Capital Prov 1Q10_Summary Unrounded" xfId="917"/>
    <cellStyle name="_Annual Vectors3_LTD-FAS 112 Summary" xfId="918"/>
    <cellStyle name="_Annual Vectors4" xfId="919"/>
    <cellStyle name="_Annual Vectors4_Budget Support 2012-09 2013-15 Benefit Programs v5 with NEER Barg Update" xfId="920"/>
    <cellStyle name="_Annual Vectors4_Capital Prov 1Q10" xfId="921"/>
    <cellStyle name="_Annual Vectors4_Capital Prov 1Q10 2" xfId="922"/>
    <cellStyle name="_Annual Vectors4_Capital Prov 1Q10_March_LTD_Premium" xfId="923"/>
    <cellStyle name="_Annual Vectors4_Capital Prov 1Q10_Nov Self Admin LTD Income Premium - CIGNA" xfId="924"/>
    <cellStyle name="_Annual Vectors4_Capital Prov 1Q10_Summary Unrounded" xfId="925"/>
    <cellStyle name="_Annual Vectors4_LTD-FAS 112 Summary" xfId="926"/>
    <cellStyle name="_Aqueous NH3 Costs 5-14-07" xfId="64583"/>
    <cellStyle name="_BackOffice" xfId="927"/>
    <cellStyle name="_BackOffice_Budget Support 2012-09 2013-15 Benefit Programs v5 with NEER Barg Update" xfId="928"/>
    <cellStyle name="_BackOffice_Capital Prov 1Q10" xfId="929"/>
    <cellStyle name="_BackOffice_Capital Prov 1Q10 2" xfId="930"/>
    <cellStyle name="_BackOffice_Capital Prov 1Q10_March_LTD_Premium" xfId="931"/>
    <cellStyle name="_BackOffice_Capital Prov 1Q10_Nov Self Admin LTD Income Premium - CIGNA" xfId="932"/>
    <cellStyle name="_BackOffice_Capital Prov 1Q10_Summary Unrounded" xfId="933"/>
    <cellStyle name="_BackOffice_LTD-FAS 112 Summary" xfId="934"/>
    <cellStyle name="_Book1" xfId="935"/>
    <cellStyle name="_Book1_Budget Support 2012-09 2013-15 Benefit Programs v5 with NEER Barg Update" xfId="936"/>
    <cellStyle name="_Book1_Capital Prov 1Q10" xfId="937"/>
    <cellStyle name="_Book1_Capital Prov 1Q10 2" xfId="938"/>
    <cellStyle name="_Book1_Capital Prov 1Q10_March_LTD_Premium" xfId="939"/>
    <cellStyle name="_Book1_Capital Prov 1Q10_Nov Self Admin LTD Income Premium - CIGNA" xfId="940"/>
    <cellStyle name="_Book1_Capital Prov 1Q10_Summary Unrounded" xfId="941"/>
    <cellStyle name="_Book1_FAS 106 subsidy 2010" xfId="942"/>
    <cellStyle name="_Book1_FAS 106 subsidy 2010 2" xfId="943"/>
    <cellStyle name="_Book1_FAS 106 subsidy 2010_March_LTD_Premium" xfId="944"/>
    <cellStyle name="_Book1_FAS 106 subsidy 2010_Nov Self Admin LTD Income Premium - CIGNA" xfId="945"/>
    <cellStyle name="_Book1_FAS 106 subsidy 2010_Summary Unrounded" xfId="946"/>
    <cellStyle name="_Book1_LTD-FAS 112 Summary" xfId="947"/>
    <cellStyle name="_Book2" xfId="948"/>
    <cellStyle name="_Book2_Budget Support 2012-09 2013-15 Benefit Programs v5 with NEER Barg Update" xfId="949"/>
    <cellStyle name="_Book2_Capital Prov 1Q10" xfId="950"/>
    <cellStyle name="_Book2_Capital Prov 1Q10 2" xfId="951"/>
    <cellStyle name="_Book2_Capital Prov 1Q10_March_LTD_Premium" xfId="952"/>
    <cellStyle name="_Book2_Capital Prov 1Q10_Nov Self Admin LTD Income Premium - CIGNA" xfId="953"/>
    <cellStyle name="_Book2_Capital Prov 1Q10_Summary Unrounded" xfId="954"/>
    <cellStyle name="_Book2_FAS 106 subsidy 2010" xfId="955"/>
    <cellStyle name="_Book2_FAS 106 subsidy 2010 2" xfId="956"/>
    <cellStyle name="_Book2_FAS 106 subsidy 2010_March_LTD_Premium" xfId="957"/>
    <cellStyle name="_Book2_FAS 106 subsidy 2010_Nov Self Admin LTD Income Premium - CIGNA" xfId="958"/>
    <cellStyle name="_Book2_FAS 106 subsidy 2010_Summary Unrounded" xfId="959"/>
    <cellStyle name="_Book2_LTD-FAS 112 Summary" xfId="960"/>
    <cellStyle name="_Book3" xfId="961"/>
    <cellStyle name="_Book3 2" xfId="962"/>
    <cellStyle name="_Book3_2008 FPL Group Tax Workpapers" xfId="963"/>
    <cellStyle name="_Book3_2008 FPL Group Tax Workpapers_Budget Support 2012-09 2013-15 Benefit Programs v5 with NEER Barg Update" xfId="964"/>
    <cellStyle name="_Book3_2008 FPL Group Tax Workpapers_LTD-FAS 112 Summary" xfId="965"/>
    <cellStyle name="_Book3_Group Prov M11 09" xfId="966"/>
    <cellStyle name="_Book3_Group Prov M11 09 2" xfId="967"/>
    <cellStyle name="_Book3_Group Prov M11 09_March_LTD_Premium" xfId="968"/>
    <cellStyle name="_Book3_Group Prov M11 09_Nov Self Admin LTD Income Premium - CIGNA" xfId="969"/>
    <cellStyle name="_Book3_Group Prov M11 09_Summary Unrounded" xfId="970"/>
    <cellStyle name="_Book3_March_LTD_Premium" xfId="971"/>
    <cellStyle name="_Book3_Nov Self Admin LTD Income Premium - CIGNA" xfId="972"/>
    <cellStyle name="_Book3_Summary Unrounded" xfId="973"/>
    <cellStyle name="_CASH - Detail" xfId="974"/>
    <cellStyle name="_CASH - Detail 2" xfId="975"/>
    <cellStyle name="_CASH - Detail_2008 FPL Group Tax Workpapers" xfId="976"/>
    <cellStyle name="_CASH - Detail_2008 FPL Group Tax Workpapers_Budget Support 2012-09 2013-15 Benefit Programs v5 with NEER Barg Update" xfId="977"/>
    <cellStyle name="_CASH - Detail_2008 FPL Group Tax Workpapers_LTD-FAS 112 Summary" xfId="978"/>
    <cellStyle name="_CASH - Detail_Group Prov M11 09" xfId="979"/>
    <cellStyle name="_CASH - Detail_Group Prov M11 09 2" xfId="980"/>
    <cellStyle name="_CASH - Detail_Group Prov M11 09_March_LTD_Premium" xfId="981"/>
    <cellStyle name="_CASH - Detail_Group Prov M11 09_Nov Self Admin LTD Income Premium - CIGNA" xfId="982"/>
    <cellStyle name="_CASH - Detail_Group Prov M11 09_Summary Unrounded" xfId="983"/>
    <cellStyle name="_CASH - Detail_March_LTD_Premium" xfId="984"/>
    <cellStyle name="_CASH - Detail_Nov Self Admin LTD Income Premium - CIGNA" xfId="985"/>
    <cellStyle name="_CASH - Detail_Summary Unrounded" xfId="986"/>
    <cellStyle name="_CEG-Upstate" xfId="987"/>
    <cellStyle name="_CEG-Upstate_Budget Support 2012-09 2013-15 Benefit Programs v5 with NEER Barg Update" xfId="988"/>
    <cellStyle name="_CEG-Upstate_Capital Prov 1Q10" xfId="989"/>
    <cellStyle name="_CEG-Upstate_Capital Prov 1Q10 2" xfId="990"/>
    <cellStyle name="_CEG-Upstate_Capital Prov 1Q10_March_LTD_Premium" xfId="991"/>
    <cellStyle name="_CEG-Upstate_Capital Prov 1Q10_Nov Self Admin LTD Income Premium - CIGNA" xfId="992"/>
    <cellStyle name="_CEG-Upstate_Capital Prov 1Q10_Summary Unrounded" xfId="993"/>
    <cellStyle name="_CEG-Upstate_FAS 106 subsidy 2010" xfId="994"/>
    <cellStyle name="_CEG-Upstate_FAS 106 subsidy 2010 2" xfId="995"/>
    <cellStyle name="_CEG-Upstate_FAS 106 subsidy 2010_March_LTD_Premium" xfId="996"/>
    <cellStyle name="_CEG-Upstate_FAS 106 subsidy 2010_Nov Self Admin LTD Income Premium - CIGNA" xfId="997"/>
    <cellStyle name="_CEG-Upstate_FAS 106 subsidy 2010_Summary Unrounded" xfId="998"/>
    <cellStyle name="_CEG-Upstate_LTD-FAS 112 Summary" xfId="999"/>
    <cellStyle name="_Changes since previous run" xfId="1000"/>
    <cellStyle name="_Changes since previous run_Budget Support 2012-09 2013-15 Benefit Programs v5 with NEER Barg Update" xfId="1001"/>
    <cellStyle name="_Changes since previous run_Capital Prov 1Q10" xfId="1002"/>
    <cellStyle name="_Changes since previous run_Capital Prov 1Q10 2" xfId="1003"/>
    <cellStyle name="_Changes since previous run_Capital Prov 1Q10_March_LTD_Premium" xfId="1004"/>
    <cellStyle name="_Changes since previous run_Capital Prov 1Q10_Nov Self Admin LTD Income Premium - CIGNA" xfId="1005"/>
    <cellStyle name="_Changes since previous run_Capital Prov 1Q10_Summary Unrounded" xfId="1006"/>
    <cellStyle name="_Changes since previous run_FAS 106 subsidy 2010" xfId="1007"/>
    <cellStyle name="_Changes since previous run_FAS 106 subsidy 2010 2" xfId="1008"/>
    <cellStyle name="_Changes since previous run_FAS 106 subsidy 2010_March_LTD_Premium" xfId="1009"/>
    <cellStyle name="_Changes since previous run_FAS 106 subsidy 2010_Nov Self Admin LTD Income Premium - CIGNA" xfId="1010"/>
    <cellStyle name="_Changes since previous run_FAS 106 subsidy 2010_Summary Unrounded" xfId="1011"/>
    <cellStyle name="_Changes since previous run_LTD-FAS 112 Summary" xfId="1012"/>
    <cellStyle name="_Changes to Annual Vectors" xfId="1013"/>
    <cellStyle name="_Changes to Annual Vectors_Budget Support 2012-09 2013-15 Benefit Programs v5 with NEER Barg Update" xfId="1014"/>
    <cellStyle name="_Changes to Annual Vectors_Capital Prov 1Q10" xfId="1015"/>
    <cellStyle name="_Changes to Annual Vectors_Capital Prov 1Q10 2" xfId="1016"/>
    <cellStyle name="_Changes to Annual Vectors_Capital Prov 1Q10_March_LTD_Premium" xfId="1017"/>
    <cellStyle name="_Changes to Annual Vectors_Capital Prov 1Q10_Nov Self Admin LTD Income Premium - CIGNA" xfId="1018"/>
    <cellStyle name="_Changes to Annual Vectors_Capital Prov 1Q10_Summary Unrounded" xfId="1019"/>
    <cellStyle name="_Changes to Annual Vectors_LTD-FAS 112 Summary" xfId="1020"/>
    <cellStyle name="_Comma" xfId="1021"/>
    <cellStyle name="_Conditions2" xfId="1022"/>
    <cellStyle name="_Conditions2_Budget Support 2012-09 2013-15 Benefit Programs v5 with NEER Barg Update" xfId="1023"/>
    <cellStyle name="_Conditions2_Capital Prov 1Q10" xfId="1024"/>
    <cellStyle name="_Conditions2_Capital Prov 1Q10 2" xfId="1025"/>
    <cellStyle name="_Conditions2_Capital Prov 1Q10_March_LTD_Premium" xfId="1026"/>
    <cellStyle name="_Conditions2_Capital Prov 1Q10_Nov Self Admin LTD Income Premium - CIGNA" xfId="1027"/>
    <cellStyle name="_Conditions2_Capital Prov 1Q10_Summary Unrounded" xfId="1028"/>
    <cellStyle name="_Conditions2_LTD-FAS 112 Summary" xfId="1029"/>
    <cellStyle name="_County_Zone" xfId="1030"/>
    <cellStyle name="_County_Zone_Budget Support 2012-09 2013-15 Benefit Programs v5 with NEER Barg Update" xfId="1031"/>
    <cellStyle name="_County_Zone_Capital Prov 1Q10" xfId="1032"/>
    <cellStyle name="_County_Zone_Capital Prov 1Q10 2" xfId="1033"/>
    <cellStyle name="_County_Zone_Capital Prov 1Q10_March_LTD_Premium" xfId="1034"/>
    <cellStyle name="_County_Zone_Capital Prov 1Q10_Nov Self Admin LTD Income Premium - CIGNA" xfId="1035"/>
    <cellStyle name="_County_Zone_Capital Prov 1Q10_Summary Unrounded" xfId="1036"/>
    <cellStyle name="_County_Zone_LTD-FAS 112 Summary" xfId="1037"/>
    <cellStyle name="_CT Production Budget" xfId="1038"/>
    <cellStyle name="_CT Production Budget 2" xfId="1039"/>
    <cellStyle name="_CT Production Budget_2008 FPL Group Tax Workpapers" xfId="1040"/>
    <cellStyle name="_CT Production Budget_2008 FPL Group Tax Workpapers_Budget Support 2012-09 2013-15 Benefit Programs v5 with NEER Barg Update" xfId="1041"/>
    <cellStyle name="_CT Production Budget_2008 FPL Group Tax Workpapers_LTD-FAS 112 Summary" xfId="1042"/>
    <cellStyle name="_CT Production Budget_Group Prov M11 09" xfId="1043"/>
    <cellStyle name="_CT Production Budget_Group Prov M11 09 2" xfId="1044"/>
    <cellStyle name="_CT Production Budget_Group Prov M11 09_March_LTD_Premium" xfId="1045"/>
    <cellStyle name="_CT Production Budget_Group Prov M11 09_Nov Self Admin LTD Income Premium - CIGNA" xfId="1046"/>
    <cellStyle name="_CT Production Budget_Group Prov M11 09_Summary Unrounded" xfId="1047"/>
    <cellStyle name="_CT Production Budget_March_LTD_Premium" xfId="1048"/>
    <cellStyle name="_CT Production Budget_Nov Self Admin LTD Income Premium - CIGNA" xfId="1049"/>
    <cellStyle name="_CT Production Budget_Summary Unrounded" xfId="1050"/>
    <cellStyle name="_Debt Service Coverage Ratio Forecast" xfId="1051"/>
    <cellStyle name="_Debt Service Coverage Ratio Forecast 2" xfId="1052"/>
    <cellStyle name="_Debt Service Coverage Ratio Forecast_2008 FPL Group Tax Workpapers" xfId="1053"/>
    <cellStyle name="_Debt Service Coverage Ratio Forecast_2008 FPL Group Tax Workpapers_Budget Support 2012-09 2013-15 Benefit Programs v5 with NEER Barg Update" xfId="1054"/>
    <cellStyle name="_Debt Service Coverage Ratio Forecast_2008 FPL Group Tax Workpapers_LTD-FAS 112 Summary" xfId="1055"/>
    <cellStyle name="_Debt Service Coverage Ratio Forecast_Group Prov M11 09" xfId="1056"/>
    <cellStyle name="_Debt Service Coverage Ratio Forecast_Group Prov M11 09 2" xfId="1057"/>
    <cellStyle name="_Debt Service Coverage Ratio Forecast_Group Prov M11 09_March_LTD_Premium" xfId="1058"/>
    <cellStyle name="_Debt Service Coverage Ratio Forecast_Group Prov M11 09_Nov Self Admin LTD Income Premium - CIGNA" xfId="1059"/>
    <cellStyle name="_Debt Service Coverage Ratio Forecast_Group Prov M11 09_Summary Unrounded" xfId="1060"/>
    <cellStyle name="_Debt Service Coverage Ratio Forecast_March_LTD_Premium" xfId="1061"/>
    <cellStyle name="_Debt Service Coverage Ratio Forecast_Nov Self Admin LTD Income Premium - CIGNA" xfId="1062"/>
    <cellStyle name="_Debt Service Coverage Ratio Forecast_Summary Unrounded" xfId="1063"/>
    <cellStyle name="_Demand Hourly" xfId="1064"/>
    <cellStyle name="_Demand Hourly_Budget Support 2012-09 2013-15 Benefit Programs v5 with NEER Barg Update" xfId="1065"/>
    <cellStyle name="_Demand Hourly_Capital Prov 1Q10" xfId="1066"/>
    <cellStyle name="_Demand Hourly_Capital Prov 1Q10 2" xfId="1067"/>
    <cellStyle name="_Demand Hourly_Capital Prov 1Q10_March_LTD_Premium" xfId="1068"/>
    <cellStyle name="_Demand Hourly_Capital Prov 1Q10_Nov Self Admin LTD Income Premium - CIGNA" xfId="1069"/>
    <cellStyle name="_Demand Hourly_Capital Prov 1Q10_Summary Unrounded" xfId="1070"/>
    <cellStyle name="_Demand Hourly_LTD-FAS 112 Summary" xfId="1071"/>
    <cellStyle name="_Demand Scenario" xfId="1072"/>
    <cellStyle name="_Demand Scenario_Budget Support 2012-09 2013-15 Benefit Programs v5 with NEER Barg Update" xfId="1073"/>
    <cellStyle name="_Demand Scenario_Capital Prov 1Q10" xfId="1074"/>
    <cellStyle name="_Demand Scenario_Capital Prov 1Q10 2" xfId="1075"/>
    <cellStyle name="_Demand Scenario_Capital Prov 1Q10_March_LTD_Premium" xfId="1076"/>
    <cellStyle name="_Demand Scenario_Capital Prov 1Q10_Nov Self Admin LTD Income Premium - CIGNA" xfId="1077"/>
    <cellStyle name="_Demand Scenario_Capital Prov 1Q10_Summary Unrounded" xfId="1078"/>
    <cellStyle name="_Demand Scenario_LTD-FAS 112 Summary" xfId="1079"/>
    <cellStyle name="_Demand Scenario_Plus" xfId="1080"/>
    <cellStyle name="_Demand Scenario_Plus_Budget Support 2012-09 2013-15 Benefit Programs v5 with NEER Barg Update" xfId="1081"/>
    <cellStyle name="_Demand Scenario_Plus_Capital Prov 1Q10" xfId="1082"/>
    <cellStyle name="_Demand Scenario_Plus_Capital Prov 1Q10 2" xfId="1083"/>
    <cellStyle name="_Demand Scenario_Plus_Capital Prov 1Q10_March_LTD_Premium" xfId="1084"/>
    <cellStyle name="_Demand Scenario_Plus_Capital Prov 1Q10_Nov Self Admin LTD Income Premium - CIGNA" xfId="1085"/>
    <cellStyle name="_Demand Scenario_Plus_Capital Prov 1Q10_Summary Unrounded" xfId="1086"/>
    <cellStyle name="_Demand Scenario_Plus_LTD-FAS 112 Summary" xfId="1087"/>
    <cellStyle name="_DOSWELL - 2001 Budget Inputs" xfId="1088"/>
    <cellStyle name="_DOSWELL - 2001 Budget Inputs - Ongoing Forecast" xfId="1089"/>
    <cellStyle name="_DOSWELL - 2001 Budget Inputs - Ongoing Forecast 2" xfId="1090"/>
    <cellStyle name="_DOSWELL - 2001 Budget Inputs - Ongoing Forecast_2008 FPL Group Tax Workpapers" xfId="1091"/>
    <cellStyle name="_DOSWELL - 2001 Budget Inputs - Ongoing Forecast_2008 FPL Group Tax Workpapers_Budget Support 2012-09 2013-15 Benefit Programs v5 with NEER Barg Update" xfId="1092"/>
    <cellStyle name="_DOSWELL - 2001 Budget Inputs - Ongoing Forecast_2008 FPL Group Tax Workpapers_LTD-FAS 112 Summary" xfId="1093"/>
    <cellStyle name="_DOSWELL - 2001 Budget Inputs - Ongoing Forecast_Group Prov M11 09" xfId="1094"/>
    <cellStyle name="_DOSWELL - 2001 Budget Inputs - Ongoing Forecast_Group Prov M11 09 2" xfId="1095"/>
    <cellStyle name="_DOSWELL - 2001 Budget Inputs - Ongoing Forecast_Group Prov M11 09_March_LTD_Premium" xfId="1096"/>
    <cellStyle name="_DOSWELL - 2001 Budget Inputs - Ongoing Forecast_Group Prov M11 09_Nov Self Admin LTD Income Premium - CIGNA" xfId="1097"/>
    <cellStyle name="_DOSWELL - 2001 Budget Inputs - Ongoing Forecast_Group Prov M11 09_Summary Unrounded" xfId="1098"/>
    <cellStyle name="_DOSWELL - 2001 Budget Inputs - Ongoing Forecast_March_LTD_Premium" xfId="1099"/>
    <cellStyle name="_DOSWELL - 2001 Budget Inputs - Ongoing Forecast_Nov Self Admin LTD Income Premium - CIGNA" xfId="1100"/>
    <cellStyle name="_DOSWELL - 2001 Budget Inputs - Ongoing Forecast_Summary Unrounded" xfId="1101"/>
    <cellStyle name="_DOSWELL - 2001 Budget Inputs 2" xfId="1102"/>
    <cellStyle name="_DOSWELL - 2001 Budget Inputs_2008 FPL Group Tax Workpapers" xfId="1103"/>
    <cellStyle name="_DOSWELL - 2001 Budget Inputs_2008 FPL Group Tax Workpapers_Budget Support 2012-09 2013-15 Benefit Programs v5 with NEER Barg Update" xfId="1104"/>
    <cellStyle name="_DOSWELL - 2001 Budget Inputs_2008 FPL Group Tax Workpapers_LTD-FAS 112 Summary" xfId="1105"/>
    <cellStyle name="_DOSWELL - 2001 Budget Inputs_Group Prov M11 09" xfId="1106"/>
    <cellStyle name="_DOSWELL - 2001 Budget Inputs_Group Prov M11 09 2" xfId="1107"/>
    <cellStyle name="_DOSWELL - 2001 Budget Inputs_Group Prov M11 09_March_LTD_Premium" xfId="1108"/>
    <cellStyle name="_DOSWELL - 2001 Budget Inputs_Group Prov M11 09_Nov Self Admin LTD Income Premium - CIGNA" xfId="1109"/>
    <cellStyle name="_DOSWELL - 2001 Budget Inputs_Group Prov M11 09_Summary Unrounded" xfId="1110"/>
    <cellStyle name="_DOSWELL - 2001 Budget Inputs_March_LTD_Premium" xfId="1111"/>
    <cellStyle name="_DOSWELL - 2001 Budget Inputs_Nov Self Admin LTD Income Premium - CIGNA" xfId="1112"/>
    <cellStyle name="_DOSWELL - 2001 Budget Inputs_Summary Unrounded" xfId="1113"/>
    <cellStyle name="_DOSWELL - 2002 Budget Inputs" xfId="1114"/>
    <cellStyle name="_DOSWELL - 2002 Budget Inputs 2" xfId="1115"/>
    <cellStyle name="_DOSWELL - 2002 Budget Inputs_2008 FPL Group Tax Workpapers" xfId="1116"/>
    <cellStyle name="_DOSWELL - 2002 Budget Inputs_2008 FPL Group Tax Workpapers_Budget Support 2012-09 2013-15 Benefit Programs v5 with NEER Barg Update" xfId="1117"/>
    <cellStyle name="_DOSWELL - 2002 Budget Inputs_2008 FPL Group Tax Workpapers_LTD-FAS 112 Summary" xfId="1118"/>
    <cellStyle name="_DOSWELL - 2002 Budget Inputs_Group Prov M11 09" xfId="1119"/>
    <cellStyle name="_DOSWELL - 2002 Budget Inputs_Group Prov M11 09 2" xfId="1120"/>
    <cellStyle name="_DOSWELL - 2002 Budget Inputs_Group Prov M11 09_March_LTD_Premium" xfId="1121"/>
    <cellStyle name="_DOSWELL - 2002 Budget Inputs_Group Prov M11 09_Nov Self Admin LTD Income Premium - CIGNA" xfId="1122"/>
    <cellStyle name="_DOSWELL - 2002 Budget Inputs_Group Prov M11 09_Summary Unrounded" xfId="1123"/>
    <cellStyle name="_DOSWELL - 2002 Budget Inputs_March_LTD_Premium" xfId="1124"/>
    <cellStyle name="_DOSWELL - 2002 Budget Inputs_Nov Self Admin LTD Income Premium - CIGNA" xfId="1125"/>
    <cellStyle name="_DOSWELL - 2002 Budget Inputs_Summary Unrounded" xfId="1126"/>
    <cellStyle name="_DOSWELL - 2002 Budget Inputs-Ongoing Reforecast-High April-May Dispatch Case" xfId="1127"/>
    <cellStyle name="_DOSWELL - 2002 Budget Inputs-Ongoing Reforecast-High April-May Dispatch Case 2" xfId="1128"/>
    <cellStyle name="_DOSWELL - 2002 Budget Inputs-Ongoing Reforecast-High April-May Dispatch Case_2008 FPL Group Tax Workpapers" xfId="1129"/>
    <cellStyle name="_DOSWELL - 2002 Budget Inputs-Ongoing Reforecast-High April-May Dispatch Case_2008 FPL Group Tax Workpapers_Budget Support 2012-09 2013-15 Benefit Programs v5 with NEER Barg Update" xfId="1130"/>
    <cellStyle name="_DOSWELL - 2002 Budget Inputs-Ongoing Reforecast-High April-May Dispatch Case_2008 FPL Group Tax Workpapers_LTD-FAS 112 Summary" xfId="1131"/>
    <cellStyle name="_DOSWELL - 2002 Budget Inputs-Ongoing Reforecast-High April-May Dispatch Case_Group Prov M11 09" xfId="1132"/>
    <cellStyle name="_DOSWELL - 2002 Budget Inputs-Ongoing Reforecast-High April-May Dispatch Case_Group Prov M11 09 2" xfId="1133"/>
    <cellStyle name="_DOSWELL - 2002 Budget Inputs-Ongoing Reforecast-High April-May Dispatch Case_Group Prov M11 09_March_LTD_Premium" xfId="1134"/>
    <cellStyle name="_DOSWELL - 2002 Budget Inputs-Ongoing Reforecast-High April-May Dispatch Case_Group Prov M11 09_Nov Self Admin LTD Income Premium - CIGNA" xfId="1135"/>
    <cellStyle name="_DOSWELL - 2002 Budget Inputs-Ongoing Reforecast-High April-May Dispatch Case_Group Prov M11 09_Summary Unrounded" xfId="1136"/>
    <cellStyle name="_DOSWELL - 2002 Budget Inputs-Ongoing Reforecast-High April-May Dispatch Case_March_LTD_Premium" xfId="1137"/>
    <cellStyle name="_DOSWELL - 2002 Budget Inputs-Ongoing Reforecast-High April-May Dispatch Case_Nov Self Admin LTD Income Premium - CIGNA" xfId="1138"/>
    <cellStyle name="_DOSWELL - 2002 Budget Inputs-Ongoing Reforecast-High April-May Dispatch Case_Summary Unrounded" xfId="1139"/>
    <cellStyle name="_DOSWELL - 2003 Budget Inputs" xfId="1140"/>
    <cellStyle name="_DOSWELL - 2003 Budget Inputs 2" xfId="1141"/>
    <cellStyle name="_DOSWELL - 2003 Budget Inputs_2008 FPL Group Tax Workpapers" xfId="1142"/>
    <cellStyle name="_DOSWELL - 2003 Budget Inputs_2008 FPL Group Tax Workpapers_Budget Support 2012-09 2013-15 Benefit Programs v5 with NEER Barg Update" xfId="1143"/>
    <cellStyle name="_DOSWELL - 2003 Budget Inputs_2008 FPL Group Tax Workpapers_LTD-FAS 112 Summary" xfId="1144"/>
    <cellStyle name="_DOSWELL - 2003 Budget Inputs_Group Prov M11 09" xfId="1145"/>
    <cellStyle name="_DOSWELL - 2003 Budget Inputs_Group Prov M11 09 2" xfId="1146"/>
    <cellStyle name="_DOSWELL - 2003 Budget Inputs_Group Prov M11 09_March_LTD_Premium" xfId="1147"/>
    <cellStyle name="_DOSWELL - 2003 Budget Inputs_Group Prov M11 09_Nov Self Admin LTD Income Premium - CIGNA" xfId="1148"/>
    <cellStyle name="_DOSWELL - 2003 Budget Inputs_Group Prov M11 09_Summary Unrounded" xfId="1149"/>
    <cellStyle name="_DOSWELL - 2003 Budget Inputs_March_LTD_Premium" xfId="1150"/>
    <cellStyle name="_DOSWELL - 2003 Budget Inputs_Nov Self Admin LTD Income Premium - CIGNA" xfId="1151"/>
    <cellStyle name="_DOSWELL - 2003 Budget Inputs_Summary Unrounded" xfId="1152"/>
    <cellStyle name="_DOSWELL - 2003 Budget Inputs-Final" xfId="1153"/>
    <cellStyle name="_DOSWELL - 2003 Budget Inputs-Final 2" xfId="1154"/>
    <cellStyle name="_DOSWELL - 2003 Budget Inputs-Final_2008 FPL Group Tax Workpapers" xfId="1155"/>
    <cellStyle name="_DOSWELL - 2003 Budget Inputs-Final_2008 FPL Group Tax Workpapers_Budget Support 2012-09 2013-15 Benefit Programs v5 with NEER Barg Update" xfId="1156"/>
    <cellStyle name="_DOSWELL - 2003 Budget Inputs-Final_2008 FPL Group Tax Workpapers_LTD-FAS 112 Summary" xfId="1157"/>
    <cellStyle name="_DOSWELL - 2003 Budget Inputs-Final_Group Prov M11 09" xfId="1158"/>
    <cellStyle name="_DOSWELL - 2003 Budget Inputs-Final_Group Prov M11 09 2" xfId="1159"/>
    <cellStyle name="_DOSWELL - 2003 Budget Inputs-Final_Group Prov M11 09_March_LTD_Premium" xfId="1160"/>
    <cellStyle name="_DOSWELL - 2003 Budget Inputs-Final_Group Prov M11 09_Nov Self Admin LTD Income Premium - CIGNA" xfId="1161"/>
    <cellStyle name="_DOSWELL - 2003 Budget Inputs-Final_Group Prov M11 09_Summary Unrounded" xfId="1162"/>
    <cellStyle name="_DOSWELL - 2003 Budget Inputs-Final_March_LTD_Premium" xfId="1163"/>
    <cellStyle name="_DOSWELL - 2003 Budget Inputs-Final_Nov Self Admin LTD Income Premium - CIGNA" xfId="1164"/>
    <cellStyle name="_DOSWELL - 2003 Budget Inputs-Final_Summary Unrounded" xfId="1165"/>
    <cellStyle name="_Doswell 2003 Budget Detail - Sean" xfId="1166"/>
    <cellStyle name="_Doswell 2003 Budget Detail - Sean 2" xfId="1167"/>
    <cellStyle name="_Doswell 2003 Budget Detail - Sean_2008 FPL Group Tax Workpapers" xfId="1168"/>
    <cellStyle name="_Doswell 2003 Budget Detail - Sean_2008 FPL Group Tax Workpapers_Budget Support 2012-09 2013-15 Benefit Programs v5 with NEER Barg Update" xfId="1169"/>
    <cellStyle name="_Doswell 2003 Budget Detail - Sean_2008 FPL Group Tax Workpapers_LTD-FAS 112 Summary" xfId="1170"/>
    <cellStyle name="_Doswell 2003 Budget Detail - Sean_Group Prov M11 09" xfId="1171"/>
    <cellStyle name="_Doswell 2003 Budget Detail - Sean_Group Prov M11 09 2" xfId="1172"/>
    <cellStyle name="_Doswell 2003 Budget Detail - Sean_Group Prov M11 09_March_LTD_Premium" xfId="1173"/>
    <cellStyle name="_Doswell 2003 Budget Detail - Sean_Group Prov M11 09_Nov Self Admin LTD Income Premium - CIGNA" xfId="1174"/>
    <cellStyle name="_Doswell 2003 Budget Detail - Sean_Group Prov M11 09_Summary Unrounded" xfId="1175"/>
    <cellStyle name="_Doswell 2003 Budget Detail - Sean_March_LTD_Premium" xfId="1176"/>
    <cellStyle name="_Doswell 2003 Budget Detail - Sean_Nov Self Admin LTD Income Premium - CIGNA" xfId="1177"/>
    <cellStyle name="_Doswell 2003 Budget Detail - Sean_Summary Unrounded" xfId="1178"/>
    <cellStyle name="_Doswell Budget Depreciation" xfId="1179"/>
    <cellStyle name="_Doswell Budget Depreciation 2" xfId="1180"/>
    <cellStyle name="_Doswell Budget Depreciation_2008 FPL Group Tax Workpapers" xfId="1181"/>
    <cellStyle name="_Doswell Budget Depreciation_2008 FPL Group Tax Workpapers_Budget Support 2012-09 2013-15 Benefit Programs v5 with NEER Barg Update" xfId="1182"/>
    <cellStyle name="_Doswell Budget Depreciation_2008 FPL Group Tax Workpapers_LTD-FAS 112 Summary" xfId="1183"/>
    <cellStyle name="_Doswell Budget Depreciation_Group Prov M11 09" xfId="1184"/>
    <cellStyle name="_Doswell Budget Depreciation_Group Prov M11 09 2" xfId="1185"/>
    <cellStyle name="_Doswell Budget Depreciation_Group Prov M11 09_March_LTD_Premium" xfId="1186"/>
    <cellStyle name="_Doswell Budget Depreciation_Group Prov M11 09_Nov Self Admin LTD Income Premium - CIGNA" xfId="1187"/>
    <cellStyle name="_Doswell Budget Depreciation_Group Prov M11 09_Summary Unrounded" xfId="1188"/>
    <cellStyle name="_Doswell Budget Depreciation_March_LTD_Premium" xfId="1189"/>
    <cellStyle name="_Doswell Budget Depreciation_Nov Self Admin LTD Income Premium - CIGNA" xfId="1190"/>
    <cellStyle name="_Doswell Budget Depreciation_Summary Unrounded" xfId="1191"/>
    <cellStyle name="_Draft Closing Statement to FPL  9-27-2007 adjusted WEC w_flow of funds" xfId="1192"/>
    <cellStyle name="_Draft Closing Statement to FPL  9-27-2007 adjusted WEC w_flow of funds_Budget Support 2012-09 2013-15 Benefit Programs v5 with NEER Barg Update" xfId="1193"/>
    <cellStyle name="_Draft Closing Statement to FPL  9-27-2007 adjusted WEC w_flow of funds_LTD-FAS 112 Summary" xfId="1194"/>
    <cellStyle name="_DSCR" xfId="1195"/>
    <cellStyle name="_DSCR (2)" xfId="1196"/>
    <cellStyle name="_DSCR (2) 2" xfId="1197"/>
    <cellStyle name="_DSCR (2)_2008 FPL Group Tax Workpapers" xfId="1198"/>
    <cellStyle name="_DSCR (2)_2008 FPL Group Tax Workpapers_Budget Support 2012-09 2013-15 Benefit Programs v5 with NEER Barg Update" xfId="1199"/>
    <cellStyle name="_DSCR (2)_2008 FPL Group Tax Workpapers_LTD-FAS 112 Summary" xfId="1200"/>
    <cellStyle name="_DSCR (2)_Group Prov M11 09" xfId="1201"/>
    <cellStyle name="_DSCR (2)_Group Prov M11 09 2" xfId="1202"/>
    <cellStyle name="_DSCR (2)_Group Prov M11 09_March_LTD_Premium" xfId="1203"/>
    <cellStyle name="_DSCR (2)_Group Prov M11 09_Nov Self Admin LTD Income Premium - CIGNA" xfId="1204"/>
    <cellStyle name="_DSCR (2)_Group Prov M11 09_Summary Unrounded" xfId="1205"/>
    <cellStyle name="_DSCR (2)_March_LTD_Premium" xfId="1206"/>
    <cellStyle name="_DSCR (2)_Nov Self Admin LTD Income Premium - CIGNA" xfId="1207"/>
    <cellStyle name="_DSCR (2)_Summary Unrounded" xfId="1208"/>
    <cellStyle name="_DSCR 2" xfId="1209"/>
    <cellStyle name="_DSCR CALC - MARCH 02 DISTRIBUTION" xfId="1210"/>
    <cellStyle name="_DSCR CALC - MARCH 02 DISTRIBUTION - Forward" xfId="1211"/>
    <cellStyle name="_DSCR CALC - MARCH 02 DISTRIBUTION - Forward 2" xfId="1212"/>
    <cellStyle name="_DSCR CALC - MARCH 02 DISTRIBUTION - Forward_2008 FPL Group Tax Workpapers" xfId="1213"/>
    <cellStyle name="_DSCR CALC - MARCH 02 DISTRIBUTION - Forward_2008 FPL Group Tax Workpapers_Budget Support 2012-09 2013-15 Benefit Programs v5 with NEER Barg Update" xfId="1214"/>
    <cellStyle name="_DSCR CALC - MARCH 02 DISTRIBUTION - Forward_2008 FPL Group Tax Workpapers_LTD-FAS 112 Summary" xfId="1215"/>
    <cellStyle name="_DSCR CALC - MARCH 02 DISTRIBUTION - Forward_Group Prov M11 09" xfId="1216"/>
    <cellStyle name="_DSCR CALC - MARCH 02 DISTRIBUTION - Forward_Group Prov M11 09 2" xfId="1217"/>
    <cellStyle name="_DSCR CALC - MARCH 02 DISTRIBUTION - Forward_Group Prov M11 09_March_LTD_Premium" xfId="1218"/>
    <cellStyle name="_DSCR CALC - MARCH 02 DISTRIBUTION - Forward_Group Prov M11 09_Nov Self Admin LTD Income Premium - CIGNA" xfId="1219"/>
    <cellStyle name="_DSCR CALC - MARCH 02 DISTRIBUTION - Forward_Group Prov M11 09_Summary Unrounded" xfId="1220"/>
    <cellStyle name="_DSCR CALC - MARCH 02 DISTRIBUTION - Forward_March_LTD_Premium" xfId="1221"/>
    <cellStyle name="_DSCR CALC - MARCH 02 DISTRIBUTION - Forward_Nov Self Admin LTD Income Premium - CIGNA" xfId="1222"/>
    <cellStyle name="_DSCR CALC - MARCH 02 DISTRIBUTION - Forward_Summary Unrounded" xfId="1223"/>
    <cellStyle name="_DSCR CALC - MARCH 02 DISTRIBUTION 2" xfId="1224"/>
    <cellStyle name="_DSCR CALC - MARCH 02 DISTRIBUTION_2008 FPL Group Tax Workpapers" xfId="1225"/>
    <cellStyle name="_DSCR CALC - MARCH 02 DISTRIBUTION_2008 FPL Group Tax Workpapers_Budget Support 2012-09 2013-15 Benefit Programs v5 with NEER Barg Update" xfId="1226"/>
    <cellStyle name="_DSCR CALC - MARCH 02 DISTRIBUTION_2008 FPL Group Tax Workpapers_LTD-FAS 112 Summary" xfId="1227"/>
    <cellStyle name="_DSCR CALC - MARCH 02 DISTRIBUTION_Group Prov M11 09" xfId="1228"/>
    <cellStyle name="_DSCR CALC - MARCH 02 DISTRIBUTION_Group Prov M11 09 2" xfId="1229"/>
    <cellStyle name="_DSCR CALC - MARCH 02 DISTRIBUTION_Group Prov M11 09_March_LTD_Premium" xfId="1230"/>
    <cellStyle name="_DSCR CALC - MARCH 02 DISTRIBUTION_Group Prov M11 09_Nov Self Admin LTD Income Premium - CIGNA" xfId="1231"/>
    <cellStyle name="_DSCR CALC - MARCH 02 DISTRIBUTION_Group Prov M11 09_Summary Unrounded" xfId="1232"/>
    <cellStyle name="_DSCR CALC - MARCH 02 DISTRIBUTION_March_LTD_Premium" xfId="1233"/>
    <cellStyle name="_DSCR CALC - MARCH 02 DISTRIBUTION_Nov Self Admin LTD Income Premium - CIGNA" xfId="1234"/>
    <cellStyle name="_DSCR CALC - MARCH 02 DISTRIBUTION_Summary Unrounded" xfId="1235"/>
    <cellStyle name="_DSCR_2008 FPL Group Tax Workpapers" xfId="1236"/>
    <cellStyle name="_DSCR_2008 FPL Group Tax Workpapers_Budget Support 2012-09 2013-15 Benefit Programs v5 with NEER Barg Update" xfId="1237"/>
    <cellStyle name="_DSCR_2008 FPL Group Tax Workpapers_LTD-FAS 112 Summary" xfId="1238"/>
    <cellStyle name="_DSCR_Group Prov M11 09" xfId="1239"/>
    <cellStyle name="_DSCR_Group Prov M11 09 2" xfId="1240"/>
    <cellStyle name="_DSCR_Group Prov M11 09_March_LTD_Premium" xfId="1241"/>
    <cellStyle name="_DSCR_Group Prov M11 09_Nov Self Admin LTD Income Premium - CIGNA" xfId="1242"/>
    <cellStyle name="_DSCR_Group Prov M11 09_Summary Unrounded" xfId="1243"/>
    <cellStyle name="_DSCR_March_LTD_Premium" xfId="1244"/>
    <cellStyle name="_DSCR_Nov Self Admin LTD Income Premium - CIGNA" xfId="1245"/>
    <cellStyle name="_DSCR_Summary Unrounded" xfId="1246"/>
    <cellStyle name="_EAST New Tables gas040103" xfId="1247"/>
    <cellStyle name="_EAST New Tables gas040103_Budget Support 2012-09 2013-15 Benefit Programs v5 with NEER Barg Update" xfId="1248"/>
    <cellStyle name="_EAST New Tables gas040103_Capital Prov 1Q10" xfId="1249"/>
    <cellStyle name="_EAST New Tables gas040103_Capital Prov 1Q10 2" xfId="1250"/>
    <cellStyle name="_EAST New Tables gas040103_Capital Prov 1Q10_March_LTD_Premium" xfId="1251"/>
    <cellStyle name="_EAST New Tables gas040103_Capital Prov 1Q10_Nov Self Admin LTD Income Premium - CIGNA" xfId="1252"/>
    <cellStyle name="_EAST New Tables gas040103_Capital Prov 1Q10_Summary Unrounded" xfId="1253"/>
    <cellStyle name="_EAST New Tables gas040103_LTD-FAS 112 Summary" xfId="1254"/>
    <cellStyle name="_EAST New Tables NGas MASIR 328 Edits" xfId="1255"/>
    <cellStyle name="_EAST New Tables NGas MASIR 328 Edits_Budget Support 2012-09 2013-15 Benefit Programs v5 with NEER Barg Update" xfId="1256"/>
    <cellStyle name="_EAST New Tables NGas MASIR 328 Edits_Capital Prov 1Q10" xfId="1257"/>
    <cellStyle name="_EAST New Tables NGas MASIR 328 Edits_Capital Prov 1Q10 2" xfId="1258"/>
    <cellStyle name="_EAST New Tables NGas MASIR 328 Edits_Capital Prov 1Q10_March_LTD_Premium" xfId="1259"/>
    <cellStyle name="_EAST New Tables NGas MASIR 328 Edits_Capital Prov 1Q10_Nov Self Admin LTD Income Premium - CIGNA" xfId="1260"/>
    <cellStyle name="_EAST New Tables NGas MASIR 328 Edits_Capital Prov 1Q10_Summary Unrounded" xfId="1261"/>
    <cellStyle name="_EAST New Tables NGas MASIR 328 Edits_LTD-FAS 112 Summary" xfId="1262"/>
    <cellStyle name="_EcoElectrica Rev36" xfId="1263"/>
    <cellStyle name="_EcoElectrica Rev36_Budget Support 2012-09 2013-15 Benefit Programs v5 with NEER Barg Update" xfId="1264"/>
    <cellStyle name="_EcoElectrica Rev36_LTD-FAS 112 Summary" xfId="1265"/>
    <cellStyle name="_Entrants" xfId="1266"/>
    <cellStyle name="_Entrants_Budget Support 2012-09 2013-15 Benefit Programs v5 with NEER Barg Update" xfId="1267"/>
    <cellStyle name="_Entrants_Capital Prov 1Q10" xfId="1268"/>
    <cellStyle name="_Entrants_Capital Prov 1Q10 2" xfId="1269"/>
    <cellStyle name="_Entrants_Capital Prov 1Q10_March_LTD_Premium" xfId="1270"/>
    <cellStyle name="_Entrants_Capital Prov 1Q10_Nov Self Admin LTD Income Premium - CIGNA" xfId="1271"/>
    <cellStyle name="_Entrants_Capital Prov 1Q10_Summary Unrounded" xfId="1272"/>
    <cellStyle name="_Entrants_LTD-FAS 112 Summary" xfId="1273"/>
    <cellStyle name="_ERCOT Risk" xfId="1274"/>
    <cellStyle name="_ERCOT Risk_Budget Support 2012-09 2013-15 Benefit Programs v5 with NEER Barg Update" xfId="1275"/>
    <cellStyle name="_ERCOT Risk_Capital Prov 1Q10" xfId="1276"/>
    <cellStyle name="_ERCOT Risk_Capital Prov 1Q10 2" xfId="1277"/>
    <cellStyle name="_ERCOT Risk_Capital Prov 1Q10_March_LTD_Premium" xfId="1278"/>
    <cellStyle name="_ERCOT Risk_Capital Prov 1Q10_Nov Self Admin LTD Income Premium - CIGNA" xfId="1279"/>
    <cellStyle name="_ERCOT Risk_Capital Prov 1Q10_Summary Unrounded" xfId="1280"/>
    <cellStyle name="_ERCOT Risk_LTD-FAS 112 Summary" xfId="1281"/>
    <cellStyle name="-_eric" xfId="1282"/>
    <cellStyle name="_FPL Group Financials" xfId="1283"/>
    <cellStyle name="_FPL Group Financials_Budget Support 2012-09 2013-15 Benefit Programs v5 with NEER Barg Update" xfId="1284"/>
    <cellStyle name="_FPL Group Financials_Capital Prov 1Q10" xfId="1285"/>
    <cellStyle name="_FPL Group Financials_Capital Prov 1Q10 2" xfId="1286"/>
    <cellStyle name="_FPL Group Financials_Capital Prov 1Q10_March_LTD_Premium" xfId="1287"/>
    <cellStyle name="_FPL Group Financials_Capital Prov 1Q10_Nov Self Admin LTD Income Premium - CIGNA" xfId="1288"/>
    <cellStyle name="_FPL Group Financials_Capital Prov 1Q10_Summary Unrounded" xfId="1289"/>
    <cellStyle name="_FPL Group Financials_FAS 106 subsidy 2010" xfId="1290"/>
    <cellStyle name="_FPL Group Financials_FAS 106 subsidy 2010 2" xfId="1291"/>
    <cellStyle name="_FPL Group Financials_FAS 106 subsidy 2010_March_LTD_Premium" xfId="1292"/>
    <cellStyle name="_FPL Group Financials_FAS 106 subsidy 2010_Nov Self Admin LTD Income Premium - CIGNA" xfId="1293"/>
    <cellStyle name="_FPL Group Financials_FAS 106 subsidy 2010_Summary Unrounded" xfId="1294"/>
    <cellStyle name="_FPL Group Financials_LTD-FAS 112 Summary" xfId="1295"/>
    <cellStyle name="_FPL Group TI &amp; PTC v12.04 r1 " xfId="1296"/>
    <cellStyle name="_FPL Group TI &amp; PTC v12.04 r1 _Budget Support 2012-09 2013-15 Benefit Programs v5 with NEER Barg Update" xfId="1297"/>
    <cellStyle name="_FPL Group TI &amp; PTC v12.04 r1 _Capital Prov 1Q10" xfId="1298"/>
    <cellStyle name="_FPL Group TI &amp; PTC v12.04 r1 _Capital Prov 1Q10 2" xfId="1299"/>
    <cellStyle name="_FPL Group TI &amp; PTC v12.04 r1 _Capital Prov 1Q10_March_LTD_Premium" xfId="1300"/>
    <cellStyle name="_FPL Group TI &amp; PTC v12.04 r1 _Capital Prov 1Q10_Nov Self Admin LTD Income Premium - CIGNA" xfId="1301"/>
    <cellStyle name="_FPL Group TI &amp; PTC v12.04 r1 _Capital Prov 1Q10_Summary Unrounded" xfId="1302"/>
    <cellStyle name="_FPL Group TI &amp; PTC v12.04 r1 _FAS 106 subsidy 2010" xfId="1303"/>
    <cellStyle name="_FPL Group TI &amp; PTC v12.04 r1 _FAS 106 subsidy 2010 2" xfId="1304"/>
    <cellStyle name="_FPL Group TI &amp; PTC v12.04 r1 _FAS 106 subsidy 2010_March_LTD_Premium" xfId="1305"/>
    <cellStyle name="_FPL Group TI &amp; PTC v12.04 r1 _FAS 106 subsidy 2010_Nov Self Admin LTD Income Premium - CIGNA" xfId="1306"/>
    <cellStyle name="_FPL Group TI &amp; PTC v12.04 r1 _FAS 106 subsidy 2010_Summary Unrounded" xfId="1307"/>
    <cellStyle name="_FPL Group TI &amp; PTC v12.04 r1 _LTD-FAS 112 Summary" xfId="1308"/>
    <cellStyle name="_Fuel Prices" xfId="1309"/>
    <cellStyle name="_Fuel Prices 2" xfId="1310"/>
    <cellStyle name="_Fuel Prices_2008 FPL Group Tax Workpapers" xfId="1311"/>
    <cellStyle name="_Fuel Prices_2008 FPL Group Tax Workpapers_Budget Support 2012-09 2013-15 Benefit Programs v5 with NEER Barg Update" xfId="1312"/>
    <cellStyle name="_Fuel Prices_2008 FPL Group Tax Workpapers_LTD-FAS 112 Summary" xfId="1313"/>
    <cellStyle name="_Fuel Prices_Group Prov M11 09" xfId="1314"/>
    <cellStyle name="_Fuel Prices_Group Prov M11 09 2" xfId="1315"/>
    <cellStyle name="_Fuel Prices_Group Prov M11 09_March_LTD_Premium" xfId="1316"/>
    <cellStyle name="_Fuel Prices_Group Prov M11 09_Nov Self Admin LTD Income Premium - CIGNA" xfId="1317"/>
    <cellStyle name="_Fuel Prices_Group Prov M11 09_Summary Unrounded" xfId="1318"/>
    <cellStyle name="_Fuel Prices_March_LTD_Premium" xfId="1319"/>
    <cellStyle name="_Fuel Prices_Nov Self Admin LTD Income Premium - CIGNA" xfId="1320"/>
    <cellStyle name="_Fuel Prices_Summary Unrounded" xfId="1321"/>
    <cellStyle name="_Fuel Scenario" xfId="1322"/>
    <cellStyle name="_Fuel Scenario_Budget Support 2012-09 2013-15 Benefit Programs v5 with NEER Barg Update" xfId="1323"/>
    <cellStyle name="_Fuel Scenario_Capital Prov 1Q10" xfId="1324"/>
    <cellStyle name="_Fuel Scenario_Capital Prov 1Q10 2" xfId="1325"/>
    <cellStyle name="_Fuel Scenario_Capital Prov 1Q10_March_LTD_Premium" xfId="1326"/>
    <cellStyle name="_Fuel Scenario_Capital Prov 1Q10_Nov Self Admin LTD Income Premium - CIGNA" xfId="1327"/>
    <cellStyle name="_Fuel Scenario_Capital Prov 1Q10_Summary Unrounded" xfId="1328"/>
    <cellStyle name="_Fuel Scenario_LTD-FAS 112 Summary" xfId="1329"/>
    <cellStyle name="_Fuel Scenario2" xfId="1330"/>
    <cellStyle name="_Fuel Scenario2_Budget Support 2012-09 2013-15 Benefit Programs v5 with NEER Barg Update" xfId="1331"/>
    <cellStyle name="_Fuel Scenario2_Capital Prov 1Q10" xfId="1332"/>
    <cellStyle name="_Fuel Scenario2_Capital Prov 1Q10 2" xfId="1333"/>
    <cellStyle name="_Fuel Scenario2_Capital Prov 1Q10_March_LTD_Premium" xfId="1334"/>
    <cellStyle name="_Fuel Scenario2_Capital Prov 1Q10_Nov Self Admin LTD Income Premium - CIGNA" xfId="1335"/>
    <cellStyle name="_Fuel Scenario2_Capital Prov 1Q10_Summary Unrounded" xfId="1336"/>
    <cellStyle name="_Fuel Scenario2_LTD-FAS 112 Summary" xfId="1337"/>
    <cellStyle name="_Fuel Scenario3" xfId="1338"/>
    <cellStyle name="_Fuel Scenario3_Budget Support 2012-09 2013-15 Benefit Programs v5 with NEER Barg Update" xfId="1339"/>
    <cellStyle name="_Fuel Scenario3_Capital Prov 1Q10" xfId="1340"/>
    <cellStyle name="_Fuel Scenario3_Capital Prov 1Q10 2" xfId="1341"/>
    <cellStyle name="_Fuel Scenario3_Capital Prov 1Q10_March_LTD_Premium" xfId="1342"/>
    <cellStyle name="_Fuel Scenario3_Capital Prov 1Q10_Nov Self Admin LTD Income Premium - CIGNA" xfId="1343"/>
    <cellStyle name="_Fuel Scenario3_Capital Prov 1Q10_Summary Unrounded" xfId="1344"/>
    <cellStyle name="_Fuel Scenario3_LTD-FAS 112 Summary" xfId="1345"/>
    <cellStyle name="_Fuel Scenario4" xfId="1346"/>
    <cellStyle name="_Fuel Scenario4_Budget Support 2012-09 2013-15 Benefit Programs v5 with NEER Barg Update" xfId="1347"/>
    <cellStyle name="_Fuel Scenario4_Capital Prov 1Q10" xfId="1348"/>
    <cellStyle name="_Fuel Scenario4_Capital Prov 1Q10 2" xfId="1349"/>
    <cellStyle name="_Fuel Scenario4_Capital Prov 1Q10_March_LTD_Premium" xfId="1350"/>
    <cellStyle name="_Fuel Scenario4_Capital Prov 1Q10_Nov Self Admin LTD Income Premium - CIGNA" xfId="1351"/>
    <cellStyle name="_Fuel Scenario4_Capital Prov 1Q10_Summary Unrounded" xfId="1352"/>
    <cellStyle name="_Fuel Scenario4_LTD-FAS 112 Summary" xfId="1353"/>
    <cellStyle name="_Fuel Type" xfId="1354"/>
    <cellStyle name="_Fuel Type_Budget Support 2012-09 2013-15 Benefit Programs v5 with NEER Barg Update" xfId="1355"/>
    <cellStyle name="_Fuel Type_Capital Prov 1Q10" xfId="1356"/>
    <cellStyle name="_Fuel Type_Capital Prov 1Q10 2" xfId="1357"/>
    <cellStyle name="_Fuel Type_Capital Prov 1Q10_March_LTD_Premium" xfId="1358"/>
    <cellStyle name="_Fuel Type_Capital Prov 1Q10_Nov Self Admin LTD Income Premium - CIGNA" xfId="1359"/>
    <cellStyle name="_Fuel Type_Capital Prov 1Q10_Summary Unrounded" xfId="1360"/>
    <cellStyle name="_Fuel Type_LTD-FAS 112 Summary" xfId="1361"/>
    <cellStyle name="_Gas1" xfId="1362"/>
    <cellStyle name="_Gas1_Budget Support 2012-09 2013-15 Benefit Programs v5 with NEER Barg Update" xfId="1363"/>
    <cellStyle name="_Gas1_Capital Prov 1Q10" xfId="1364"/>
    <cellStyle name="_Gas1_Capital Prov 1Q10 2" xfId="1365"/>
    <cellStyle name="_Gas1_Capital Prov 1Q10_March_LTD_Premium" xfId="1366"/>
    <cellStyle name="_Gas1_Capital Prov 1Q10_Nov Self Admin LTD Income Premium - CIGNA" xfId="1367"/>
    <cellStyle name="_Gas1_Capital Prov 1Q10_Summary Unrounded" xfId="1368"/>
    <cellStyle name="_Gas1_LTD-FAS 112 Summary" xfId="1369"/>
    <cellStyle name="_Gas2" xfId="1370"/>
    <cellStyle name="_Gas2_Budget Support 2012-09 2013-15 Benefit Programs v5 with NEER Barg Update" xfId="1371"/>
    <cellStyle name="_Gas2_Capital Prov 1Q10" xfId="1372"/>
    <cellStyle name="_Gas2_Capital Prov 1Q10 2" xfId="1373"/>
    <cellStyle name="_Gas2_Capital Prov 1Q10_March_LTD_Premium" xfId="1374"/>
    <cellStyle name="_Gas2_Capital Prov 1Q10_Nov Self Admin LTD Income Premium - CIGNA" xfId="1375"/>
    <cellStyle name="_Gas2_Capital Prov 1Q10_Summary Unrounded" xfId="1376"/>
    <cellStyle name="_Gas2_LTD-FAS 112 Summary" xfId="1377"/>
    <cellStyle name="_Gas3" xfId="1378"/>
    <cellStyle name="_Gas3_Budget Support 2012-09 2013-15 Benefit Programs v5 with NEER Barg Update" xfId="1379"/>
    <cellStyle name="_Gas3_Capital Prov 1Q10" xfId="1380"/>
    <cellStyle name="_Gas3_Capital Prov 1Q10 2" xfId="1381"/>
    <cellStyle name="_Gas3_Capital Prov 1Q10_March_LTD_Premium" xfId="1382"/>
    <cellStyle name="_Gas3_Capital Prov 1Q10_Nov Self Admin LTD Income Premium - CIGNA" xfId="1383"/>
    <cellStyle name="_Gas3_Capital Prov 1Q10_Summary Unrounded" xfId="1384"/>
    <cellStyle name="_Gas3_LTD-FAS 112 Summary" xfId="1385"/>
    <cellStyle name="_GasSP Conversion Table" xfId="1386"/>
    <cellStyle name="_GasSP Conversion Table_Budget Support 2012-09 2013-15 Benefit Programs v5 with NEER Barg Update" xfId="1387"/>
    <cellStyle name="_GasSP Conversion Table_Capital Prov 1Q10" xfId="1388"/>
    <cellStyle name="_GasSP Conversion Table_Capital Prov 1Q10 2" xfId="1389"/>
    <cellStyle name="_GasSP Conversion Table_Capital Prov 1Q10_March_LTD_Premium" xfId="1390"/>
    <cellStyle name="_GasSP Conversion Table_Capital Prov 1Q10_Nov Self Admin LTD Income Premium - CIGNA" xfId="1391"/>
    <cellStyle name="_GasSP Conversion Table_Capital Prov 1Q10_Summary Unrounded" xfId="1392"/>
    <cellStyle name="_GasSP Conversion Table_LTD-FAS 112 Summary" xfId="1393"/>
    <cellStyle name="_Gene Gas 010603" xfId="1394"/>
    <cellStyle name="_Gene Gas 010603_Budget Support 2012-09 2013-15 Benefit Programs v5 with NEER Barg Update" xfId="1395"/>
    <cellStyle name="_Gene Gas 010603_Capital Prov 1Q10" xfId="1396"/>
    <cellStyle name="_Gene Gas 010603_Capital Prov 1Q10 2" xfId="1397"/>
    <cellStyle name="_Gene Gas 010603_Capital Prov 1Q10_March_LTD_Premium" xfId="1398"/>
    <cellStyle name="_Gene Gas 010603_Capital Prov 1Q10_Nov Self Admin LTD Income Premium - CIGNA" xfId="1399"/>
    <cellStyle name="_Gene Gas 010603_Capital Prov 1Q10_Summary Unrounded" xfId="1400"/>
    <cellStyle name="_Gene Gas 010603_LTD-FAS 112 Summary" xfId="1401"/>
    <cellStyle name="_Gene Gas 091302" xfId="1402"/>
    <cellStyle name="_Gene Gas 091302_Budget Support 2012-09 2013-15 Benefit Programs v5 with NEER Barg Update" xfId="1403"/>
    <cellStyle name="_Gene Gas 091302_Capital Prov 1Q10" xfId="1404"/>
    <cellStyle name="_Gene Gas 091302_Capital Prov 1Q10 2" xfId="1405"/>
    <cellStyle name="_Gene Gas 091302_Capital Prov 1Q10_March_LTD_Premium" xfId="1406"/>
    <cellStyle name="_Gene Gas 091302_Capital Prov 1Q10_Nov Self Admin LTD Income Premium - CIGNA" xfId="1407"/>
    <cellStyle name="_Gene Gas 091302_Capital Prov 1Q10_Summary Unrounded" xfId="1408"/>
    <cellStyle name="_Gene Gas 091302_LTD-FAS 112 Summary" xfId="1409"/>
    <cellStyle name="_Greenlight_R4.6i V8" xfId="1410"/>
    <cellStyle name="_Greenlight_R4.6i V8_Budget Support 2012-09 2013-15 Benefit Programs v5 with NEER Barg Update" xfId="1411"/>
    <cellStyle name="_Greenlight_R4.6i V8_Capital Prov 1Q10" xfId="1412"/>
    <cellStyle name="_Greenlight_R4.6i V8_Capital Prov 1Q10 2" xfId="1413"/>
    <cellStyle name="_Greenlight_R4.6i V8_Capital Prov 1Q10_March_LTD_Premium" xfId="1414"/>
    <cellStyle name="_Greenlight_R4.6i V8_Capital Prov 1Q10_Nov Self Admin LTD Income Premium - CIGNA" xfId="1415"/>
    <cellStyle name="_Greenlight_R4.6i V8_Capital Prov 1Q10_Summary Unrounded" xfId="1416"/>
    <cellStyle name="_Greenlight_R4.6i V8_FAS 106 subsidy 2010" xfId="1417"/>
    <cellStyle name="_Greenlight_R4.6i V8_FAS 106 subsidy 2010 2" xfId="1418"/>
    <cellStyle name="_Greenlight_R4.6i V8_FAS 106 subsidy 2010_March_LTD_Premium" xfId="1419"/>
    <cellStyle name="_Greenlight_R4.6i V8_FAS 106 subsidy 2010_Nov Self Admin LTD Income Premium - CIGNA" xfId="1420"/>
    <cellStyle name="_Greenlight_R4.6i V8_FAS 106 subsidy 2010_Summary Unrounded" xfId="1421"/>
    <cellStyle name="_Greenlight_R4.6i V8_LTD-FAS 112 Summary" xfId="1422"/>
    <cellStyle name="_Greenville 501G Maj Maint(24K Parts)_5-16-07" xfId="64584"/>
    <cellStyle name="_Greenville GE 7FA MM Model 1-11-06" xfId="64585"/>
    <cellStyle name="_GTDW_DataTemplate" xfId="1423"/>
    <cellStyle name="_GTDW_DataTemplate_Budget Support 2012-09 2013-15 Benefit Programs v5 with NEER Barg Update" xfId="1424"/>
    <cellStyle name="_GTDW_DataTemplate_Capital Prov 1Q10" xfId="1425"/>
    <cellStyle name="_GTDW_DataTemplate_Capital Prov 1Q10 2" xfId="1426"/>
    <cellStyle name="_GTDW_DataTemplate_Capital Prov 1Q10_March_LTD_Premium" xfId="1427"/>
    <cellStyle name="_GTDW_DataTemplate_Capital Prov 1Q10_Nov Self Admin LTD Income Premium - CIGNA" xfId="1428"/>
    <cellStyle name="_GTDW_DataTemplate_Capital Prov 1Q10_Summary Unrounded" xfId="1429"/>
    <cellStyle name="_GTDW_DataTemplate_FAS 106 subsidy 2010" xfId="1430"/>
    <cellStyle name="_GTDW_DataTemplate_FAS 106 subsidy 2010 2" xfId="1431"/>
    <cellStyle name="_GTDW_DataTemplate_FAS 106 subsidy 2010_March_LTD_Premium" xfId="1432"/>
    <cellStyle name="_GTDW_DataTemplate_FAS 106 subsidy 2010_Nov Self Admin LTD Income Premium - CIGNA" xfId="1433"/>
    <cellStyle name="_GTDW_DataTemplate_FAS 106 subsidy 2010_Summary Unrounded" xfId="1434"/>
    <cellStyle name="_GTDW_DataTemplate_LTD-FAS 112 Summary" xfId="1435"/>
    <cellStyle name="_Hydro" xfId="1436"/>
    <cellStyle name="_Hydro Scenario" xfId="1437"/>
    <cellStyle name="_Hydro Scenario_Budget Support 2012-09 2013-15 Benefit Programs v5 with NEER Barg Update" xfId="1438"/>
    <cellStyle name="_Hydro Scenario_Capital Prov 1Q10" xfId="1439"/>
    <cellStyle name="_Hydro Scenario_Capital Prov 1Q10 2" xfId="1440"/>
    <cellStyle name="_Hydro Scenario_Capital Prov 1Q10_March_LTD_Premium" xfId="1441"/>
    <cellStyle name="_Hydro Scenario_Capital Prov 1Q10_Nov Self Admin LTD Income Premium - CIGNA" xfId="1442"/>
    <cellStyle name="_Hydro Scenario_Capital Prov 1Q10_Summary Unrounded" xfId="1443"/>
    <cellStyle name="_Hydro Scenario_LTD-FAS 112 Summary" xfId="1444"/>
    <cellStyle name="_Hydro_Budget Support 2012-09 2013-15 Benefit Programs v5 with NEER Barg Update" xfId="1445"/>
    <cellStyle name="_Hydro_Capital Prov 1Q10" xfId="1446"/>
    <cellStyle name="_Hydro_Capital Prov 1Q10 2" xfId="1447"/>
    <cellStyle name="_Hydro_Capital Prov 1Q10_March_LTD_Premium" xfId="1448"/>
    <cellStyle name="_Hydro_Capital Prov 1Q10_Nov Self Admin LTD Income Premium - CIGNA" xfId="1449"/>
    <cellStyle name="_Hydro_Capital Prov 1Q10_Summary Unrounded" xfId="1450"/>
    <cellStyle name="_Hydro_LTD-FAS 112 Summary" xfId="1451"/>
    <cellStyle name="_Iceland_3.0f_BID275" xfId="1452"/>
    <cellStyle name="_Iceland_3.0f_BID275_Budget Support 2012-09 2013-15 Benefit Programs v5 with NEER Barg Update" xfId="1453"/>
    <cellStyle name="_Iceland_3.0f_BID275_Capital Prov 1Q10" xfId="1454"/>
    <cellStyle name="_Iceland_3.0f_BID275_Capital Prov 1Q10 2" xfId="1455"/>
    <cellStyle name="_Iceland_3.0f_BID275_Capital Prov 1Q10_March_LTD_Premium" xfId="1456"/>
    <cellStyle name="_Iceland_3.0f_BID275_Capital Prov 1Q10_Nov Self Admin LTD Income Premium - CIGNA" xfId="1457"/>
    <cellStyle name="_Iceland_3.0f_BID275_Capital Prov 1Q10_Summary Unrounded" xfId="1458"/>
    <cellStyle name="_Iceland_3.0f_BID275_FAS 106 subsidy 2010" xfId="1459"/>
    <cellStyle name="_Iceland_3.0f_BID275_FAS 106 subsidy 2010 2" xfId="1460"/>
    <cellStyle name="_Iceland_3.0f_BID275_FAS 106 subsidy 2010_March_LTD_Premium" xfId="1461"/>
    <cellStyle name="_Iceland_3.0f_BID275_FAS 106 subsidy 2010_Nov Self Admin LTD Income Premium - CIGNA" xfId="1462"/>
    <cellStyle name="_Iceland_3.0f_BID275_FAS 106 subsidy 2010_Summary Unrounded" xfId="1463"/>
    <cellStyle name="_Iceland_3.0f_BID275_LTD-FAS 112 Summary" xfId="1464"/>
    <cellStyle name="_input" xfId="1465"/>
    <cellStyle name="_input 2" xfId="1466"/>
    <cellStyle name="_input_2008 FPL Group Tax Workpapers" xfId="1467"/>
    <cellStyle name="_input_2008 FPL Group Tax Workpapers_Budget Support 2012-09 2013-15 Benefit Programs v5 with NEER Barg Update" xfId="1468"/>
    <cellStyle name="_input_2008 FPL Group Tax Workpapers_LTD-FAS 112 Summary" xfId="1469"/>
    <cellStyle name="_input_Group Prov M11 09" xfId="1470"/>
    <cellStyle name="_input_Group Prov M11 09 2" xfId="1471"/>
    <cellStyle name="_input_Group Prov M11 09_March_LTD_Premium" xfId="1472"/>
    <cellStyle name="_input_Group Prov M11 09_Nov Self Admin LTD Income Premium - CIGNA" xfId="1473"/>
    <cellStyle name="_input_Group Prov M11 09_Summary Unrounded" xfId="1474"/>
    <cellStyle name="_input_March_LTD_Premium" xfId="1475"/>
    <cellStyle name="_input_Nov Self Admin LTD Income Premium - CIGNA" xfId="1476"/>
    <cellStyle name="_input_Summary Unrounded" xfId="1477"/>
    <cellStyle name="_IPG" xfId="1478"/>
    <cellStyle name="_IPG 2" xfId="1479"/>
    <cellStyle name="_IPG_LTD - ASC 715 2011" xfId="1480"/>
    <cellStyle name="_IPG_LTD - ASC 715 2011_0712 LTD (ASC 715) Cost Pushout" xfId="1481"/>
    <cellStyle name="_IPG_LTD - ASC 715 2011_Summary Unrounded" xfId="1482"/>
    <cellStyle name="_IPG_March_LTD_Premium" xfId="1483"/>
    <cellStyle name="_IPG_Nov Self Admin LTD Income Premium - CIGNA" xfId="1484"/>
    <cellStyle name="_IPG_Summary Unrounded" xfId="1485"/>
    <cellStyle name="_July 2009 Forecast Testing of Tax Rates" xfId="1486"/>
    <cellStyle name="_July 2009 Forecast Testing of Tax Rates 2" xfId="1487"/>
    <cellStyle name="_July 2009 Forecast Testing of Tax Rates_March_LTD_Premium" xfId="1488"/>
    <cellStyle name="_July 2009 Forecast Testing of Tax Rates_Nov Self Admin LTD Income Premium - CIGNA" xfId="1489"/>
    <cellStyle name="_July 2009 Forecast Testing of Tax Rates_Summary Unrounded" xfId="1490"/>
    <cellStyle name="_Key_R7.1" xfId="1491"/>
    <cellStyle name="_Key_R7.1_Budget Support 2012-09 2013-15 Benefit Programs v5 with NEER Barg Update" xfId="1492"/>
    <cellStyle name="_Key_R7.1_Capital Prov 1Q10" xfId="1493"/>
    <cellStyle name="_Key_R7.1_Capital Prov 1Q10 2" xfId="1494"/>
    <cellStyle name="_Key_R7.1_Capital Prov 1Q10_March_LTD_Premium" xfId="1495"/>
    <cellStyle name="_Key_R7.1_Capital Prov 1Q10_Nov Self Admin LTD Income Premium - CIGNA" xfId="1496"/>
    <cellStyle name="_Key_R7.1_Capital Prov 1Q10_Summary Unrounded" xfId="1497"/>
    <cellStyle name="_Key_R7.1_FAS 106 subsidy 2010" xfId="1498"/>
    <cellStyle name="_Key_R7.1_FAS 106 subsidy 2010 2" xfId="1499"/>
    <cellStyle name="_Key_R7.1_FAS 106 subsidy 2010_March_LTD_Premium" xfId="1500"/>
    <cellStyle name="_Key_R7.1_FAS 106 subsidy 2010_Nov Self Admin LTD Income Premium - CIGNA" xfId="1501"/>
    <cellStyle name="_Key_R7.1_FAS 106 subsidy 2010_Summary Unrounded" xfId="1502"/>
    <cellStyle name="_Key_R7.1_LTD-FAS 112 Summary" xfId="1503"/>
    <cellStyle name="_Key_R7.2" xfId="1504"/>
    <cellStyle name="_Key_R7.2_Budget Support 2012-09 2013-15 Benefit Programs v5 with NEER Barg Update" xfId="1505"/>
    <cellStyle name="_Key_R7.2_Capital Prov 1Q10" xfId="1506"/>
    <cellStyle name="_Key_R7.2_Capital Prov 1Q10 2" xfId="1507"/>
    <cellStyle name="_Key_R7.2_Capital Prov 1Q10_March_LTD_Premium" xfId="1508"/>
    <cellStyle name="_Key_R7.2_Capital Prov 1Q10_Nov Self Admin LTD Income Premium - CIGNA" xfId="1509"/>
    <cellStyle name="_Key_R7.2_Capital Prov 1Q10_Summary Unrounded" xfId="1510"/>
    <cellStyle name="_Key_R7.2_FAS 106 subsidy 2010" xfId="1511"/>
    <cellStyle name="_Key_R7.2_FAS 106 subsidy 2010 2" xfId="1512"/>
    <cellStyle name="_Key_R7.2_FAS 106 subsidy 2010_March_LTD_Premium" xfId="1513"/>
    <cellStyle name="_Key_R7.2_FAS 106 subsidy 2010_Nov Self Admin LTD Income Premium - CIGNA" xfId="1514"/>
    <cellStyle name="_Key_R7.2_FAS 106 subsidy 2010_Summary Unrounded" xfId="1515"/>
    <cellStyle name="_Key_R7.2_LTD-FAS 112 Summary" xfId="1516"/>
    <cellStyle name="_Link" xfId="1517"/>
    <cellStyle name="_Link_4Z_6_12_02" xfId="1518"/>
    <cellStyle name="_Link_4Z_6_12_02 Sens" xfId="1519"/>
    <cellStyle name="_Link_4Z_6_12_02 Sens_Budget Support 2012-09 2013-15 Benefit Programs v5 with NEER Barg Update" xfId="1520"/>
    <cellStyle name="_Link_4Z_6_12_02 Sens_Capital Prov 1Q10" xfId="1521"/>
    <cellStyle name="_Link_4Z_6_12_02 Sens_Capital Prov 1Q10 2" xfId="1522"/>
    <cellStyle name="_Link_4Z_6_12_02 Sens_Capital Prov 1Q10_March_LTD_Premium" xfId="1523"/>
    <cellStyle name="_Link_4Z_6_12_02 Sens_Capital Prov 1Q10_Nov Self Admin LTD Income Premium - CIGNA" xfId="1524"/>
    <cellStyle name="_Link_4Z_6_12_02 Sens_Capital Prov 1Q10_Summary Unrounded" xfId="1525"/>
    <cellStyle name="_Link_4Z_6_12_02 Sens_LTD-FAS 112 Summary" xfId="1526"/>
    <cellStyle name="_Link_4Z_6_12_02_Budget Support 2012-09 2013-15 Benefit Programs v5 with NEER Barg Update" xfId="1527"/>
    <cellStyle name="_Link_4Z_6_12_02_Capital Prov 1Q10" xfId="1528"/>
    <cellStyle name="_Link_4Z_6_12_02_Capital Prov 1Q10 2" xfId="1529"/>
    <cellStyle name="_Link_4Z_6_12_02_Capital Prov 1Q10_March_LTD_Premium" xfId="1530"/>
    <cellStyle name="_Link_4Z_6_12_02_Capital Prov 1Q10_Nov Self Admin LTD Income Premium - CIGNA" xfId="1531"/>
    <cellStyle name="_Link_4Z_6_12_02_Capital Prov 1Q10_Summary Unrounded" xfId="1532"/>
    <cellStyle name="_Link_4Z_6_12_02_LTD-FAS 112 Summary" xfId="1533"/>
    <cellStyle name="_Link_4Z_Winter" xfId="1534"/>
    <cellStyle name="_Link_4Z_Winter_Budget Support 2012-09 2013-15 Benefit Programs v5 with NEER Barg Update" xfId="1535"/>
    <cellStyle name="_Link_4Z_Winter_Capital Prov 1Q10" xfId="1536"/>
    <cellStyle name="_Link_4Z_Winter_Capital Prov 1Q10 2" xfId="1537"/>
    <cellStyle name="_Link_4Z_Winter_Capital Prov 1Q10_March_LTD_Premium" xfId="1538"/>
    <cellStyle name="_Link_4Z_Winter_Capital Prov 1Q10_Nov Self Admin LTD Income Premium - CIGNA" xfId="1539"/>
    <cellStyle name="_Link_4Z_Winter_Capital Prov 1Q10_Summary Unrounded" xfId="1540"/>
    <cellStyle name="_Link_4Z_Winter_LTD-FAS 112 Summary" xfId="1541"/>
    <cellStyle name="_Link_5Z_W_AV" xfId="1542"/>
    <cellStyle name="_Link_5Z_W_AV_Budget Support 2012-09 2013-15 Benefit Programs v5 with NEER Barg Update" xfId="1543"/>
    <cellStyle name="_Link_5Z_W_AV_Capital Prov 1Q10" xfId="1544"/>
    <cellStyle name="_Link_5Z_W_AV_Capital Prov 1Q10 2" xfId="1545"/>
    <cellStyle name="_Link_5Z_W_AV_Capital Prov 1Q10_March_LTD_Premium" xfId="1546"/>
    <cellStyle name="_Link_5Z_W_AV_Capital Prov 1Q10_Nov Self Admin LTD Income Premium - CIGNA" xfId="1547"/>
    <cellStyle name="_Link_5Z_W_AV_Capital Prov 1Q10_Summary Unrounded" xfId="1548"/>
    <cellStyle name="_Link_5Z_W_AV_LTD-FAS 112 Summary" xfId="1549"/>
    <cellStyle name="_Link_Budget Support 2012-09 2013-15 Benefit Programs v5 with NEER Barg Update" xfId="1550"/>
    <cellStyle name="_Link_Capital Prov 1Q10" xfId="1551"/>
    <cellStyle name="_Link_Capital Prov 1Q10 2" xfId="1552"/>
    <cellStyle name="_Link_Capital Prov 1Q10_March_LTD_Premium" xfId="1553"/>
    <cellStyle name="_Link_Capital Prov 1Q10_Nov Self Admin LTD Income Premium - CIGNA" xfId="1554"/>
    <cellStyle name="_Link_Capital Prov 1Q10_Summary Unrounded" xfId="1555"/>
    <cellStyle name="_Link_LTD-FAS 112 Summary" xfId="1556"/>
    <cellStyle name="_Link_Plus" xfId="1557"/>
    <cellStyle name="_Link_Plus_B" xfId="1558"/>
    <cellStyle name="_Link_Plus_B_Budget Support 2012-09 2013-15 Benefit Programs v5 with NEER Barg Update" xfId="1559"/>
    <cellStyle name="_Link_Plus_B_Capital Prov 1Q10" xfId="1560"/>
    <cellStyle name="_Link_Plus_B_Capital Prov 1Q10 2" xfId="1561"/>
    <cellStyle name="_Link_Plus_B_Capital Prov 1Q10_March_LTD_Premium" xfId="1562"/>
    <cellStyle name="_Link_Plus_B_Capital Prov 1Q10_Nov Self Admin LTD Income Premium - CIGNA" xfId="1563"/>
    <cellStyle name="_Link_Plus_B_Capital Prov 1Q10_Summary Unrounded" xfId="1564"/>
    <cellStyle name="_Link_Plus_B_LTD-FAS 112 Summary" xfId="1565"/>
    <cellStyle name="_Link_Plus_Budget Support 2012-09 2013-15 Benefit Programs v5 with NEER Barg Update" xfId="1566"/>
    <cellStyle name="_Link_Plus_Capital Prov 1Q10" xfId="1567"/>
    <cellStyle name="_Link_Plus_Capital Prov 1Q10 2" xfId="1568"/>
    <cellStyle name="_Link_Plus_Capital Prov 1Q10_March_LTD_Premium" xfId="1569"/>
    <cellStyle name="_Link_Plus_Capital Prov 1Q10_Nov Self Admin LTD Income Premium - CIGNA" xfId="1570"/>
    <cellStyle name="_Link_Plus_Capital Prov 1Q10_Summary Unrounded" xfId="1571"/>
    <cellStyle name="_Link_Plus_LTD-FAS 112 Summary" xfId="1572"/>
    <cellStyle name="_Link1" xfId="1573"/>
    <cellStyle name="_Link1_Budget Support 2012-09 2013-15 Benefit Programs v5 with NEER Barg Update" xfId="1574"/>
    <cellStyle name="_Link1_Capital Prov 1Q10" xfId="1575"/>
    <cellStyle name="_Link1_Capital Prov 1Q10 2" xfId="1576"/>
    <cellStyle name="_Link1_Capital Prov 1Q10_March_LTD_Premium" xfId="1577"/>
    <cellStyle name="_Link1_Capital Prov 1Q10_Nov Self Admin LTD Income Premium - CIGNA" xfId="1578"/>
    <cellStyle name="_Link1_Capital Prov 1Q10_Summary Unrounded" xfId="1579"/>
    <cellStyle name="_Link1_LTD-FAS 112 Summary" xfId="1580"/>
    <cellStyle name="_Link2" xfId="1581"/>
    <cellStyle name="_Link2_Budget Support 2012-09 2013-15 Benefit Programs v5 with NEER Barg Update" xfId="1582"/>
    <cellStyle name="_Link2_Capital Prov 1Q10" xfId="1583"/>
    <cellStyle name="_Link2_Capital Prov 1Q10 2" xfId="1584"/>
    <cellStyle name="_Link2_Capital Prov 1Q10_March_LTD_Premium" xfId="1585"/>
    <cellStyle name="_Link2_Capital Prov 1Q10_Nov Self Admin LTD Income Premium - CIGNA" xfId="1586"/>
    <cellStyle name="_Link2_Capital Prov 1Q10_Summary Unrounded" xfId="1587"/>
    <cellStyle name="_Link2_LTD-FAS 112 Summary" xfId="1588"/>
    <cellStyle name="_Load Growth" xfId="1589"/>
    <cellStyle name="_Load Growth_Budget Support 2012-09 2013-15 Benefit Programs v5 with NEER Barg Update" xfId="1590"/>
    <cellStyle name="_Load Growth_Capital Prov 1Q10" xfId="1591"/>
    <cellStyle name="_Load Growth_Capital Prov 1Q10 2" xfId="1592"/>
    <cellStyle name="_Load Growth_Capital Prov 1Q10_March_LTD_Premium" xfId="1593"/>
    <cellStyle name="_Load Growth_Capital Prov 1Q10_Nov Self Admin LTD Income Premium - CIGNA" xfId="1594"/>
    <cellStyle name="_Load Growth_Capital Prov 1Q10_Summary Unrounded" xfId="1595"/>
    <cellStyle name="_Load Growth_LTD-FAS 112 Summary" xfId="1596"/>
    <cellStyle name="_Load Growth2" xfId="1597"/>
    <cellStyle name="_Load Growth2_Budget Support 2012-09 2013-15 Benefit Programs v5 with NEER Barg Update" xfId="1598"/>
    <cellStyle name="_Load Growth2_Capital Prov 1Q10" xfId="1599"/>
    <cellStyle name="_Load Growth2_Capital Prov 1Q10 2" xfId="1600"/>
    <cellStyle name="_Load Growth2_Capital Prov 1Q10_March_LTD_Premium" xfId="1601"/>
    <cellStyle name="_Load Growth2_Capital Prov 1Q10_Nov Self Admin LTD Income Premium - CIGNA" xfId="1602"/>
    <cellStyle name="_Load Growth2_Capital Prov 1Q10_Summary Unrounded" xfId="1603"/>
    <cellStyle name="_Load Growth2_LTD-FAS 112 Summary" xfId="1604"/>
    <cellStyle name="_M" xfId="1605"/>
    <cellStyle name="_M_Budget Support 2012-09 2013-15 Benefit Programs v5 with NEER Barg Update" xfId="1606"/>
    <cellStyle name="_M_Capital Prov 1Q10" xfId="1607"/>
    <cellStyle name="_M_Capital Prov 1Q10 2" xfId="1608"/>
    <cellStyle name="_M_Capital Prov 1Q10_March_LTD_Premium" xfId="1609"/>
    <cellStyle name="_M_Capital Prov 1Q10_Nov Self Admin LTD Income Premium - CIGNA" xfId="1610"/>
    <cellStyle name="_M_Capital Prov 1Q10_Summary Unrounded" xfId="1611"/>
    <cellStyle name="_M_LTD-FAS 112 Summary" xfId="1612"/>
    <cellStyle name="_Major Maintenance Schedule - 09 2000" xfId="1613"/>
    <cellStyle name="_Major Maintenance Schedule - 09 2000 2" xfId="1614"/>
    <cellStyle name="_Major Maintenance Schedule - 09 2000_2008 FPL Group Tax Workpapers" xfId="1615"/>
    <cellStyle name="_Major Maintenance Schedule - 09 2000_2008 FPL Group Tax Workpapers_Budget Support 2012-09 2013-15 Benefit Programs v5 with NEER Barg Update" xfId="1616"/>
    <cellStyle name="_Major Maintenance Schedule - 09 2000_2008 FPL Group Tax Workpapers_LTD-FAS 112 Summary" xfId="1617"/>
    <cellStyle name="_Major Maintenance Schedule - 09 2000_Group Prov M11 09" xfId="1618"/>
    <cellStyle name="_Major Maintenance Schedule - 09 2000_Group Prov M11 09 2" xfId="1619"/>
    <cellStyle name="_Major Maintenance Schedule - 09 2000_Group Prov M11 09_March_LTD_Premium" xfId="1620"/>
    <cellStyle name="_Major Maintenance Schedule - 09 2000_Group Prov M11 09_Nov Self Admin LTD Income Premium - CIGNA" xfId="1621"/>
    <cellStyle name="_Major Maintenance Schedule - 09 2000_Group Prov M11 09_Summary Unrounded" xfId="1622"/>
    <cellStyle name="_Major Maintenance Schedule - 09 2000_March_LTD_Premium" xfId="1623"/>
    <cellStyle name="_Major Maintenance Schedule - 09 2000_Nov Self Admin LTD Income Premium - CIGNA" xfId="1624"/>
    <cellStyle name="_Major Maintenance Schedule - 09 2000_Summary Unrounded" xfId="1625"/>
    <cellStyle name="_Marcus Hook - Taxable Income Difference - rev 06.03.04" xfId="1626"/>
    <cellStyle name="_Marcus Hook - Taxable Income Difference - rev 06.03.04_Budget Support 2012-09 2013-15 Benefit Programs v5 with NEER Barg Update" xfId="1627"/>
    <cellStyle name="_Marcus Hook - Taxable Income Difference - rev 06.03.04_Capital Prov 1Q10" xfId="1628"/>
    <cellStyle name="_Marcus Hook - Taxable Income Difference - rev 06.03.04_Capital Prov 1Q10 2" xfId="1629"/>
    <cellStyle name="_Marcus Hook - Taxable Income Difference - rev 06.03.04_Capital Prov 1Q10_March_LTD_Premium" xfId="1630"/>
    <cellStyle name="_Marcus Hook - Taxable Income Difference - rev 06.03.04_Capital Prov 1Q10_Nov Self Admin LTD Income Premium - CIGNA" xfId="1631"/>
    <cellStyle name="_Marcus Hook - Taxable Income Difference - rev 06.03.04_Capital Prov 1Q10_Summary Unrounded" xfId="1632"/>
    <cellStyle name="_Marcus Hook - Taxable Income Difference - rev 06.03.04_FAS 106 subsidy 2010" xfId="1633"/>
    <cellStyle name="_Marcus Hook - Taxable Income Difference - rev 06.03.04_FAS 106 subsidy 2010 2" xfId="1634"/>
    <cellStyle name="_Marcus Hook - Taxable Income Difference - rev 06.03.04_FAS 106 subsidy 2010_March_LTD_Premium" xfId="1635"/>
    <cellStyle name="_Marcus Hook - Taxable Income Difference - rev 06.03.04_FAS 106 subsidy 2010_Nov Self Admin LTD Income Premium - CIGNA" xfId="1636"/>
    <cellStyle name="_Marcus Hook - Taxable Income Difference - rev 06.03.04_FAS 106 subsidy 2010_Summary Unrounded" xfId="1637"/>
    <cellStyle name="_Marcus Hook - Taxable Income Difference - rev 06.03.04_LTD-FAS 112 Summary" xfId="1638"/>
    <cellStyle name="_MH 50 Data" xfId="1639"/>
    <cellStyle name="_MH 50 Data 040507" xfId="1640"/>
    <cellStyle name="_MH 50 Data 040507_Budget Support 2012-09 2013-15 Benefit Programs v5 with NEER Barg Update" xfId="1641"/>
    <cellStyle name="_MH 50 Data 040507_Capital Prov 1Q10" xfId="1642"/>
    <cellStyle name="_MH 50 Data 040507_Capital Prov 1Q10 2" xfId="1643"/>
    <cellStyle name="_MH 50 Data 040507_Capital Prov 1Q10_March_LTD_Premium" xfId="1644"/>
    <cellStyle name="_MH 50 Data 040507_Capital Prov 1Q10_Nov Self Admin LTD Income Premium - CIGNA" xfId="1645"/>
    <cellStyle name="_MH 50 Data 040507_Capital Prov 1Q10_Summary Unrounded" xfId="1646"/>
    <cellStyle name="_MH 50 Data 040507_FAS 106 subsidy 2010" xfId="1647"/>
    <cellStyle name="_MH 50 Data 040507_FAS 106 subsidy 2010 2" xfId="1648"/>
    <cellStyle name="_MH 50 Data 040507_FAS 106 subsidy 2010_March_LTD_Premium" xfId="1649"/>
    <cellStyle name="_MH 50 Data 040507_FAS 106 subsidy 2010_Nov Self Admin LTD Income Premium - CIGNA" xfId="1650"/>
    <cellStyle name="_MH 50 Data 040507_FAS 106 subsidy 2010_Summary Unrounded" xfId="1651"/>
    <cellStyle name="_MH 50 Data 040507_LTD-FAS 112 Summary" xfId="1652"/>
    <cellStyle name="_MH 50 Data_Budget Support 2012-09 2013-15 Benefit Programs v5 with NEER Barg Update" xfId="1653"/>
    <cellStyle name="_MH 50 Data_Capital Prov 1Q10" xfId="1654"/>
    <cellStyle name="_MH 50 Data_Capital Prov 1Q10 2" xfId="1655"/>
    <cellStyle name="_MH 50 Data_Capital Prov 1Q10_March_LTD_Premium" xfId="1656"/>
    <cellStyle name="_MH 50 Data_Capital Prov 1Q10_Nov Self Admin LTD Income Premium - CIGNA" xfId="1657"/>
    <cellStyle name="_MH 50 Data_Capital Prov 1Q10_Summary Unrounded" xfId="1658"/>
    <cellStyle name="_MH 50 Data_FAS 106 subsidy 2010" xfId="1659"/>
    <cellStyle name="_MH 50 Data_FAS 106 subsidy 2010 2" xfId="1660"/>
    <cellStyle name="_MH 50 Data_FAS 106 subsidy 2010_March_LTD_Premium" xfId="1661"/>
    <cellStyle name="_MH 50 Data_FAS 106 subsidy 2010_Nov Self Admin LTD Income Premium - CIGNA" xfId="1662"/>
    <cellStyle name="_MH 50 Data_FAS 106 subsidy 2010_Summary Unrounded" xfId="1663"/>
    <cellStyle name="_MH 50 Data_LTD-FAS 112 Summary" xfId="1664"/>
    <cellStyle name="_MH 750 - Taxable Income Summary - rev 12.08.04" xfId="1665"/>
    <cellStyle name="_MH 750 - Taxable Income Summary - rev 12.08.04_Budget Support 2012-09 2013-15 Benefit Programs v5 with NEER Barg Update" xfId="1666"/>
    <cellStyle name="_MH 750 - Taxable Income Summary - rev 12.08.04_Capital Prov 1Q10" xfId="1667"/>
    <cellStyle name="_MH 750 - Taxable Income Summary - rev 12.08.04_Capital Prov 1Q10 2" xfId="1668"/>
    <cellStyle name="_MH 750 - Taxable Income Summary - rev 12.08.04_Capital Prov 1Q10_March_LTD_Premium" xfId="1669"/>
    <cellStyle name="_MH 750 - Taxable Income Summary - rev 12.08.04_Capital Prov 1Q10_Nov Self Admin LTD Income Premium - CIGNA" xfId="1670"/>
    <cellStyle name="_MH 750 - Taxable Income Summary - rev 12.08.04_Capital Prov 1Q10_Summary Unrounded" xfId="1671"/>
    <cellStyle name="_MH 750 - Taxable Income Summary - rev 12.08.04_FAS 106 subsidy 2010" xfId="1672"/>
    <cellStyle name="_MH 750 - Taxable Income Summary - rev 12.08.04_FAS 106 subsidy 2010 2" xfId="1673"/>
    <cellStyle name="_MH 750 - Taxable Income Summary - rev 12.08.04_FAS 106 subsidy 2010_March_LTD_Premium" xfId="1674"/>
    <cellStyle name="_MH 750 - Taxable Income Summary - rev 12.08.04_FAS 106 subsidy 2010_Nov Self Admin LTD Income Premium - CIGNA" xfId="1675"/>
    <cellStyle name="_MH 750 - Taxable Income Summary - rev 12.08.04_FAS 106 subsidy 2010_Summary Unrounded" xfId="1676"/>
    <cellStyle name="_MH 750 - Taxable Income Summary - rev 12.08.04_LTD-FAS 112 Summary" xfId="1677"/>
    <cellStyle name="_MH 750 040709 Report 1" xfId="1678"/>
    <cellStyle name="_MH 750 040709 Report 1_Budget Support 2012-09 2013-15 Benefit Programs v5 with NEER Barg Update" xfId="1679"/>
    <cellStyle name="_MH 750 040709 Report 1_Capital Prov 1Q10" xfId="1680"/>
    <cellStyle name="_MH 750 040709 Report 1_Capital Prov 1Q10 2" xfId="1681"/>
    <cellStyle name="_MH 750 040709 Report 1_Capital Prov 1Q10_March_LTD_Premium" xfId="1682"/>
    <cellStyle name="_MH 750 040709 Report 1_Capital Prov 1Q10_Nov Self Admin LTD Income Premium - CIGNA" xfId="1683"/>
    <cellStyle name="_MH 750 040709 Report 1_Capital Prov 1Q10_Summary Unrounded" xfId="1684"/>
    <cellStyle name="_MH 750 040709 Report 1_FAS 106 subsidy 2010" xfId="1685"/>
    <cellStyle name="_MH 750 040709 Report 1_FAS 106 subsidy 2010 2" xfId="1686"/>
    <cellStyle name="_MH 750 040709 Report 1_FAS 106 subsidy 2010_March_LTD_Premium" xfId="1687"/>
    <cellStyle name="_MH 750 040709 Report 1_FAS 106 subsidy 2010_Nov Self Admin LTD Income Premium - CIGNA" xfId="1688"/>
    <cellStyle name="_MH 750 040709 Report 1_FAS 106 subsidy 2010_Summary Unrounded" xfId="1689"/>
    <cellStyle name="_MH 750 040709 Report 1_LTD-FAS 112 Summary" xfId="1690"/>
    <cellStyle name="_MH 750 Data" xfId="1691"/>
    <cellStyle name="_MH 750 Data 04049" xfId="1692"/>
    <cellStyle name="_MH 750 Data 04049_Budget Support 2012-09 2013-15 Benefit Programs v5 with NEER Barg Update" xfId="1693"/>
    <cellStyle name="_MH 750 Data 04049_Capital Prov 1Q10" xfId="1694"/>
    <cellStyle name="_MH 750 Data 04049_Capital Prov 1Q10 2" xfId="1695"/>
    <cellStyle name="_MH 750 Data 04049_Capital Prov 1Q10_March_LTD_Premium" xfId="1696"/>
    <cellStyle name="_MH 750 Data 04049_Capital Prov 1Q10_Nov Self Admin LTD Income Premium - CIGNA" xfId="1697"/>
    <cellStyle name="_MH 750 Data 04049_Capital Prov 1Q10_Summary Unrounded" xfId="1698"/>
    <cellStyle name="_MH 750 Data 04049_FAS 106 subsidy 2010" xfId="1699"/>
    <cellStyle name="_MH 750 Data 04049_FAS 106 subsidy 2010 2" xfId="1700"/>
    <cellStyle name="_MH 750 Data 04049_FAS 106 subsidy 2010_March_LTD_Premium" xfId="1701"/>
    <cellStyle name="_MH 750 Data 04049_FAS 106 subsidy 2010_Nov Self Admin LTD Income Premium - CIGNA" xfId="1702"/>
    <cellStyle name="_MH 750 Data 04049_FAS 106 subsidy 2010_Summary Unrounded" xfId="1703"/>
    <cellStyle name="_MH 750 Data 04049_LTD-FAS 112 Summary" xfId="1704"/>
    <cellStyle name="_MH 750 Data 040507" xfId="1705"/>
    <cellStyle name="_MH 750 Data 040507_Budget Support 2012-09 2013-15 Benefit Programs v5 with NEER Barg Update" xfId="1706"/>
    <cellStyle name="_MH 750 Data 040507_Capital Prov 1Q10" xfId="1707"/>
    <cellStyle name="_MH 750 Data 040507_Capital Prov 1Q10 2" xfId="1708"/>
    <cellStyle name="_MH 750 Data 040507_Capital Prov 1Q10_March_LTD_Premium" xfId="1709"/>
    <cellStyle name="_MH 750 Data 040507_Capital Prov 1Q10_Nov Self Admin LTD Income Premium - CIGNA" xfId="1710"/>
    <cellStyle name="_MH 750 Data 040507_Capital Prov 1Q10_Summary Unrounded" xfId="1711"/>
    <cellStyle name="_MH 750 Data 040507_FAS 106 subsidy 2010" xfId="1712"/>
    <cellStyle name="_MH 750 Data 040507_FAS 106 subsidy 2010 2" xfId="1713"/>
    <cellStyle name="_MH 750 Data 040507_FAS 106 subsidy 2010_March_LTD_Premium" xfId="1714"/>
    <cellStyle name="_MH 750 Data 040507_FAS 106 subsidy 2010_Nov Self Admin LTD Income Premium - CIGNA" xfId="1715"/>
    <cellStyle name="_MH 750 Data 040507_FAS 106 subsidy 2010_Summary Unrounded" xfId="1716"/>
    <cellStyle name="_MH 750 Data 040507_LTD-FAS 112 Summary" xfId="1717"/>
    <cellStyle name="_MH 750 Data_Budget Support 2012-09 2013-15 Benefit Programs v5 with NEER Barg Update" xfId="1718"/>
    <cellStyle name="_MH 750 Data_Capital Prov 1Q10" xfId="1719"/>
    <cellStyle name="_MH 750 Data_Capital Prov 1Q10 2" xfId="1720"/>
    <cellStyle name="_MH 750 Data_Capital Prov 1Q10_March_LTD_Premium" xfId="1721"/>
    <cellStyle name="_MH 750 Data_Capital Prov 1Q10_Nov Self Admin LTD Income Premium - CIGNA" xfId="1722"/>
    <cellStyle name="_MH 750 Data_Capital Prov 1Q10_Summary Unrounded" xfId="1723"/>
    <cellStyle name="_MH 750 Data_FAS 106 subsidy 2010" xfId="1724"/>
    <cellStyle name="_MH 750 Data_FAS 106 subsidy 2010 2" xfId="1725"/>
    <cellStyle name="_MH 750 Data_FAS 106 subsidy 2010_March_LTD_Premium" xfId="1726"/>
    <cellStyle name="_MH 750 Data_FAS 106 subsidy 2010_Nov Self Admin LTD Income Premium - CIGNA" xfId="1727"/>
    <cellStyle name="_MH 750 Data_FAS 106 subsidy 2010_Summary Unrounded" xfId="1728"/>
    <cellStyle name="_MH 750 Data_LTD-FAS 112 Summary" xfId="1729"/>
    <cellStyle name="_MH Summary - 12.04 Board Meeting - rev 12.16.04" xfId="1730"/>
    <cellStyle name="_MH Summary - 12.04 Board Meeting - rev 12.16.04_Budget Support 2012-09 2013-15 Benefit Programs v5 with NEER Barg Update" xfId="1731"/>
    <cellStyle name="_MH Summary - 12.04 Board Meeting - rev 12.16.04_Capital Prov 1Q10" xfId="1732"/>
    <cellStyle name="_MH Summary - 12.04 Board Meeting - rev 12.16.04_Capital Prov 1Q10 2" xfId="1733"/>
    <cellStyle name="_MH Summary - 12.04 Board Meeting - rev 12.16.04_Capital Prov 1Q10_March_LTD_Premium" xfId="1734"/>
    <cellStyle name="_MH Summary - 12.04 Board Meeting - rev 12.16.04_Capital Prov 1Q10_Nov Self Admin LTD Income Premium - CIGNA" xfId="1735"/>
    <cellStyle name="_MH Summary - 12.04 Board Meeting - rev 12.16.04_Capital Prov 1Q10_Summary Unrounded" xfId="1736"/>
    <cellStyle name="_MH Summary - 12.04 Board Meeting - rev 12.16.04_LTD-FAS 112 Summary" xfId="1737"/>
    <cellStyle name="_MH750 - Major Maintenance - rev 10.06.04" xfId="1738"/>
    <cellStyle name="_MH750 - Major Maintenance - rev 10.06.04_Budget Support 2012-09 2013-15 Benefit Programs v5 with NEER Barg Update" xfId="1739"/>
    <cellStyle name="_MH750 - Major Maintenance - rev 10.06.04_Capital Prov 1Q10" xfId="1740"/>
    <cellStyle name="_MH750 - Major Maintenance - rev 10.06.04_Capital Prov 1Q10 2" xfId="1741"/>
    <cellStyle name="_MH750 - Major Maintenance - rev 10.06.04_Capital Prov 1Q10_March_LTD_Premium" xfId="1742"/>
    <cellStyle name="_MH750 - Major Maintenance - rev 10.06.04_Capital Prov 1Q10_Nov Self Admin LTD Income Premium - CIGNA" xfId="1743"/>
    <cellStyle name="_MH750 - Major Maintenance - rev 10.06.04_Capital Prov 1Q10_Summary Unrounded" xfId="1744"/>
    <cellStyle name="_MH750 - Major Maintenance - rev 10.06.04_FAS 106 subsidy 2010" xfId="1745"/>
    <cellStyle name="_MH750 - Major Maintenance - rev 10.06.04_FAS 106 subsidy 2010 2" xfId="1746"/>
    <cellStyle name="_MH750 - Major Maintenance - rev 10.06.04_FAS 106 subsidy 2010_March_LTD_Premium" xfId="1747"/>
    <cellStyle name="_MH750 - Major Maintenance - rev 10.06.04_FAS 106 subsidy 2010_Nov Self Admin LTD Income Premium - CIGNA" xfId="1748"/>
    <cellStyle name="_MH750 - Major Maintenance - rev 10.06.04_FAS 106 subsidy 2010_Summary Unrounded" xfId="1749"/>
    <cellStyle name="_MH750 - Major Maintenance - rev 10.06.04_LTD-FAS 112 Summary" xfId="1750"/>
    <cellStyle name="_MH750 Proforma - Rev 07.06.04" xfId="1751"/>
    <cellStyle name="_MH750 Proforma - Rev 07.06.04_Budget Support 2012-09 2013-15 Benefit Programs v5 with NEER Barg Update" xfId="1752"/>
    <cellStyle name="_MH750 Proforma - Rev 07.06.04_Capital Prov 1Q10" xfId="1753"/>
    <cellStyle name="_MH750 Proforma - Rev 07.06.04_Capital Prov 1Q10 2" xfId="1754"/>
    <cellStyle name="_MH750 Proforma - Rev 07.06.04_Capital Prov 1Q10_March_LTD_Premium" xfId="1755"/>
    <cellStyle name="_MH750 Proforma - Rev 07.06.04_Capital Prov 1Q10_Nov Self Admin LTD Income Premium - CIGNA" xfId="1756"/>
    <cellStyle name="_MH750 Proforma - Rev 07.06.04_Capital Prov 1Q10_Summary Unrounded" xfId="1757"/>
    <cellStyle name="_MH750 Proforma - Rev 07.06.04_FAS 106 subsidy 2010" xfId="1758"/>
    <cellStyle name="_MH750 Proforma - Rev 07.06.04_FAS 106 subsidy 2010 2" xfId="1759"/>
    <cellStyle name="_MH750 Proforma - Rev 07.06.04_FAS 106 subsidy 2010_March_LTD_Premium" xfId="1760"/>
    <cellStyle name="_MH750 Proforma - Rev 07.06.04_FAS 106 subsidy 2010_Nov Self Admin LTD Income Premium - CIGNA" xfId="1761"/>
    <cellStyle name="_MH750 Proforma - Rev 07.06.04_FAS 106 subsidy 2010_Summary Unrounded" xfId="1762"/>
    <cellStyle name="_MH750 Proforma - Rev 07.06.04_LTD-FAS 112 Summary" xfId="1763"/>
    <cellStyle name="_MH750 Proforma - Rev 07.19.04 2" xfId="1764"/>
    <cellStyle name="_MH750 Proforma - Rev 07.19.04 2_Budget Support 2012-09 2013-15 Benefit Programs v5 with NEER Barg Update" xfId="1765"/>
    <cellStyle name="_MH750 Proforma - Rev 07.19.04 2_Capital Prov 1Q10" xfId="1766"/>
    <cellStyle name="_MH750 Proforma - Rev 07.19.04 2_Capital Prov 1Q10 2" xfId="1767"/>
    <cellStyle name="_MH750 Proforma - Rev 07.19.04 2_Capital Prov 1Q10_March_LTD_Premium" xfId="1768"/>
    <cellStyle name="_MH750 Proforma - Rev 07.19.04 2_Capital Prov 1Q10_Nov Self Admin LTD Income Premium - CIGNA" xfId="1769"/>
    <cellStyle name="_MH750 Proforma - Rev 07.19.04 2_Capital Prov 1Q10_Summary Unrounded" xfId="1770"/>
    <cellStyle name="_MH750 Proforma - Rev 07.19.04 2_FAS 106 subsidy 2010" xfId="1771"/>
    <cellStyle name="_MH750 Proforma - Rev 07.19.04 2_FAS 106 subsidy 2010 2" xfId="1772"/>
    <cellStyle name="_MH750 Proforma - Rev 07.19.04 2_FAS 106 subsidy 2010_March_LTD_Premium" xfId="1773"/>
    <cellStyle name="_MH750 Proforma - Rev 07.19.04 2_FAS 106 subsidy 2010_Nov Self Admin LTD Income Premium - CIGNA" xfId="1774"/>
    <cellStyle name="_MH750 Proforma - Rev 07.19.04 2_FAS 106 subsidy 2010_Summary Unrounded" xfId="1775"/>
    <cellStyle name="_MH750 Proforma - Rev 07.19.04 2_LTD-FAS 112 Summary" xfId="1776"/>
    <cellStyle name="_MM (CASH)" xfId="1777"/>
    <cellStyle name="_MM (CASH) 2" xfId="1778"/>
    <cellStyle name="_MM (CASH)_2008 FPL Group Tax Workpapers" xfId="1779"/>
    <cellStyle name="_MM (CASH)_2008 FPL Group Tax Workpapers_Budget Support 2012-09 2013-15 Benefit Programs v5 with NEER Barg Update" xfId="1780"/>
    <cellStyle name="_MM (CASH)_2008 FPL Group Tax Workpapers_LTD-FAS 112 Summary" xfId="1781"/>
    <cellStyle name="_MM (CASH)_Group Prov M11 09" xfId="1782"/>
    <cellStyle name="_MM (CASH)_Group Prov M11 09 2" xfId="1783"/>
    <cellStyle name="_MM (CASH)_Group Prov M11 09_March_LTD_Premium" xfId="1784"/>
    <cellStyle name="_MM (CASH)_Group Prov M11 09_Nov Self Admin LTD Income Premium - CIGNA" xfId="1785"/>
    <cellStyle name="_MM (CASH)_Group Prov M11 09_Summary Unrounded" xfId="1786"/>
    <cellStyle name="_MM (CASH)_March_LTD_Premium" xfId="1787"/>
    <cellStyle name="_MM (CASH)_Nov Self Admin LTD Income Premium - CIGNA" xfId="1788"/>
    <cellStyle name="_MM (CASH)_Summary Unrounded" xfId="1789"/>
    <cellStyle name="_MM Cost Estimate Marcus Hook" xfId="1790"/>
    <cellStyle name="_MM Cost Estimate Marcus Hook_Budget Support 2012-09 2013-15 Benefit Programs v5 with NEER Barg Update" xfId="1791"/>
    <cellStyle name="_MM Cost Estimate Marcus Hook_Capital Prov 1Q10" xfId="1792"/>
    <cellStyle name="_MM Cost Estimate Marcus Hook_Capital Prov 1Q10 2" xfId="1793"/>
    <cellStyle name="_MM Cost Estimate Marcus Hook_Capital Prov 1Q10_March_LTD_Premium" xfId="1794"/>
    <cellStyle name="_MM Cost Estimate Marcus Hook_Capital Prov 1Q10_Nov Self Admin LTD Income Premium - CIGNA" xfId="1795"/>
    <cellStyle name="_MM Cost Estimate Marcus Hook_Capital Prov 1Q10_Summary Unrounded" xfId="1796"/>
    <cellStyle name="_MM Cost Estimate Marcus Hook_FAS 106 subsidy 2010" xfId="1797"/>
    <cellStyle name="_MM Cost Estimate Marcus Hook_FAS 106 subsidy 2010 2" xfId="1798"/>
    <cellStyle name="_MM Cost Estimate Marcus Hook_FAS 106 subsidy 2010_March_LTD_Premium" xfId="1799"/>
    <cellStyle name="_MM Cost Estimate Marcus Hook_FAS 106 subsidy 2010_Nov Self Admin LTD Income Premium - CIGNA" xfId="1800"/>
    <cellStyle name="_MM Cost Estimate Marcus Hook_FAS 106 subsidy 2010_Summary Unrounded" xfId="1801"/>
    <cellStyle name="_MM Cost Estimate Marcus Hook_LTD-FAS 112 Summary" xfId="1802"/>
    <cellStyle name="_Modification to Stack" xfId="1803"/>
    <cellStyle name="_Modification to Stack_Budget Support 2012-09 2013-15 Benefit Programs v5 with NEER Barg Update" xfId="1804"/>
    <cellStyle name="_Modification to Stack_Capital Prov 1Q10" xfId="1805"/>
    <cellStyle name="_Modification to Stack_Capital Prov 1Q10 2" xfId="1806"/>
    <cellStyle name="_Modification to Stack_Capital Prov 1Q10_March_LTD_Premium" xfId="1807"/>
    <cellStyle name="_Modification to Stack_Capital Prov 1Q10_Nov Self Admin LTD Income Premium - CIGNA" xfId="1808"/>
    <cellStyle name="_Modification to Stack_Capital Prov 1Q10_Summary Unrounded" xfId="1809"/>
    <cellStyle name="_Modification to Stack_LTD-FAS 112 Summary" xfId="1810"/>
    <cellStyle name="_Monthly Shape Factors1" xfId="1811"/>
    <cellStyle name="_Monthly Shape Factors1_Budget Support 2012-09 2013-15 Benefit Programs v5 with NEER Barg Update" xfId="1812"/>
    <cellStyle name="_Monthly Shape Factors1_Capital Prov 1Q10" xfId="1813"/>
    <cellStyle name="_Monthly Shape Factors1_Capital Prov 1Q10 2" xfId="1814"/>
    <cellStyle name="_Monthly Shape Factors1_Capital Prov 1Q10_March_LTD_Premium" xfId="1815"/>
    <cellStyle name="_Monthly Shape Factors1_Capital Prov 1Q10_Nov Self Admin LTD Income Premium - CIGNA" xfId="1816"/>
    <cellStyle name="_Monthly Shape Factors1_Capital Prov 1Q10_Summary Unrounded" xfId="1817"/>
    <cellStyle name="_Monthly Shape Factors1_LTD-FAS 112 Summary" xfId="1818"/>
    <cellStyle name="_Monthly Shape Factors2" xfId="1819"/>
    <cellStyle name="_Monthly Shape Factors2_Budget Support 2012-09 2013-15 Benefit Programs v5 with NEER Barg Update" xfId="1820"/>
    <cellStyle name="_Monthly Shape Factors2_Capital Prov 1Q10" xfId="1821"/>
    <cellStyle name="_Monthly Shape Factors2_Capital Prov 1Q10 2" xfId="1822"/>
    <cellStyle name="_Monthly Shape Factors2_Capital Prov 1Q10_March_LTD_Premium" xfId="1823"/>
    <cellStyle name="_Monthly Shape Factors2_Capital Prov 1Q10_Nov Self Admin LTD Income Premium - CIGNA" xfId="1824"/>
    <cellStyle name="_Monthly Shape Factors2_Capital Prov 1Q10_Summary Unrounded" xfId="1825"/>
    <cellStyle name="_Monthly Shape Factors2_LTD-FAS 112 Summary" xfId="1826"/>
    <cellStyle name="_Monthly Shape Factors3" xfId="1827"/>
    <cellStyle name="_Monthly Shape Factors3_Budget Support 2012-09 2013-15 Benefit Programs v5 with NEER Barg Update" xfId="1828"/>
    <cellStyle name="_Monthly Shape Factors3_Capital Prov 1Q10" xfId="1829"/>
    <cellStyle name="_Monthly Shape Factors3_Capital Prov 1Q10 2" xfId="1830"/>
    <cellStyle name="_Monthly Shape Factors3_Capital Prov 1Q10_March_LTD_Premium" xfId="1831"/>
    <cellStyle name="_Monthly Shape Factors3_Capital Prov 1Q10_Nov Self Admin LTD Income Premium - CIGNA" xfId="1832"/>
    <cellStyle name="_Monthly Shape Factors3_Capital Prov 1Q10_Summary Unrounded" xfId="1833"/>
    <cellStyle name="_Monthly Shape Factors3_LTD-FAS 112 Summary" xfId="1834"/>
    <cellStyle name="_Monthly Shape Factors4" xfId="1835"/>
    <cellStyle name="_Monthly Shape Factors4_Budget Support 2012-09 2013-15 Benefit Programs v5 with NEER Barg Update" xfId="1836"/>
    <cellStyle name="_Monthly Shape Factors4_Capital Prov 1Q10" xfId="1837"/>
    <cellStyle name="_Monthly Shape Factors4_Capital Prov 1Q10 2" xfId="1838"/>
    <cellStyle name="_Monthly Shape Factors4_Capital Prov 1Q10_March_LTD_Premium" xfId="1839"/>
    <cellStyle name="_Monthly Shape Factors4_Capital Prov 1Q10_Nov Self Admin LTD Income Premium - CIGNA" xfId="1840"/>
    <cellStyle name="_Monthly Shape Factors4_Capital Prov 1Q10_Summary Unrounded" xfId="1841"/>
    <cellStyle name="_Monthly Shape Factors4_LTD-FAS 112 Summary" xfId="1842"/>
    <cellStyle name="_Monthly Shape Factors5" xfId="1843"/>
    <cellStyle name="_Monthly Shape Factors5_Budget Support 2012-09 2013-15 Benefit Programs v5 with NEER Barg Update" xfId="1844"/>
    <cellStyle name="_Monthly Shape Factors5_Capital Prov 1Q10" xfId="1845"/>
    <cellStyle name="_Monthly Shape Factors5_Capital Prov 1Q10 2" xfId="1846"/>
    <cellStyle name="_Monthly Shape Factors5_Capital Prov 1Q10_March_LTD_Premium" xfId="1847"/>
    <cellStyle name="_Monthly Shape Factors5_Capital Prov 1Q10_Nov Self Admin LTD Income Premium - CIGNA" xfId="1848"/>
    <cellStyle name="_Monthly Shape Factors5_Capital Prov 1Q10_Summary Unrounded" xfId="1849"/>
    <cellStyle name="_Monthly Shape Factors5_LTD-FAS 112 Summary" xfId="1850"/>
    <cellStyle name="_New Resources" xfId="1851"/>
    <cellStyle name="_New Resources_Budget Support 2012-09 2013-15 Benefit Programs v5 with NEER Barg Update" xfId="1852"/>
    <cellStyle name="_New Resources_Capital Prov 1Q10" xfId="1853"/>
    <cellStyle name="_New Resources_Capital Prov 1Q10 2" xfId="1854"/>
    <cellStyle name="_New Resources_Capital Prov 1Q10_March_LTD_Premium" xfId="1855"/>
    <cellStyle name="_New Resources_Capital Prov 1Q10_Nov Self Admin LTD Income Premium - CIGNA" xfId="1856"/>
    <cellStyle name="_New Resources_Capital Prov 1Q10_Summary Unrounded" xfId="1857"/>
    <cellStyle name="_New Resources_LTD-FAS 112 Summary" xfId="1858"/>
    <cellStyle name="_Nuclear Availability" xfId="1859"/>
    <cellStyle name="_Nuclear Availability_Budget Support 2012-09 2013-15 Benefit Programs v5 with NEER Barg Update" xfId="1860"/>
    <cellStyle name="_Nuclear Availability_Capital Prov 1Q10" xfId="1861"/>
    <cellStyle name="_Nuclear Availability_Capital Prov 1Q10 2" xfId="1862"/>
    <cellStyle name="_Nuclear Availability_Capital Prov 1Q10_March_LTD_Premium" xfId="1863"/>
    <cellStyle name="_Nuclear Availability_Capital Prov 1Q10_Nov Self Admin LTD Income Premium - CIGNA" xfId="1864"/>
    <cellStyle name="_Nuclear Availability_Capital Prov 1Q10_Summary Unrounded" xfId="1865"/>
    <cellStyle name="_Nuclear Availability_LTD-FAS 112 Summary" xfId="1866"/>
    <cellStyle name="_O&amp;M  Cost Estimate Marcus Hook  - Updated Avis Run &amp; 290 starts 081902" xfId="1867"/>
    <cellStyle name="_O&amp;M  Cost Estimate Marcus Hook  - Updated Avis Run &amp; 290 starts 081902_Budget Support 2012-09 2013-15 Benefit Programs v5 with NEER Barg Update" xfId="1868"/>
    <cellStyle name="_O&amp;M  Cost Estimate Marcus Hook  - Updated Avis Run &amp; 290 starts 081902_Capital Prov 1Q10" xfId="1869"/>
    <cellStyle name="_O&amp;M  Cost Estimate Marcus Hook  - Updated Avis Run &amp; 290 starts 081902_Capital Prov 1Q10 2" xfId="1870"/>
    <cellStyle name="_O&amp;M  Cost Estimate Marcus Hook  - Updated Avis Run &amp; 290 starts 081902_Capital Prov 1Q10_March_LTD_Premium" xfId="1871"/>
    <cellStyle name="_O&amp;M  Cost Estimate Marcus Hook  - Updated Avis Run &amp; 290 starts 081902_Capital Prov 1Q10_Nov Self Admin LTD Income Premium - CIGNA" xfId="1872"/>
    <cellStyle name="_O&amp;M  Cost Estimate Marcus Hook  - Updated Avis Run &amp; 290 starts 081902_Capital Prov 1Q10_Summary Unrounded" xfId="1873"/>
    <cellStyle name="_O&amp;M  Cost Estimate Marcus Hook  - Updated Avis Run &amp; 290 starts 081902_FAS 106 subsidy 2010" xfId="1874"/>
    <cellStyle name="_O&amp;M  Cost Estimate Marcus Hook  - Updated Avis Run &amp; 290 starts 081902_FAS 106 subsidy 2010 2" xfId="1875"/>
    <cellStyle name="_O&amp;M  Cost Estimate Marcus Hook  - Updated Avis Run &amp; 290 starts 081902_FAS 106 subsidy 2010_March_LTD_Premium" xfId="1876"/>
    <cellStyle name="_O&amp;M  Cost Estimate Marcus Hook  - Updated Avis Run &amp; 290 starts 081902_FAS 106 subsidy 2010_Nov Self Admin LTD Income Premium - CIGNA" xfId="1877"/>
    <cellStyle name="_O&amp;M  Cost Estimate Marcus Hook  - Updated Avis Run &amp; 290 starts 081902_FAS 106 subsidy 2010_Summary Unrounded" xfId="1878"/>
    <cellStyle name="_O&amp;M  Cost Estimate Marcus Hook  - Updated Avis Run &amp; 290 starts 081902_LTD-FAS 112 Summary" xfId="1879"/>
    <cellStyle name="_O&amp;M  Cost Estimate Marcus Hook  - Updated for High Cycles rev071703" xfId="1880"/>
    <cellStyle name="_O&amp;M  Cost Estimate Marcus Hook  - Updated for High Cycles rev071703_Budget Support 2012-09 2013-15 Benefit Programs v5 with NEER Barg Update" xfId="1881"/>
    <cellStyle name="_O&amp;M  Cost Estimate Marcus Hook  - Updated for High Cycles rev071703_Capital Prov 1Q10" xfId="1882"/>
    <cellStyle name="_O&amp;M  Cost Estimate Marcus Hook  - Updated for High Cycles rev071703_Capital Prov 1Q10 2" xfId="1883"/>
    <cellStyle name="_O&amp;M  Cost Estimate Marcus Hook  - Updated for High Cycles rev071703_Capital Prov 1Q10_March_LTD_Premium" xfId="1884"/>
    <cellStyle name="_O&amp;M  Cost Estimate Marcus Hook  - Updated for High Cycles rev071703_Capital Prov 1Q10_Nov Self Admin LTD Income Premium - CIGNA" xfId="1885"/>
    <cellStyle name="_O&amp;M  Cost Estimate Marcus Hook  - Updated for High Cycles rev071703_Capital Prov 1Q10_Summary Unrounded" xfId="1886"/>
    <cellStyle name="_O&amp;M  Cost Estimate Marcus Hook  - Updated for High Cycles rev071703_FAS 106 subsidy 2010" xfId="1887"/>
    <cellStyle name="_O&amp;M  Cost Estimate Marcus Hook  - Updated for High Cycles rev071703_FAS 106 subsidy 2010 2" xfId="1888"/>
    <cellStyle name="_O&amp;M  Cost Estimate Marcus Hook  - Updated for High Cycles rev071703_FAS 106 subsidy 2010_March_LTD_Premium" xfId="1889"/>
    <cellStyle name="_O&amp;M  Cost Estimate Marcus Hook  - Updated for High Cycles rev071703_FAS 106 subsidy 2010_Nov Self Admin LTD Income Premium - CIGNA" xfId="1890"/>
    <cellStyle name="_O&amp;M  Cost Estimate Marcus Hook  - Updated for High Cycles rev071703_FAS 106 subsidy 2010_Summary Unrounded" xfId="1891"/>
    <cellStyle name="_O&amp;M  Cost Estimate Marcus Hook  - Updated for High Cycles rev071703_LTD-FAS 112 Summary" xfId="1892"/>
    <cellStyle name="_O&amp;M Detail -cc " xfId="1893"/>
    <cellStyle name="_O&amp;M Detail -cc  2" xfId="1894"/>
    <cellStyle name="_O&amp;M Detail -cc _2008 FPL Group Tax Workpapers" xfId="1895"/>
    <cellStyle name="_O&amp;M Detail -cc _2008 FPL Group Tax Workpapers_Budget Support 2012-09 2013-15 Benefit Programs v5 with NEER Barg Update" xfId="1896"/>
    <cellStyle name="_O&amp;M Detail -cc _2008 FPL Group Tax Workpapers_LTD-FAS 112 Summary" xfId="1897"/>
    <cellStyle name="_O&amp;M Detail -cc _Group Prov M11 09" xfId="1898"/>
    <cellStyle name="_O&amp;M Detail -cc _Group Prov M11 09 2" xfId="1899"/>
    <cellStyle name="_O&amp;M Detail -cc _Group Prov M11 09_March_LTD_Premium" xfId="1900"/>
    <cellStyle name="_O&amp;M Detail -cc _Group Prov M11 09_Nov Self Admin LTD Income Premium - CIGNA" xfId="1901"/>
    <cellStyle name="_O&amp;M Detail -cc _Group Prov M11 09_Summary Unrounded" xfId="1902"/>
    <cellStyle name="_O&amp;M Detail -cc _March_LTD_Premium" xfId="1903"/>
    <cellStyle name="_O&amp;M Detail -cc _Nov Self Admin LTD Income Premium - CIGNA" xfId="1904"/>
    <cellStyle name="_O&amp;M Detail -cc _Summary Unrounded" xfId="1905"/>
    <cellStyle name="_O&amp;M Detail -ct" xfId="1906"/>
    <cellStyle name="_O&amp;M Detail -ct 2" xfId="1907"/>
    <cellStyle name="_O&amp;M Detail -ct_2008 FPL Group Tax Workpapers" xfId="1908"/>
    <cellStyle name="_O&amp;M Detail -ct_2008 FPL Group Tax Workpapers_Budget Support 2012-09 2013-15 Benefit Programs v5 with NEER Barg Update" xfId="1909"/>
    <cellStyle name="_O&amp;M Detail -ct_2008 FPL Group Tax Workpapers_LTD-FAS 112 Summary" xfId="1910"/>
    <cellStyle name="_O&amp;M Detail -ct_Group Prov M11 09" xfId="1911"/>
    <cellStyle name="_O&amp;M Detail -ct_Group Prov M11 09 2" xfId="1912"/>
    <cellStyle name="_O&amp;M Detail -ct_Group Prov M11 09_March_LTD_Premium" xfId="1913"/>
    <cellStyle name="_O&amp;M Detail -ct_Group Prov M11 09_Nov Self Admin LTD Income Premium - CIGNA" xfId="1914"/>
    <cellStyle name="_O&amp;M Detail -ct_Group Prov M11 09_Summary Unrounded" xfId="1915"/>
    <cellStyle name="_O&amp;M Detail -ct_March_LTD_Premium" xfId="1916"/>
    <cellStyle name="_O&amp;M Detail -ct_Nov Self Admin LTD Income Premium - CIGNA" xfId="1917"/>
    <cellStyle name="_O&amp;M Detail -ct_Summary Unrounded" xfId="1918"/>
    <cellStyle name="_Plant C Summary of Nuclear Inputs" xfId="1919"/>
    <cellStyle name="_Plant C Summary of Nuclear Inputs_Budget Support 2012-09 2013-15 Benefit Programs v5 with NEER Barg Update" xfId="1920"/>
    <cellStyle name="_Plant C Summary of Nuclear Inputs_Capital Prov 1Q10" xfId="1921"/>
    <cellStyle name="_Plant C Summary of Nuclear Inputs_Capital Prov 1Q10 2" xfId="1922"/>
    <cellStyle name="_Plant C Summary of Nuclear Inputs_Capital Prov 1Q10_March_LTD_Premium" xfId="1923"/>
    <cellStyle name="_Plant C Summary of Nuclear Inputs_Capital Prov 1Q10_Nov Self Admin LTD Income Premium - CIGNA" xfId="1924"/>
    <cellStyle name="_Plant C Summary of Nuclear Inputs_Capital Prov 1Q10_Summary Unrounded" xfId="1925"/>
    <cellStyle name="_Plant C Summary of Nuclear Inputs_FAS 106 subsidy 2010" xfId="1926"/>
    <cellStyle name="_Plant C Summary of Nuclear Inputs_FAS 106 subsidy 2010 2" xfId="1927"/>
    <cellStyle name="_Plant C Summary of Nuclear Inputs_FAS 106 subsidy 2010_March_LTD_Premium" xfId="1928"/>
    <cellStyle name="_Plant C Summary of Nuclear Inputs_FAS 106 subsidy 2010_Nov Self Admin LTD Income Premium - CIGNA" xfId="1929"/>
    <cellStyle name="_Plant C Summary of Nuclear Inputs_FAS 106 subsidy 2010_Summary Unrounded" xfId="1930"/>
    <cellStyle name="_Plant C Summary of Nuclear Inputs_LTD-FAS 112 Summary" xfId="1931"/>
    <cellStyle name="_Plant OC Summary of Nuclear Inputs" xfId="1932"/>
    <cellStyle name="_Plant OC Summary of Nuclear Inputs_Budget Support 2012-09 2013-15 Benefit Programs v5 with NEER Barg Update" xfId="1933"/>
    <cellStyle name="_Plant OC Summary of Nuclear Inputs_Capital Prov 1Q10" xfId="1934"/>
    <cellStyle name="_Plant OC Summary of Nuclear Inputs_Capital Prov 1Q10 2" xfId="1935"/>
    <cellStyle name="_Plant OC Summary of Nuclear Inputs_Capital Prov 1Q10_March_LTD_Premium" xfId="1936"/>
    <cellStyle name="_Plant OC Summary of Nuclear Inputs_Capital Prov 1Q10_Nov Self Admin LTD Income Premium - CIGNA" xfId="1937"/>
    <cellStyle name="_Plant OC Summary of Nuclear Inputs_Capital Prov 1Q10_Summary Unrounded" xfId="1938"/>
    <cellStyle name="_Plant OC Summary of Nuclear Inputs_FAS 106 subsidy 2010" xfId="1939"/>
    <cellStyle name="_Plant OC Summary of Nuclear Inputs_FAS 106 subsidy 2010 2" xfId="1940"/>
    <cellStyle name="_Plant OC Summary of Nuclear Inputs_FAS 106 subsidy 2010_March_LTD_Premium" xfId="1941"/>
    <cellStyle name="_Plant OC Summary of Nuclear Inputs_FAS 106 subsidy 2010_Nov Self Admin LTD Income Premium - CIGNA" xfId="1942"/>
    <cellStyle name="_Plant OC Summary of Nuclear Inputs_FAS 106 subsidy 2010_Summary Unrounded" xfId="1943"/>
    <cellStyle name="_Plant OC Summary of Nuclear Inputs_LTD-FAS 112 Summary" xfId="1944"/>
    <cellStyle name="_Plant T Summary of Nuclear Inputs" xfId="1945"/>
    <cellStyle name="_Plant T Summary of Nuclear Inputs_Budget Support 2012-09 2013-15 Benefit Programs v5 with NEER Barg Update" xfId="1946"/>
    <cellStyle name="_Plant T Summary of Nuclear Inputs_Capital Prov 1Q10" xfId="1947"/>
    <cellStyle name="_Plant T Summary of Nuclear Inputs_Capital Prov 1Q10 2" xfId="1948"/>
    <cellStyle name="_Plant T Summary of Nuclear Inputs_Capital Prov 1Q10_March_LTD_Premium" xfId="1949"/>
    <cellStyle name="_Plant T Summary of Nuclear Inputs_Capital Prov 1Q10_Nov Self Admin LTD Income Premium - CIGNA" xfId="1950"/>
    <cellStyle name="_Plant T Summary of Nuclear Inputs_Capital Prov 1Q10_Summary Unrounded" xfId="1951"/>
    <cellStyle name="_Plant T Summary of Nuclear Inputs_FAS 106 subsidy 2010" xfId="1952"/>
    <cellStyle name="_Plant T Summary of Nuclear Inputs_FAS 106 subsidy 2010 2" xfId="1953"/>
    <cellStyle name="_Plant T Summary of Nuclear Inputs_FAS 106 subsidy 2010_March_LTD_Premium" xfId="1954"/>
    <cellStyle name="_Plant T Summary of Nuclear Inputs_FAS 106 subsidy 2010_Nov Self Admin LTD Income Premium - CIGNA" xfId="1955"/>
    <cellStyle name="_Plant T Summary of Nuclear Inputs_FAS 106 subsidy 2010_Summary Unrounded" xfId="1956"/>
    <cellStyle name="_Plant T Summary of Nuclear Inputs_LTD-FAS 112 Summary" xfId="1957"/>
    <cellStyle name="_Point Beach_Preliminary Opening Balance Sheet_1_3_08(1125am)" xfId="1958"/>
    <cellStyle name="_Point Beach_Preliminary Opening Balance Sheet_1_3_08(1125am)_Budget Support 2012-09 2013-15 Benefit Programs v5 with NEER Barg Update" xfId="1959"/>
    <cellStyle name="_Point Beach_Preliminary Opening Balance Sheet_1_3_08(1125am)_LTD-FAS 112 Summary" xfId="1960"/>
    <cellStyle name="_Point Beach_PrelimPurchaseaccg_09242007" xfId="1961"/>
    <cellStyle name="_Point Beach_PrelimPurchaseaccg_09242007_Budget Support 2012-09 2013-15 Benefit Programs v5 with NEER Barg Update" xfId="1962"/>
    <cellStyle name="_Point Beach_PrelimPurchaseaccg_09242007_LTD-FAS 112 Summary" xfId="1963"/>
    <cellStyle name="_Price Curves" xfId="1964"/>
    <cellStyle name="_Price Curves_Budget Support 2012-09 2013-15 Benefit Programs v5 with NEER Barg Update" xfId="1965"/>
    <cellStyle name="_Price Curves_Capital Prov 1Q10" xfId="1966"/>
    <cellStyle name="_Price Curves_Capital Prov 1Q10 2" xfId="1967"/>
    <cellStyle name="_Price Curves_Capital Prov 1Q10_March_LTD_Premium" xfId="1968"/>
    <cellStyle name="_Price Curves_Capital Prov 1Q10_Nov Self Admin LTD Income Premium - CIGNA" xfId="1969"/>
    <cellStyle name="_Price Curves_Capital Prov 1Q10_Summary Unrounded" xfId="1970"/>
    <cellStyle name="_Price Curves_FAS 106 subsidy 2010" xfId="1971"/>
    <cellStyle name="_Price Curves_FAS 106 subsidy 2010 2" xfId="1972"/>
    <cellStyle name="_Price Curves_FAS 106 subsidy 2010_March_LTD_Premium" xfId="1973"/>
    <cellStyle name="_Price Curves_FAS 106 subsidy 2010_Nov Self Admin LTD Income Premium - CIGNA" xfId="1974"/>
    <cellStyle name="_Price Curves_FAS 106 subsidy 2010_Summary Unrounded" xfId="1975"/>
    <cellStyle name="_Price Curves_LTD-FAS 112 Summary" xfId="1976"/>
    <cellStyle name="_Pro Forma - Bastrop -  rev 04.14.04 2" xfId="1977"/>
    <cellStyle name="_Pro Forma - Bastrop -  rev 04.14.04 2_Budget Support 2012-09 2013-15 Benefit Programs v5 with NEER Barg Update" xfId="1978"/>
    <cellStyle name="_Pro Forma - Bastrop -  rev 04.14.04 2_Capital Prov 1Q10" xfId="1979"/>
    <cellStyle name="_Pro Forma - Bastrop -  rev 04.14.04 2_Capital Prov 1Q10 2" xfId="1980"/>
    <cellStyle name="_Pro Forma - Bastrop -  rev 04.14.04 2_Capital Prov 1Q10_March_LTD_Premium" xfId="1981"/>
    <cellStyle name="_Pro Forma - Bastrop -  rev 04.14.04 2_Capital Prov 1Q10_Nov Self Admin LTD Income Premium - CIGNA" xfId="1982"/>
    <cellStyle name="_Pro Forma - Bastrop -  rev 04.14.04 2_Capital Prov 1Q10_Summary Unrounded" xfId="1983"/>
    <cellStyle name="_Pro Forma - Bastrop -  rev 04.14.04 2_FAS 106 subsidy 2010" xfId="1984"/>
    <cellStyle name="_Pro Forma - Bastrop -  rev 04.14.04 2_FAS 106 subsidy 2010 2" xfId="1985"/>
    <cellStyle name="_Pro Forma - Bastrop -  rev 04.14.04 2_FAS 106 subsidy 2010_March_LTD_Premium" xfId="1986"/>
    <cellStyle name="_Pro Forma - Bastrop -  rev 04.14.04 2_FAS 106 subsidy 2010_Nov Self Admin LTD Income Premium - CIGNA" xfId="1987"/>
    <cellStyle name="_Pro Forma - Bastrop -  rev 04.14.04 2_FAS 106 subsidy 2010_Summary Unrounded" xfId="1988"/>
    <cellStyle name="_Pro Forma - Bastrop -  rev 04.14.04 2_LTD-FAS 112 Summary" xfId="1989"/>
    <cellStyle name="_Pro Forma - Linden (Closing) - rev 03.25.03" xfId="1990"/>
    <cellStyle name="_Pro Forma - Linden (Closing) - rev 03.25.03_Budget Support 2012-09 2013-15 Benefit Programs v5 with NEER Barg Update" xfId="1991"/>
    <cellStyle name="_Pro Forma - Linden (Closing) - rev 03.25.03_Capital Prov 1Q10" xfId="1992"/>
    <cellStyle name="_Pro Forma - Linden (Closing) - rev 03.25.03_Capital Prov 1Q10 2" xfId="1993"/>
    <cellStyle name="_Pro Forma - Linden (Closing) - rev 03.25.03_Capital Prov 1Q10_March_LTD_Premium" xfId="1994"/>
    <cellStyle name="_Pro Forma - Linden (Closing) - rev 03.25.03_Capital Prov 1Q10_Nov Self Admin LTD Income Premium - CIGNA" xfId="1995"/>
    <cellStyle name="_Pro Forma - Linden (Closing) - rev 03.25.03_Capital Prov 1Q10_Summary Unrounded" xfId="1996"/>
    <cellStyle name="_Pro Forma - Linden (Closing) - rev 03.25.03_FAS 106 subsidy 2010" xfId="1997"/>
    <cellStyle name="_Pro Forma - Linden (Closing) - rev 03.25.03_FAS 106 subsidy 2010 2" xfId="1998"/>
    <cellStyle name="_Pro Forma - Linden (Closing) - rev 03.25.03_FAS 106 subsidy 2010_March_LTD_Premium" xfId="1999"/>
    <cellStyle name="_Pro Forma - Linden (Closing) - rev 03.25.03_FAS 106 subsidy 2010_Nov Self Admin LTD Income Premium - CIGNA" xfId="2000"/>
    <cellStyle name="_Pro Forma - Linden (Closing) - rev 03.25.03_FAS 106 subsidy 2010_Summary Unrounded" xfId="2001"/>
    <cellStyle name="_Pro Forma - Linden (Closing) - rev 03.25.03_LTD-FAS 112 Summary" xfId="2002"/>
    <cellStyle name="_Pro Forma - Middletown - rev 04.09.03" xfId="2003"/>
    <cellStyle name="_Pro Forma - Middletown - rev 04.09.03_Budget Support 2012-09 2013-15 Benefit Programs v5 with NEER Barg Update" xfId="2004"/>
    <cellStyle name="_Pro Forma - Middletown - rev 04.09.03_Capital Prov 1Q10" xfId="2005"/>
    <cellStyle name="_Pro Forma - Middletown - rev 04.09.03_Capital Prov 1Q10 2" xfId="2006"/>
    <cellStyle name="_Pro Forma - Middletown - rev 04.09.03_Capital Prov 1Q10_March_LTD_Premium" xfId="2007"/>
    <cellStyle name="_Pro Forma - Middletown - rev 04.09.03_Capital Prov 1Q10_Nov Self Admin LTD Income Premium - CIGNA" xfId="2008"/>
    <cellStyle name="_Pro Forma - Middletown - rev 04.09.03_Capital Prov 1Q10_Summary Unrounded" xfId="2009"/>
    <cellStyle name="_Pro Forma - Middletown - rev 04.09.03_FAS 106 subsidy 2010" xfId="2010"/>
    <cellStyle name="_Pro Forma - Middletown - rev 04.09.03_FAS 106 subsidy 2010 2" xfId="2011"/>
    <cellStyle name="_Pro Forma - Middletown - rev 04.09.03_FAS 106 subsidy 2010_March_LTD_Premium" xfId="2012"/>
    <cellStyle name="_Pro Forma - Middletown - rev 04.09.03_FAS 106 subsidy 2010_Nov Self Admin LTD Income Premium - CIGNA" xfId="2013"/>
    <cellStyle name="_Pro Forma - Middletown - rev 04.09.03_FAS 106 subsidy 2010_Summary Unrounded" xfId="2014"/>
    <cellStyle name="_Pro Forma - Middletown - rev 04.09.03_LTD-FAS 112 Summary" xfId="2015"/>
    <cellStyle name="_Purchase Accounting Rev 2" xfId="2016"/>
    <cellStyle name="_Purchase Accounting Rev 2_Budget Support 2012-09 2013-15 Benefit Programs v5 with NEER Barg Update" xfId="2017"/>
    <cellStyle name="_Purchase Accounting Rev 2_LTD-FAS 112 Summary" xfId="2018"/>
    <cellStyle name="_Res_ERCOT_Spring_02_8Z" xfId="2019"/>
    <cellStyle name="_Res_ERCOT_Spring_02_8Z_Budget Support 2012-09 2013-15 Benefit Programs v5 with NEER Barg Update" xfId="2020"/>
    <cellStyle name="_Res_ERCOT_Spring_02_8Z_Capital Prov 1Q10" xfId="2021"/>
    <cellStyle name="_Res_ERCOT_Spring_02_8Z_Capital Prov 1Q10 2" xfId="2022"/>
    <cellStyle name="_Res_ERCOT_Spring_02_8Z_Capital Prov 1Q10_March_LTD_Premium" xfId="2023"/>
    <cellStyle name="_Res_ERCOT_Spring_02_8Z_Capital Prov 1Q10_Nov Self Admin LTD Income Premium - CIGNA" xfId="2024"/>
    <cellStyle name="_Res_ERCOT_Spring_02_8Z_Capital Prov 1Q10_Summary Unrounded" xfId="2025"/>
    <cellStyle name="_Res_ERCOT_Spring_02_8Z_LTD-FAS 112 Summary" xfId="2026"/>
    <cellStyle name="_Resources Gas SP Conversion" xfId="2027"/>
    <cellStyle name="_Resources Gas SP Conversion_Budget Support 2012-09 2013-15 Benefit Programs v5 with NEER Barg Update" xfId="2028"/>
    <cellStyle name="_Resources Gas SP Conversion_Capital Prov 1Q10" xfId="2029"/>
    <cellStyle name="_Resources Gas SP Conversion_Capital Prov 1Q10 2" xfId="2030"/>
    <cellStyle name="_Resources Gas SP Conversion_Capital Prov 1Q10_March_LTD_Premium" xfId="2031"/>
    <cellStyle name="_Resources Gas SP Conversion_Capital Prov 1Q10_Nov Self Admin LTD Income Premium - CIGNA" xfId="2032"/>
    <cellStyle name="_Resources Gas SP Conversion_Capital Prov 1Q10_Summary Unrounded" xfId="2033"/>
    <cellStyle name="_Resources Gas SP Conversion_LTD-FAS 112 Summary" xfId="2034"/>
    <cellStyle name="_Resources1" xfId="2035"/>
    <cellStyle name="_Resources1_Budget Support 2012-09 2013-15 Benefit Programs v5 with NEER Barg Update" xfId="2036"/>
    <cellStyle name="_Resources1_Capital Prov 1Q10" xfId="2037"/>
    <cellStyle name="_Resources1_Capital Prov 1Q10 2" xfId="2038"/>
    <cellStyle name="_Resources1_Capital Prov 1Q10_March_LTD_Premium" xfId="2039"/>
    <cellStyle name="_Resources1_Capital Prov 1Q10_Nov Self Admin LTD Income Premium - CIGNA" xfId="2040"/>
    <cellStyle name="_Resources1_Capital Prov 1Q10_Summary Unrounded" xfId="2041"/>
    <cellStyle name="_Resources1_LTD-FAS 112 Summary" xfId="2042"/>
    <cellStyle name="_Resources10" xfId="2043"/>
    <cellStyle name="_Resources10_Budget Support 2012-09 2013-15 Benefit Programs v5 with NEER Barg Update" xfId="2044"/>
    <cellStyle name="_Resources10_Capital Prov 1Q10" xfId="2045"/>
    <cellStyle name="_Resources10_Capital Prov 1Q10 2" xfId="2046"/>
    <cellStyle name="_Resources10_Capital Prov 1Q10_March_LTD_Premium" xfId="2047"/>
    <cellStyle name="_Resources10_Capital Prov 1Q10_Nov Self Admin LTD Income Premium - CIGNA" xfId="2048"/>
    <cellStyle name="_Resources10_Capital Prov 1Q10_Summary Unrounded" xfId="2049"/>
    <cellStyle name="_Resources10_LTD-FAS 112 Summary" xfId="2050"/>
    <cellStyle name="_Resources2" xfId="2051"/>
    <cellStyle name="_Resources2_Budget Support 2012-09 2013-15 Benefit Programs v5 with NEER Barg Update" xfId="2052"/>
    <cellStyle name="_Resources2_Capital Prov 1Q10" xfId="2053"/>
    <cellStyle name="_Resources2_Capital Prov 1Q10 2" xfId="2054"/>
    <cellStyle name="_Resources2_Capital Prov 1Q10_March_LTD_Premium" xfId="2055"/>
    <cellStyle name="_Resources2_Capital Prov 1Q10_Nov Self Admin LTD Income Premium - CIGNA" xfId="2056"/>
    <cellStyle name="_Resources2_Capital Prov 1Q10_Summary Unrounded" xfId="2057"/>
    <cellStyle name="_Resources2_LTD-FAS 112 Summary" xfId="2058"/>
    <cellStyle name="_Resources3" xfId="2059"/>
    <cellStyle name="_Resources3_Budget Support 2012-09 2013-15 Benefit Programs v5 with NEER Barg Update" xfId="2060"/>
    <cellStyle name="_Resources3_Capital Prov 1Q10" xfId="2061"/>
    <cellStyle name="_Resources3_Capital Prov 1Q10 2" xfId="2062"/>
    <cellStyle name="_Resources3_Capital Prov 1Q10_March_LTD_Premium" xfId="2063"/>
    <cellStyle name="_Resources3_Capital Prov 1Q10_Nov Self Admin LTD Income Premium - CIGNA" xfId="2064"/>
    <cellStyle name="_Resources3_Capital Prov 1Q10_Summary Unrounded" xfId="2065"/>
    <cellStyle name="_Resources3_LTD-FAS 112 Summary" xfId="2066"/>
    <cellStyle name="_Resources4" xfId="2067"/>
    <cellStyle name="_Resources4_Budget Support 2012-09 2013-15 Benefit Programs v5 with NEER Barg Update" xfId="2068"/>
    <cellStyle name="_Resources4_Capital Prov 1Q10" xfId="2069"/>
    <cellStyle name="_Resources4_Capital Prov 1Q10 2" xfId="2070"/>
    <cellStyle name="_Resources4_Capital Prov 1Q10_March_LTD_Premium" xfId="2071"/>
    <cellStyle name="_Resources4_Capital Prov 1Q10_Nov Self Admin LTD Income Premium - CIGNA" xfId="2072"/>
    <cellStyle name="_Resources4_Capital Prov 1Q10_Summary Unrounded" xfId="2073"/>
    <cellStyle name="_Resources4_LTD-FAS 112 Summary" xfId="2074"/>
    <cellStyle name="_Resources5" xfId="2075"/>
    <cellStyle name="_Resources5_Budget Support 2012-09 2013-15 Benefit Programs v5 with NEER Barg Update" xfId="2076"/>
    <cellStyle name="_Resources5_Capital Prov 1Q10" xfId="2077"/>
    <cellStyle name="_Resources5_Capital Prov 1Q10 2" xfId="2078"/>
    <cellStyle name="_Resources5_Capital Prov 1Q10_March_LTD_Premium" xfId="2079"/>
    <cellStyle name="_Resources5_Capital Prov 1Q10_Nov Self Admin LTD Income Premium - CIGNA" xfId="2080"/>
    <cellStyle name="_Resources5_Capital Prov 1Q10_Summary Unrounded" xfId="2081"/>
    <cellStyle name="_Resources5_LTD-FAS 112 Summary" xfId="2082"/>
    <cellStyle name="_Resources6" xfId="2083"/>
    <cellStyle name="_Resources6_Budget Support 2012-09 2013-15 Benefit Programs v5 with NEER Barg Update" xfId="2084"/>
    <cellStyle name="_Resources6_Capital Prov 1Q10" xfId="2085"/>
    <cellStyle name="_Resources6_Capital Prov 1Q10 2" xfId="2086"/>
    <cellStyle name="_Resources6_Capital Prov 1Q10_March_LTD_Premium" xfId="2087"/>
    <cellStyle name="_Resources6_Capital Prov 1Q10_Nov Self Admin LTD Income Premium - CIGNA" xfId="2088"/>
    <cellStyle name="_Resources6_Capital Prov 1Q10_Summary Unrounded" xfId="2089"/>
    <cellStyle name="_Resources6_LTD-FAS 112 Summary" xfId="2090"/>
    <cellStyle name="_Resources7" xfId="2091"/>
    <cellStyle name="_Resources7_Budget Support 2012-09 2013-15 Benefit Programs v5 with NEER Barg Update" xfId="2092"/>
    <cellStyle name="_Resources7_Capital Prov 1Q10" xfId="2093"/>
    <cellStyle name="_Resources7_Capital Prov 1Q10 2" xfId="2094"/>
    <cellStyle name="_Resources7_Capital Prov 1Q10_March_LTD_Premium" xfId="2095"/>
    <cellStyle name="_Resources7_Capital Prov 1Q10_Nov Self Admin LTD Income Premium - CIGNA" xfId="2096"/>
    <cellStyle name="_Resources7_Capital Prov 1Q10_Summary Unrounded" xfId="2097"/>
    <cellStyle name="_Resources7_LTD-FAS 112 Summary" xfId="2098"/>
    <cellStyle name="_Resources8" xfId="2099"/>
    <cellStyle name="_Resources8_Budget Support 2012-09 2013-15 Benefit Programs v5 with NEER Barg Update" xfId="2100"/>
    <cellStyle name="_Resources8_Capital Prov 1Q10" xfId="2101"/>
    <cellStyle name="_Resources8_Capital Prov 1Q10 2" xfId="2102"/>
    <cellStyle name="_Resources8_Capital Prov 1Q10_March_LTD_Premium" xfId="2103"/>
    <cellStyle name="_Resources8_Capital Prov 1Q10_Nov Self Admin LTD Income Premium - CIGNA" xfId="2104"/>
    <cellStyle name="_Resources8_Capital Prov 1Q10_Summary Unrounded" xfId="2105"/>
    <cellStyle name="_Resources8_LTD-FAS 112 Summary" xfId="2106"/>
    <cellStyle name="_Resources9" xfId="2107"/>
    <cellStyle name="_Resources9_Budget Support 2012-09 2013-15 Benefit Programs v5 with NEER Barg Update" xfId="2108"/>
    <cellStyle name="_Resources9_Capital Prov 1Q10" xfId="2109"/>
    <cellStyle name="_Resources9_Capital Prov 1Q10 2" xfId="2110"/>
    <cellStyle name="_Resources9_Capital Prov 1Q10_March_LTD_Premium" xfId="2111"/>
    <cellStyle name="_Resources9_Capital Prov 1Q10_Nov Self Admin LTD Income Premium - CIGNA" xfId="2112"/>
    <cellStyle name="_Resources9_Capital Prov 1Q10_Summary Unrounded" xfId="2113"/>
    <cellStyle name="_Resources9_LTD-FAS 112 Summary" xfId="2114"/>
    <cellStyle name="_Risk Input" xfId="2115"/>
    <cellStyle name="_Risk Input 040103" xfId="2116"/>
    <cellStyle name="_Risk Input 040103_Budget Support 2012-09 2013-15 Benefit Programs v5 with NEER Barg Update" xfId="2117"/>
    <cellStyle name="_Risk Input 040103_Capital Prov 1Q10" xfId="2118"/>
    <cellStyle name="_Risk Input 040103_Capital Prov 1Q10 2" xfId="2119"/>
    <cellStyle name="_Risk Input 040103_Capital Prov 1Q10_March_LTD_Premium" xfId="2120"/>
    <cellStyle name="_Risk Input 040103_Capital Prov 1Q10_Nov Self Admin LTD Income Premium - CIGNA" xfId="2121"/>
    <cellStyle name="_Risk Input 040103_Capital Prov 1Q10_Summary Unrounded" xfId="2122"/>
    <cellStyle name="_Risk Input 040103_LTD-FAS 112 Summary" xfId="2123"/>
    <cellStyle name="_Risk Input 042403" xfId="2124"/>
    <cellStyle name="_Risk Input 042403_Budget Support 2012-09 2013-15 Benefit Programs v5 with NEER Barg Update" xfId="2125"/>
    <cellStyle name="_Risk Input 042403_Capital Prov 1Q10" xfId="2126"/>
    <cellStyle name="_Risk Input 042403_Capital Prov 1Q10 2" xfId="2127"/>
    <cellStyle name="_Risk Input 042403_Capital Prov 1Q10_March_LTD_Premium" xfId="2128"/>
    <cellStyle name="_Risk Input 042403_Capital Prov 1Q10_Nov Self Admin LTD Income Premium - CIGNA" xfId="2129"/>
    <cellStyle name="_Risk Input 042403_Capital Prov 1Q10_Summary Unrounded" xfId="2130"/>
    <cellStyle name="_Risk Input 042403_LTD-FAS 112 Summary" xfId="2131"/>
    <cellStyle name="_Risk Input 110402" xfId="2132"/>
    <cellStyle name="_Risk Input 110402_Budget Support 2012-09 2013-15 Benefit Programs v5 with NEER Barg Update" xfId="2133"/>
    <cellStyle name="_Risk Input 110402_Capital Prov 1Q10" xfId="2134"/>
    <cellStyle name="_Risk Input 110402_Capital Prov 1Q10 2" xfId="2135"/>
    <cellStyle name="_Risk Input 110402_Capital Prov 1Q10_March_LTD_Premium" xfId="2136"/>
    <cellStyle name="_Risk Input 110402_Capital Prov 1Q10_Nov Self Admin LTD Income Premium - CIGNA" xfId="2137"/>
    <cellStyle name="_Risk Input 110402_Capital Prov 1Q10_Summary Unrounded" xfId="2138"/>
    <cellStyle name="_Risk Input 110402_LTD-FAS 112 Summary" xfId="2139"/>
    <cellStyle name="_Risk Input_Budget Support 2012-09 2013-15 Benefit Programs v5 with NEER Barg Update" xfId="2140"/>
    <cellStyle name="_Risk Input_Capital Prov 1Q10" xfId="2141"/>
    <cellStyle name="_Risk Input_Capital Prov 1Q10 2" xfId="2142"/>
    <cellStyle name="_Risk Input_Capital Prov 1Q10_March_LTD_Premium" xfId="2143"/>
    <cellStyle name="_Risk Input_Capital Prov 1Q10_Nov Self Admin LTD Income Premium - CIGNA" xfId="2144"/>
    <cellStyle name="_Risk Input_Capital Prov 1Q10_Summary Unrounded" xfId="2145"/>
    <cellStyle name="_Risk Input_LTD-FAS 112 Summary" xfId="2146"/>
    <cellStyle name="_ROE Tab" xfId="2147"/>
    <cellStyle name="_ROE Tab_Budget Support 2012-09 2013-15 Benefit Programs v5 with NEER Barg Update" xfId="2148"/>
    <cellStyle name="_ROE Tab_Capital Prov 1Q10" xfId="2149"/>
    <cellStyle name="_ROE Tab_Capital Prov 1Q10 2" xfId="2150"/>
    <cellStyle name="_ROE Tab_Capital Prov 1Q10_March_LTD_Premium" xfId="2151"/>
    <cellStyle name="_ROE Tab_Capital Prov 1Q10_Nov Self Admin LTD Income Premium - CIGNA" xfId="2152"/>
    <cellStyle name="_ROE Tab_Capital Prov 1Q10_Summary Unrounded" xfId="2153"/>
    <cellStyle name="_ROE Tab_FAS 106 subsidy 2010" xfId="2154"/>
    <cellStyle name="_ROE Tab_FAS 106 subsidy 2010 2" xfId="2155"/>
    <cellStyle name="_ROE Tab_FAS 106 subsidy 2010_March_LTD_Premium" xfId="2156"/>
    <cellStyle name="_ROE Tab_FAS 106 subsidy 2010_Nov Self Admin LTD Income Premium - CIGNA" xfId="2157"/>
    <cellStyle name="_ROE Tab_FAS 106 subsidy 2010_Summary Unrounded" xfId="2158"/>
    <cellStyle name="_ROE Tab_LTD-FAS 112 Summary" xfId="2159"/>
    <cellStyle name="_Scenario_East 0912" xfId="2160"/>
    <cellStyle name="_Scenario_East 0912_Budget Support 2012-09 2013-15 Benefit Programs v5 with NEER Barg Update" xfId="2161"/>
    <cellStyle name="_Scenario_East 0912_Capital Prov 1Q10" xfId="2162"/>
    <cellStyle name="_Scenario_East 0912_Capital Prov 1Q10 2" xfId="2163"/>
    <cellStyle name="_Scenario_East 0912_Capital Prov 1Q10_March_LTD_Premium" xfId="2164"/>
    <cellStyle name="_Scenario_East 0912_Capital Prov 1Q10_Nov Self Admin LTD Income Premium - CIGNA" xfId="2165"/>
    <cellStyle name="_Scenario_East 0912_Capital Prov 1Q10_Summary Unrounded" xfId="2166"/>
    <cellStyle name="_Scenario_East 0912_LTD-FAS 112 Summary" xfId="2167"/>
    <cellStyle name="_Scenario_ERCOT" xfId="2168"/>
    <cellStyle name="_Scenario_ERCOT_Budget Support 2012-09 2013-15 Benefit Programs v5 with NEER Barg Update" xfId="2169"/>
    <cellStyle name="_Scenario_ERCOT_Capital Prov 1Q10" xfId="2170"/>
    <cellStyle name="_Scenario_ERCOT_Capital Prov 1Q10 2" xfId="2171"/>
    <cellStyle name="_Scenario_ERCOT_Capital Prov 1Q10_March_LTD_Premium" xfId="2172"/>
    <cellStyle name="_Scenario_ERCOT_Capital Prov 1Q10_Nov Self Admin LTD Income Premium - CIGNA" xfId="2173"/>
    <cellStyle name="_Scenario_ERCOT_Capital Prov 1Q10_Summary Unrounded" xfId="2174"/>
    <cellStyle name="_Scenario_ERCOT_LTD-FAS 112 Summary" xfId="2175"/>
    <cellStyle name="_Scenario_ERCOT_New" xfId="2176"/>
    <cellStyle name="_Scenario_ERCOT_New_Budget Support 2012-09 2013-15 Benefit Programs v5 with NEER Barg Update" xfId="2177"/>
    <cellStyle name="_Scenario_ERCOT_New_Capital Prov 1Q10" xfId="2178"/>
    <cellStyle name="_Scenario_ERCOT_New_Capital Prov 1Q10 2" xfId="2179"/>
    <cellStyle name="_Scenario_ERCOT_New_Capital Prov 1Q10_March_LTD_Premium" xfId="2180"/>
    <cellStyle name="_Scenario_ERCOT_New_Capital Prov 1Q10_Nov Self Admin LTD Income Premium - CIGNA" xfId="2181"/>
    <cellStyle name="_Scenario_ERCOT_New_Capital Prov 1Q10_Summary Unrounded" xfId="2182"/>
    <cellStyle name="_Scenario_ERCOT_New_LTD-FAS 112 Summary" xfId="2183"/>
    <cellStyle name="_Scenario_ERCOT_Spring_02" xfId="2184"/>
    <cellStyle name="_Scenario_ERCOT_Spring_02_Budget Support 2012-09 2013-15 Benefit Programs v5 with NEER Barg Update" xfId="2185"/>
    <cellStyle name="_Scenario_ERCOT_Spring_02_Capital Prov 1Q10" xfId="2186"/>
    <cellStyle name="_Scenario_ERCOT_Spring_02_Capital Prov 1Q10 2" xfId="2187"/>
    <cellStyle name="_Scenario_ERCOT_Spring_02_Capital Prov 1Q10_March_LTD_Premium" xfId="2188"/>
    <cellStyle name="_Scenario_ERCOT_Spring_02_Capital Prov 1Q10_Nov Self Admin LTD Income Premium - CIGNA" xfId="2189"/>
    <cellStyle name="_Scenario_ERCOT_Spring_02_Capital Prov 1Q10_Summary Unrounded" xfId="2190"/>
    <cellStyle name="_Scenario_ERCOT_Spring_02_LTD-FAS 112 Summary" xfId="2191"/>
    <cellStyle name="_Scenario_WECC_Summer02" xfId="2192"/>
    <cellStyle name="_Scenario_WECC_Summer02_Budget Support 2012-09 2013-15 Benefit Programs v5 with NEER Barg Update" xfId="2193"/>
    <cellStyle name="_Scenario_WECC_Summer02_Capital Prov 1Q10" xfId="2194"/>
    <cellStyle name="_Scenario_WECC_Summer02_Capital Prov 1Q10 2" xfId="2195"/>
    <cellStyle name="_Scenario_WECC_Summer02_Capital Prov 1Q10_March_LTD_Premium" xfId="2196"/>
    <cellStyle name="_Scenario_WECC_Summer02_Capital Prov 1Q10_Nov Self Admin LTD Income Premium - CIGNA" xfId="2197"/>
    <cellStyle name="_Scenario_WECC_Summer02_Capital Prov 1Q10_Summary Unrounded" xfId="2198"/>
    <cellStyle name="_Scenario_WECC_Summer02_LTD-FAS 112 Summary" xfId="2199"/>
    <cellStyle name="_Sheet1" xfId="2200"/>
    <cellStyle name="_Sheet1 2" xfId="2201"/>
    <cellStyle name="_Sheet1_2008 FPL Group Tax Workpapers" xfId="2202"/>
    <cellStyle name="_Sheet1_2008 FPL Group Tax Workpapers_Budget Support 2012-09 2013-15 Benefit Programs v5 with NEER Barg Update" xfId="2203"/>
    <cellStyle name="_Sheet1_2008 FPL Group Tax Workpapers_LTD-FAS 112 Summary" xfId="2204"/>
    <cellStyle name="_Sheet1_Group Prov M11 09" xfId="2205"/>
    <cellStyle name="_Sheet1_Group Prov M11 09 2" xfId="2206"/>
    <cellStyle name="_Sheet1_Group Prov M11 09_March_LTD_Premium" xfId="2207"/>
    <cellStyle name="_Sheet1_Group Prov M11 09_Nov Self Admin LTD Income Premium - CIGNA" xfId="2208"/>
    <cellStyle name="_Sheet1_Group Prov M11 09_Summary Unrounded" xfId="2209"/>
    <cellStyle name="_Sheet1_March_LTD_Premium" xfId="2210"/>
    <cellStyle name="_Sheet1_Nov Self Admin LTD Income Premium - CIGNA" xfId="2211"/>
    <cellStyle name="_Sheet1_Summary Unrounded" xfId="2212"/>
    <cellStyle name="_Sheet2" xfId="2213"/>
    <cellStyle name="_Sheet2_Budget Support 2012-09 2013-15 Benefit Programs v5 with NEER Barg Update" xfId="2214"/>
    <cellStyle name="_Sheet2_Capital Prov 1Q10" xfId="2215"/>
    <cellStyle name="_Sheet2_Capital Prov 1Q10 2" xfId="2216"/>
    <cellStyle name="_Sheet2_Capital Prov 1Q10_March_LTD_Premium" xfId="2217"/>
    <cellStyle name="_Sheet2_Capital Prov 1Q10_Nov Self Admin LTD Income Premium - CIGNA" xfId="2218"/>
    <cellStyle name="_Sheet2_Capital Prov 1Q10_Summary Unrounded" xfId="2219"/>
    <cellStyle name="_Sheet2_LTD-FAS 112 Summary" xfId="2220"/>
    <cellStyle name="_Sheet3" xfId="2221"/>
    <cellStyle name="_Sheet3_Budget Support 2012-09 2013-15 Benefit Programs v5 with NEER Barg Update" xfId="2222"/>
    <cellStyle name="_Sheet3_Capital Prov 1Q10" xfId="2223"/>
    <cellStyle name="_Sheet3_Capital Prov 1Q10 2" xfId="2224"/>
    <cellStyle name="_Sheet3_Capital Prov 1Q10_March_LTD_Premium" xfId="2225"/>
    <cellStyle name="_Sheet3_Capital Prov 1Q10_Nov Self Admin LTD Income Premium - CIGNA" xfId="2226"/>
    <cellStyle name="_Sheet3_Capital Prov 1Q10_Summary Unrounded" xfId="2227"/>
    <cellStyle name="_Sheet3_LTD-FAS 112 Summary" xfId="2228"/>
    <cellStyle name="_Sheet35 (2)" xfId="2229"/>
    <cellStyle name="_Sheet35 (2)_Budget Support 2012-09 2013-15 Benefit Programs v5 with NEER Barg Update" xfId="2230"/>
    <cellStyle name="_Sheet35 (2)_Capital Prov 1Q10" xfId="2231"/>
    <cellStyle name="_Sheet35 (2)_Capital Prov 1Q10 2" xfId="2232"/>
    <cellStyle name="_Sheet35 (2)_Capital Prov 1Q10_March_LTD_Premium" xfId="2233"/>
    <cellStyle name="_Sheet35 (2)_Capital Prov 1Q10_Nov Self Admin LTD Income Premium - CIGNA" xfId="2234"/>
    <cellStyle name="_Sheet35 (2)_Capital Prov 1Q10_Summary Unrounded" xfId="2235"/>
    <cellStyle name="_Sheet35 (2)_LTD-FAS 112 Summary" xfId="2236"/>
    <cellStyle name="_Sheet4" xfId="2237"/>
    <cellStyle name="_Sheet4_Budget Support 2012-09 2013-15 Benefit Programs v5 with NEER Barg Update" xfId="2238"/>
    <cellStyle name="_Sheet4_Capital Prov 1Q10" xfId="2239"/>
    <cellStyle name="_Sheet4_Capital Prov 1Q10 2" xfId="2240"/>
    <cellStyle name="_Sheet4_Capital Prov 1Q10_March_LTD_Premium" xfId="2241"/>
    <cellStyle name="_Sheet4_Capital Prov 1Q10_Nov Self Admin LTD Income Premium - CIGNA" xfId="2242"/>
    <cellStyle name="_Sheet4_Capital Prov 1Q10_Summary Unrounded" xfId="2243"/>
    <cellStyle name="_Sheet4_LTD-FAS 112 Summary" xfId="2244"/>
    <cellStyle name="_Sheet5" xfId="2245"/>
    <cellStyle name="_Sheet5_Budget Support 2012-09 2013-15 Benefit Programs v5 with NEER Barg Update" xfId="2246"/>
    <cellStyle name="_Sheet5_Capital Prov 1Q10" xfId="2247"/>
    <cellStyle name="_Sheet5_Capital Prov 1Q10 2" xfId="2248"/>
    <cellStyle name="_Sheet5_Capital Prov 1Q10_March_LTD_Premium" xfId="2249"/>
    <cellStyle name="_Sheet5_Capital Prov 1Q10_Nov Self Admin LTD Income Premium - CIGNA" xfId="2250"/>
    <cellStyle name="_Sheet5_Capital Prov 1Q10_Summary Unrounded" xfId="2251"/>
    <cellStyle name="_Sheet5_LTD-FAS 112 Summary" xfId="2252"/>
    <cellStyle name="_Sheet6" xfId="2253"/>
    <cellStyle name="_Sheet6_Budget Support 2012-09 2013-15 Benefit Programs v5 with NEER Barg Update" xfId="2254"/>
    <cellStyle name="_Sheet6_Capital Prov 1Q10" xfId="2255"/>
    <cellStyle name="_Sheet6_Capital Prov 1Q10 2" xfId="2256"/>
    <cellStyle name="_Sheet6_Capital Prov 1Q10_March_LTD_Premium" xfId="2257"/>
    <cellStyle name="_Sheet6_Capital Prov 1Q10_Nov Self Admin LTD Income Premium - CIGNA" xfId="2258"/>
    <cellStyle name="_Sheet6_Capital Prov 1Q10_Summary Unrounded" xfId="2259"/>
    <cellStyle name="_Sheet6_LTD-FAS 112 Summary" xfId="2260"/>
    <cellStyle name="_State Summary by Company" xfId="2261"/>
    <cellStyle name="_State Summary by Company 2" xfId="2262"/>
    <cellStyle name="_State Summary by Company_March_LTD_Premium" xfId="2263"/>
    <cellStyle name="_State Summary by Company_Nov Self Admin LTD Income Premium - CIGNA" xfId="2264"/>
    <cellStyle name="_State Summary by Company_Summary Unrounded" xfId="2265"/>
    <cellStyle name="_Summary - MH Sale Analysis - rev 07.22.04" xfId="2266"/>
    <cellStyle name="_Summary - MH Sale Analysis - rev 07.22.04_Budget Support 2012-09 2013-15 Benefit Programs v5 with NEER Barg Update" xfId="2267"/>
    <cellStyle name="_Summary - MH Sale Analysis - rev 07.22.04_Capital Prov 1Q10" xfId="2268"/>
    <cellStyle name="_Summary - MH Sale Analysis - rev 07.22.04_Capital Prov 1Q10 2" xfId="2269"/>
    <cellStyle name="_Summary - MH Sale Analysis - rev 07.22.04_Capital Prov 1Q10_March_LTD_Premium" xfId="2270"/>
    <cellStyle name="_Summary - MH Sale Analysis - rev 07.22.04_Capital Prov 1Q10_Nov Self Admin LTD Income Premium - CIGNA" xfId="2271"/>
    <cellStyle name="_Summary - MH Sale Analysis - rev 07.22.04_Capital Prov 1Q10_Summary Unrounded" xfId="2272"/>
    <cellStyle name="_Summary - MH Sale Analysis - rev 07.22.04_FAS 106 subsidy 2010" xfId="2273"/>
    <cellStyle name="_Summary - MH Sale Analysis - rev 07.22.04_FAS 106 subsidy 2010 2" xfId="2274"/>
    <cellStyle name="_Summary - MH Sale Analysis - rev 07.22.04_FAS 106 subsidy 2010_March_LTD_Premium" xfId="2275"/>
    <cellStyle name="_Summary - MH Sale Analysis - rev 07.22.04_FAS 106 subsidy 2010_Nov Self Admin LTD Income Premium - CIGNA" xfId="2276"/>
    <cellStyle name="_Summary - MH Sale Analysis - rev 07.22.04_FAS 106 subsidy 2010_Summary Unrounded" xfId="2277"/>
    <cellStyle name="_Summary - MH Sale Analysis - rev 07.22.04_LTD-FAS 112 Summary" xfId="2278"/>
    <cellStyle name="_Summary - MH Sale Analysis - rev 09.15.04" xfId="2279"/>
    <cellStyle name="_Summary - MH Sale Analysis - rev 09.15.04_Budget Support 2012-09 2013-15 Benefit Programs v5 with NEER Barg Update" xfId="2280"/>
    <cellStyle name="_Summary - MH Sale Analysis - rev 09.15.04_Capital Prov 1Q10" xfId="2281"/>
    <cellStyle name="_Summary - MH Sale Analysis - rev 09.15.04_Capital Prov 1Q10 2" xfId="2282"/>
    <cellStyle name="_Summary - MH Sale Analysis - rev 09.15.04_Capital Prov 1Q10_March_LTD_Premium" xfId="2283"/>
    <cellStyle name="_Summary - MH Sale Analysis - rev 09.15.04_Capital Prov 1Q10_Nov Self Admin LTD Income Premium - CIGNA" xfId="2284"/>
    <cellStyle name="_Summary - MH Sale Analysis - rev 09.15.04_Capital Prov 1Q10_Summary Unrounded" xfId="2285"/>
    <cellStyle name="_Summary - MH Sale Analysis - rev 09.15.04_FAS 106 subsidy 2010" xfId="2286"/>
    <cellStyle name="_Summary - MH Sale Analysis - rev 09.15.04_FAS 106 subsidy 2010 2" xfId="2287"/>
    <cellStyle name="_Summary - MH Sale Analysis - rev 09.15.04_FAS 106 subsidy 2010_March_LTD_Premium" xfId="2288"/>
    <cellStyle name="_Summary - MH Sale Analysis - rev 09.15.04_FAS 106 subsidy 2010_Nov Self Admin LTD Income Premium - CIGNA" xfId="2289"/>
    <cellStyle name="_Summary - MH Sale Analysis - rev 09.15.04_FAS 106 subsidy 2010_Summary Unrounded" xfId="2290"/>
    <cellStyle name="_Summary - MH Sale Analysis - rev 09.15.04_LTD-FAS 112 Summary" xfId="2291"/>
    <cellStyle name="_Transaction costs at September 30 v2" xfId="2292"/>
    <cellStyle name="_Transaction costs at September 30 v2_Budget Support 2012-09 2013-15 Benefit Programs v5 with NEER Barg Update" xfId="2293"/>
    <cellStyle name="_Transaction costs at September 30 v2_LTD-FAS 112 Summary" xfId="2294"/>
    <cellStyle name="_Viking_R1.5b" xfId="2295"/>
    <cellStyle name="_Viking_R1.5b_Budget Support 2012-09 2013-15 Benefit Programs v5 with NEER Barg Update" xfId="2296"/>
    <cellStyle name="_Viking_R1.5b_Capital Prov 1Q10" xfId="2297"/>
    <cellStyle name="_Viking_R1.5b_Capital Prov 1Q10 2" xfId="2298"/>
    <cellStyle name="_Viking_R1.5b_Capital Prov 1Q10_March_LTD_Premium" xfId="2299"/>
    <cellStyle name="_Viking_R1.5b_Capital Prov 1Q10_Nov Self Admin LTD Income Premium - CIGNA" xfId="2300"/>
    <cellStyle name="_Viking_R1.5b_Capital Prov 1Q10_Summary Unrounded" xfId="2301"/>
    <cellStyle name="_Viking_R1.5b_FAS 106 subsidy 2010" xfId="2302"/>
    <cellStyle name="_Viking_R1.5b_FAS 106 subsidy 2010 2" xfId="2303"/>
    <cellStyle name="_Viking_R1.5b_FAS 106 subsidy 2010_March_LTD_Premium" xfId="2304"/>
    <cellStyle name="_Viking_R1.5b_FAS 106 subsidy 2010_Nov Self Admin LTD Income Premium - CIGNA" xfId="2305"/>
    <cellStyle name="_Viking_R1.5b_FAS 106 subsidy 2010_Summary Unrounded" xfId="2306"/>
    <cellStyle name="_Viking_R1.5b_LTD-FAS 112 Summary" xfId="2307"/>
    <cellStyle name="_Weekly Vectors" xfId="2308"/>
    <cellStyle name="_Weekly Vectors_Budget Support 2012-09 2013-15 Benefit Programs v5 with NEER Barg Update" xfId="2309"/>
    <cellStyle name="_Weekly Vectors_Capital Prov 1Q10" xfId="2310"/>
    <cellStyle name="_Weekly Vectors_Capital Prov 1Q10 2" xfId="2311"/>
    <cellStyle name="_Weekly Vectors_Capital Prov 1Q10_March_LTD_Premium" xfId="2312"/>
    <cellStyle name="_Weekly Vectors_Capital Prov 1Q10_Nov Self Admin LTD Income Premium - CIGNA" xfId="2313"/>
    <cellStyle name="_Weekly Vectors_Capital Prov 1Q10_Summary Unrounded" xfId="2314"/>
    <cellStyle name="_Weekly Vectors_LTD-FAS 112 Summary" xfId="2315"/>
    <cellStyle name="_Weekly Vectors2" xfId="2316"/>
    <cellStyle name="_Weekly Vectors2_Budget Support 2012-09 2013-15 Benefit Programs v5 with NEER Barg Update" xfId="2317"/>
    <cellStyle name="_Weekly Vectors2_Capital Prov 1Q10" xfId="2318"/>
    <cellStyle name="_Weekly Vectors2_Capital Prov 1Q10 2" xfId="2319"/>
    <cellStyle name="_Weekly Vectors2_Capital Prov 1Q10_March_LTD_Premium" xfId="2320"/>
    <cellStyle name="_Weekly Vectors2_Capital Prov 1Q10_Nov Self Admin LTD Income Premium - CIGNA" xfId="2321"/>
    <cellStyle name="_Weekly Vectors2_Capital Prov 1Q10_Summary Unrounded" xfId="2322"/>
    <cellStyle name="_Weekly Vectors2_LTD-FAS 112 Summary" xfId="2323"/>
    <cellStyle name="_WestCountyProductionTeam - Priore Staffing &amp; Budget Projection 2006-2013" xfId="64586"/>
    <cellStyle name="~Capacity (0)" xfId="2324"/>
    <cellStyle name="~Capacity (0) 2" xfId="2325"/>
    <cellStyle name="~Capacity (0)_Aug 2014 Variance" xfId="2326"/>
    <cellStyle name="~Capacity (1)" xfId="2327"/>
    <cellStyle name="~Capacity (1) 2" xfId="2328"/>
    <cellStyle name="~Capacity (1)_Aug 2014 Variance" xfId="2329"/>
    <cellStyle name="~Escalation" xfId="2330"/>
    <cellStyle name="~Escalation 2" xfId="2331"/>
    <cellStyle name="~Escalation_Aug 2014 Variance" xfId="2332"/>
    <cellStyle name="~Gas (0)" xfId="2333"/>
    <cellStyle name="~Gas (0) 2" xfId="2334"/>
    <cellStyle name="~Gas (0)_Aug 2014 Variance" xfId="2335"/>
    <cellStyle name="~Gas Price" xfId="2336"/>
    <cellStyle name="~Gas Price 2" xfId="2337"/>
    <cellStyle name="~Gas Price_Aug 2014 Variance" xfId="2338"/>
    <cellStyle name="~Power (0)" xfId="2339"/>
    <cellStyle name="~Power (0) 2" xfId="2340"/>
    <cellStyle name="~Power (0)_Aug 2014 Variance" xfId="2341"/>
    <cellStyle name="~Power Price" xfId="2342"/>
    <cellStyle name="~Power Price 2" xfId="2343"/>
    <cellStyle name="~Power Price_Aug 2014 Variance" xfId="2344"/>
    <cellStyle name="£ BP" xfId="2345"/>
    <cellStyle name="£ BP 2" xfId="2346"/>
    <cellStyle name="¥ JY" xfId="2347"/>
    <cellStyle name="¥ JY 2" xfId="2348"/>
    <cellStyle name="=C:\WINNT35\SYSTEM32\COMMAND.COM" xfId="2349"/>
    <cellStyle name="=C:\WINNT35\SYSTEM32\COMMAND.COM 2" xfId="2350"/>
    <cellStyle name="=C:\WINNT35\SYSTEM32\COMMAND.COM_2011-FPL TI v8.01.11  W 2010 &amp; 2011 100% BONUS" xfId="2351"/>
    <cellStyle name="0" xfId="2352"/>
    <cellStyle name="1" xfId="2353"/>
    <cellStyle name="1 2" xfId="2354"/>
    <cellStyle name="1_5172171_4" xfId="2355"/>
    <cellStyle name="1_5172171_4 2" xfId="2356"/>
    <cellStyle name="1_5172171_4_1212 LTD (ASC 715) Cost Pushout Final True up" xfId="2357"/>
    <cellStyle name="1_5172171_4_March_LTD_Premium" xfId="2358"/>
    <cellStyle name="1_5172171_4_Nov Self Admin LTD Income Premium - CIGNA" xfId="2359"/>
    <cellStyle name="1_5172171_4_Summary Unrounded" xfId="2360"/>
    <cellStyle name="1_5192662_1" xfId="2361"/>
    <cellStyle name="1_5192662_1 2" xfId="2362"/>
    <cellStyle name="1_5192662_1_March_LTD_Premium" xfId="2363"/>
    <cellStyle name="1_5192662_1_Nov Self Admin LTD Income Premium - CIGNA" xfId="2364"/>
    <cellStyle name="1_March_LTD_Premium" xfId="2365"/>
    <cellStyle name="1_Nov Self Admin LTD Income Premium - CIGNA" xfId="2366"/>
    <cellStyle name="10" xfId="2367"/>
    <cellStyle name="10 2" xfId="2368"/>
    <cellStyle name="10_March_LTD_Premium" xfId="2369"/>
    <cellStyle name="12" xfId="2370"/>
    <cellStyle name="14" xfId="2371"/>
    <cellStyle name="18" xfId="2372"/>
    <cellStyle name="1p" xfId="2373"/>
    <cellStyle name="20% - Accent1 10" xfId="2374"/>
    <cellStyle name="20% - Accent1 10 2" xfId="2375"/>
    <cellStyle name="20% - Accent1 11" xfId="2376"/>
    <cellStyle name="20% - Accent1 12" xfId="2377"/>
    <cellStyle name="20% - Accent1 12 2" xfId="2378"/>
    <cellStyle name="20% - Accent1 13" xfId="2379"/>
    <cellStyle name="20% - Accent1 14" xfId="2380"/>
    <cellStyle name="20% - Accent1 15" xfId="2381"/>
    <cellStyle name="20% - Accent1 16" xfId="2382"/>
    <cellStyle name="20% - Accent1 17" xfId="2383"/>
    <cellStyle name="20% - Accent1 18" xfId="2384"/>
    <cellStyle name="20% - Accent1 19" xfId="2385"/>
    <cellStyle name="20% - Accent1 2" xfId="2386"/>
    <cellStyle name="20% - Accent1 2 2" xfId="2387"/>
    <cellStyle name="20% - Accent1 2_401K Summary" xfId="2388"/>
    <cellStyle name="20% - Accent1 20" xfId="2389"/>
    <cellStyle name="20% - Accent1 21" xfId="2390"/>
    <cellStyle name="20% - Accent1 22" xfId="2391"/>
    <cellStyle name="20% - Accent1 3" xfId="2392"/>
    <cellStyle name="20% - Accent1 3 2" xfId="2393"/>
    <cellStyle name="20% - Accent1 3 2 2" xfId="2394"/>
    <cellStyle name="20% - Accent1 3 2 2 2" xfId="2395"/>
    <cellStyle name="20% - Accent1 3 2 2 2 2" xfId="2396"/>
    <cellStyle name="20% - Accent1 3 2 2 2 2 2" xfId="2397"/>
    <cellStyle name="20% - Accent1 3 2 2 2 2 2 2" xfId="2398"/>
    <cellStyle name="20% - Accent1 3 2 2 2 2 3" xfId="2399"/>
    <cellStyle name="20% - Accent1 3 2 2 2 3" xfId="2400"/>
    <cellStyle name="20% - Accent1 3 2 2 2 3 2" xfId="2401"/>
    <cellStyle name="20% - Accent1 3 2 2 2 4" xfId="2402"/>
    <cellStyle name="20% - Accent1 3 2 2 3" xfId="2403"/>
    <cellStyle name="20% - Accent1 3 2 2 3 2" xfId="2404"/>
    <cellStyle name="20% - Accent1 3 2 2 3 2 2" xfId="2405"/>
    <cellStyle name="20% - Accent1 3 2 2 3 2 2 2" xfId="2406"/>
    <cellStyle name="20% - Accent1 3 2 2 3 2 3" xfId="2407"/>
    <cellStyle name="20% - Accent1 3 2 2 3 3" xfId="2408"/>
    <cellStyle name="20% - Accent1 3 2 2 3 3 2" xfId="2409"/>
    <cellStyle name="20% - Accent1 3 2 2 3 4" xfId="2410"/>
    <cellStyle name="20% - Accent1 3 2 2 4" xfId="2411"/>
    <cellStyle name="20% - Accent1 3 2 2 4 2" xfId="2412"/>
    <cellStyle name="20% - Accent1 3 2 2 4 2 2" xfId="2413"/>
    <cellStyle name="20% - Accent1 3 2 2 4 3" xfId="2414"/>
    <cellStyle name="20% - Accent1 3 2 2 5" xfId="2415"/>
    <cellStyle name="20% - Accent1 3 2 2 5 2" xfId="2416"/>
    <cellStyle name="20% - Accent1 3 2 2 6" xfId="2417"/>
    <cellStyle name="20% - Accent1 3 2 3" xfId="2418"/>
    <cellStyle name="20% - Accent1 3 2 3 2" xfId="2419"/>
    <cellStyle name="20% - Accent1 3 2 3 2 2" xfId="2420"/>
    <cellStyle name="20% - Accent1 3 2 3 2 2 2" xfId="2421"/>
    <cellStyle name="20% - Accent1 3 2 3 2 2 2 2" xfId="2422"/>
    <cellStyle name="20% - Accent1 3 2 3 2 2 3" xfId="2423"/>
    <cellStyle name="20% - Accent1 3 2 3 2 3" xfId="2424"/>
    <cellStyle name="20% - Accent1 3 2 3 2 3 2" xfId="2425"/>
    <cellStyle name="20% - Accent1 3 2 3 2 4" xfId="2426"/>
    <cellStyle name="20% - Accent1 3 2 3 3" xfId="2427"/>
    <cellStyle name="20% - Accent1 3 2 3 3 2" xfId="2428"/>
    <cellStyle name="20% - Accent1 3 2 3 3 2 2" xfId="2429"/>
    <cellStyle name="20% - Accent1 3 2 3 3 2 2 2" xfId="2430"/>
    <cellStyle name="20% - Accent1 3 2 3 3 2 3" xfId="2431"/>
    <cellStyle name="20% - Accent1 3 2 3 3 3" xfId="2432"/>
    <cellStyle name="20% - Accent1 3 2 3 3 3 2" xfId="2433"/>
    <cellStyle name="20% - Accent1 3 2 3 3 4" xfId="2434"/>
    <cellStyle name="20% - Accent1 3 2 3 4" xfId="2435"/>
    <cellStyle name="20% - Accent1 3 2 3 4 2" xfId="2436"/>
    <cellStyle name="20% - Accent1 3 2 3 4 2 2" xfId="2437"/>
    <cellStyle name="20% - Accent1 3 2 3 4 3" xfId="2438"/>
    <cellStyle name="20% - Accent1 3 2 3 5" xfId="2439"/>
    <cellStyle name="20% - Accent1 3 2 3 5 2" xfId="2440"/>
    <cellStyle name="20% - Accent1 3 2 3 6" xfId="2441"/>
    <cellStyle name="20% - Accent1 3 2 4" xfId="2442"/>
    <cellStyle name="20% - Accent1 3 2 4 2" xfId="2443"/>
    <cellStyle name="20% - Accent1 3 2 4 2 2" xfId="2444"/>
    <cellStyle name="20% - Accent1 3 2 4 2 2 2" xfId="2445"/>
    <cellStyle name="20% - Accent1 3 2 4 2 3" xfId="2446"/>
    <cellStyle name="20% - Accent1 3 2 4 3" xfId="2447"/>
    <cellStyle name="20% - Accent1 3 2 4 3 2" xfId="2448"/>
    <cellStyle name="20% - Accent1 3 2 4 4" xfId="2449"/>
    <cellStyle name="20% - Accent1 3 2 5" xfId="2450"/>
    <cellStyle name="20% - Accent1 3 2 5 2" xfId="2451"/>
    <cellStyle name="20% - Accent1 3 2 5 2 2" xfId="2452"/>
    <cellStyle name="20% - Accent1 3 2 5 2 2 2" xfId="2453"/>
    <cellStyle name="20% - Accent1 3 2 5 2 3" xfId="2454"/>
    <cellStyle name="20% - Accent1 3 2 5 3" xfId="2455"/>
    <cellStyle name="20% - Accent1 3 2 5 3 2" xfId="2456"/>
    <cellStyle name="20% - Accent1 3 2 5 4" xfId="2457"/>
    <cellStyle name="20% - Accent1 3 2 6" xfId="2458"/>
    <cellStyle name="20% - Accent1 3 2 6 2" xfId="2459"/>
    <cellStyle name="20% - Accent1 3 2 6 2 2" xfId="2460"/>
    <cellStyle name="20% - Accent1 3 2 6 3" xfId="2461"/>
    <cellStyle name="20% - Accent1 3 2 7" xfId="2462"/>
    <cellStyle name="20% - Accent1 3 2 7 2" xfId="2463"/>
    <cellStyle name="20% - Accent1 3 2 8" xfId="2464"/>
    <cellStyle name="20% - Accent1 3 3" xfId="2465"/>
    <cellStyle name="20% - Accent1 3 3 2" xfId="2466"/>
    <cellStyle name="20% - Accent1 3 3 2 2" xfId="2467"/>
    <cellStyle name="20% - Accent1 3 3 2 2 2" xfId="2468"/>
    <cellStyle name="20% - Accent1 3 3 2 2 2 2" xfId="2469"/>
    <cellStyle name="20% - Accent1 3 3 2 2 3" xfId="2470"/>
    <cellStyle name="20% - Accent1 3 3 2 3" xfId="2471"/>
    <cellStyle name="20% - Accent1 3 3 2 3 2" xfId="2472"/>
    <cellStyle name="20% - Accent1 3 3 2 4" xfId="2473"/>
    <cellStyle name="20% - Accent1 3 3 3" xfId="2474"/>
    <cellStyle name="20% - Accent1 3 3 3 2" xfId="2475"/>
    <cellStyle name="20% - Accent1 3 3 3 2 2" xfId="2476"/>
    <cellStyle name="20% - Accent1 3 3 3 2 2 2" xfId="2477"/>
    <cellStyle name="20% - Accent1 3 3 3 2 3" xfId="2478"/>
    <cellStyle name="20% - Accent1 3 3 3 3" xfId="2479"/>
    <cellStyle name="20% - Accent1 3 3 3 3 2" xfId="2480"/>
    <cellStyle name="20% - Accent1 3 3 3 4" xfId="2481"/>
    <cellStyle name="20% - Accent1 3 3 4" xfId="2482"/>
    <cellStyle name="20% - Accent1 3 3 4 2" xfId="2483"/>
    <cellStyle name="20% - Accent1 3 3 4 2 2" xfId="2484"/>
    <cellStyle name="20% - Accent1 3 3 4 3" xfId="2485"/>
    <cellStyle name="20% - Accent1 3 3 5" xfId="2486"/>
    <cellStyle name="20% - Accent1 3 3 5 2" xfId="2487"/>
    <cellStyle name="20% - Accent1 3 3 6" xfId="2488"/>
    <cellStyle name="20% - Accent1 3 4" xfId="2489"/>
    <cellStyle name="20% - Accent1 3 4 2" xfId="2490"/>
    <cellStyle name="20% - Accent1 3 4 2 2" xfId="2491"/>
    <cellStyle name="20% - Accent1 3 4 2 2 2" xfId="2492"/>
    <cellStyle name="20% - Accent1 3 4 2 2 2 2" xfId="2493"/>
    <cellStyle name="20% - Accent1 3 4 2 2 3" xfId="2494"/>
    <cellStyle name="20% - Accent1 3 4 2 3" xfId="2495"/>
    <cellStyle name="20% - Accent1 3 4 2 3 2" xfId="2496"/>
    <cellStyle name="20% - Accent1 3 4 2 4" xfId="2497"/>
    <cellStyle name="20% - Accent1 3 4 3" xfId="2498"/>
    <cellStyle name="20% - Accent1 3 4 3 2" xfId="2499"/>
    <cellStyle name="20% - Accent1 3 4 3 2 2" xfId="2500"/>
    <cellStyle name="20% - Accent1 3 4 3 2 2 2" xfId="2501"/>
    <cellStyle name="20% - Accent1 3 4 3 2 3" xfId="2502"/>
    <cellStyle name="20% - Accent1 3 4 3 3" xfId="2503"/>
    <cellStyle name="20% - Accent1 3 4 3 3 2" xfId="2504"/>
    <cellStyle name="20% - Accent1 3 4 3 4" xfId="2505"/>
    <cellStyle name="20% - Accent1 3 4 4" xfId="2506"/>
    <cellStyle name="20% - Accent1 3 4 4 2" xfId="2507"/>
    <cellStyle name="20% - Accent1 3 4 4 2 2" xfId="2508"/>
    <cellStyle name="20% - Accent1 3 4 4 3" xfId="2509"/>
    <cellStyle name="20% - Accent1 3 4 5" xfId="2510"/>
    <cellStyle name="20% - Accent1 3 4 5 2" xfId="2511"/>
    <cellStyle name="20% - Accent1 3 4 6" xfId="2512"/>
    <cellStyle name="20% - Accent1 3 5" xfId="2513"/>
    <cellStyle name="20% - Accent1 3 5 2" xfId="2514"/>
    <cellStyle name="20% - Accent1 3 5 2 2" xfId="2515"/>
    <cellStyle name="20% - Accent1 3 5 2 2 2" xfId="2516"/>
    <cellStyle name="20% - Accent1 3 5 2 3" xfId="2517"/>
    <cellStyle name="20% - Accent1 3 5 3" xfId="2518"/>
    <cellStyle name="20% - Accent1 3 5 3 2" xfId="2519"/>
    <cellStyle name="20% - Accent1 3 5 4" xfId="2520"/>
    <cellStyle name="20% - Accent1 3 6" xfId="2521"/>
    <cellStyle name="20% - Accent1 3 6 2" xfId="2522"/>
    <cellStyle name="20% - Accent1 3 6 2 2" xfId="2523"/>
    <cellStyle name="20% - Accent1 3 6 2 2 2" xfId="2524"/>
    <cellStyle name="20% - Accent1 3 6 2 3" xfId="2525"/>
    <cellStyle name="20% - Accent1 3 6 3" xfId="2526"/>
    <cellStyle name="20% - Accent1 3 6 3 2" xfId="2527"/>
    <cellStyle name="20% - Accent1 3 6 4" xfId="2528"/>
    <cellStyle name="20% - Accent1 3 7" xfId="2529"/>
    <cellStyle name="20% - Accent1 3 7 2" xfId="2530"/>
    <cellStyle name="20% - Accent1 3 7 2 2" xfId="2531"/>
    <cellStyle name="20% - Accent1 3 7 3" xfId="2532"/>
    <cellStyle name="20% - Accent1 3 8" xfId="2533"/>
    <cellStyle name="20% - Accent1 3 8 2" xfId="2534"/>
    <cellStyle name="20% - Accent1 3 9" xfId="2535"/>
    <cellStyle name="20% - Accent1 4" xfId="2536"/>
    <cellStyle name="20% - Accent1 4 2" xfId="2537"/>
    <cellStyle name="20% - Accent1 4 2 2" xfId="2538"/>
    <cellStyle name="20% - Accent1 4 3" xfId="2539"/>
    <cellStyle name="20% - Accent1 5" xfId="2540"/>
    <cellStyle name="20% - Accent1 5 2" xfId="2541"/>
    <cellStyle name="20% - Accent1 5 2 2" xfId="2542"/>
    <cellStyle name="20% - Accent1 5 2 2 2" xfId="2543"/>
    <cellStyle name="20% - Accent1 5 2 2 2 2" xfId="2544"/>
    <cellStyle name="20% - Accent1 5 2 2 2 2 2" xfId="2545"/>
    <cellStyle name="20% - Accent1 5 2 2 2 3" xfId="2546"/>
    <cellStyle name="20% - Accent1 5 2 2 3" xfId="2547"/>
    <cellStyle name="20% - Accent1 5 2 2 3 2" xfId="2548"/>
    <cellStyle name="20% - Accent1 5 2 2 4" xfId="2549"/>
    <cellStyle name="20% - Accent1 5 2 3" xfId="2550"/>
    <cellStyle name="20% - Accent1 5 2 3 2" xfId="2551"/>
    <cellStyle name="20% - Accent1 5 2 3 2 2" xfId="2552"/>
    <cellStyle name="20% - Accent1 5 2 3 2 2 2" xfId="2553"/>
    <cellStyle name="20% - Accent1 5 2 3 2 3" xfId="2554"/>
    <cellStyle name="20% - Accent1 5 2 3 3" xfId="2555"/>
    <cellStyle name="20% - Accent1 5 2 3 3 2" xfId="2556"/>
    <cellStyle name="20% - Accent1 5 2 3 4" xfId="2557"/>
    <cellStyle name="20% - Accent1 5 2 4" xfId="2558"/>
    <cellStyle name="20% - Accent1 5 2 4 2" xfId="2559"/>
    <cellStyle name="20% - Accent1 5 2 4 2 2" xfId="2560"/>
    <cellStyle name="20% - Accent1 5 2 4 3" xfId="2561"/>
    <cellStyle name="20% - Accent1 5 2 5" xfId="2562"/>
    <cellStyle name="20% - Accent1 5 2 5 2" xfId="2563"/>
    <cellStyle name="20% - Accent1 5 2 6" xfId="2564"/>
    <cellStyle name="20% - Accent1 5 3" xfId="2565"/>
    <cellStyle name="20% - Accent1 5 3 2" xfId="2566"/>
    <cellStyle name="20% - Accent1 5 3 2 2" xfId="2567"/>
    <cellStyle name="20% - Accent1 5 3 2 2 2" xfId="2568"/>
    <cellStyle name="20% - Accent1 5 3 2 2 2 2" xfId="2569"/>
    <cellStyle name="20% - Accent1 5 3 2 2 3" xfId="2570"/>
    <cellStyle name="20% - Accent1 5 3 2 3" xfId="2571"/>
    <cellStyle name="20% - Accent1 5 3 2 3 2" xfId="2572"/>
    <cellStyle name="20% - Accent1 5 3 2 4" xfId="2573"/>
    <cellStyle name="20% - Accent1 5 3 3" xfId="2574"/>
    <cellStyle name="20% - Accent1 5 3 3 2" xfId="2575"/>
    <cellStyle name="20% - Accent1 5 3 3 2 2" xfId="2576"/>
    <cellStyle name="20% - Accent1 5 3 3 2 2 2" xfId="2577"/>
    <cellStyle name="20% - Accent1 5 3 3 2 3" xfId="2578"/>
    <cellStyle name="20% - Accent1 5 3 3 3" xfId="2579"/>
    <cellStyle name="20% - Accent1 5 3 3 3 2" xfId="2580"/>
    <cellStyle name="20% - Accent1 5 3 3 4" xfId="2581"/>
    <cellStyle name="20% - Accent1 5 3 4" xfId="2582"/>
    <cellStyle name="20% - Accent1 5 3 4 2" xfId="2583"/>
    <cellStyle name="20% - Accent1 5 3 4 2 2" xfId="2584"/>
    <cellStyle name="20% - Accent1 5 3 4 3" xfId="2585"/>
    <cellStyle name="20% - Accent1 5 3 5" xfId="2586"/>
    <cellStyle name="20% - Accent1 5 3 5 2" xfId="2587"/>
    <cellStyle name="20% - Accent1 5 3 6" xfId="2588"/>
    <cellStyle name="20% - Accent1 5 4" xfId="2589"/>
    <cellStyle name="20% - Accent1 5 4 2" xfId="2590"/>
    <cellStyle name="20% - Accent1 5 4 2 2" xfId="2591"/>
    <cellStyle name="20% - Accent1 5 4 2 2 2" xfId="2592"/>
    <cellStyle name="20% - Accent1 5 4 2 3" xfId="2593"/>
    <cellStyle name="20% - Accent1 5 4 3" xfId="2594"/>
    <cellStyle name="20% - Accent1 5 4 3 2" xfId="2595"/>
    <cellStyle name="20% - Accent1 5 4 4" xfId="2596"/>
    <cellStyle name="20% - Accent1 5 5" xfId="2597"/>
    <cellStyle name="20% - Accent1 5 5 2" xfId="2598"/>
    <cellStyle name="20% - Accent1 5 5 2 2" xfId="2599"/>
    <cellStyle name="20% - Accent1 5 5 2 2 2" xfId="2600"/>
    <cellStyle name="20% - Accent1 5 5 2 3" xfId="2601"/>
    <cellStyle name="20% - Accent1 5 5 3" xfId="2602"/>
    <cellStyle name="20% - Accent1 5 5 3 2" xfId="2603"/>
    <cellStyle name="20% - Accent1 5 5 4" xfId="2604"/>
    <cellStyle name="20% - Accent1 5 6" xfId="2605"/>
    <cellStyle name="20% - Accent1 5 6 2" xfId="2606"/>
    <cellStyle name="20% - Accent1 5 6 2 2" xfId="2607"/>
    <cellStyle name="20% - Accent1 5 6 3" xfId="2608"/>
    <cellStyle name="20% - Accent1 5 7" xfId="2609"/>
    <cellStyle name="20% - Accent1 5 7 2" xfId="2610"/>
    <cellStyle name="20% - Accent1 5 8" xfId="2611"/>
    <cellStyle name="20% - Accent1 6" xfId="2612"/>
    <cellStyle name="20% - Accent1 6 2" xfId="2613"/>
    <cellStyle name="20% - Accent1 6 2 2" xfId="2614"/>
    <cellStyle name="20% - Accent1 6 2 2 2" xfId="2615"/>
    <cellStyle name="20% - Accent1 6 2 2 2 2" xfId="2616"/>
    <cellStyle name="20% - Accent1 6 2 2 2 2 2" xfId="2617"/>
    <cellStyle name="20% - Accent1 6 2 2 2 3" xfId="2618"/>
    <cellStyle name="20% - Accent1 6 2 2 3" xfId="2619"/>
    <cellStyle name="20% - Accent1 6 2 2 3 2" xfId="2620"/>
    <cellStyle name="20% - Accent1 6 2 2 4" xfId="2621"/>
    <cellStyle name="20% - Accent1 6 2 3" xfId="2622"/>
    <cellStyle name="20% - Accent1 6 2 3 2" xfId="2623"/>
    <cellStyle name="20% - Accent1 6 2 3 2 2" xfId="2624"/>
    <cellStyle name="20% - Accent1 6 2 3 2 2 2" xfId="2625"/>
    <cellStyle name="20% - Accent1 6 2 3 2 3" xfId="2626"/>
    <cellStyle name="20% - Accent1 6 2 3 3" xfId="2627"/>
    <cellStyle name="20% - Accent1 6 2 3 3 2" xfId="2628"/>
    <cellStyle name="20% - Accent1 6 2 3 4" xfId="2629"/>
    <cellStyle name="20% - Accent1 6 2 4" xfId="2630"/>
    <cellStyle name="20% - Accent1 6 2 4 2" xfId="2631"/>
    <cellStyle name="20% - Accent1 6 2 4 2 2" xfId="2632"/>
    <cellStyle name="20% - Accent1 6 2 4 3" xfId="2633"/>
    <cellStyle name="20% - Accent1 6 2 5" xfId="2634"/>
    <cellStyle name="20% - Accent1 6 2 5 2" xfId="2635"/>
    <cellStyle name="20% - Accent1 6 2 6" xfId="2636"/>
    <cellStyle name="20% - Accent1 6 3" xfId="2637"/>
    <cellStyle name="20% - Accent1 6 3 2" xfId="2638"/>
    <cellStyle name="20% - Accent1 6 3 2 2" xfId="2639"/>
    <cellStyle name="20% - Accent1 6 3 2 2 2" xfId="2640"/>
    <cellStyle name="20% - Accent1 6 3 2 2 2 2" xfId="2641"/>
    <cellStyle name="20% - Accent1 6 3 2 2 3" xfId="2642"/>
    <cellStyle name="20% - Accent1 6 3 2 3" xfId="2643"/>
    <cellStyle name="20% - Accent1 6 3 2 3 2" xfId="2644"/>
    <cellStyle name="20% - Accent1 6 3 2 4" xfId="2645"/>
    <cellStyle name="20% - Accent1 6 3 3" xfId="2646"/>
    <cellStyle name="20% - Accent1 6 3 3 2" xfId="2647"/>
    <cellStyle name="20% - Accent1 6 3 3 2 2" xfId="2648"/>
    <cellStyle name="20% - Accent1 6 3 3 2 2 2" xfId="2649"/>
    <cellStyle name="20% - Accent1 6 3 3 2 3" xfId="2650"/>
    <cellStyle name="20% - Accent1 6 3 3 3" xfId="2651"/>
    <cellStyle name="20% - Accent1 6 3 3 3 2" xfId="2652"/>
    <cellStyle name="20% - Accent1 6 3 3 4" xfId="2653"/>
    <cellStyle name="20% - Accent1 6 3 4" xfId="2654"/>
    <cellStyle name="20% - Accent1 6 3 4 2" xfId="2655"/>
    <cellStyle name="20% - Accent1 6 3 4 2 2" xfId="2656"/>
    <cellStyle name="20% - Accent1 6 3 4 3" xfId="2657"/>
    <cellStyle name="20% - Accent1 6 3 5" xfId="2658"/>
    <cellStyle name="20% - Accent1 6 3 5 2" xfId="2659"/>
    <cellStyle name="20% - Accent1 6 3 6" xfId="2660"/>
    <cellStyle name="20% - Accent1 6 4" xfId="2661"/>
    <cellStyle name="20% - Accent1 6 4 2" xfId="2662"/>
    <cellStyle name="20% - Accent1 6 4 2 2" xfId="2663"/>
    <cellStyle name="20% - Accent1 6 4 2 2 2" xfId="2664"/>
    <cellStyle name="20% - Accent1 6 4 2 3" xfId="2665"/>
    <cellStyle name="20% - Accent1 6 4 3" xfId="2666"/>
    <cellStyle name="20% - Accent1 6 4 3 2" xfId="2667"/>
    <cellStyle name="20% - Accent1 6 4 4" xfId="2668"/>
    <cellStyle name="20% - Accent1 6 5" xfId="2669"/>
    <cellStyle name="20% - Accent1 6 5 2" xfId="2670"/>
    <cellStyle name="20% - Accent1 6 5 2 2" xfId="2671"/>
    <cellStyle name="20% - Accent1 6 5 2 2 2" xfId="2672"/>
    <cellStyle name="20% - Accent1 6 5 2 3" xfId="2673"/>
    <cellStyle name="20% - Accent1 6 5 3" xfId="2674"/>
    <cellStyle name="20% - Accent1 6 5 3 2" xfId="2675"/>
    <cellStyle name="20% - Accent1 6 5 4" xfId="2676"/>
    <cellStyle name="20% - Accent1 6 6" xfId="2677"/>
    <cellStyle name="20% - Accent1 6 6 2" xfId="2678"/>
    <cellStyle name="20% - Accent1 6 6 2 2" xfId="2679"/>
    <cellStyle name="20% - Accent1 6 6 3" xfId="2680"/>
    <cellStyle name="20% - Accent1 6 7" xfId="2681"/>
    <cellStyle name="20% - Accent1 6 7 2" xfId="2682"/>
    <cellStyle name="20% - Accent1 6 8" xfId="2683"/>
    <cellStyle name="20% - Accent1 7" xfId="2684"/>
    <cellStyle name="20% - Accent1 8" xfId="2685"/>
    <cellStyle name="20% - Accent1 9" xfId="2686"/>
    <cellStyle name="20% - Accent2 10" xfId="2687"/>
    <cellStyle name="20% - Accent2 10 2" xfId="2688"/>
    <cellStyle name="20% - Accent2 11" xfId="2689"/>
    <cellStyle name="20% - Accent2 12" xfId="2690"/>
    <cellStyle name="20% - Accent2 12 2" xfId="2691"/>
    <cellStyle name="20% - Accent2 13" xfId="2692"/>
    <cellStyle name="20% - Accent2 14" xfId="2693"/>
    <cellStyle name="20% - Accent2 15" xfId="2694"/>
    <cellStyle name="20% - Accent2 16" xfId="2695"/>
    <cellStyle name="20% - Accent2 17" xfId="2696"/>
    <cellStyle name="20% - Accent2 18" xfId="2697"/>
    <cellStyle name="20% - Accent2 19" xfId="2698"/>
    <cellStyle name="20% - Accent2 2" xfId="2699"/>
    <cellStyle name="20% - Accent2 2 2" xfId="2700"/>
    <cellStyle name="20% - Accent2 2_401K Summary" xfId="2701"/>
    <cellStyle name="20% - Accent2 20" xfId="2702"/>
    <cellStyle name="20% - Accent2 21" xfId="2703"/>
    <cellStyle name="20% - Accent2 22" xfId="2704"/>
    <cellStyle name="20% - Accent2 3" xfId="2705"/>
    <cellStyle name="20% - Accent2 3 2" xfId="2706"/>
    <cellStyle name="20% - Accent2 3 2 2" xfId="2707"/>
    <cellStyle name="20% - Accent2 3 2 2 2" xfId="2708"/>
    <cellStyle name="20% - Accent2 3 2 2 2 2" xfId="2709"/>
    <cellStyle name="20% - Accent2 3 2 2 2 2 2" xfId="2710"/>
    <cellStyle name="20% - Accent2 3 2 2 2 2 2 2" xfId="2711"/>
    <cellStyle name="20% - Accent2 3 2 2 2 2 3" xfId="2712"/>
    <cellStyle name="20% - Accent2 3 2 2 2 3" xfId="2713"/>
    <cellStyle name="20% - Accent2 3 2 2 2 3 2" xfId="2714"/>
    <cellStyle name="20% - Accent2 3 2 2 2 4" xfId="2715"/>
    <cellStyle name="20% - Accent2 3 2 2 3" xfId="2716"/>
    <cellStyle name="20% - Accent2 3 2 2 3 2" xfId="2717"/>
    <cellStyle name="20% - Accent2 3 2 2 3 2 2" xfId="2718"/>
    <cellStyle name="20% - Accent2 3 2 2 3 2 2 2" xfId="2719"/>
    <cellStyle name="20% - Accent2 3 2 2 3 2 3" xfId="2720"/>
    <cellStyle name="20% - Accent2 3 2 2 3 3" xfId="2721"/>
    <cellStyle name="20% - Accent2 3 2 2 3 3 2" xfId="2722"/>
    <cellStyle name="20% - Accent2 3 2 2 3 4" xfId="2723"/>
    <cellStyle name="20% - Accent2 3 2 2 4" xfId="2724"/>
    <cellStyle name="20% - Accent2 3 2 2 4 2" xfId="2725"/>
    <cellStyle name="20% - Accent2 3 2 2 4 2 2" xfId="2726"/>
    <cellStyle name="20% - Accent2 3 2 2 4 3" xfId="2727"/>
    <cellStyle name="20% - Accent2 3 2 2 5" xfId="2728"/>
    <cellStyle name="20% - Accent2 3 2 2 5 2" xfId="2729"/>
    <cellStyle name="20% - Accent2 3 2 2 6" xfId="2730"/>
    <cellStyle name="20% - Accent2 3 2 3" xfId="2731"/>
    <cellStyle name="20% - Accent2 3 2 3 2" xfId="2732"/>
    <cellStyle name="20% - Accent2 3 2 3 2 2" xfId="2733"/>
    <cellStyle name="20% - Accent2 3 2 3 2 2 2" xfId="2734"/>
    <cellStyle name="20% - Accent2 3 2 3 2 2 2 2" xfId="2735"/>
    <cellStyle name="20% - Accent2 3 2 3 2 2 3" xfId="2736"/>
    <cellStyle name="20% - Accent2 3 2 3 2 3" xfId="2737"/>
    <cellStyle name="20% - Accent2 3 2 3 2 3 2" xfId="2738"/>
    <cellStyle name="20% - Accent2 3 2 3 2 4" xfId="2739"/>
    <cellStyle name="20% - Accent2 3 2 3 3" xfId="2740"/>
    <cellStyle name="20% - Accent2 3 2 3 3 2" xfId="2741"/>
    <cellStyle name="20% - Accent2 3 2 3 3 2 2" xfId="2742"/>
    <cellStyle name="20% - Accent2 3 2 3 3 2 2 2" xfId="2743"/>
    <cellStyle name="20% - Accent2 3 2 3 3 2 3" xfId="2744"/>
    <cellStyle name="20% - Accent2 3 2 3 3 3" xfId="2745"/>
    <cellStyle name="20% - Accent2 3 2 3 3 3 2" xfId="2746"/>
    <cellStyle name="20% - Accent2 3 2 3 3 4" xfId="2747"/>
    <cellStyle name="20% - Accent2 3 2 3 4" xfId="2748"/>
    <cellStyle name="20% - Accent2 3 2 3 4 2" xfId="2749"/>
    <cellStyle name="20% - Accent2 3 2 3 4 2 2" xfId="2750"/>
    <cellStyle name="20% - Accent2 3 2 3 4 3" xfId="2751"/>
    <cellStyle name="20% - Accent2 3 2 3 5" xfId="2752"/>
    <cellStyle name="20% - Accent2 3 2 3 5 2" xfId="2753"/>
    <cellStyle name="20% - Accent2 3 2 3 6" xfId="2754"/>
    <cellStyle name="20% - Accent2 3 2 4" xfId="2755"/>
    <cellStyle name="20% - Accent2 3 2 4 2" xfId="2756"/>
    <cellStyle name="20% - Accent2 3 2 4 2 2" xfId="2757"/>
    <cellStyle name="20% - Accent2 3 2 4 2 2 2" xfId="2758"/>
    <cellStyle name="20% - Accent2 3 2 4 2 3" xfId="2759"/>
    <cellStyle name="20% - Accent2 3 2 4 3" xfId="2760"/>
    <cellStyle name="20% - Accent2 3 2 4 3 2" xfId="2761"/>
    <cellStyle name="20% - Accent2 3 2 4 4" xfId="2762"/>
    <cellStyle name="20% - Accent2 3 2 5" xfId="2763"/>
    <cellStyle name="20% - Accent2 3 2 5 2" xfId="2764"/>
    <cellStyle name="20% - Accent2 3 2 5 2 2" xfId="2765"/>
    <cellStyle name="20% - Accent2 3 2 5 2 2 2" xfId="2766"/>
    <cellStyle name="20% - Accent2 3 2 5 2 3" xfId="2767"/>
    <cellStyle name="20% - Accent2 3 2 5 3" xfId="2768"/>
    <cellStyle name="20% - Accent2 3 2 5 3 2" xfId="2769"/>
    <cellStyle name="20% - Accent2 3 2 5 4" xfId="2770"/>
    <cellStyle name="20% - Accent2 3 2 6" xfId="2771"/>
    <cellStyle name="20% - Accent2 3 2 6 2" xfId="2772"/>
    <cellStyle name="20% - Accent2 3 2 6 2 2" xfId="2773"/>
    <cellStyle name="20% - Accent2 3 2 6 3" xfId="2774"/>
    <cellStyle name="20% - Accent2 3 2 7" xfId="2775"/>
    <cellStyle name="20% - Accent2 3 2 7 2" xfId="2776"/>
    <cellStyle name="20% - Accent2 3 2 8" xfId="2777"/>
    <cellStyle name="20% - Accent2 3 3" xfId="2778"/>
    <cellStyle name="20% - Accent2 3 3 2" xfId="2779"/>
    <cellStyle name="20% - Accent2 3 3 2 2" xfId="2780"/>
    <cellStyle name="20% - Accent2 3 3 2 2 2" xfId="2781"/>
    <cellStyle name="20% - Accent2 3 3 2 2 2 2" xfId="2782"/>
    <cellStyle name="20% - Accent2 3 3 2 2 3" xfId="2783"/>
    <cellStyle name="20% - Accent2 3 3 2 3" xfId="2784"/>
    <cellStyle name="20% - Accent2 3 3 2 3 2" xfId="2785"/>
    <cellStyle name="20% - Accent2 3 3 2 4" xfId="2786"/>
    <cellStyle name="20% - Accent2 3 3 3" xfId="2787"/>
    <cellStyle name="20% - Accent2 3 3 3 2" xfId="2788"/>
    <cellStyle name="20% - Accent2 3 3 3 2 2" xfId="2789"/>
    <cellStyle name="20% - Accent2 3 3 3 2 2 2" xfId="2790"/>
    <cellStyle name="20% - Accent2 3 3 3 2 3" xfId="2791"/>
    <cellStyle name="20% - Accent2 3 3 3 3" xfId="2792"/>
    <cellStyle name="20% - Accent2 3 3 3 3 2" xfId="2793"/>
    <cellStyle name="20% - Accent2 3 3 3 4" xfId="2794"/>
    <cellStyle name="20% - Accent2 3 3 4" xfId="2795"/>
    <cellStyle name="20% - Accent2 3 3 4 2" xfId="2796"/>
    <cellStyle name="20% - Accent2 3 3 4 2 2" xfId="2797"/>
    <cellStyle name="20% - Accent2 3 3 4 3" xfId="2798"/>
    <cellStyle name="20% - Accent2 3 3 5" xfId="2799"/>
    <cellStyle name="20% - Accent2 3 3 5 2" xfId="2800"/>
    <cellStyle name="20% - Accent2 3 3 6" xfId="2801"/>
    <cellStyle name="20% - Accent2 3 4" xfId="2802"/>
    <cellStyle name="20% - Accent2 3 4 2" xfId="2803"/>
    <cellStyle name="20% - Accent2 3 4 2 2" xfId="2804"/>
    <cellStyle name="20% - Accent2 3 4 2 2 2" xfId="2805"/>
    <cellStyle name="20% - Accent2 3 4 2 2 2 2" xfId="2806"/>
    <cellStyle name="20% - Accent2 3 4 2 2 3" xfId="2807"/>
    <cellStyle name="20% - Accent2 3 4 2 3" xfId="2808"/>
    <cellStyle name="20% - Accent2 3 4 2 3 2" xfId="2809"/>
    <cellStyle name="20% - Accent2 3 4 2 4" xfId="2810"/>
    <cellStyle name="20% - Accent2 3 4 3" xfId="2811"/>
    <cellStyle name="20% - Accent2 3 4 3 2" xfId="2812"/>
    <cellStyle name="20% - Accent2 3 4 3 2 2" xfId="2813"/>
    <cellStyle name="20% - Accent2 3 4 3 2 2 2" xfId="2814"/>
    <cellStyle name="20% - Accent2 3 4 3 2 3" xfId="2815"/>
    <cellStyle name="20% - Accent2 3 4 3 3" xfId="2816"/>
    <cellStyle name="20% - Accent2 3 4 3 3 2" xfId="2817"/>
    <cellStyle name="20% - Accent2 3 4 3 4" xfId="2818"/>
    <cellStyle name="20% - Accent2 3 4 4" xfId="2819"/>
    <cellStyle name="20% - Accent2 3 4 4 2" xfId="2820"/>
    <cellStyle name="20% - Accent2 3 4 4 2 2" xfId="2821"/>
    <cellStyle name="20% - Accent2 3 4 4 3" xfId="2822"/>
    <cellStyle name="20% - Accent2 3 4 5" xfId="2823"/>
    <cellStyle name="20% - Accent2 3 4 5 2" xfId="2824"/>
    <cellStyle name="20% - Accent2 3 4 6" xfId="2825"/>
    <cellStyle name="20% - Accent2 3 5" xfId="2826"/>
    <cellStyle name="20% - Accent2 3 5 2" xfId="2827"/>
    <cellStyle name="20% - Accent2 3 5 2 2" xfId="2828"/>
    <cellStyle name="20% - Accent2 3 5 2 2 2" xfId="2829"/>
    <cellStyle name="20% - Accent2 3 5 2 3" xfId="2830"/>
    <cellStyle name="20% - Accent2 3 5 3" xfId="2831"/>
    <cellStyle name="20% - Accent2 3 5 3 2" xfId="2832"/>
    <cellStyle name="20% - Accent2 3 5 4" xfId="2833"/>
    <cellStyle name="20% - Accent2 3 6" xfId="2834"/>
    <cellStyle name="20% - Accent2 3 6 2" xfId="2835"/>
    <cellStyle name="20% - Accent2 3 6 2 2" xfId="2836"/>
    <cellStyle name="20% - Accent2 3 6 2 2 2" xfId="2837"/>
    <cellStyle name="20% - Accent2 3 6 2 3" xfId="2838"/>
    <cellStyle name="20% - Accent2 3 6 3" xfId="2839"/>
    <cellStyle name="20% - Accent2 3 6 3 2" xfId="2840"/>
    <cellStyle name="20% - Accent2 3 6 4" xfId="2841"/>
    <cellStyle name="20% - Accent2 3 7" xfId="2842"/>
    <cellStyle name="20% - Accent2 3 7 2" xfId="2843"/>
    <cellStyle name="20% - Accent2 3 7 2 2" xfId="2844"/>
    <cellStyle name="20% - Accent2 3 7 3" xfId="2845"/>
    <cellStyle name="20% - Accent2 3 8" xfId="2846"/>
    <cellStyle name="20% - Accent2 3 8 2" xfId="2847"/>
    <cellStyle name="20% - Accent2 3 9" xfId="2848"/>
    <cellStyle name="20% - Accent2 4" xfId="2849"/>
    <cellStyle name="20% - Accent2 4 2" xfId="2850"/>
    <cellStyle name="20% - Accent2 4 2 2" xfId="2851"/>
    <cellStyle name="20% - Accent2 4 3" xfId="2852"/>
    <cellStyle name="20% - Accent2 5" xfId="2853"/>
    <cellStyle name="20% - Accent2 5 2" xfId="2854"/>
    <cellStyle name="20% - Accent2 5 2 2" xfId="2855"/>
    <cellStyle name="20% - Accent2 5 2 2 2" xfId="2856"/>
    <cellStyle name="20% - Accent2 5 2 2 2 2" xfId="2857"/>
    <cellStyle name="20% - Accent2 5 2 2 2 2 2" xfId="2858"/>
    <cellStyle name="20% - Accent2 5 2 2 2 3" xfId="2859"/>
    <cellStyle name="20% - Accent2 5 2 2 3" xfId="2860"/>
    <cellStyle name="20% - Accent2 5 2 2 3 2" xfId="2861"/>
    <cellStyle name="20% - Accent2 5 2 2 4" xfId="2862"/>
    <cellStyle name="20% - Accent2 5 2 3" xfId="2863"/>
    <cellStyle name="20% - Accent2 5 2 3 2" xfId="2864"/>
    <cellStyle name="20% - Accent2 5 2 3 2 2" xfId="2865"/>
    <cellStyle name="20% - Accent2 5 2 3 2 2 2" xfId="2866"/>
    <cellStyle name="20% - Accent2 5 2 3 2 3" xfId="2867"/>
    <cellStyle name="20% - Accent2 5 2 3 3" xfId="2868"/>
    <cellStyle name="20% - Accent2 5 2 3 3 2" xfId="2869"/>
    <cellStyle name="20% - Accent2 5 2 3 4" xfId="2870"/>
    <cellStyle name="20% - Accent2 5 2 4" xfId="2871"/>
    <cellStyle name="20% - Accent2 5 2 4 2" xfId="2872"/>
    <cellStyle name="20% - Accent2 5 2 4 2 2" xfId="2873"/>
    <cellStyle name="20% - Accent2 5 2 4 3" xfId="2874"/>
    <cellStyle name="20% - Accent2 5 2 5" xfId="2875"/>
    <cellStyle name="20% - Accent2 5 2 5 2" xfId="2876"/>
    <cellStyle name="20% - Accent2 5 2 6" xfId="2877"/>
    <cellStyle name="20% - Accent2 5 3" xfId="2878"/>
    <cellStyle name="20% - Accent2 5 3 2" xfId="2879"/>
    <cellStyle name="20% - Accent2 5 3 2 2" xfId="2880"/>
    <cellStyle name="20% - Accent2 5 3 2 2 2" xfId="2881"/>
    <cellStyle name="20% - Accent2 5 3 2 2 2 2" xfId="2882"/>
    <cellStyle name="20% - Accent2 5 3 2 2 3" xfId="2883"/>
    <cellStyle name="20% - Accent2 5 3 2 3" xfId="2884"/>
    <cellStyle name="20% - Accent2 5 3 2 3 2" xfId="2885"/>
    <cellStyle name="20% - Accent2 5 3 2 4" xfId="2886"/>
    <cellStyle name="20% - Accent2 5 3 3" xfId="2887"/>
    <cellStyle name="20% - Accent2 5 3 3 2" xfId="2888"/>
    <cellStyle name="20% - Accent2 5 3 3 2 2" xfId="2889"/>
    <cellStyle name="20% - Accent2 5 3 3 2 2 2" xfId="2890"/>
    <cellStyle name="20% - Accent2 5 3 3 2 3" xfId="2891"/>
    <cellStyle name="20% - Accent2 5 3 3 3" xfId="2892"/>
    <cellStyle name="20% - Accent2 5 3 3 3 2" xfId="2893"/>
    <cellStyle name="20% - Accent2 5 3 3 4" xfId="2894"/>
    <cellStyle name="20% - Accent2 5 3 4" xfId="2895"/>
    <cellStyle name="20% - Accent2 5 3 4 2" xfId="2896"/>
    <cellStyle name="20% - Accent2 5 3 4 2 2" xfId="2897"/>
    <cellStyle name="20% - Accent2 5 3 4 3" xfId="2898"/>
    <cellStyle name="20% - Accent2 5 3 5" xfId="2899"/>
    <cellStyle name="20% - Accent2 5 3 5 2" xfId="2900"/>
    <cellStyle name="20% - Accent2 5 3 6" xfId="2901"/>
    <cellStyle name="20% - Accent2 5 4" xfId="2902"/>
    <cellStyle name="20% - Accent2 5 4 2" xfId="2903"/>
    <cellStyle name="20% - Accent2 5 4 2 2" xfId="2904"/>
    <cellStyle name="20% - Accent2 5 4 2 2 2" xfId="2905"/>
    <cellStyle name="20% - Accent2 5 4 2 3" xfId="2906"/>
    <cellStyle name="20% - Accent2 5 4 3" xfId="2907"/>
    <cellStyle name="20% - Accent2 5 4 3 2" xfId="2908"/>
    <cellStyle name="20% - Accent2 5 4 4" xfId="2909"/>
    <cellStyle name="20% - Accent2 5 5" xfId="2910"/>
    <cellStyle name="20% - Accent2 5 5 2" xfId="2911"/>
    <cellStyle name="20% - Accent2 5 5 2 2" xfId="2912"/>
    <cellStyle name="20% - Accent2 5 5 2 2 2" xfId="2913"/>
    <cellStyle name="20% - Accent2 5 5 2 3" xfId="2914"/>
    <cellStyle name="20% - Accent2 5 5 3" xfId="2915"/>
    <cellStyle name="20% - Accent2 5 5 3 2" xfId="2916"/>
    <cellStyle name="20% - Accent2 5 5 4" xfId="2917"/>
    <cellStyle name="20% - Accent2 5 6" xfId="2918"/>
    <cellStyle name="20% - Accent2 5 6 2" xfId="2919"/>
    <cellStyle name="20% - Accent2 5 6 2 2" xfId="2920"/>
    <cellStyle name="20% - Accent2 5 6 3" xfId="2921"/>
    <cellStyle name="20% - Accent2 5 7" xfId="2922"/>
    <cellStyle name="20% - Accent2 5 7 2" xfId="2923"/>
    <cellStyle name="20% - Accent2 5 8" xfId="2924"/>
    <cellStyle name="20% - Accent2 6" xfId="2925"/>
    <cellStyle name="20% - Accent2 6 2" xfId="2926"/>
    <cellStyle name="20% - Accent2 6 2 2" xfId="2927"/>
    <cellStyle name="20% - Accent2 6 2 2 2" xfId="2928"/>
    <cellStyle name="20% - Accent2 6 2 2 2 2" xfId="2929"/>
    <cellStyle name="20% - Accent2 6 2 2 2 2 2" xfId="2930"/>
    <cellStyle name="20% - Accent2 6 2 2 2 3" xfId="2931"/>
    <cellStyle name="20% - Accent2 6 2 2 3" xfId="2932"/>
    <cellStyle name="20% - Accent2 6 2 2 3 2" xfId="2933"/>
    <cellStyle name="20% - Accent2 6 2 2 4" xfId="2934"/>
    <cellStyle name="20% - Accent2 6 2 3" xfId="2935"/>
    <cellStyle name="20% - Accent2 6 2 3 2" xfId="2936"/>
    <cellStyle name="20% - Accent2 6 2 3 2 2" xfId="2937"/>
    <cellStyle name="20% - Accent2 6 2 3 2 2 2" xfId="2938"/>
    <cellStyle name="20% - Accent2 6 2 3 2 3" xfId="2939"/>
    <cellStyle name="20% - Accent2 6 2 3 3" xfId="2940"/>
    <cellStyle name="20% - Accent2 6 2 3 3 2" xfId="2941"/>
    <cellStyle name="20% - Accent2 6 2 3 4" xfId="2942"/>
    <cellStyle name="20% - Accent2 6 2 4" xfId="2943"/>
    <cellStyle name="20% - Accent2 6 2 4 2" xfId="2944"/>
    <cellStyle name="20% - Accent2 6 2 4 2 2" xfId="2945"/>
    <cellStyle name="20% - Accent2 6 2 4 3" xfId="2946"/>
    <cellStyle name="20% - Accent2 6 2 5" xfId="2947"/>
    <cellStyle name="20% - Accent2 6 2 5 2" xfId="2948"/>
    <cellStyle name="20% - Accent2 6 2 6" xfId="2949"/>
    <cellStyle name="20% - Accent2 6 3" xfId="2950"/>
    <cellStyle name="20% - Accent2 6 3 2" xfId="2951"/>
    <cellStyle name="20% - Accent2 6 3 2 2" xfId="2952"/>
    <cellStyle name="20% - Accent2 6 3 2 2 2" xfId="2953"/>
    <cellStyle name="20% - Accent2 6 3 2 2 2 2" xfId="2954"/>
    <cellStyle name="20% - Accent2 6 3 2 2 3" xfId="2955"/>
    <cellStyle name="20% - Accent2 6 3 2 3" xfId="2956"/>
    <cellStyle name="20% - Accent2 6 3 2 3 2" xfId="2957"/>
    <cellStyle name="20% - Accent2 6 3 2 4" xfId="2958"/>
    <cellStyle name="20% - Accent2 6 3 3" xfId="2959"/>
    <cellStyle name="20% - Accent2 6 3 3 2" xfId="2960"/>
    <cellStyle name="20% - Accent2 6 3 3 2 2" xfId="2961"/>
    <cellStyle name="20% - Accent2 6 3 3 2 2 2" xfId="2962"/>
    <cellStyle name="20% - Accent2 6 3 3 2 3" xfId="2963"/>
    <cellStyle name="20% - Accent2 6 3 3 3" xfId="2964"/>
    <cellStyle name="20% - Accent2 6 3 3 3 2" xfId="2965"/>
    <cellStyle name="20% - Accent2 6 3 3 4" xfId="2966"/>
    <cellStyle name="20% - Accent2 6 3 4" xfId="2967"/>
    <cellStyle name="20% - Accent2 6 3 4 2" xfId="2968"/>
    <cellStyle name="20% - Accent2 6 3 4 2 2" xfId="2969"/>
    <cellStyle name="20% - Accent2 6 3 4 3" xfId="2970"/>
    <cellStyle name="20% - Accent2 6 3 5" xfId="2971"/>
    <cellStyle name="20% - Accent2 6 3 5 2" xfId="2972"/>
    <cellStyle name="20% - Accent2 6 3 6" xfId="2973"/>
    <cellStyle name="20% - Accent2 6 4" xfId="2974"/>
    <cellStyle name="20% - Accent2 6 4 2" xfId="2975"/>
    <cellStyle name="20% - Accent2 6 4 2 2" xfId="2976"/>
    <cellStyle name="20% - Accent2 6 4 2 2 2" xfId="2977"/>
    <cellStyle name="20% - Accent2 6 4 2 3" xfId="2978"/>
    <cellStyle name="20% - Accent2 6 4 3" xfId="2979"/>
    <cellStyle name="20% - Accent2 6 4 3 2" xfId="2980"/>
    <cellStyle name="20% - Accent2 6 4 4" xfId="2981"/>
    <cellStyle name="20% - Accent2 6 5" xfId="2982"/>
    <cellStyle name="20% - Accent2 6 5 2" xfId="2983"/>
    <cellStyle name="20% - Accent2 6 5 2 2" xfId="2984"/>
    <cellStyle name="20% - Accent2 6 5 2 2 2" xfId="2985"/>
    <cellStyle name="20% - Accent2 6 5 2 3" xfId="2986"/>
    <cellStyle name="20% - Accent2 6 5 3" xfId="2987"/>
    <cellStyle name="20% - Accent2 6 5 3 2" xfId="2988"/>
    <cellStyle name="20% - Accent2 6 5 4" xfId="2989"/>
    <cellStyle name="20% - Accent2 6 6" xfId="2990"/>
    <cellStyle name="20% - Accent2 6 6 2" xfId="2991"/>
    <cellStyle name="20% - Accent2 6 6 2 2" xfId="2992"/>
    <cellStyle name="20% - Accent2 6 6 3" xfId="2993"/>
    <cellStyle name="20% - Accent2 6 7" xfId="2994"/>
    <cellStyle name="20% - Accent2 6 7 2" xfId="2995"/>
    <cellStyle name="20% - Accent2 6 8" xfId="2996"/>
    <cellStyle name="20% - Accent2 7" xfId="2997"/>
    <cellStyle name="20% - Accent2 8" xfId="2998"/>
    <cellStyle name="20% - Accent2 9" xfId="2999"/>
    <cellStyle name="20% - Accent3 10" xfId="3000"/>
    <cellStyle name="20% - Accent3 10 2" xfId="3001"/>
    <cellStyle name="20% - Accent3 11" xfId="3002"/>
    <cellStyle name="20% - Accent3 12" xfId="3003"/>
    <cellStyle name="20% - Accent3 12 2" xfId="3004"/>
    <cellStyle name="20% - Accent3 13" xfId="3005"/>
    <cellStyle name="20% - Accent3 14" xfId="3006"/>
    <cellStyle name="20% - Accent3 15" xfId="3007"/>
    <cellStyle name="20% - Accent3 16" xfId="3008"/>
    <cellStyle name="20% - Accent3 17" xfId="3009"/>
    <cellStyle name="20% - Accent3 18" xfId="3010"/>
    <cellStyle name="20% - Accent3 19" xfId="3011"/>
    <cellStyle name="20% - Accent3 2" xfId="3012"/>
    <cellStyle name="20% - Accent3 2 2" xfId="3013"/>
    <cellStyle name="20% - Accent3 2_401K Summary" xfId="3014"/>
    <cellStyle name="20% - Accent3 20" xfId="3015"/>
    <cellStyle name="20% - Accent3 21" xfId="3016"/>
    <cellStyle name="20% - Accent3 22" xfId="3017"/>
    <cellStyle name="20% - Accent3 3" xfId="3018"/>
    <cellStyle name="20% - Accent3 3 2" xfId="3019"/>
    <cellStyle name="20% - Accent3 3 2 2" xfId="3020"/>
    <cellStyle name="20% - Accent3 3 2 2 2" xfId="3021"/>
    <cellStyle name="20% - Accent3 3 2 2 2 2" xfId="3022"/>
    <cellStyle name="20% - Accent3 3 2 2 2 2 2" xfId="3023"/>
    <cellStyle name="20% - Accent3 3 2 2 2 2 2 2" xfId="3024"/>
    <cellStyle name="20% - Accent3 3 2 2 2 2 3" xfId="3025"/>
    <cellStyle name="20% - Accent3 3 2 2 2 3" xfId="3026"/>
    <cellStyle name="20% - Accent3 3 2 2 2 3 2" xfId="3027"/>
    <cellStyle name="20% - Accent3 3 2 2 2 4" xfId="3028"/>
    <cellStyle name="20% - Accent3 3 2 2 3" xfId="3029"/>
    <cellStyle name="20% - Accent3 3 2 2 3 2" xfId="3030"/>
    <cellStyle name="20% - Accent3 3 2 2 3 2 2" xfId="3031"/>
    <cellStyle name="20% - Accent3 3 2 2 3 2 2 2" xfId="3032"/>
    <cellStyle name="20% - Accent3 3 2 2 3 2 3" xfId="3033"/>
    <cellStyle name="20% - Accent3 3 2 2 3 3" xfId="3034"/>
    <cellStyle name="20% - Accent3 3 2 2 3 3 2" xfId="3035"/>
    <cellStyle name="20% - Accent3 3 2 2 3 4" xfId="3036"/>
    <cellStyle name="20% - Accent3 3 2 2 4" xfId="3037"/>
    <cellStyle name="20% - Accent3 3 2 2 4 2" xfId="3038"/>
    <cellStyle name="20% - Accent3 3 2 2 4 2 2" xfId="3039"/>
    <cellStyle name="20% - Accent3 3 2 2 4 3" xfId="3040"/>
    <cellStyle name="20% - Accent3 3 2 2 5" xfId="3041"/>
    <cellStyle name="20% - Accent3 3 2 2 5 2" xfId="3042"/>
    <cellStyle name="20% - Accent3 3 2 2 6" xfId="3043"/>
    <cellStyle name="20% - Accent3 3 2 3" xfId="3044"/>
    <cellStyle name="20% - Accent3 3 2 3 2" xfId="3045"/>
    <cellStyle name="20% - Accent3 3 2 3 2 2" xfId="3046"/>
    <cellStyle name="20% - Accent3 3 2 3 2 2 2" xfId="3047"/>
    <cellStyle name="20% - Accent3 3 2 3 2 2 2 2" xfId="3048"/>
    <cellStyle name="20% - Accent3 3 2 3 2 2 3" xfId="3049"/>
    <cellStyle name="20% - Accent3 3 2 3 2 3" xfId="3050"/>
    <cellStyle name="20% - Accent3 3 2 3 2 3 2" xfId="3051"/>
    <cellStyle name="20% - Accent3 3 2 3 2 4" xfId="3052"/>
    <cellStyle name="20% - Accent3 3 2 3 3" xfId="3053"/>
    <cellStyle name="20% - Accent3 3 2 3 3 2" xfId="3054"/>
    <cellStyle name="20% - Accent3 3 2 3 3 2 2" xfId="3055"/>
    <cellStyle name="20% - Accent3 3 2 3 3 2 2 2" xfId="3056"/>
    <cellStyle name="20% - Accent3 3 2 3 3 2 3" xfId="3057"/>
    <cellStyle name="20% - Accent3 3 2 3 3 3" xfId="3058"/>
    <cellStyle name="20% - Accent3 3 2 3 3 3 2" xfId="3059"/>
    <cellStyle name="20% - Accent3 3 2 3 3 4" xfId="3060"/>
    <cellStyle name="20% - Accent3 3 2 3 4" xfId="3061"/>
    <cellStyle name="20% - Accent3 3 2 3 4 2" xfId="3062"/>
    <cellStyle name="20% - Accent3 3 2 3 4 2 2" xfId="3063"/>
    <cellStyle name="20% - Accent3 3 2 3 4 3" xfId="3064"/>
    <cellStyle name="20% - Accent3 3 2 3 5" xfId="3065"/>
    <cellStyle name="20% - Accent3 3 2 3 5 2" xfId="3066"/>
    <cellStyle name="20% - Accent3 3 2 3 6" xfId="3067"/>
    <cellStyle name="20% - Accent3 3 2 4" xfId="3068"/>
    <cellStyle name="20% - Accent3 3 2 4 2" xfId="3069"/>
    <cellStyle name="20% - Accent3 3 2 4 2 2" xfId="3070"/>
    <cellStyle name="20% - Accent3 3 2 4 2 2 2" xfId="3071"/>
    <cellStyle name="20% - Accent3 3 2 4 2 3" xfId="3072"/>
    <cellStyle name="20% - Accent3 3 2 4 3" xfId="3073"/>
    <cellStyle name="20% - Accent3 3 2 4 3 2" xfId="3074"/>
    <cellStyle name="20% - Accent3 3 2 4 4" xfId="3075"/>
    <cellStyle name="20% - Accent3 3 2 5" xfId="3076"/>
    <cellStyle name="20% - Accent3 3 2 5 2" xfId="3077"/>
    <cellStyle name="20% - Accent3 3 2 5 2 2" xfId="3078"/>
    <cellStyle name="20% - Accent3 3 2 5 2 2 2" xfId="3079"/>
    <cellStyle name="20% - Accent3 3 2 5 2 3" xfId="3080"/>
    <cellStyle name="20% - Accent3 3 2 5 3" xfId="3081"/>
    <cellStyle name="20% - Accent3 3 2 5 3 2" xfId="3082"/>
    <cellStyle name="20% - Accent3 3 2 5 4" xfId="3083"/>
    <cellStyle name="20% - Accent3 3 2 6" xfId="3084"/>
    <cellStyle name="20% - Accent3 3 2 6 2" xfId="3085"/>
    <cellStyle name="20% - Accent3 3 2 6 2 2" xfId="3086"/>
    <cellStyle name="20% - Accent3 3 2 6 3" xfId="3087"/>
    <cellStyle name="20% - Accent3 3 2 7" xfId="3088"/>
    <cellStyle name="20% - Accent3 3 2 7 2" xfId="3089"/>
    <cellStyle name="20% - Accent3 3 2 8" xfId="3090"/>
    <cellStyle name="20% - Accent3 3 3" xfId="3091"/>
    <cellStyle name="20% - Accent3 3 3 2" xfId="3092"/>
    <cellStyle name="20% - Accent3 3 3 2 2" xfId="3093"/>
    <cellStyle name="20% - Accent3 3 3 2 2 2" xfId="3094"/>
    <cellStyle name="20% - Accent3 3 3 2 2 2 2" xfId="3095"/>
    <cellStyle name="20% - Accent3 3 3 2 2 3" xfId="3096"/>
    <cellStyle name="20% - Accent3 3 3 2 3" xfId="3097"/>
    <cellStyle name="20% - Accent3 3 3 2 3 2" xfId="3098"/>
    <cellStyle name="20% - Accent3 3 3 2 4" xfId="3099"/>
    <cellStyle name="20% - Accent3 3 3 3" xfId="3100"/>
    <cellStyle name="20% - Accent3 3 3 3 2" xfId="3101"/>
    <cellStyle name="20% - Accent3 3 3 3 2 2" xfId="3102"/>
    <cellStyle name="20% - Accent3 3 3 3 2 2 2" xfId="3103"/>
    <cellStyle name="20% - Accent3 3 3 3 2 3" xfId="3104"/>
    <cellStyle name="20% - Accent3 3 3 3 3" xfId="3105"/>
    <cellStyle name="20% - Accent3 3 3 3 3 2" xfId="3106"/>
    <cellStyle name="20% - Accent3 3 3 3 4" xfId="3107"/>
    <cellStyle name="20% - Accent3 3 3 4" xfId="3108"/>
    <cellStyle name="20% - Accent3 3 3 4 2" xfId="3109"/>
    <cellStyle name="20% - Accent3 3 3 4 2 2" xfId="3110"/>
    <cellStyle name="20% - Accent3 3 3 4 3" xfId="3111"/>
    <cellStyle name="20% - Accent3 3 3 5" xfId="3112"/>
    <cellStyle name="20% - Accent3 3 3 5 2" xfId="3113"/>
    <cellStyle name="20% - Accent3 3 3 6" xfId="3114"/>
    <cellStyle name="20% - Accent3 3 4" xfId="3115"/>
    <cellStyle name="20% - Accent3 3 4 2" xfId="3116"/>
    <cellStyle name="20% - Accent3 3 4 2 2" xfId="3117"/>
    <cellStyle name="20% - Accent3 3 4 2 2 2" xfId="3118"/>
    <cellStyle name="20% - Accent3 3 4 2 2 2 2" xfId="3119"/>
    <cellStyle name="20% - Accent3 3 4 2 2 3" xfId="3120"/>
    <cellStyle name="20% - Accent3 3 4 2 3" xfId="3121"/>
    <cellStyle name="20% - Accent3 3 4 2 3 2" xfId="3122"/>
    <cellStyle name="20% - Accent3 3 4 2 4" xfId="3123"/>
    <cellStyle name="20% - Accent3 3 4 3" xfId="3124"/>
    <cellStyle name="20% - Accent3 3 4 3 2" xfId="3125"/>
    <cellStyle name="20% - Accent3 3 4 3 2 2" xfId="3126"/>
    <cellStyle name="20% - Accent3 3 4 3 2 2 2" xfId="3127"/>
    <cellStyle name="20% - Accent3 3 4 3 2 3" xfId="3128"/>
    <cellStyle name="20% - Accent3 3 4 3 3" xfId="3129"/>
    <cellStyle name="20% - Accent3 3 4 3 3 2" xfId="3130"/>
    <cellStyle name="20% - Accent3 3 4 3 4" xfId="3131"/>
    <cellStyle name="20% - Accent3 3 4 4" xfId="3132"/>
    <cellStyle name="20% - Accent3 3 4 4 2" xfId="3133"/>
    <cellStyle name="20% - Accent3 3 4 4 2 2" xfId="3134"/>
    <cellStyle name="20% - Accent3 3 4 4 3" xfId="3135"/>
    <cellStyle name="20% - Accent3 3 4 5" xfId="3136"/>
    <cellStyle name="20% - Accent3 3 4 5 2" xfId="3137"/>
    <cellStyle name="20% - Accent3 3 4 6" xfId="3138"/>
    <cellStyle name="20% - Accent3 3 5" xfId="3139"/>
    <cellStyle name="20% - Accent3 3 5 2" xfId="3140"/>
    <cellStyle name="20% - Accent3 3 5 2 2" xfId="3141"/>
    <cellStyle name="20% - Accent3 3 5 2 2 2" xfId="3142"/>
    <cellStyle name="20% - Accent3 3 5 2 3" xfId="3143"/>
    <cellStyle name="20% - Accent3 3 5 3" xfId="3144"/>
    <cellStyle name="20% - Accent3 3 5 3 2" xfId="3145"/>
    <cellStyle name="20% - Accent3 3 5 4" xfId="3146"/>
    <cellStyle name="20% - Accent3 3 6" xfId="3147"/>
    <cellStyle name="20% - Accent3 3 6 2" xfId="3148"/>
    <cellStyle name="20% - Accent3 3 6 2 2" xfId="3149"/>
    <cellStyle name="20% - Accent3 3 6 2 2 2" xfId="3150"/>
    <cellStyle name="20% - Accent3 3 6 2 3" xfId="3151"/>
    <cellStyle name="20% - Accent3 3 6 3" xfId="3152"/>
    <cellStyle name="20% - Accent3 3 6 3 2" xfId="3153"/>
    <cellStyle name="20% - Accent3 3 6 4" xfId="3154"/>
    <cellStyle name="20% - Accent3 3 7" xfId="3155"/>
    <cellStyle name="20% - Accent3 3 7 2" xfId="3156"/>
    <cellStyle name="20% - Accent3 3 7 2 2" xfId="3157"/>
    <cellStyle name="20% - Accent3 3 7 3" xfId="3158"/>
    <cellStyle name="20% - Accent3 3 8" xfId="3159"/>
    <cellStyle name="20% - Accent3 3 8 2" xfId="3160"/>
    <cellStyle name="20% - Accent3 3 9" xfId="3161"/>
    <cellStyle name="20% - Accent3 4" xfId="3162"/>
    <cellStyle name="20% - Accent3 4 2" xfId="3163"/>
    <cellStyle name="20% - Accent3 4 2 2" xfId="3164"/>
    <cellStyle name="20% - Accent3 4 3" xfId="3165"/>
    <cellStyle name="20% - Accent3 5" xfId="3166"/>
    <cellStyle name="20% - Accent3 5 2" xfId="3167"/>
    <cellStyle name="20% - Accent3 5 2 2" xfId="3168"/>
    <cellStyle name="20% - Accent3 5 2 2 2" xfId="3169"/>
    <cellStyle name="20% - Accent3 5 2 2 2 2" xfId="3170"/>
    <cellStyle name="20% - Accent3 5 2 2 2 2 2" xfId="3171"/>
    <cellStyle name="20% - Accent3 5 2 2 2 3" xfId="3172"/>
    <cellStyle name="20% - Accent3 5 2 2 3" xfId="3173"/>
    <cellStyle name="20% - Accent3 5 2 2 3 2" xfId="3174"/>
    <cellStyle name="20% - Accent3 5 2 2 4" xfId="3175"/>
    <cellStyle name="20% - Accent3 5 2 3" xfId="3176"/>
    <cellStyle name="20% - Accent3 5 2 3 2" xfId="3177"/>
    <cellStyle name="20% - Accent3 5 2 3 2 2" xfId="3178"/>
    <cellStyle name="20% - Accent3 5 2 3 2 2 2" xfId="3179"/>
    <cellStyle name="20% - Accent3 5 2 3 2 3" xfId="3180"/>
    <cellStyle name="20% - Accent3 5 2 3 3" xfId="3181"/>
    <cellStyle name="20% - Accent3 5 2 3 3 2" xfId="3182"/>
    <cellStyle name="20% - Accent3 5 2 3 4" xfId="3183"/>
    <cellStyle name="20% - Accent3 5 2 4" xfId="3184"/>
    <cellStyle name="20% - Accent3 5 2 4 2" xfId="3185"/>
    <cellStyle name="20% - Accent3 5 2 4 2 2" xfId="3186"/>
    <cellStyle name="20% - Accent3 5 2 4 3" xfId="3187"/>
    <cellStyle name="20% - Accent3 5 2 5" xfId="3188"/>
    <cellStyle name="20% - Accent3 5 2 5 2" xfId="3189"/>
    <cellStyle name="20% - Accent3 5 2 6" xfId="3190"/>
    <cellStyle name="20% - Accent3 5 3" xfId="3191"/>
    <cellStyle name="20% - Accent3 5 3 2" xfId="3192"/>
    <cellStyle name="20% - Accent3 5 3 2 2" xfId="3193"/>
    <cellStyle name="20% - Accent3 5 3 2 2 2" xfId="3194"/>
    <cellStyle name="20% - Accent3 5 3 2 2 2 2" xfId="3195"/>
    <cellStyle name="20% - Accent3 5 3 2 2 3" xfId="3196"/>
    <cellStyle name="20% - Accent3 5 3 2 3" xfId="3197"/>
    <cellStyle name="20% - Accent3 5 3 2 3 2" xfId="3198"/>
    <cellStyle name="20% - Accent3 5 3 2 4" xfId="3199"/>
    <cellStyle name="20% - Accent3 5 3 3" xfId="3200"/>
    <cellStyle name="20% - Accent3 5 3 3 2" xfId="3201"/>
    <cellStyle name="20% - Accent3 5 3 3 2 2" xfId="3202"/>
    <cellStyle name="20% - Accent3 5 3 3 2 2 2" xfId="3203"/>
    <cellStyle name="20% - Accent3 5 3 3 2 3" xfId="3204"/>
    <cellStyle name="20% - Accent3 5 3 3 3" xfId="3205"/>
    <cellStyle name="20% - Accent3 5 3 3 3 2" xfId="3206"/>
    <cellStyle name="20% - Accent3 5 3 3 4" xfId="3207"/>
    <cellStyle name="20% - Accent3 5 3 4" xfId="3208"/>
    <cellStyle name="20% - Accent3 5 3 4 2" xfId="3209"/>
    <cellStyle name="20% - Accent3 5 3 4 2 2" xfId="3210"/>
    <cellStyle name="20% - Accent3 5 3 4 3" xfId="3211"/>
    <cellStyle name="20% - Accent3 5 3 5" xfId="3212"/>
    <cellStyle name="20% - Accent3 5 3 5 2" xfId="3213"/>
    <cellStyle name="20% - Accent3 5 3 6" xfId="3214"/>
    <cellStyle name="20% - Accent3 5 4" xfId="3215"/>
    <cellStyle name="20% - Accent3 5 4 2" xfId="3216"/>
    <cellStyle name="20% - Accent3 5 4 2 2" xfId="3217"/>
    <cellStyle name="20% - Accent3 5 4 2 2 2" xfId="3218"/>
    <cellStyle name="20% - Accent3 5 4 2 3" xfId="3219"/>
    <cellStyle name="20% - Accent3 5 4 3" xfId="3220"/>
    <cellStyle name="20% - Accent3 5 4 3 2" xfId="3221"/>
    <cellStyle name="20% - Accent3 5 4 4" xfId="3222"/>
    <cellStyle name="20% - Accent3 5 5" xfId="3223"/>
    <cellStyle name="20% - Accent3 5 5 2" xfId="3224"/>
    <cellStyle name="20% - Accent3 5 5 2 2" xfId="3225"/>
    <cellStyle name="20% - Accent3 5 5 2 2 2" xfId="3226"/>
    <cellStyle name="20% - Accent3 5 5 2 3" xfId="3227"/>
    <cellStyle name="20% - Accent3 5 5 3" xfId="3228"/>
    <cellStyle name="20% - Accent3 5 5 3 2" xfId="3229"/>
    <cellStyle name="20% - Accent3 5 5 4" xfId="3230"/>
    <cellStyle name="20% - Accent3 5 6" xfId="3231"/>
    <cellStyle name="20% - Accent3 5 6 2" xfId="3232"/>
    <cellStyle name="20% - Accent3 5 6 2 2" xfId="3233"/>
    <cellStyle name="20% - Accent3 5 6 3" xfId="3234"/>
    <cellStyle name="20% - Accent3 5 7" xfId="3235"/>
    <cellStyle name="20% - Accent3 5 7 2" xfId="3236"/>
    <cellStyle name="20% - Accent3 5 8" xfId="3237"/>
    <cellStyle name="20% - Accent3 6" xfId="3238"/>
    <cellStyle name="20% - Accent3 6 2" xfId="3239"/>
    <cellStyle name="20% - Accent3 6 2 2" xfId="3240"/>
    <cellStyle name="20% - Accent3 6 2 2 2" xfId="3241"/>
    <cellStyle name="20% - Accent3 6 2 2 2 2" xfId="3242"/>
    <cellStyle name="20% - Accent3 6 2 2 2 2 2" xfId="3243"/>
    <cellStyle name="20% - Accent3 6 2 2 2 3" xfId="3244"/>
    <cellStyle name="20% - Accent3 6 2 2 3" xfId="3245"/>
    <cellStyle name="20% - Accent3 6 2 2 3 2" xfId="3246"/>
    <cellStyle name="20% - Accent3 6 2 2 4" xfId="3247"/>
    <cellStyle name="20% - Accent3 6 2 3" xfId="3248"/>
    <cellStyle name="20% - Accent3 6 2 3 2" xfId="3249"/>
    <cellStyle name="20% - Accent3 6 2 3 2 2" xfId="3250"/>
    <cellStyle name="20% - Accent3 6 2 3 2 2 2" xfId="3251"/>
    <cellStyle name="20% - Accent3 6 2 3 2 3" xfId="3252"/>
    <cellStyle name="20% - Accent3 6 2 3 3" xfId="3253"/>
    <cellStyle name="20% - Accent3 6 2 3 3 2" xfId="3254"/>
    <cellStyle name="20% - Accent3 6 2 3 4" xfId="3255"/>
    <cellStyle name="20% - Accent3 6 2 4" xfId="3256"/>
    <cellStyle name="20% - Accent3 6 2 4 2" xfId="3257"/>
    <cellStyle name="20% - Accent3 6 2 4 2 2" xfId="3258"/>
    <cellStyle name="20% - Accent3 6 2 4 3" xfId="3259"/>
    <cellStyle name="20% - Accent3 6 2 5" xfId="3260"/>
    <cellStyle name="20% - Accent3 6 2 5 2" xfId="3261"/>
    <cellStyle name="20% - Accent3 6 2 6" xfId="3262"/>
    <cellStyle name="20% - Accent3 6 3" xfId="3263"/>
    <cellStyle name="20% - Accent3 6 3 2" xfId="3264"/>
    <cellStyle name="20% - Accent3 6 3 2 2" xfId="3265"/>
    <cellStyle name="20% - Accent3 6 3 2 2 2" xfId="3266"/>
    <cellStyle name="20% - Accent3 6 3 2 2 2 2" xfId="3267"/>
    <cellStyle name="20% - Accent3 6 3 2 2 3" xfId="3268"/>
    <cellStyle name="20% - Accent3 6 3 2 3" xfId="3269"/>
    <cellStyle name="20% - Accent3 6 3 2 3 2" xfId="3270"/>
    <cellStyle name="20% - Accent3 6 3 2 4" xfId="3271"/>
    <cellStyle name="20% - Accent3 6 3 3" xfId="3272"/>
    <cellStyle name="20% - Accent3 6 3 3 2" xfId="3273"/>
    <cellStyle name="20% - Accent3 6 3 3 2 2" xfId="3274"/>
    <cellStyle name="20% - Accent3 6 3 3 2 2 2" xfId="3275"/>
    <cellStyle name="20% - Accent3 6 3 3 2 3" xfId="3276"/>
    <cellStyle name="20% - Accent3 6 3 3 3" xfId="3277"/>
    <cellStyle name="20% - Accent3 6 3 3 3 2" xfId="3278"/>
    <cellStyle name="20% - Accent3 6 3 3 4" xfId="3279"/>
    <cellStyle name="20% - Accent3 6 3 4" xfId="3280"/>
    <cellStyle name="20% - Accent3 6 3 4 2" xfId="3281"/>
    <cellStyle name="20% - Accent3 6 3 4 2 2" xfId="3282"/>
    <cellStyle name="20% - Accent3 6 3 4 3" xfId="3283"/>
    <cellStyle name="20% - Accent3 6 3 5" xfId="3284"/>
    <cellStyle name="20% - Accent3 6 3 5 2" xfId="3285"/>
    <cellStyle name="20% - Accent3 6 3 6" xfId="3286"/>
    <cellStyle name="20% - Accent3 6 4" xfId="3287"/>
    <cellStyle name="20% - Accent3 6 4 2" xfId="3288"/>
    <cellStyle name="20% - Accent3 6 4 2 2" xfId="3289"/>
    <cellStyle name="20% - Accent3 6 4 2 2 2" xfId="3290"/>
    <cellStyle name="20% - Accent3 6 4 2 3" xfId="3291"/>
    <cellStyle name="20% - Accent3 6 4 3" xfId="3292"/>
    <cellStyle name="20% - Accent3 6 4 3 2" xfId="3293"/>
    <cellStyle name="20% - Accent3 6 4 4" xfId="3294"/>
    <cellStyle name="20% - Accent3 6 5" xfId="3295"/>
    <cellStyle name="20% - Accent3 6 5 2" xfId="3296"/>
    <cellStyle name="20% - Accent3 6 5 2 2" xfId="3297"/>
    <cellStyle name="20% - Accent3 6 5 2 2 2" xfId="3298"/>
    <cellStyle name="20% - Accent3 6 5 2 3" xfId="3299"/>
    <cellStyle name="20% - Accent3 6 5 3" xfId="3300"/>
    <cellStyle name="20% - Accent3 6 5 3 2" xfId="3301"/>
    <cellStyle name="20% - Accent3 6 5 4" xfId="3302"/>
    <cellStyle name="20% - Accent3 6 6" xfId="3303"/>
    <cellStyle name="20% - Accent3 6 6 2" xfId="3304"/>
    <cellStyle name="20% - Accent3 6 6 2 2" xfId="3305"/>
    <cellStyle name="20% - Accent3 6 6 3" xfId="3306"/>
    <cellStyle name="20% - Accent3 6 7" xfId="3307"/>
    <cellStyle name="20% - Accent3 6 7 2" xfId="3308"/>
    <cellStyle name="20% - Accent3 6 8" xfId="3309"/>
    <cellStyle name="20% - Accent3 7" xfId="3310"/>
    <cellStyle name="20% - Accent3 8" xfId="3311"/>
    <cellStyle name="20% - Accent3 9" xfId="3312"/>
    <cellStyle name="20% - Accent4 10" xfId="3313"/>
    <cellStyle name="20% - Accent4 10 2" xfId="3314"/>
    <cellStyle name="20% - Accent4 11" xfId="3315"/>
    <cellStyle name="20% - Accent4 12" xfId="3316"/>
    <cellStyle name="20% - Accent4 12 2" xfId="3317"/>
    <cellStyle name="20% - Accent4 13" xfId="3318"/>
    <cellStyle name="20% - Accent4 14" xfId="3319"/>
    <cellStyle name="20% - Accent4 15" xfId="3320"/>
    <cellStyle name="20% - Accent4 16" xfId="3321"/>
    <cellStyle name="20% - Accent4 17" xfId="3322"/>
    <cellStyle name="20% - Accent4 18" xfId="3323"/>
    <cellStyle name="20% - Accent4 19" xfId="3324"/>
    <cellStyle name="20% - Accent4 2" xfId="3325"/>
    <cellStyle name="20% - Accent4 2 2" xfId="3326"/>
    <cellStyle name="20% - Accent4 2_401K Summary" xfId="3327"/>
    <cellStyle name="20% - Accent4 20" xfId="3328"/>
    <cellStyle name="20% - Accent4 21" xfId="3329"/>
    <cellStyle name="20% - Accent4 22" xfId="3330"/>
    <cellStyle name="20% - Accent4 3" xfId="3331"/>
    <cellStyle name="20% - Accent4 3 2" xfId="3332"/>
    <cellStyle name="20% - Accent4 3 2 2" xfId="3333"/>
    <cellStyle name="20% - Accent4 3 2 2 2" xfId="3334"/>
    <cellStyle name="20% - Accent4 3 2 2 2 2" xfId="3335"/>
    <cellStyle name="20% - Accent4 3 2 2 2 2 2" xfId="3336"/>
    <cellStyle name="20% - Accent4 3 2 2 2 2 2 2" xfId="3337"/>
    <cellStyle name="20% - Accent4 3 2 2 2 2 3" xfId="3338"/>
    <cellStyle name="20% - Accent4 3 2 2 2 3" xfId="3339"/>
    <cellStyle name="20% - Accent4 3 2 2 2 3 2" xfId="3340"/>
    <cellStyle name="20% - Accent4 3 2 2 2 4" xfId="3341"/>
    <cellStyle name="20% - Accent4 3 2 2 3" xfId="3342"/>
    <cellStyle name="20% - Accent4 3 2 2 3 2" xfId="3343"/>
    <cellStyle name="20% - Accent4 3 2 2 3 2 2" xfId="3344"/>
    <cellStyle name="20% - Accent4 3 2 2 3 2 2 2" xfId="3345"/>
    <cellStyle name="20% - Accent4 3 2 2 3 2 3" xfId="3346"/>
    <cellStyle name="20% - Accent4 3 2 2 3 3" xfId="3347"/>
    <cellStyle name="20% - Accent4 3 2 2 3 3 2" xfId="3348"/>
    <cellStyle name="20% - Accent4 3 2 2 3 4" xfId="3349"/>
    <cellStyle name="20% - Accent4 3 2 2 4" xfId="3350"/>
    <cellStyle name="20% - Accent4 3 2 2 4 2" xfId="3351"/>
    <cellStyle name="20% - Accent4 3 2 2 4 2 2" xfId="3352"/>
    <cellStyle name="20% - Accent4 3 2 2 4 3" xfId="3353"/>
    <cellStyle name="20% - Accent4 3 2 2 5" xfId="3354"/>
    <cellStyle name="20% - Accent4 3 2 2 5 2" xfId="3355"/>
    <cellStyle name="20% - Accent4 3 2 2 6" xfId="3356"/>
    <cellStyle name="20% - Accent4 3 2 3" xfId="3357"/>
    <cellStyle name="20% - Accent4 3 2 3 2" xfId="3358"/>
    <cellStyle name="20% - Accent4 3 2 3 2 2" xfId="3359"/>
    <cellStyle name="20% - Accent4 3 2 3 2 2 2" xfId="3360"/>
    <cellStyle name="20% - Accent4 3 2 3 2 2 2 2" xfId="3361"/>
    <cellStyle name="20% - Accent4 3 2 3 2 2 3" xfId="3362"/>
    <cellStyle name="20% - Accent4 3 2 3 2 3" xfId="3363"/>
    <cellStyle name="20% - Accent4 3 2 3 2 3 2" xfId="3364"/>
    <cellStyle name="20% - Accent4 3 2 3 2 4" xfId="3365"/>
    <cellStyle name="20% - Accent4 3 2 3 3" xfId="3366"/>
    <cellStyle name="20% - Accent4 3 2 3 3 2" xfId="3367"/>
    <cellStyle name="20% - Accent4 3 2 3 3 2 2" xfId="3368"/>
    <cellStyle name="20% - Accent4 3 2 3 3 2 2 2" xfId="3369"/>
    <cellStyle name="20% - Accent4 3 2 3 3 2 3" xfId="3370"/>
    <cellStyle name="20% - Accent4 3 2 3 3 3" xfId="3371"/>
    <cellStyle name="20% - Accent4 3 2 3 3 3 2" xfId="3372"/>
    <cellStyle name="20% - Accent4 3 2 3 3 4" xfId="3373"/>
    <cellStyle name="20% - Accent4 3 2 3 4" xfId="3374"/>
    <cellStyle name="20% - Accent4 3 2 3 4 2" xfId="3375"/>
    <cellStyle name="20% - Accent4 3 2 3 4 2 2" xfId="3376"/>
    <cellStyle name="20% - Accent4 3 2 3 4 3" xfId="3377"/>
    <cellStyle name="20% - Accent4 3 2 3 5" xfId="3378"/>
    <cellStyle name="20% - Accent4 3 2 3 5 2" xfId="3379"/>
    <cellStyle name="20% - Accent4 3 2 3 6" xfId="3380"/>
    <cellStyle name="20% - Accent4 3 2 4" xfId="3381"/>
    <cellStyle name="20% - Accent4 3 2 4 2" xfId="3382"/>
    <cellStyle name="20% - Accent4 3 2 4 2 2" xfId="3383"/>
    <cellStyle name="20% - Accent4 3 2 4 2 2 2" xfId="3384"/>
    <cellStyle name="20% - Accent4 3 2 4 2 3" xfId="3385"/>
    <cellStyle name="20% - Accent4 3 2 4 3" xfId="3386"/>
    <cellStyle name="20% - Accent4 3 2 4 3 2" xfId="3387"/>
    <cellStyle name="20% - Accent4 3 2 4 4" xfId="3388"/>
    <cellStyle name="20% - Accent4 3 2 5" xfId="3389"/>
    <cellStyle name="20% - Accent4 3 2 5 2" xfId="3390"/>
    <cellStyle name="20% - Accent4 3 2 5 2 2" xfId="3391"/>
    <cellStyle name="20% - Accent4 3 2 5 2 2 2" xfId="3392"/>
    <cellStyle name="20% - Accent4 3 2 5 2 3" xfId="3393"/>
    <cellStyle name="20% - Accent4 3 2 5 3" xfId="3394"/>
    <cellStyle name="20% - Accent4 3 2 5 3 2" xfId="3395"/>
    <cellStyle name="20% - Accent4 3 2 5 4" xfId="3396"/>
    <cellStyle name="20% - Accent4 3 2 6" xfId="3397"/>
    <cellStyle name="20% - Accent4 3 2 6 2" xfId="3398"/>
    <cellStyle name="20% - Accent4 3 2 6 2 2" xfId="3399"/>
    <cellStyle name="20% - Accent4 3 2 6 3" xfId="3400"/>
    <cellStyle name="20% - Accent4 3 2 7" xfId="3401"/>
    <cellStyle name="20% - Accent4 3 2 7 2" xfId="3402"/>
    <cellStyle name="20% - Accent4 3 2 8" xfId="3403"/>
    <cellStyle name="20% - Accent4 3 3" xfId="3404"/>
    <cellStyle name="20% - Accent4 3 3 2" xfId="3405"/>
    <cellStyle name="20% - Accent4 3 3 2 2" xfId="3406"/>
    <cellStyle name="20% - Accent4 3 3 2 2 2" xfId="3407"/>
    <cellStyle name="20% - Accent4 3 3 2 2 2 2" xfId="3408"/>
    <cellStyle name="20% - Accent4 3 3 2 2 3" xfId="3409"/>
    <cellStyle name="20% - Accent4 3 3 2 3" xfId="3410"/>
    <cellStyle name="20% - Accent4 3 3 2 3 2" xfId="3411"/>
    <cellStyle name="20% - Accent4 3 3 2 4" xfId="3412"/>
    <cellStyle name="20% - Accent4 3 3 3" xfId="3413"/>
    <cellStyle name="20% - Accent4 3 3 3 2" xfId="3414"/>
    <cellStyle name="20% - Accent4 3 3 3 2 2" xfId="3415"/>
    <cellStyle name="20% - Accent4 3 3 3 2 2 2" xfId="3416"/>
    <cellStyle name="20% - Accent4 3 3 3 2 3" xfId="3417"/>
    <cellStyle name="20% - Accent4 3 3 3 3" xfId="3418"/>
    <cellStyle name="20% - Accent4 3 3 3 3 2" xfId="3419"/>
    <cellStyle name="20% - Accent4 3 3 3 4" xfId="3420"/>
    <cellStyle name="20% - Accent4 3 3 4" xfId="3421"/>
    <cellStyle name="20% - Accent4 3 3 4 2" xfId="3422"/>
    <cellStyle name="20% - Accent4 3 3 4 2 2" xfId="3423"/>
    <cellStyle name="20% - Accent4 3 3 4 3" xfId="3424"/>
    <cellStyle name="20% - Accent4 3 3 5" xfId="3425"/>
    <cellStyle name="20% - Accent4 3 3 5 2" xfId="3426"/>
    <cellStyle name="20% - Accent4 3 3 6" xfId="3427"/>
    <cellStyle name="20% - Accent4 3 4" xfId="3428"/>
    <cellStyle name="20% - Accent4 3 4 2" xfId="3429"/>
    <cellStyle name="20% - Accent4 3 4 2 2" xfId="3430"/>
    <cellStyle name="20% - Accent4 3 4 2 2 2" xfId="3431"/>
    <cellStyle name="20% - Accent4 3 4 2 2 2 2" xfId="3432"/>
    <cellStyle name="20% - Accent4 3 4 2 2 3" xfId="3433"/>
    <cellStyle name="20% - Accent4 3 4 2 3" xfId="3434"/>
    <cellStyle name="20% - Accent4 3 4 2 3 2" xfId="3435"/>
    <cellStyle name="20% - Accent4 3 4 2 4" xfId="3436"/>
    <cellStyle name="20% - Accent4 3 4 3" xfId="3437"/>
    <cellStyle name="20% - Accent4 3 4 3 2" xfId="3438"/>
    <cellStyle name="20% - Accent4 3 4 3 2 2" xfId="3439"/>
    <cellStyle name="20% - Accent4 3 4 3 2 2 2" xfId="3440"/>
    <cellStyle name="20% - Accent4 3 4 3 2 3" xfId="3441"/>
    <cellStyle name="20% - Accent4 3 4 3 3" xfId="3442"/>
    <cellStyle name="20% - Accent4 3 4 3 3 2" xfId="3443"/>
    <cellStyle name="20% - Accent4 3 4 3 4" xfId="3444"/>
    <cellStyle name="20% - Accent4 3 4 4" xfId="3445"/>
    <cellStyle name="20% - Accent4 3 4 4 2" xfId="3446"/>
    <cellStyle name="20% - Accent4 3 4 4 2 2" xfId="3447"/>
    <cellStyle name="20% - Accent4 3 4 4 3" xfId="3448"/>
    <cellStyle name="20% - Accent4 3 4 5" xfId="3449"/>
    <cellStyle name="20% - Accent4 3 4 5 2" xfId="3450"/>
    <cellStyle name="20% - Accent4 3 4 6" xfId="3451"/>
    <cellStyle name="20% - Accent4 3 5" xfId="3452"/>
    <cellStyle name="20% - Accent4 3 5 2" xfId="3453"/>
    <cellStyle name="20% - Accent4 3 5 2 2" xfId="3454"/>
    <cellStyle name="20% - Accent4 3 5 2 2 2" xfId="3455"/>
    <cellStyle name="20% - Accent4 3 5 2 3" xfId="3456"/>
    <cellStyle name="20% - Accent4 3 5 3" xfId="3457"/>
    <cellStyle name="20% - Accent4 3 5 3 2" xfId="3458"/>
    <cellStyle name="20% - Accent4 3 5 4" xfId="3459"/>
    <cellStyle name="20% - Accent4 3 6" xfId="3460"/>
    <cellStyle name="20% - Accent4 3 6 2" xfId="3461"/>
    <cellStyle name="20% - Accent4 3 6 2 2" xfId="3462"/>
    <cellStyle name="20% - Accent4 3 6 2 2 2" xfId="3463"/>
    <cellStyle name="20% - Accent4 3 6 2 3" xfId="3464"/>
    <cellStyle name="20% - Accent4 3 6 3" xfId="3465"/>
    <cellStyle name="20% - Accent4 3 6 3 2" xfId="3466"/>
    <cellStyle name="20% - Accent4 3 6 4" xfId="3467"/>
    <cellStyle name="20% - Accent4 3 7" xfId="3468"/>
    <cellStyle name="20% - Accent4 3 7 2" xfId="3469"/>
    <cellStyle name="20% - Accent4 3 7 2 2" xfId="3470"/>
    <cellStyle name="20% - Accent4 3 7 3" xfId="3471"/>
    <cellStyle name="20% - Accent4 3 8" xfId="3472"/>
    <cellStyle name="20% - Accent4 3 8 2" xfId="3473"/>
    <cellStyle name="20% - Accent4 3 9" xfId="3474"/>
    <cellStyle name="20% - Accent4 4" xfId="3475"/>
    <cellStyle name="20% - Accent4 4 2" xfId="3476"/>
    <cellStyle name="20% - Accent4 4 2 2" xfId="3477"/>
    <cellStyle name="20% - Accent4 4 3" xfId="3478"/>
    <cellStyle name="20% - Accent4 5" xfId="3479"/>
    <cellStyle name="20% - Accent4 5 2" xfId="3480"/>
    <cellStyle name="20% - Accent4 5 2 2" xfId="3481"/>
    <cellStyle name="20% - Accent4 5 2 2 2" xfId="3482"/>
    <cellStyle name="20% - Accent4 5 2 2 2 2" xfId="3483"/>
    <cellStyle name="20% - Accent4 5 2 2 2 2 2" xfId="3484"/>
    <cellStyle name="20% - Accent4 5 2 2 2 3" xfId="3485"/>
    <cellStyle name="20% - Accent4 5 2 2 3" xfId="3486"/>
    <cellStyle name="20% - Accent4 5 2 2 3 2" xfId="3487"/>
    <cellStyle name="20% - Accent4 5 2 2 4" xfId="3488"/>
    <cellStyle name="20% - Accent4 5 2 3" xfId="3489"/>
    <cellStyle name="20% - Accent4 5 2 3 2" xfId="3490"/>
    <cellStyle name="20% - Accent4 5 2 3 2 2" xfId="3491"/>
    <cellStyle name="20% - Accent4 5 2 3 2 2 2" xfId="3492"/>
    <cellStyle name="20% - Accent4 5 2 3 2 3" xfId="3493"/>
    <cellStyle name="20% - Accent4 5 2 3 3" xfId="3494"/>
    <cellStyle name="20% - Accent4 5 2 3 3 2" xfId="3495"/>
    <cellStyle name="20% - Accent4 5 2 3 4" xfId="3496"/>
    <cellStyle name="20% - Accent4 5 2 4" xfId="3497"/>
    <cellStyle name="20% - Accent4 5 2 4 2" xfId="3498"/>
    <cellStyle name="20% - Accent4 5 2 4 2 2" xfId="3499"/>
    <cellStyle name="20% - Accent4 5 2 4 3" xfId="3500"/>
    <cellStyle name="20% - Accent4 5 2 5" xfId="3501"/>
    <cellStyle name="20% - Accent4 5 2 5 2" xfId="3502"/>
    <cellStyle name="20% - Accent4 5 2 6" xfId="3503"/>
    <cellStyle name="20% - Accent4 5 3" xfId="3504"/>
    <cellStyle name="20% - Accent4 5 3 2" xfId="3505"/>
    <cellStyle name="20% - Accent4 5 3 2 2" xfId="3506"/>
    <cellStyle name="20% - Accent4 5 3 2 2 2" xfId="3507"/>
    <cellStyle name="20% - Accent4 5 3 2 2 2 2" xfId="3508"/>
    <cellStyle name="20% - Accent4 5 3 2 2 3" xfId="3509"/>
    <cellStyle name="20% - Accent4 5 3 2 3" xfId="3510"/>
    <cellStyle name="20% - Accent4 5 3 2 3 2" xfId="3511"/>
    <cellStyle name="20% - Accent4 5 3 2 4" xfId="3512"/>
    <cellStyle name="20% - Accent4 5 3 3" xfId="3513"/>
    <cellStyle name="20% - Accent4 5 3 3 2" xfId="3514"/>
    <cellStyle name="20% - Accent4 5 3 3 2 2" xfId="3515"/>
    <cellStyle name="20% - Accent4 5 3 3 2 2 2" xfId="3516"/>
    <cellStyle name="20% - Accent4 5 3 3 2 3" xfId="3517"/>
    <cellStyle name="20% - Accent4 5 3 3 3" xfId="3518"/>
    <cellStyle name="20% - Accent4 5 3 3 3 2" xfId="3519"/>
    <cellStyle name="20% - Accent4 5 3 3 4" xfId="3520"/>
    <cellStyle name="20% - Accent4 5 3 4" xfId="3521"/>
    <cellStyle name="20% - Accent4 5 3 4 2" xfId="3522"/>
    <cellStyle name="20% - Accent4 5 3 4 2 2" xfId="3523"/>
    <cellStyle name="20% - Accent4 5 3 4 3" xfId="3524"/>
    <cellStyle name="20% - Accent4 5 3 5" xfId="3525"/>
    <cellStyle name="20% - Accent4 5 3 5 2" xfId="3526"/>
    <cellStyle name="20% - Accent4 5 3 6" xfId="3527"/>
    <cellStyle name="20% - Accent4 5 4" xfId="3528"/>
    <cellStyle name="20% - Accent4 5 4 2" xfId="3529"/>
    <cellStyle name="20% - Accent4 5 4 2 2" xfId="3530"/>
    <cellStyle name="20% - Accent4 5 4 2 2 2" xfId="3531"/>
    <cellStyle name="20% - Accent4 5 4 2 3" xfId="3532"/>
    <cellStyle name="20% - Accent4 5 4 3" xfId="3533"/>
    <cellStyle name="20% - Accent4 5 4 3 2" xfId="3534"/>
    <cellStyle name="20% - Accent4 5 4 4" xfId="3535"/>
    <cellStyle name="20% - Accent4 5 5" xfId="3536"/>
    <cellStyle name="20% - Accent4 5 5 2" xfId="3537"/>
    <cellStyle name="20% - Accent4 5 5 2 2" xfId="3538"/>
    <cellStyle name="20% - Accent4 5 5 2 2 2" xfId="3539"/>
    <cellStyle name="20% - Accent4 5 5 2 3" xfId="3540"/>
    <cellStyle name="20% - Accent4 5 5 3" xfId="3541"/>
    <cellStyle name="20% - Accent4 5 5 3 2" xfId="3542"/>
    <cellStyle name="20% - Accent4 5 5 4" xfId="3543"/>
    <cellStyle name="20% - Accent4 5 6" xfId="3544"/>
    <cellStyle name="20% - Accent4 5 6 2" xfId="3545"/>
    <cellStyle name="20% - Accent4 5 6 2 2" xfId="3546"/>
    <cellStyle name="20% - Accent4 5 6 3" xfId="3547"/>
    <cellStyle name="20% - Accent4 5 7" xfId="3548"/>
    <cellStyle name="20% - Accent4 5 7 2" xfId="3549"/>
    <cellStyle name="20% - Accent4 5 8" xfId="3550"/>
    <cellStyle name="20% - Accent4 6" xfId="3551"/>
    <cellStyle name="20% - Accent4 6 2" xfId="3552"/>
    <cellStyle name="20% - Accent4 6 2 2" xfId="3553"/>
    <cellStyle name="20% - Accent4 6 2 2 2" xfId="3554"/>
    <cellStyle name="20% - Accent4 6 2 2 2 2" xfId="3555"/>
    <cellStyle name="20% - Accent4 6 2 2 2 2 2" xfId="3556"/>
    <cellStyle name="20% - Accent4 6 2 2 2 3" xfId="3557"/>
    <cellStyle name="20% - Accent4 6 2 2 3" xfId="3558"/>
    <cellStyle name="20% - Accent4 6 2 2 3 2" xfId="3559"/>
    <cellStyle name="20% - Accent4 6 2 2 4" xfId="3560"/>
    <cellStyle name="20% - Accent4 6 2 3" xfId="3561"/>
    <cellStyle name="20% - Accent4 6 2 3 2" xfId="3562"/>
    <cellStyle name="20% - Accent4 6 2 3 2 2" xfId="3563"/>
    <cellStyle name="20% - Accent4 6 2 3 2 2 2" xfId="3564"/>
    <cellStyle name="20% - Accent4 6 2 3 2 3" xfId="3565"/>
    <cellStyle name="20% - Accent4 6 2 3 3" xfId="3566"/>
    <cellStyle name="20% - Accent4 6 2 3 3 2" xfId="3567"/>
    <cellStyle name="20% - Accent4 6 2 3 4" xfId="3568"/>
    <cellStyle name="20% - Accent4 6 2 4" xfId="3569"/>
    <cellStyle name="20% - Accent4 6 2 4 2" xfId="3570"/>
    <cellStyle name="20% - Accent4 6 2 4 2 2" xfId="3571"/>
    <cellStyle name="20% - Accent4 6 2 4 3" xfId="3572"/>
    <cellStyle name="20% - Accent4 6 2 5" xfId="3573"/>
    <cellStyle name="20% - Accent4 6 2 5 2" xfId="3574"/>
    <cellStyle name="20% - Accent4 6 2 6" xfId="3575"/>
    <cellStyle name="20% - Accent4 6 3" xfId="3576"/>
    <cellStyle name="20% - Accent4 6 3 2" xfId="3577"/>
    <cellStyle name="20% - Accent4 6 3 2 2" xfId="3578"/>
    <cellStyle name="20% - Accent4 6 3 2 2 2" xfId="3579"/>
    <cellStyle name="20% - Accent4 6 3 2 2 2 2" xfId="3580"/>
    <cellStyle name="20% - Accent4 6 3 2 2 3" xfId="3581"/>
    <cellStyle name="20% - Accent4 6 3 2 3" xfId="3582"/>
    <cellStyle name="20% - Accent4 6 3 2 3 2" xfId="3583"/>
    <cellStyle name="20% - Accent4 6 3 2 4" xfId="3584"/>
    <cellStyle name="20% - Accent4 6 3 3" xfId="3585"/>
    <cellStyle name="20% - Accent4 6 3 3 2" xfId="3586"/>
    <cellStyle name="20% - Accent4 6 3 3 2 2" xfId="3587"/>
    <cellStyle name="20% - Accent4 6 3 3 2 2 2" xfId="3588"/>
    <cellStyle name="20% - Accent4 6 3 3 2 3" xfId="3589"/>
    <cellStyle name="20% - Accent4 6 3 3 3" xfId="3590"/>
    <cellStyle name="20% - Accent4 6 3 3 3 2" xfId="3591"/>
    <cellStyle name="20% - Accent4 6 3 3 4" xfId="3592"/>
    <cellStyle name="20% - Accent4 6 3 4" xfId="3593"/>
    <cellStyle name="20% - Accent4 6 3 4 2" xfId="3594"/>
    <cellStyle name="20% - Accent4 6 3 4 2 2" xfId="3595"/>
    <cellStyle name="20% - Accent4 6 3 4 3" xfId="3596"/>
    <cellStyle name="20% - Accent4 6 3 5" xfId="3597"/>
    <cellStyle name="20% - Accent4 6 3 5 2" xfId="3598"/>
    <cellStyle name="20% - Accent4 6 3 6" xfId="3599"/>
    <cellStyle name="20% - Accent4 6 4" xfId="3600"/>
    <cellStyle name="20% - Accent4 6 4 2" xfId="3601"/>
    <cellStyle name="20% - Accent4 6 4 2 2" xfId="3602"/>
    <cellStyle name="20% - Accent4 6 4 2 2 2" xfId="3603"/>
    <cellStyle name="20% - Accent4 6 4 2 3" xfId="3604"/>
    <cellStyle name="20% - Accent4 6 4 3" xfId="3605"/>
    <cellStyle name="20% - Accent4 6 4 3 2" xfId="3606"/>
    <cellStyle name="20% - Accent4 6 4 4" xfId="3607"/>
    <cellStyle name="20% - Accent4 6 5" xfId="3608"/>
    <cellStyle name="20% - Accent4 6 5 2" xfId="3609"/>
    <cellStyle name="20% - Accent4 6 5 2 2" xfId="3610"/>
    <cellStyle name="20% - Accent4 6 5 2 2 2" xfId="3611"/>
    <cellStyle name="20% - Accent4 6 5 2 3" xfId="3612"/>
    <cellStyle name="20% - Accent4 6 5 3" xfId="3613"/>
    <cellStyle name="20% - Accent4 6 5 3 2" xfId="3614"/>
    <cellStyle name="20% - Accent4 6 5 4" xfId="3615"/>
    <cellStyle name="20% - Accent4 6 6" xfId="3616"/>
    <cellStyle name="20% - Accent4 6 6 2" xfId="3617"/>
    <cellStyle name="20% - Accent4 6 6 2 2" xfId="3618"/>
    <cellStyle name="20% - Accent4 6 6 3" xfId="3619"/>
    <cellStyle name="20% - Accent4 6 7" xfId="3620"/>
    <cellStyle name="20% - Accent4 6 7 2" xfId="3621"/>
    <cellStyle name="20% - Accent4 6 8" xfId="3622"/>
    <cellStyle name="20% - Accent4 7" xfId="3623"/>
    <cellStyle name="20% - Accent4 8" xfId="3624"/>
    <cellStyle name="20% - Accent4 9" xfId="3625"/>
    <cellStyle name="20% - Accent5 10" xfId="3626"/>
    <cellStyle name="20% - Accent5 10 2" xfId="3627"/>
    <cellStyle name="20% - Accent5 11" xfId="3628"/>
    <cellStyle name="20% - Accent5 12" xfId="3629"/>
    <cellStyle name="20% - Accent5 12 2" xfId="3630"/>
    <cellStyle name="20% - Accent5 13" xfId="3631"/>
    <cellStyle name="20% - Accent5 14" xfId="3632"/>
    <cellStyle name="20% - Accent5 15" xfId="3633"/>
    <cellStyle name="20% - Accent5 16" xfId="3634"/>
    <cellStyle name="20% - Accent5 17" xfId="3635"/>
    <cellStyle name="20% - Accent5 18" xfId="3636"/>
    <cellStyle name="20% - Accent5 19" xfId="3637"/>
    <cellStyle name="20% - Accent5 2" xfId="3638"/>
    <cellStyle name="20% - Accent5 2 2" xfId="3639"/>
    <cellStyle name="20% - Accent5 2_401K Summary" xfId="3640"/>
    <cellStyle name="20% - Accent5 20" xfId="3641"/>
    <cellStyle name="20% - Accent5 21" xfId="3642"/>
    <cellStyle name="20% - Accent5 22" xfId="3643"/>
    <cellStyle name="20% - Accent5 3" xfId="3644"/>
    <cellStyle name="20% - Accent5 3 2" xfId="3645"/>
    <cellStyle name="20% - Accent5 3 2 2" xfId="3646"/>
    <cellStyle name="20% - Accent5 3 2 2 2" xfId="3647"/>
    <cellStyle name="20% - Accent5 3 2 2 2 2" xfId="3648"/>
    <cellStyle name="20% - Accent5 3 2 2 2 2 2" xfId="3649"/>
    <cellStyle name="20% - Accent5 3 2 2 2 2 2 2" xfId="3650"/>
    <cellStyle name="20% - Accent5 3 2 2 2 2 3" xfId="3651"/>
    <cellStyle name="20% - Accent5 3 2 2 2 3" xfId="3652"/>
    <cellStyle name="20% - Accent5 3 2 2 2 3 2" xfId="3653"/>
    <cellStyle name="20% - Accent5 3 2 2 2 4" xfId="3654"/>
    <cellStyle name="20% - Accent5 3 2 2 3" xfId="3655"/>
    <cellStyle name="20% - Accent5 3 2 2 3 2" xfId="3656"/>
    <cellStyle name="20% - Accent5 3 2 2 3 2 2" xfId="3657"/>
    <cellStyle name="20% - Accent5 3 2 2 3 2 2 2" xfId="3658"/>
    <cellStyle name="20% - Accent5 3 2 2 3 2 3" xfId="3659"/>
    <cellStyle name="20% - Accent5 3 2 2 3 3" xfId="3660"/>
    <cellStyle name="20% - Accent5 3 2 2 3 3 2" xfId="3661"/>
    <cellStyle name="20% - Accent5 3 2 2 3 4" xfId="3662"/>
    <cellStyle name="20% - Accent5 3 2 2 4" xfId="3663"/>
    <cellStyle name="20% - Accent5 3 2 2 4 2" xfId="3664"/>
    <cellStyle name="20% - Accent5 3 2 2 4 2 2" xfId="3665"/>
    <cellStyle name="20% - Accent5 3 2 2 4 3" xfId="3666"/>
    <cellStyle name="20% - Accent5 3 2 2 5" xfId="3667"/>
    <cellStyle name="20% - Accent5 3 2 2 5 2" xfId="3668"/>
    <cellStyle name="20% - Accent5 3 2 2 6" xfId="3669"/>
    <cellStyle name="20% - Accent5 3 2 3" xfId="3670"/>
    <cellStyle name="20% - Accent5 3 2 3 2" xfId="3671"/>
    <cellStyle name="20% - Accent5 3 2 3 2 2" xfId="3672"/>
    <cellStyle name="20% - Accent5 3 2 3 2 2 2" xfId="3673"/>
    <cellStyle name="20% - Accent5 3 2 3 2 2 2 2" xfId="3674"/>
    <cellStyle name="20% - Accent5 3 2 3 2 2 3" xfId="3675"/>
    <cellStyle name="20% - Accent5 3 2 3 2 3" xfId="3676"/>
    <cellStyle name="20% - Accent5 3 2 3 2 3 2" xfId="3677"/>
    <cellStyle name="20% - Accent5 3 2 3 2 4" xfId="3678"/>
    <cellStyle name="20% - Accent5 3 2 3 3" xfId="3679"/>
    <cellStyle name="20% - Accent5 3 2 3 3 2" xfId="3680"/>
    <cellStyle name="20% - Accent5 3 2 3 3 2 2" xfId="3681"/>
    <cellStyle name="20% - Accent5 3 2 3 3 2 2 2" xfId="3682"/>
    <cellStyle name="20% - Accent5 3 2 3 3 2 3" xfId="3683"/>
    <cellStyle name="20% - Accent5 3 2 3 3 3" xfId="3684"/>
    <cellStyle name="20% - Accent5 3 2 3 3 3 2" xfId="3685"/>
    <cellStyle name="20% - Accent5 3 2 3 3 4" xfId="3686"/>
    <cellStyle name="20% - Accent5 3 2 3 4" xfId="3687"/>
    <cellStyle name="20% - Accent5 3 2 3 4 2" xfId="3688"/>
    <cellStyle name="20% - Accent5 3 2 3 4 2 2" xfId="3689"/>
    <cellStyle name="20% - Accent5 3 2 3 4 3" xfId="3690"/>
    <cellStyle name="20% - Accent5 3 2 3 5" xfId="3691"/>
    <cellStyle name="20% - Accent5 3 2 3 5 2" xfId="3692"/>
    <cellStyle name="20% - Accent5 3 2 3 6" xfId="3693"/>
    <cellStyle name="20% - Accent5 3 2 4" xfId="3694"/>
    <cellStyle name="20% - Accent5 3 2 4 2" xfId="3695"/>
    <cellStyle name="20% - Accent5 3 2 4 2 2" xfId="3696"/>
    <cellStyle name="20% - Accent5 3 2 4 2 2 2" xfId="3697"/>
    <cellStyle name="20% - Accent5 3 2 4 2 3" xfId="3698"/>
    <cellStyle name="20% - Accent5 3 2 4 3" xfId="3699"/>
    <cellStyle name="20% - Accent5 3 2 4 3 2" xfId="3700"/>
    <cellStyle name="20% - Accent5 3 2 4 4" xfId="3701"/>
    <cellStyle name="20% - Accent5 3 2 5" xfId="3702"/>
    <cellStyle name="20% - Accent5 3 2 5 2" xfId="3703"/>
    <cellStyle name="20% - Accent5 3 2 5 2 2" xfId="3704"/>
    <cellStyle name="20% - Accent5 3 2 5 2 2 2" xfId="3705"/>
    <cellStyle name="20% - Accent5 3 2 5 2 3" xfId="3706"/>
    <cellStyle name="20% - Accent5 3 2 5 3" xfId="3707"/>
    <cellStyle name="20% - Accent5 3 2 5 3 2" xfId="3708"/>
    <cellStyle name="20% - Accent5 3 2 5 4" xfId="3709"/>
    <cellStyle name="20% - Accent5 3 2 6" xfId="3710"/>
    <cellStyle name="20% - Accent5 3 2 6 2" xfId="3711"/>
    <cellStyle name="20% - Accent5 3 2 6 2 2" xfId="3712"/>
    <cellStyle name="20% - Accent5 3 2 6 3" xfId="3713"/>
    <cellStyle name="20% - Accent5 3 2 7" xfId="3714"/>
    <cellStyle name="20% - Accent5 3 2 7 2" xfId="3715"/>
    <cellStyle name="20% - Accent5 3 2 8" xfId="3716"/>
    <cellStyle name="20% - Accent5 3 3" xfId="3717"/>
    <cellStyle name="20% - Accent5 3 3 2" xfId="3718"/>
    <cellStyle name="20% - Accent5 3 3 2 2" xfId="3719"/>
    <cellStyle name="20% - Accent5 3 3 2 2 2" xfId="3720"/>
    <cellStyle name="20% - Accent5 3 3 2 2 2 2" xfId="3721"/>
    <cellStyle name="20% - Accent5 3 3 2 2 3" xfId="3722"/>
    <cellStyle name="20% - Accent5 3 3 2 3" xfId="3723"/>
    <cellStyle name="20% - Accent5 3 3 2 3 2" xfId="3724"/>
    <cellStyle name="20% - Accent5 3 3 2 4" xfId="3725"/>
    <cellStyle name="20% - Accent5 3 3 3" xfId="3726"/>
    <cellStyle name="20% - Accent5 3 3 3 2" xfId="3727"/>
    <cellStyle name="20% - Accent5 3 3 3 2 2" xfId="3728"/>
    <cellStyle name="20% - Accent5 3 3 3 2 2 2" xfId="3729"/>
    <cellStyle name="20% - Accent5 3 3 3 2 3" xfId="3730"/>
    <cellStyle name="20% - Accent5 3 3 3 3" xfId="3731"/>
    <cellStyle name="20% - Accent5 3 3 3 3 2" xfId="3732"/>
    <cellStyle name="20% - Accent5 3 3 3 4" xfId="3733"/>
    <cellStyle name="20% - Accent5 3 3 4" xfId="3734"/>
    <cellStyle name="20% - Accent5 3 3 4 2" xfId="3735"/>
    <cellStyle name="20% - Accent5 3 3 4 2 2" xfId="3736"/>
    <cellStyle name="20% - Accent5 3 3 4 3" xfId="3737"/>
    <cellStyle name="20% - Accent5 3 3 5" xfId="3738"/>
    <cellStyle name="20% - Accent5 3 3 5 2" xfId="3739"/>
    <cellStyle name="20% - Accent5 3 3 6" xfId="3740"/>
    <cellStyle name="20% - Accent5 3 4" xfId="3741"/>
    <cellStyle name="20% - Accent5 3 4 2" xfId="3742"/>
    <cellStyle name="20% - Accent5 3 4 2 2" xfId="3743"/>
    <cellStyle name="20% - Accent5 3 4 2 2 2" xfId="3744"/>
    <cellStyle name="20% - Accent5 3 4 2 2 2 2" xfId="3745"/>
    <cellStyle name="20% - Accent5 3 4 2 2 3" xfId="3746"/>
    <cellStyle name="20% - Accent5 3 4 2 3" xfId="3747"/>
    <cellStyle name="20% - Accent5 3 4 2 3 2" xfId="3748"/>
    <cellStyle name="20% - Accent5 3 4 2 4" xfId="3749"/>
    <cellStyle name="20% - Accent5 3 4 3" xfId="3750"/>
    <cellStyle name="20% - Accent5 3 4 3 2" xfId="3751"/>
    <cellStyle name="20% - Accent5 3 4 3 2 2" xfId="3752"/>
    <cellStyle name="20% - Accent5 3 4 3 2 2 2" xfId="3753"/>
    <cellStyle name="20% - Accent5 3 4 3 2 3" xfId="3754"/>
    <cellStyle name="20% - Accent5 3 4 3 3" xfId="3755"/>
    <cellStyle name="20% - Accent5 3 4 3 3 2" xfId="3756"/>
    <cellStyle name="20% - Accent5 3 4 3 4" xfId="3757"/>
    <cellStyle name="20% - Accent5 3 4 4" xfId="3758"/>
    <cellStyle name="20% - Accent5 3 4 4 2" xfId="3759"/>
    <cellStyle name="20% - Accent5 3 4 4 2 2" xfId="3760"/>
    <cellStyle name="20% - Accent5 3 4 4 3" xfId="3761"/>
    <cellStyle name="20% - Accent5 3 4 5" xfId="3762"/>
    <cellStyle name="20% - Accent5 3 4 5 2" xfId="3763"/>
    <cellStyle name="20% - Accent5 3 4 6" xfId="3764"/>
    <cellStyle name="20% - Accent5 3 5" xfId="3765"/>
    <cellStyle name="20% - Accent5 3 5 2" xfId="3766"/>
    <cellStyle name="20% - Accent5 3 5 2 2" xfId="3767"/>
    <cellStyle name="20% - Accent5 3 5 2 2 2" xfId="3768"/>
    <cellStyle name="20% - Accent5 3 5 2 3" xfId="3769"/>
    <cellStyle name="20% - Accent5 3 5 3" xfId="3770"/>
    <cellStyle name="20% - Accent5 3 5 3 2" xfId="3771"/>
    <cellStyle name="20% - Accent5 3 5 4" xfId="3772"/>
    <cellStyle name="20% - Accent5 3 6" xfId="3773"/>
    <cellStyle name="20% - Accent5 3 6 2" xfId="3774"/>
    <cellStyle name="20% - Accent5 3 6 2 2" xfId="3775"/>
    <cellStyle name="20% - Accent5 3 6 2 2 2" xfId="3776"/>
    <cellStyle name="20% - Accent5 3 6 2 3" xfId="3777"/>
    <cellStyle name="20% - Accent5 3 6 3" xfId="3778"/>
    <cellStyle name="20% - Accent5 3 6 3 2" xfId="3779"/>
    <cellStyle name="20% - Accent5 3 6 4" xfId="3780"/>
    <cellStyle name="20% - Accent5 3 7" xfId="3781"/>
    <cellStyle name="20% - Accent5 3 7 2" xfId="3782"/>
    <cellStyle name="20% - Accent5 3 7 2 2" xfId="3783"/>
    <cellStyle name="20% - Accent5 3 7 3" xfId="3784"/>
    <cellStyle name="20% - Accent5 3 8" xfId="3785"/>
    <cellStyle name="20% - Accent5 3 8 2" xfId="3786"/>
    <cellStyle name="20% - Accent5 3 9" xfId="3787"/>
    <cellStyle name="20% - Accent5 4" xfId="3788"/>
    <cellStyle name="20% - Accent5 4 2" xfId="3789"/>
    <cellStyle name="20% - Accent5 4 2 2" xfId="3790"/>
    <cellStyle name="20% - Accent5 4 3" xfId="3791"/>
    <cellStyle name="20% - Accent5 5" xfId="3792"/>
    <cellStyle name="20% - Accent5 5 2" xfId="3793"/>
    <cellStyle name="20% - Accent5 5 2 2" xfId="3794"/>
    <cellStyle name="20% - Accent5 5 2 2 2" xfId="3795"/>
    <cellStyle name="20% - Accent5 5 2 2 2 2" xfId="3796"/>
    <cellStyle name="20% - Accent5 5 2 2 2 2 2" xfId="3797"/>
    <cellStyle name="20% - Accent5 5 2 2 2 3" xfId="3798"/>
    <cellStyle name="20% - Accent5 5 2 2 3" xfId="3799"/>
    <cellStyle name="20% - Accent5 5 2 2 3 2" xfId="3800"/>
    <cellStyle name="20% - Accent5 5 2 2 4" xfId="3801"/>
    <cellStyle name="20% - Accent5 5 2 3" xfId="3802"/>
    <cellStyle name="20% - Accent5 5 2 3 2" xfId="3803"/>
    <cellStyle name="20% - Accent5 5 2 3 2 2" xfId="3804"/>
    <cellStyle name="20% - Accent5 5 2 3 2 2 2" xfId="3805"/>
    <cellStyle name="20% - Accent5 5 2 3 2 3" xfId="3806"/>
    <cellStyle name="20% - Accent5 5 2 3 3" xfId="3807"/>
    <cellStyle name="20% - Accent5 5 2 3 3 2" xfId="3808"/>
    <cellStyle name="20% - Accent5 5 2 3 4" xfId="3809"/>
    <cellStyle name="20% - Accent5 5 2 4" xfId="3810"/>
    <cellStyle name="20% - Accent5 5 2 4 2" xfId="3811"/>
    <cellStyle name="20% - Accent5 5 2 4 2 2" xfId="3812"/>
    <cellStyle name="20% - Accent5 5 2 4 3" xfId="3813"/>
    <cellStyle name="20% - Accent5 5 2 5" xfId="3814"/>
    <cellStyle name="20% - Accent5 5 2 5 2" xfId="3815"/>
    <cellStyle name="20% - Accent5 5 2 6" xfId="3816"/>
    <cellStyle name="20% - Accent5 5 3" xfId="3817"/>
    <cellStyle name="20% - Accent5 5 3 2" xfId="3818"/>
    <cellStyle name="20% - Accent5 5 3 2 2" xfId="3819"/>
    <cellStyle name="20% - Accent5 5 3 2 2 2" xfId="3820"/>
    <cellStyle name="20% - Accent5 5 3 2 2 2 2" xfId="3821"/>
    <cellStyle name="20% - Accent5 5 3 2 2 3" xfId="3822"/>
    <cellStyle name="20% - Accent5 5 3 2 3" xfId="3823"/>
    <cellStyle name="20% - Accent5 5 3 2 3 2" xfId="3824"/>
    <cellStyle name="20% - Accent5 5 3 2 4" xfId="3825"/>
    <cellStyle name="20% - Accent5 5 3 3" xfId="3826"/>
    <cellStyle name="20% - Accent5 5 3 3 2" xfId="3827"/>
    <cellStyle name="20% - Accent5 5 3 3 2 2" xfId="3828"/>
    <cellStyle name="20% - Accent5 5 3 3 2 2 2" xfId="3829"/>
    <cellStyle name="20% - Accent5 5 3 3 2 3" xfId="3830"/>
    <cellStyle name="20% - Accent5 5 3 3 3" xfId="3831"/>
    <cellStyle name="20% - Accent5 5 3 3 3 2" xfId="3832"/>
    <cellStyle name="20% - Accent5 5 3 3 4" xfId="3833"/>
    <cellStyle name="20% - Accent5 5 3 4" xfId="3834"/>
    <cellStyle name="20% - Accent5 5 3 4 2" xfId="3835"/>
    <cellStyle name="20% - Accent5 5 3 4 2 2" xfId="3836"/>
    <cellStyle name="20% - Accent5 5 3 4 3" xfId="3837"/>
    <cellStyle name="20% - Accent5 5 3 5" xfId="3838"/>
    <cellStyle name="20% - Accent5 5 3 5 2" xfId="3839"/>
    <cellStyle name="20% - Accent5 5 3 6" xfId="3840"/>
    <cellStyle name="20% - Accent5 5 4" xfId="3841"/>
    <cellStyle name="20% - Accent5 5 4 2" xfId="3842"/>
    <cellStyle name="20% - Accent5 5 4 2 2" xfId="3843"/>
    <cellStyle name="20% - Accent5 5 4 2 2 2" xfId="3844"/>
    <cellStyle name="20% - Accent5 5 4 2 3" xfId="3845"/>
    <cellStyle name="20% - Accent5 5 4 3" xfId="3846"/>
    <cellStyle name="20% - Accent5 5 4 3 2" xfId="3847"/>
    <cellStyle name="20% - Accent5 5 4 4" xfId="3848"/>
    <cellStyle name="20% - Accent5 5 5" xfId="3849"/>
    <cellStyle name="20% - Accent5 5 5 2" xfId="3850"/>
    <cellStyle name="20% - Accent5 5 5 2 2" xfId="3851"/>
    <cellStyle name="20% - Accent5 5 5 2 2 2" xfId="3852"/>
    <cellStyle name="20% - Accent5 5 5 2 3" xfId="3853"/>
    <cellStyle name="20% - Accent5 5 5 3" xfId="3854"/>
    <cellStyle name="20% - Accent5 5 5 3 2" xfId="3855"/>
    <cellStyle name="20% - Accent5 5 5 4" xfId="3856"/>
    <cellStyle name="20% - Accent5 5 6" xfId="3857"/>
    <cellStyle name="20% - Accent5 5 6 2" xfId="3858"/>
    <cellStyle name="20% - Accent5 5 6 2 2" xfId="3859"/>
    <cellStyle name="20% - Accent5 5 6 3" xfId="3860"/>
    <cellStyle name="20% - Accent5 5 7" xfId="3861"/>
    <cellStyle name="20% - Accent5 5 7 2" xfId="3862"/>
    <cellStyle name="20% - Accent5 5 8" xfId="3863"/>
    <cellStyle name="20% - Accent5 6" xfId="3864"/>
    <cellStyle name="20% - Accent5 6 2" xfId="3865"/>
    <cellStyle name="20% - Accent5 6 2 2" xfId="3866"/>
    <cellStyle name="20% - Accent5 6 2 2 2" xfId="3867"/>
    <cellStyle name="20% - Accent5 6 2 2 2 2" xfId="3868"/>
    <cellStyle name="20% - Accent5 6 2 2 2 2 2" xfId="3869"/>
    <cellStyle name="20% - Accent5 6 2 2 2 3" xfId="3870"/>
    <cellStyle name="20% - Accent5 6 2 2 3" xfId="3871"/>
    <cellStyle name="20% - Accent5 6 2 2 3 2" xfId="3872"/>
    <cellStyle name="20% - Accent5 6 2 2 4" xfId="3873"/>
    <cellStyle name="20% - Accent5 6 2 3" xfId="3874"/>
    <cellStyle name="20% - Accent5 6 2 3 2" xfId="3875"/>
    <cellStyle name="20% - Accent5 6 2 3 2 2" xfId="3876"/>
    <cellStyle name="20% - Accent5 6 2 3 2 2 2" xfId="3877"/>
    <cellStyle name="20% - Accent5 6 2 3 2 3" xfId="3878"/>
    <cellStyle name="20% - Accent5 6 2 3 3" xfId="3879"/>
    <cellStyle name="20% - Accent5 6 2 3 3 2" xfId="3880"/>
    <cellStyle name="20% - Accent5 6 2 3 4" xfId="3881"/>
    <cellStyle name="20% - Accent5 6 2 4" xfId="3882"/>
    <cellStyle name="20% - Accent5 6 2 4 2" xfId="3883"/>
    <cellStyle name="20% - Accent5 6 2 4 2 2" xfId="3884"/>
    <cellStyle name="20% - Accent5 6 2 4 3" xfId="3885"/>
    <cellStyle name="20% - Accent5 6 2 5" xfId="3886"/>
    <cellStyle name="20% - Accent5 6 2 5 2" xfId="3887"/>
    <cellStyle name="20% - Accent5 6 2 6" xfId="3888"/>
    <cellStyle name="20% - Accent5 6 3" xfId="3889"/>
    <cellStyle name="20% - Accent5 6 3 2" xfId="3890"/>
    <cellStyle name="20% - Accent5 6 3 2 2" xfId="3891"/>
    <cellStyle name="20% - Accent5 6 3 2 2 2" xfId="3892"/>
    <cellStyle name="20% - Accent5 6 3 2 2 2 2" xfId="3893"/>
    <cellStyle name="20% - Accent5 6 3 2 2 3" xfId="3894"/>
    <cellStyle name="20% - Accent5 6 3 2 3" xfId="3895"/>
    <cellStyle name="20% - Accent5 6 3 2 3 2" xfId="3896"/>
    <cellStyle name="20% - Accent5 6 3 2 4" xfId="3897"/>
    <cellStyle name="20% - Accent5 6 3 3" xfId="3898"/>
    <cellStyle name="20% - Accent5 6 3 3 2" xfId="3899"/>
    <cellStyle name="20% - Accent5 6 3 3 2 2" xfId="3900"/>
    <cellStyle name="20% - Accent5 6 3 3 2 2 2" xfId="3901"/>
    <cellStyle name="20% - Accent5 6 3 3 2 3" xfId="3902"/>
    <cellStyle name="20% - Accent5 6 3 3 3" xfId="3903"/>
    <cellStyle name="20% - Accent5 6 3 3 3 2" xfId="3904"/>
    <cellStyle name="20% - Accent5 6 3 3 4" xfId="3905"/>
    <cellStyle name="20% - Accent5 6 3 4" xfId="3906"/>
    <cellStyle name="20% - Accent5 6 3 4 2" xfId="3907"/>
    <cellStyle name="20% - Accent5 6 3 4 2 2" xfId="3908"/>
    <cellStyle name="20% - Accent5 6 3 4 3" xfId="3909"/>
    <cellStyle name="20% - Accent5 6 3 5" xfId="3910"/>
    <cellStyle name="20% - Accent5 6 3 5 2" xfId="3911"/>
    <cellStyle name="20% - Accent5 6 3 6" xfId="3912"/>
    <cellStyle name="20% - Accent5 6 4" xfId="3913"/>
    <cellStyle name="20% - Accent5 6 4 2" xfId="3914"/>
    <cellStyle name="20% - Accent5 6 4 2 2" xfId="3915"/>
    <cellStyle name="20% - Accent5 6 4 2 2 2" xfId="3916"/>
    <cellStyle name="20% - Accent5 6 4 2 3" xfId="3917"/>
    <cellStyle name="20% - Accent5 6 4 3" xfId="3918"/>
    <cellStyle name="20% - Accent5 6 4 3 2" xfId="3919"/>
    <cellStyle name="20% - Accent5 6 4 4" xfId="3920"/>
    <cellStyle name="20% - Accent5 6 5" xfId="3921"/>
    <cellStyle name="20% - Accent5 6 5 2" xfId="3922"/>
    <cellStyle name="20% - Accent5 6 5 2 2" xfId="3923"/>
    <cellStyle name="20% - Accent5 6 5 2 2 2" xfId="3924"/>
    <cellStyle name="20% - Accent5 6 5 2 3" xfId="3925"/>
    <cellStyle name="20% - Accent5 6 5 3" xfId="3926"/>
    <cellStyle name="20% - Accent5 6 5 3 2" xfId="3927"/>
    <cellStyle name="20% - Accent5 6 5 4" xfId="3928"/>
    <cellStyle name="20% - Accent5 6 6" xfId="3929"/>
    <cellStyle name="20% - Accent5 6 6 2" xfId="3930"/>
    <cellStyle name="20% - Accent5 6 6 2 2" xfId="3931"/>
    <cellStyle name="20% - Accent5 6 6 3" xfId="3932"/>
    <cellStyle name="20% - Accent5 6 7" xfId="3933"/>
    <cellStyle name="20% - Accent5 6 7 2" xfId="3934"/>
    <cellStyle name="20% - Accent5 6 8" xfId="3935"/>
    <cellStyle name="20% - Accent5 7" xfId="3936"/>
    <cellStyle name="20% - Accent5 8" xfId="3937"/>
    <cellStyle name="20% - Accent5 9" xfId="3938"/>
    <cellStyle name="20% - Accent6 10" xfId="3939"/>
    <cellStyle name="20% - Accent6 10 2" xfId="3940"/>
    <cellStyle name="20% - Accent6 11" xfId="3941"/>
    <cellStyle name="20% - Accent6 12" xfId="3942"/>
    <cellStyle name="20% - Accent6 12 2" xfId="3943"/>
    <cellStyle name="20% - Accent6 13" xfId="3944"/>
    <cellStyle name="20% - Accent6 14" xfId="3945"/>
    <cellStyle name="20% - Accent6 15" xfId="3946"/>
    <cellStyle name="20% - Accent6 16" xfId="3947"/>
    <cellStyle name="20% - Accent6 17" xfId="3948"/>
    <cellStyle name="20% - Accent6 18" xfId="3949"/>
    <cellStyle name="20% - Accent6 19" xfId="3950"/>
    <cellStyle name="20% - Accent6 2" xfId="3951"/>
    <cellStyle name="20% - Accent6 2 2" xfId="3952"/>
    <cellStyle name="20% - Accent6 2_401K Summary" xfId="3953"/>
    <cellStyle name="20% - Accent6 20" xfId="3954"/>
    <cellStyle name="20% - Accent6 21" xfId="3955"/>
    <cellStyle name="20% - Accent6 22" xfId="3956"/>
    <cellStyle name="20% - Accent6 3" xfId="3957"/>
    <cellStyle name="20% - Accent6 3 2" xfId="3958"/>
    <cellStyle name="20% - Accent6 3 2 2" xfId="3959"/>
    <cellStyle name="20% - Accent6 3 2 2 2" xfId="3960"/>
    <cellStyle name="20% - Accent6 3 2 2 2 2" xfId="3961"/>
    <cellStyle name="20% - Accent6 3 2 2 2 2 2" xfId="3962"/>
    <cellStyle name="20% - Accent6 3 2 2 2 2 2 2" xfId="3963"/>
    <cellStyle name="20% - Accent6 3 2 2 2 2 3" xfId="3964"/>
    <cellStyle name="20% - Accent6 3 2 2 2 3" xfId="3965"/>
    <cellStyle name="20% - Accent6 3 2 2 2 3 2" xfId="3966"/>
    <cellStyle name="20% - Accent6 3 2 2 2 4" xfId="3967"/>
    <cellStyle name="20% - Accent6 3 2 2 3" xfId="3968"/>
    <cellStyle name="20% - Accent6 3 2 2 3 2" xfId="3969"/>
    <cellStyle name="20% - Accent6 3 2 2 3 2 2" xfId="3970"/>
    <cellStyle name="20% - Accent6 3 2 2 3 2 2 2" xfId="3971"/>
    <cellStyle name="20% - Accent6 3 2 2 3 2 3" xfId="3972"/>
    <cellStyle name="20% - Accent6 3 2 2 3 3" xfId="3973"/>
    <cellStyle name="20% - Accent6 3 2 2 3 3 2" xfId="3974"/>
    <cellStyle name="20% - Accent6 3 2 2 3 4" xfId="3975"/>
    <cellStyle name="20% - Accent6 3 2 2 4" xfId="3976"/>
    <cellStyle name="20% - Accent6 3 2 2 4 2" xfId="3977"/>
    <cellStyle name="20% - Accent6 3 2 2 4 2 2" xfId="3978"/>
    <cellStyle name="20% - Accent6 3 2 2 4 3" xfId="3979"/>
    <cellStyle name="20% - Accent6 3 2 2 5" xfId="3980"/>
    <cellStyle name="20% - Accent6 3 2 2 5 2" xfId="3981"/>
    <cellStyle name="20% - Accent6 3 2 2 6" xfId="3982"/>
    <cellStyle name="20% - Accent6 3 2 3" xfId="3983"/>
    <cellStyle name="20% - Accent6 3 2 3 2" xfId="3984"/>
    <cellStyle name="20% - Accent6 3 2 3 2 2" xfId="3985"/>
    <cellStyle name="20% - Accent6 3 2 3 2 2 2" xfId="3986"/>
    <cellStyle name="20% - Accent6 3 2 3 2 2 2 2" xfId="3987"/>
    <cellStyle name="20% - Accent6 3 2 3 2 2 3" xfId="3988"/>
    <cellStyle name="20% - Accent6 3 2 3 2 3" xfId="3989"/>
    <cellStyle name="20% - Accent6 3 2 3 2 3 2" xfId="3990"/>
    <cellStyle name="20% - Accent6 3 2 3 2 4" xfId="3991"/>
    <cellStyle name="20% - Accent6 3 2 3 3" xfId="3992"/>
    <cellStyle name="20% - Accent6 3 2 3 3 2" xfId="3993"/>
    <cellStyle name="20% - Accent6 3 2 3 3 2 2" xfId="3994"/>
    <cellStyle name="20% - Accent6 3 2 3 3 2 2 2" xfId="3995"/>
    <cellStyle name="20% - Accent6 3 2 3 3 2 3" xfId="3996"/>
    <cellStyle name="20% - Accent6 3 2 3 3 3" xfId="3997"/>
    <cellStyle name="20% - Accent6 3 2 3 3 3 2" xfId="3998"/>
    <cellStyle name="20% - Accent6 3 2 3 3 4" xfId="3999"/>
    <cellStyle name="20% - Accent6 3 2 3 4" xfId="4000"/>
    <cellStyle name="20% - Accent6 3 2 3 4 2" xfId="4001"/>
    <cellStyle name="20% - Accent6 3 2 3 4 2 2" xfId="4002"/>
    <cellStyle name="20% - Accent6 3 2 3 4 3" xfId="4003"/>
    <cellStyle name="20% - Accent6 3 2 3 5" xfId="4004"/>
    <cellStyle name="20% - Accent6 3 2 3 5 2" xfId="4005"/>
    <cellStyle name="20% - Accent6 3 2 3 6" xfId="4006"/>
    <cellStyle name="20% - Accent6 3 2 4" xfId="4007"/>
    <cellStyle name="20% - Accent6 3 2 4 2" xfId="4008"/>
    <cellStyle name="20% - Accent6 3 2 4 2 2" xfId="4009"/>
    <cellStyle name="20% - Accent6 3 2 4 2 2 2" xfId="4010"/>
    <cellStyle name="20% - Accent6 3 2 4 2 3" xfId="4011"/>
    <cellStyle name="20% - Accent6 3 2 4 3" xfId="4012"/>
    <cellStyle name="20% - Accent6 3 2 4 3 2" xfId="4013"/>
    <cellStyle name="20% - Accent6 3 2 4 4" xfId="4014"/>
    <cellStyle name="20% - Accent6 3 2 5" xfId="4015"/>
    <cellStyle name="20% - Accent6 3 2 5 2" xfId="4016"/>
    <cellStyle name="20% - Accent6 3 2 5 2 2" xfId="4017"/>
    <cellStyle name="20% - Accent6 3 2 5 2 2 2" xfId="4018"/>
    <cellStyle name="20% - Accent6 3 2 5 2 3" xfId="4019"/>
    <cellStyle name="20% - Accent6 3 2 5 3" xfId="4020"/>
    <cellStyle name="20% - Accent6 3 2 5 3 2" xfId="4021"/>
    <cellStyle name="20% - Accent6 3 2 5 4" xfId="4022"/>
    <cellStyle name="20% - Accent6 3 2 6" xfId="4023"/>
    <cellStyle name="20% - Accent6 3 2 6 2" xfId="4024"/>
    <cellStyle name="20% - Accent6 3 2 6 2 2" xfId="4025"/>
    <cellStyle name="20% - Accent6 3 2 6 3" xfId="4026"/>
    <cellStyle name="20% - Accent6 3 2 7" xfId="4027"/>
    <cellStyle name="20% - Accent6 3 2 7 2" xfId="4028"/>
    <cellStyle name="20% - Accent6 3 2 8" xfId="4029"/>
    <cellStyle name="20% - Accent6 3 3" xfId="4030"/>
    <cellStyle name="20% - Accent6 3 3 2" xfId="4031"/>
    <cellStyle name="20% - Accent6 3 3 2 2" xfId="4032"/>
    <cellStyle name="20% - Accent6 3 3 2 2 2" xfId="4033"/>
    <cellStyle name="20% - Accent6 3 3 2 2 2 2" xfId="4034"/>
    <cellStyle name="20% - Accent6 3 3 2 2 3" xfId="4035"/>
    <cellStyle name="20% - Accent6 3 3 2 3" xfId="4036"/>
    <cellStyle name="20% - Accent6 3 3 2 3 2" xfId="4037"/>
    <cellStyle name="20% - Accent6 3 3 2 4" xfId="4038"/>
    <cellStyle name="20% - Accent6 3 3 3" xfId="4039"/>
    <cellStyle name="20% - Accent6 3 3 3 2" xfId="4040"/>
    <cellStyle name="20% - Accent6 3 3 3 2 2" xfId="4041"/>
    <cellStyle name="20% - Accent6 3 3 3 2 2 2" xfId="4042"/>
    <cellStyle name="20% - Accent6 3 3 3 2 3" xfId="4043"/>
    <cellStyle name="20% - Accent6 3 3 3 3" xfId="4044"/>
    <cellStyle name="20% - Accent6 3 3 3 3 2" xfId="4045"/>
    <cellStyle name="20% - Accent6 3 3 3 4" xfId="4046"/>
    <cellStyle name="20% - Accent6 3 3 4" xfId="4047"/>
    <cellStyle name="20% - Accent6 3 3 4 2" xfId="4048"/>
    <cellStyle name="20% - Accent6 3 3 4 2 2" xfId="4049"/>
    <cellStyle name="20% - Accent6 3 3 4 3" xfId="4050"/>
    <cellStyle name="20% - Accent6 3 3 5" xfId="4051"/>
    <cellStyle name="20% - Accent6 3 3 5 2" xfId="4052"/>
    <cellStyle name="20% - Accent6 3 3 6" xfId="4053"/>
    <cellStyle name="20% - Accent6 3 4" xfId="4054"/>
    <cellStyle name="20% - Accent6 3 4 2" xfId="4055"/>
    <cellStyle name="20% - Accent6 3 4 2 2" xfId="4056"/>
    <cellStyle name="20% - Accent6 3 4 2 2 2" xfId="4057"/>
    <cellStyle name="20% - Accent6 3 4 2 2 2 2" xfId="4058"/>
    <cellStyle name="20% - Accent6 3 4 2 2 3" xfId="4059"/>
    <cellStyle name="20% - Accent6 3 4 2 3" xfId="4060"/>
    <cellStyle name="20% - Accent6 3 4 2 3 2" xfId="4061"/>
    <cellStyle name="20% - Accent6 3 4 2 4" xfId="4062"/>
    <cellStyle name="20% - Accent6 3 4 3" xfId="4063"/>
    <cellStyle name="20% - Accent6 3 4 3 2" xfId="4064"/>
    <cellStyle name="20% - Accent6 3 4 3 2 2" xfId="4065"/>
    <cellStyle name="20% - Accent6 3 4 3 2 2 2" xfId="4066"/>
    <cellStyle name="20% - Accent6 3 4 3 2 3" xfId="4067"/>
    <cellStyle name="20% - Accent6 3 4 3 3" xfId="4068"/>
    <cellStyle name="20% - Accent6 3 4 3 3 2" xfId="4069"/>
    <cellStyle name="20% - Accent6 3 4 3 4" xfId="4070"/>
    <cellStyle name="20% - Accent6 3 4 4" xfId="4071"/>
    <cellStyle name="20% - Accent6 3 4 4 2" xfId="4072"/>
    <cellStyle name="20% - Accent6 3 4 4 2 2" xfId="4073"/>
    <cellStyle name="20% - Accent6 3 4 4 3" xfId="4074"/>
    <cellStyle name="20% - Accent6 3 4 5" xfId="4075"/>
    <cellStyle name="20% - Accent6 3 4 5 2" xfId="4076"/>
    <cellStyle name="20% - Accent6 3 4 6" xfId="4077"/>
    <cellStyle name="20% - Accent6 3 5" xfId="4078"/>
    <cellStyle name="20% - Accent6 3 5 2" xfId="4079"/>
    <cellStyle name="20% - Accent6 3 5 2 2" xfId="4080"/>
    <cellStyle name="20% - Accent6 3 5 2 2 2" xfId="4081"/>
    <cellStyle name="20% - Accent6 3 5 2 3" xfId="4082"/>
    <cellStyle name="20% - Accent6 3 5 3" xfId="4083"/>
    <cellStyle name="20% - Accent6 3 5 3 2" xfId="4084"/>
    <cellStyle name="20% - Accent6 3 5 4" xfId="4085"/>
    <cellStyle name="20% - Accent6 3 6" xfId="4086"/>
    <cellStyle name="20% - Accent6 3 6 2" xfId="4087"/>
    <cellStyle name="20% - Accent6 3 6 2 2" xfId="4088"/>
    <cellStyle name="20% - Accent6 3 6 2 2 2" xfId="4089"/>
    <cellStyle name="20% - Accent6 3 6 2 3" xfId="4090"/>
    <cellStyle name="20% - Accent6 3 6 3" xfId="4091"/>
    <cellStyle name="20% - Accent6 3 6 3 2" xfId="4092"/>
    <cellStyle name="20% - Accent6 3 6 4" xfId="4093"/>
    <cellStyle name="20% - Accent6 3 7" xfId="4094"/>
    <cellStyle name="20% - Accent6 3 7 2" xfId="4095"/>
    <cellStyle name="20% - Accent6 3 7 2 2" xfId="4096"/>
    <cellStyle name="20% - Accent6 3 7 3" xfId="4097"/>
    <cellStyle name="20% - Accent6 3 8" xfId="4098"/>
    <cellStyle name="20% - Accent6 3 8 2" xfId="4099"/>
    <cellStyle name="20% - Accent6 3 9" xfId="4100"/>
    <cellStyle name="20% - Accent6 4" xfId="4101"/>
    <cellStyle name="20% - Accent6 4 2" xfId="4102"/>
    <cellStyle name="20% - Accent6 4 2 2" xfId="4103"/>
    <cellStyle name="20% - Accent6 4 3" xfId="4104"/>
    <cellStyle name="20% - Accent6 5" xfId="4105"/>
    <cellStyle name="20% - Accent6 5 2" xfId="4106"/>
    <cellStyle name="20% - Accent6 5 2 2" xfId="4107"/>
    <cellStyle name="20% - Accent6 5 2 2 2" xfId="4108"/>
    <cellStyle name="20% - Accent6 5 2 2 2 2" xfId="4109"/>
    <cellStyle name="20% - Accent6 5 2 2 2 2 2" xfId="4110"/>
    <cellStyle name="20% - Accent6 5 2 2 2 3" xfId="4111"/>
    <cellStyle name="20% - Accent6 5 2 2 3" xfId="4112"/>
    <cellStyle name="20% - Accent6 5 2 2 3 2" xfId="4113"/>
    <cellStyle name="20% - Accent6 5 2 2 4" xfId="4114"/>
    <cellStyle name="20% - Accent6 5 2 3" xfId="4115"/>
    <cellStyle name="20% - Accent6 5 2 3 2" xfId="4116"/>
    <cellStyle name="20% - Accent6 5 2 3 2 2" xfId="4117"/>
    <cellStyle name="20% - Accent6 5 2 3 2 2 2" xfId="4118"/>
    <cellStyle name="20% - Accent6 5 2 3 2 3" xfId="4119"/>
    <cellStyle name="20% - Accent6 5 2 3 3" xfId="4120"/>
    <cellStyle name="20% - Accent6 5 2 3 3 2" xfId="4121"/>
    <cellStyle name="20% - Accent6 5 2 3 4" xfId="4122"/>
    <cellStyle name="20% - Accent6 5 2 4" xfId="4123"/>
    <cellStyle name="20% - Accent6 5 2 4 2" xfId="4124"/>
    <cellStyle name="20% - Accent6 5 2 4 2 2" xfId="4125"/>
    <cellStyle name="20% - Accent6 5 2 4 3" xfId="4126"/>
    <cellStyle name="20% - Accent6 5 2 5" xfId="4127"/>
    <cellStyle name="20% - Accent6 5 2 5 2" xfId="4128"/>
    <cellStyle name="20% - Accent6 5 2 6" xfId="4129"/>
    <cellStyle name="20% - Accent6 5 3" xfId="4130"/>
    <cellStyle name="20% - Accent6 5 3 2" xfId="4131"/>
    <cellStyle name="20% - Accent6 5 3 2 2" xfId="4132"/>
    <cellStyle name="20% - Accent6 5 3 2 2 2" xfId="4133"/>
    <cellStyle name="20% - Accent6 5 3 2 2 2 2" xfId="4134"/>
    <cellStyle name="20% - Accent6 5 3 2 2 3" xfId="4135"/>
    <cellStyle name="20% - Accent6 5 3 2 3" xfId="4136"/>
    <cellStyle name="20% - Accent6 5 3 2 3 2" xfId="4137"/>
    <cellStyle name="20% - Accent6 5 3 2 4" xfId="4138"/>
    <cellStyle name="20% - Accent6 5 3 3" xfId="4139"/>
    <cellStyle name="20% - Accent6 5 3 3 2" xfId="4140"/>
    <cellStyle name="20% - Accent6 5 3 3 2 2" xfId="4141"/>
    <cellStyle name="20% - Accent6 5 3 3 2 2 2" xfId="4142"/>
    <cellStyle name="20% - Accent6 5 3 3 2 3" xfId="4143"/>
    <cellStyle name="20% - Accent6 5 3 3 3" xfId="4144"/>
    <cellStyle name="20% - Accent6 5 3 3 3 2" xfId="4145"/>
    <cellStyle name="20% - Accent6 5 3 3 4" xfId="4146"/>
    <cellStyle name="20% - Accent6 5 3 4" xfId="4147"/>
    <cellStyle name="20% - Accent6 5 3 4 2" xfId="4148"/>
    <cellStyle name="20% - Accent6 5 3 4 2 2" xfId="4149"/>
    <cellStyle name="20% - Accent6 5 3 4 3" xfId="4150"/>
    <cellStyle name="20% - Accent6 5 3 5" xfId="4151"/>
    <cellStyle name="20% - Accent6 5 3 5 2" xfId="4152"/>
    <cellStyle name="20% - Accent6 5 3 6" xfId="4153"/>
    <cellStyle name="20% - Accent6 5 4" xfId="4154"/>
    <cellStyle name="20% - Accent6 5 4 2" xfId="4155"/>
    <cellStyle name="20% - Accent6 5 4 2 2" xfId="4156"/>
    <cellStyle name="20% - Accent6 5 4 2 2 2" xfId="4157"/>
    <cellStyle name="20% - Accent6 5 4 2 3" xfId="4158"/>
    <cellStyle name="20% - Accent6 5 4 3" xfId="4159"/>
    <cellStyle name="20% - Accent6 5 4 3 2" xfId="4160"/>
    <cellStyle name="20% - Accent6 5 4 4" xfId="4161"/>
    <cellStyle name="20% - Accent6 5 5" xfId="4162"/>
    <cellStyle name="20% - Accent6 5 5 2" xfId="4163"/>
    <cellStyle name="20% - Accent6 5 5 2 2" xfId="4164"/>
    <cellStyle name="20% - Accent6 5 5 2 2 2" xfId="4165"/>
    <cellStyle name="20% - Accent6 5 5 2 3" xfId="4166"/>
    <cellStyle name="20% - Accent6 5 5 3" xfId="4167"/>
    <cellStyle name="20% - Accent6 5 5 3 2" xfId="4168"/>
    <cellStyle name="20% - Accent6 5 5 4" xfId="4169"/>
    <cellStyle name="20% - Accent6 5 6" xfId="4170"/>
    <cellStyle name="20% - Accent6 5 6 2" xfId="4171"/>
    <cellStyle name="20% - Accent6 5 6 2 2" xfId="4172"/>
    <cellStyle name="20% - Accent6 5 6 3" xfId="4173"/>
    <cellStyle name="20% - Accent6 5 7" xfId="4174"/>
    <cellStyle name="20% - Accent6 5 7 2" xfId="4175"/>
    <cellStyle name="20% - Accent6 5 8" xfId="4176"/>
    <cellStyle name="20% - Accent6 6" xfId="4177"/>
    <cellStyle name="20% - Accent6 6 2" xfId="4178"/>
    <cellStyle name="20% - Accent6 6 2 2" xfId="4179"/>
    <cellStyle name="20% - Accent6 6 2 2 2" xfId="4180"/>
    <cellStyle name="20% - Accent6 6 2 2 2 2" xfId="4181"/>
    <cellStyle name="20% - Accent6 6 2 2 2 2 2" xfId="4182"/>
    <cellStyle name="20% - Accent6 6 2 2 2 3" xfId="4183"/>
    <cellStyle name="20% - Accent6 6 2 2 3" xfId="4184"/>
    <cellStyle name="20% - Accent6 6 2 2 3 2" xfId="4185"/>
    <cellStyle name="20% - Accent6 6 2 2 4" xfId="4186"/>
    <cellStyle name="20% - Accent6 6 2 3" xfId="4187"/>
    <cellStyle name="20% - Accent6 6 2 3 2" xfId="4188"/>
    <cellStyle name="20% - Accent6 6 2 3 2 2" xfId="4189"/>
    <cellStyle name="20% - Accent6 6 2 3 2 2 2" xfId="4190"/>
    <cellStyle name="20% - Accent6 6 2 3 2 3" xfId="4191"/>
    <cellStyle name="20% - Accent6 6 2 3 3" xfId="4192"/>
    <cellStyle name="20% - Accent6 6 2 3 3 2" xfId="4193"/>
    <cellStyle name="20% - Accent6 6 2 3 4" xfId="4194"/>
    <cellStyle name="20% - Accent6 6 2 4" xfId="4195"/>
    <cellStyle name="20% - Accent6 6 2 4 2" xfId="4196"/>
    <cellStyle name="20% - Accent6 6 2 4 2 2" xfId="4197"/>
    <cellStyle name="20% - Accent6 6 2 4 3" xfId="4198"/>
    <cellStyle name="20% - Accent6 6 2 5" xfId="4199"/>
    <cellStyle name="20% - Accent6 6 2 5 2" xfId="4200"/>
    <cellStyle name="20% - Accent6 6 2 6" xfId="4201"/>
    <cellStyle name="20% - Accent6 6 3" xfId="4202"/>
    <cellStyle name="20% - Accent6 6 3 2" xfId="4203"/>
    <cellStyle name="20% - Accent6 6 3 2 2" xfId="4204"/>
    <cellStyle name="20% - Accent6 6 3 2 2 2" xfId="4205"/>
    <cellStyle name="20% - Accent6 6 3 2 2 2 2" xfId="4206"/>
    <cellStyle name="20% - Accent6 6 3 2 2 3" xfId="4207"/>
    <cellStyle name="20% - Accent6 6 3 2 3" xfId="4208"/>
    <cellStyle name="20% - Accent6 6 3 2 3 2" xfId="4209"/>
    <cellStyle name="20% - Accent6 6 3 2 4" xfId="4210"/>
    <cellStyle name="20% - Accent6 6 3 3" xfId="4211"/>
    <cellStyle name="20% - Accent6 6 3 3 2" xfId="4212"/>
    <cellStyle name="20% - Accent6 6 3 3 2 2" xfId="4213"/>
    <cellStyle name="20% - Accent6 6 3 3 2 2 2" xfId="4214"/>
    <cellStyle name="20% - Accent6 6 3 3 2 3" xfId="4215"/>
    <cellStyle name="20% - Accent6 6 3 3 3" xfId="4216"/>
    <cellStyle name="20% - Accent6 6 3 3 3 2" xfId="4217"/>
    <cellStyle name="20% - Accent6 6 3 3 4" xfId="4218"/>
    <cellStyle name="20% - Accent6 6 3 4" xfId="4219"/>
    <cellStyle name="20% - Accent6 6 3 4 2" xfId="4220"/>
    <cellStyle name="20% - Accent6 6 3 4 2 2" xfId="4221"/>
    <cellStyle name="20% - Accent6 6 3 4 3" xfId="4222"/>
    <cellStyle name="20% - Accent6 6 3 5" xfId="4223"/>
    <cellStyle name="20% - Accent6 6 3 5 2" xfId="4224"/>
    <cellStyle name="20% - Accent6 6 3 6" xfId="4225"/>
    <cellStyle name="20% - Accent6 6 4" xfId="4226"/>
    <cellStyle name="20% - Accent6 6 4 2" xfId="4227"/>
    <cellStyle name="20% - Accent6 6 4 2 2" xfId="4228"/>
    <cellStyle name="20% - Accent6 6 4 2 2 2" xfId="4229"/>
    <cellStyle name="20% - Accent6 6 4 2 3" xfId="4230"/>
    <cellStyle name="20% - Accent6 6 4 3" xfId="4231"/>
    <cellStyle name="20% - Accent6 6 4 3 2" xfId="4232"/>
    <cellStyle name="20% - Accent6 6 4 4" xfId="4233"/>
    <cellStyle name="20% - Accent6 6 5" xfId="4234"/>
    <cellStyle name="20% - Accent6 6 5 2" xfId="4235"/>
    <cellStyle name="20% - Accent6 6 5 2 2" xfId="4236"/>
    <cellStyle name="20% - Accent6 6 5 2 2 2" xfId="4237"/>
    <cellStyle name="20% - Accent6 6 5 2 3" xfId="4238"/>
    <cellStyle name="20% - Accent6 6 5 3" xfId="4239"/>
    <cellStyle name="20% - Accent6 6 5 3 2" xfId="4240"/>
    <cellStyle name="20% - Accent6 6 5 4" xfId="4241"/>
    <cellStyle name="20% - Accent6 6 6" xfId="4242"/>
    <cellStyle name="20% - Accent6 6 6 2" xfId="4243"/>
    <cellStyle name="20% - Accent6 6 6 2 2" xfId="4244"/>
    <cellStyle name="20% - Accent6 6 6 3" xfId="4245"/>
    <cellStyle name="20% - Accent6 6 7" xfId="4246"/>
    <cellStyle name="20% - Accent6 6 7 2" xfId="4247"/>
    <cellStyle name="20% - Accent6 6 8" xfId="4248"/>
    <cellStyle name="20% - Accent6 7" xfId="4249"/>
    <cellStyle name="20% - Accent6 8" xfId="4250"/>
    <cellStyle name="20% - Accent6 9" xfId="4251"/>
    <cellStyle name="24" xfId="4252"/>
    <cellStyle name="40% - Accent1 10" xfId="4253"/>
    <cellStyle name="40% - Accent1 10 2" xfId="4254"/>
    <cellStyle name="40% - Accent1 11" xfId="4255"/>
    <cellStyle name="40% - Accent1 12" xfId="4256"/>
    <cellStyle name="40% - Accent1 12 2" xfId="4257"/>
    <cellStyle name="40% - Accent1 13" xfId="4258"/>
    <cellStyle name="40% - Accent1 14" xfId="4259"/>
    <cellStyle name="40% - Accent1 15" xfId="4260"/>
    <cellStyle name="40% - Accent1 16" xfId="4261"/>
    <cellStyle name="40% - Accent1 17" xfId="4262"/>
    <cellStyle name="40% - Accent1 18" xfId="4263"/>
    <cellStyle name="40% - Accent1 19" xfId="4264"/>
    <cellStyle name="40% - Accent1 2" xfId="4265"/>
    <cellStyle name="40% - Accent1 2 2" xfId="4266"/>
    <cellStyle name="40% - Accent1 2_401K Summary" xfId="4267"/>
    <cellStyle name="40% - Accent1 20" xfId="4268"/>
    <cellStyle name="40% - Accent1 21" xfId="4269"/>
    <cellStyle name="40% - Accent1 22" xfId="4270"/>
    <cellStyle name="40% - Accent1 3" xfId="4271"/>
    <cellStyle name="40% - Accent1 3 2" xfId="4272"/>
    <cellStyle name="40% - Accent1 3 2 2" xfId="4273"/>
    <cellStyle name="40% - Accent1 3 2 2 2" xfId="4274"/>
    <cellStyle name="40% - Accent1 3 2 2 2 2" xfId="4275"/>
    <cellStyle name="40% - Accent1 3 2 2 2 2 2" xfId="4276"/>
    <cellStyle name="40% - Accent1 3 2 2 2 2 2 2" xfId="4277"/>
    <cellStyle name="40% - Accent1 3 2 2 2 2 3" xfId="4278"/>
    <cellStyle name="40% - Accent1 3 2 2 2 3" xfId="4279"/>
    <cellStyle name="40% - Accent1 3 2 2 2 3 2" xfId="4280"/>
    <cellStyle name="40% - Accent1 3 2 2 2 4" xfId="4281"/>
    <cellStyle name="40% - Accent1 3 2 2 3" xfId="4282"/>
    <cellStyle name="40% - Accent1 3 2 2 3 2" xfId="4283"/>
    <cellStyle name="40% - Accent1 3 2 2 3 2 2" xfId="4284"/>
    <cellStyle name="40% - Accent1 3 2 2 3 2 2 2" xfId="4285"/>
    <cellStyle name="40% - Accent1 3 2 2 3 2 3" xfId="4286"/>
    <cellStyle name="40% - Accent1 3 2 2 3 3" xfId="4287"/>
    <cellStyle name="40% - Accent1 3 2 2 3 3 2" xfId="4288"/>
    <cellStyle name="40% - Accent1 3 2 2 3 4" xfId="4289"/>
    <cellStyle name="40% - Accent1 3 2 2 4" xfId="4290"/>
    <cellStyle name="40% - Accent1 3 2 2 4 2" xfId="4291"/>
    <cellStyle name="40% - Accent1 3 2 2 4 2 2" xfId="4292"/>
    <cellStyle name="40% - Accent1 3 2 2 4 3" xfId="4293"/>
    <cellStyle name="40% - Accent1 3 2 2 5" xfId="4294"/>
    <cellStyle name="40% - Accent1 3 2 2 5 2" xfId="4295"/>
    <cellStyle name="40% - Accent1 3 2 2 6" xfId="4296"/>
    <cellStyle name="40% - Accent1 3 2 3" xfId="4297"/>
    <cellStyle name="40% - Accent1 3 2 3 2" xfId="4298"/>
    <cellStyle name="40% - Accent1 3 2 3 2 2" xfId="4299"/>
    <cellStyle name="40% - Accent1 3 2 3 2 2 2" xfId="4300"/>
    <cellStyle name="40% - Accent1 3 2 3 2 2 2 2" xfId="4301"/>
    <cellStyle name="40% - Accent1 3 2 3 2 2 3" xfId="4302"/>
    <cellStyle name="40% - Accent1 3 2 3 2 3" xfId="4303"/>
    <cellStyle name="40% - Accent1 3 2 3 2 3 2" xfId="4304"/>
    <cellStyle name="40% - Accent1 3 2 3 2 4" xfId="4305"/>
    <cellStyle name="40% - Accent1 3 2 3 3" xfId="4306"/>
    <cellStyle name="40% - Accent1 3 2 3 3 2" xfId="4307"/>
    <cellStyle name="40% - Accent1 3 2 3 3 2 2" xfId="4308"/>
    <cellStyle name="40% - Accent1 3 2 3 3 2 2 2" xfId="4309"/>
    <cellStyle name="40% - Accent1 3 2 3 3 2 3" xfId="4310"/>
    <cellStyle name="40% - Accent1 3 2 3 3 3" xfId="4311"/>
    <cellStyle name="40% - Accent1 3 2 3 3 3 2" xfId="4312"/>
    <cellStyle name="40% - Accent1 3 2 3 3 4" xfId="4313"/>
    <cellStyle name="40% - Accent1 3 2 3 4" xfId="4314"/>
    <cellStyle name="40% - Accent1 3 2 3 4 2" xfId="4315"/>
    <cellStyle name="40% - Accent1 3 2 3 4 2 2" xfId="4316"/>
    <cellStyle name="40% - Accent1 3 2 3 4 3" xfId="4317"/>
    <cellStyle name="40% - Accent1 3 2 3 5" xfId="4318"/>
    <cellStyle name="40% - Accent1 3 2 3 5 2" xfId="4319"/>
    <cellStyle name="40% - Accent1 3 2 3 6" xfId="4320"/>
    <cellStyle name="40% - Accent1 3 2 4" xfId="4321"/>
    <cellStyle name="40% - Accent1 3 2 4 2" xfId="4322"/>
    <cellStyle name="40% - Accent1 3 2 4 2 2" xfId="4323"/>
    <cellStyle name="40% - Accent1 3 2 4 2 2 2" xfId="4324"/>
    <cellStyle name="40% - Accent1 3 2 4 2 3" xfId="4325"/>
    <cellStyle name="40% - Accent1 3 2 4 3" xfId="4326"/>
    <cellStyle name="40% - Accent1 3 2 4 3 2" xfId="4327"/>
    <cellStyle name="40% - Accent1 3 2 4 4" xfId="4328"/>
    <cellStyle name="40% - Accent1 3 2 5" xfId="4329"/>
    <cellStyle name="40% - Accent1 3 2 5 2" xfId="4330"/>
    <cellStyle name="40% - Accent1 3 2 5 2 2" xfId="4331"/>
    <cellStyle name="40% - Accent1 3 2 5 2 2 2" xfId="4332"/>
    <cellStyle name="40% - Accent1 3 2 5 2 3" xfId="4333"/>
    <cellStyle name="40% - Accent1 3 2 5 3" xfId="4334"/>
    <cellStyle name="40% - Accent1 3 2 5 3 2" xfId="4335"/>
    <cellStyle name="40% - Accent1 3 2 5 4" xfId="4336"/>
    <cellStyle name="40% - Accent1 3 2 6" xfId="4337"/>
    <cellStyle name="40% - Accent1 3 2 6 2" xfId="4338"/>
    <cellStyle name="40% - Accent1 3 2 6 2 2" xfId="4339"/>
    <cellStyle name="40% - Accent1 3 2 6 3" xfId="4340"/>
    <cellStyle name="40% - Accent1 3 2 7" xfId="4341"/>
    <cellStyle name="40% - Accent1 3 2 7 2" xfId="4342"/>
    <cellStyle name="40% - Accent1 3 2 8" xfId="4343"/>
    <cellStyle name="40% - Accent1 3 3" xfId="4344"/>
    <cellStyle name="40% - Accent1 3 3 2" xfId="4345"/>
    <cellStyle name="40% - Accent1 3 3 2 2" xfId="4346"/>
    <cellStyle name="40% - Accent1 3 3 2 2 2" xfId="4347"/>
    <cellStyle name="40% - Accent1 3 3 2 2 2 2" xfId="4348"/>
    <cellStyle name="40% - Accent1 3 3 2 2 3" xfId="4349"/>
    <cellStyle name="40% - Accent1 3 3 2 3" xfId="4350"/>
    <cellStyle name="40% - Accent1 3 3 2 3 2" xfId="4351"/>
    <cellStyle name="40% - Accent1 3 3 2 4" xfId="4352"/>
    <cellStyle name="40% - Accent1 3 3 3" xfId="4353"/>
    <cellStyle name="40% - Accent1 3 3 3 2" xfId="4354"/>
    <cellStyle name="40% - Accent1 3 3 3 2 2" xfId="4355"/>
    <cellStyle name="40% - Accent1 3 3 3 2 2 2" xfId="4356"/>
    <cellStyle name="40% - Accent1 3 3 3 2 3" xfId="4357"/>
    <cellStyle name="40% - Accent1 3 3 3 3" xfId="4358"/>
    <cellStyle name="40% - Accent1 3 3 3 3 2" xfId="4359"/>
    <cellStyle name="40% - Accent1 3 3 3 4" xfId="4360"/>
    <cellStyle name="40% - Accent1 3 3 4" xfId="4361"/>
    <cellStyle name="40% - Accent1 3 3 4 2" xfId="4362"/>
    <cellStyle name="40% - Accent1 3 3 4 2 2" xfId="4363"/>
    <cellStyle name="40% - Accent1 3 3 4 3" xfId="4364"/>
    <cellStyle name="40% - Accent1 3 3 5" xfId="4365"/>
    <cellStyle name="40% - Accent1 3 3 5 2" xfId="4366"/>
    <cellStyle name="40% - Accent1 3 3 6" xfId="4367"/>
    <cellStyle name="40% - Accent1 3 4" xfId="4368"/>
    <cellStyle name="40% - Accent1 3 4 2" xfId="4369"/>
    <cellStyle name="40% - Accent1 3 4 2 2" xfId="4370"/>
    <cellStyle name="40% - Accent1 3 4 2 2 2" xfId="4371"/>
    <cellStyle name="40% - Accent1 3 4 2 2 2 2" xfId="4372"/>
    <cellStyle name="40% - Accent1 3 4 2 2 3" xfId="4373"/>
    <cellStyle name="40% - Accent1 3 4 2 3" xfId="4374"/>
    <cellStyle name="40% - Accent1 3 4 2 3 2" xfId="4375"/>
    <cellStyle name="40% - Accent1 3 4 2 4" xfId="4376"/>
    <cellStyle name="40% - Accent1 3 4 3" xfId="4377"/>
    <cellStyle name="40% - Accent1 3 4 3 2" xfId="4378"/>
    <cellStyle name="40% - Accent1 3 4 3 2 2" xfId="4379"/>
    <cellStyle name="40% - Accent1 3 4 3 2 2 2" xfId="4380"/>
    <cellStyle name="40% - Accent1 3 4 3 2 3" xfId="4381"/>
    <cellStyle name="40% - Accent1 3 4 3 3" xfId="4382"/>
    <cellStyle name="40% - Accent1 3 4 3 3 2" xfId="4383"/>
    <cellStyle name="40% - Accent1 3 4 3 4" xfId="4384"/>
    <cellStyle name="40% - Accent1 3 4 4" xfId="4385"/>
    <cellStyle name="40% - Accent1 3 4 4 2" xfId="4386"/>
    <cellStyle name="40% - Accent1 3 4 4 2 2" xfId="4387"/>
    <cellStyle name="40% - Accent1 3 4 4 3" xfId="4388"/>
    <cellStyle name="40% - Accent1 3 4 5" xfId="4389"/>
    <cellStyle name="40% - Accent1 3 4 5 2" xfId="4390"/>
    <cellStyle name="40% - Accent1 3 4 6" xfId="4391"/>
    <cellStyle name="40% - Accent1 3 5" xfId="4392"/>
    <cellStyle name="40% - Accent1 3 5 2" xfId="4393"/>
    <cellStyle name="40% - Accent1 3 5 2 2" xfId="4394"/>
    <cellStyle name="40% - Accent1 3 5 2 2 2" xfId="4395"/>
    <cellStyle name="40% - Accent1 3 5 2 3" xfId="4396"/>
    <cellStyle name="40% - Accent1 3 5 3" xfId="4397"/>
    <cellStyle name="40% - Accent1 3 5 3 2" xfId="4398"/>
    <cellStyle name="40% - Accent1 3 5 4" xfId="4399"/>
    <cellStyle name="40% - Accent1 3 6" xfId="4400"/>
    <cellStyle name="40% - Accent1 3 6 2" xfId="4401"/>
    <cellStyle name="40% - Accent1 3 6 2 2" xfId="4402"/>
    <cellStyle name="40% - Accent1 3 6 2 2 2" xfId="4403"/>
    <cellStyle name="40% - Accent1 3 6 2 3" xfId="4404"/>
    <cellStyle name="40% - Accent1 3 6 3" xfId="4405"/>
    <cellStyle name="40% - Accent1 3 6 3 2" xfId="4406"/>
    <cellStyle name="40% - Accent1 3 6 4" xfId="4407"/>
    <cellStyle name="40% - Accent1 3 7" xfId="4408"/>
    <cellStyle name="40% - Accent1 3 7 2" xfId="4409"/>
    <cellStyle name="40% - Accent1 3 7 2 2" xfId="4410"/>
    <cellStyle name="40% - Accent1 3 7 3" xfId="4411"/>
    <cellStyle name="40% - Accent1 3 8" xfId="4412"/>
    <cellStyle name="40% - Accent1 3 8 2" xfId="4413"/>
    <cellStyle name="40% - Accent1 3 9" xfId="4414"/>
    <cellStyle name="40% - Accent1 4" xfId="4415"/>
    <cellStyle name="40% - Accent1 4 2" xfId="4416"/>
    <cellStyle name="40% - Accent1 4 2 2" xfId="4417"/>
    <cellStyle name="40% - Accent1 4 3" xfId="4418"/>
    <cellStyle name="40% - Accent1 5" xfId="4419"/>
    <cellStyle name="40% - Accent1 5 2" xfId="4420"/>
    <cellStyle name="40% - Accent1 5 2 2" xfId="4421"/>
    <cellStyle name="40% - Accent1 5 2 2 2" xfId="4422"/>
    <cellStyle name="40% - Accent1 5 2 2 2 2" xfId="4423"/>
    <cellStyle name="40% - Accent1 5 2 2 2 2 2" xfId="4424"/>
    <cellStyle name="40% - Accent1 5 2 2 2 3" xfId="4425"/>
    <cellStyle name="40% - Accent1 5 2 2 3" xfId="4426"/>
    <cellStyle name="40% - Accent1 5 2 2 3 2" xfId="4427"/>
    <cellStyle name="40% - Accent1 5 2 2 4" xfId="4428"/>
    <cellStyle name="40% - Accent1 5 2 3" xfId="4429"/>
    <cellStyle name="40% - Accent1 5 2 3 2" xfId="4430"/>
    <cellStyle name="40% - Accent1 5 2 3 2 2" xfId="4431"/>
    <cellStyle name="40% - Accent1 5 2 3 2 2 2" xfId="4432"/>
    <cellStyle name="40% - Accent1 5 2 3 2 3" xfId="4433"/>
    <cellStyle name="40% - Accent1 5 2 3 3" xfId="4434"/>
    <cellStyle name="40% - Accent1 5 2 3 3 2" xfId="4435"/>
    <cellStyle name="40% - Accent1 5 2 3 4" xfId="4436"/>
    <cellStyle name="40% - Accent1 5 2 4" xfId="4437"/>
    <cellStyle name="40% - Accent1 5 2 4 2" xfId="4438"/>
    <cellStyle name="40% - Accent1 5 2 4 2 2" xfId="4439"/>
    <cellStyle name="40% - Accent1 5 2 4 3" xfId="4440"/>
    <cellStyle name="40% - Accent1 5 2 5" xfId="4441"/>
    <cellStyle name="40% - Accent1 5 2 5 2" xfId="4442"/>
    <cellStyle name="40% - Accent1 5 2 6" xfId="4443"/>
    <cellStyle name="40% - Accent1 5 3" xfId="4444"/>
    <cellStyle name="40% - Accent1 5 3 2" xfId="4445"/>
    <cellStyle name="40% - Accent1 5 3 2 2" xfId="4446"/>
    <cellStyle name="40% - Accent1 5 3 2 2 2" xfId="4447"/>
    <cellStyle name="40% - Accent1 5 3 2 2 2 2" xfId="4448"/>
    <cellStyle name="40% - Accent1 5 3 2 2 3" xfId="4449"/>
    <cellStyle name="40% - Accent1 5 3 2 3" xfId="4450"/>
    <cellStyle name="40% - Accent1 5 3 2 3 2" xfId="4451"/>
    <cellStyle name="40% - Accent1 5 3 2 4" xfId="4452"/>
    <cellStyle name="40% - Accent1 5 3 3" xfId="4453"/>
    <cellStyle name="40% - Accent1 5 3 3 2" xfId="4454"/>
    <cellStyle name="40% - Accent1 5 3 3 2 2" xfId="4455"/>
    <cellStyle name="40% - Accent1 5 3 3 2 2 2" xfId="4456"/>
    <cellStyle name="40% - Accent1 5 3 3 2 3" xfId="4457"/>
    <cellStyle name="40% - Accent1 5 3 3 3" xfId="4458"/>
    <cellStyle name="40% - Accent1 5 3 3 3 2" xfId="4459"/>
    <cellStyle name="40% - Accent1 5 3 3 4" xfId="4460"/>
    <cellStyle name="40% - Accent1 5 3 4" xfId="4461"/>
    <cellStyle name="40% - Accent1 5 3 4 2" xfId="4462"/>
    <cellStyle name="40% - Accent1 5 3 4 2 2" xfId="4463"/>
    <cellStyle name="40% - Accent1 5 3 4 3" xfId="4464"/>
    <cellStyle name="40% - Accent1 5 3 5" xfId="4465"/>
    <cellStyle name="40% - Accent1 5 3 5 2" xfId="4466"/>
    <cellStyle name="40% - Accent1 5 3 6" xfId="4467"/>
    <cellStyle name="40% - Accent1 5 4" xfId="4468"/>
    <cellStyle name="40% - Accent1 5 4 2" xfId="4469"/>
    <cellStyle name="40% - Accent1 5 4 2 2" xfId="4470"/>
    <cellStyle name="40% - Accent1 5 4 2 2 2" xfId="4471"/>
    <cellStyle name="40% - Accent1 5 4 2 3" xfId="4472"/>
    <cellStyle name="40% - Accent1 5 4 3" xfId="4473"/>
    <cellStyle name="40% - Accent1 5 4 3 2" xfId="4474"/>
    <cellStyle name="40% - Accent1 5 4 4" xfId="4475"/>
    <cellStyle name="40% - Accent1 5 5" xfId="4476"/>
    <cellStyle name="40% - Accent1 5 5 2" xfId="4477"/>
    <cellStyle name="40% - Accent1 5 5 2 2" xfId="4478"/>
    <cellStyle name="40% - Accent1 5 5 2 2 2" xfId="4479"/>
    <cellStyle name="40% - Accent1 5 5 2 3" xfId="4480"/>
    <cellStyle name="40% - Accent1 5 5 3" xfId="4481"/>
    <cellStyle name="40% - Accent1 5 5 3 2" xfId="4482"/>
    <cellStyle name="40% - Accent1 5 5 4" xfId="4483"/>
    <cellStyle name="40% - Accent1 5 6" xfId="4484"/>
    <cellStyle name="40% - Accent1 5 6 2" xfId="4485"/>
    <cellStyle name="40% - Accent1 5 6 2 2" xfId="4486"/>
    <cellStyle name="40% - Accent1 5 6 3" xfId="4487"/>
    <cellStyle name="40% - Accent1 5 7" xfId="4488"/>
    <cellStyle name="40% - Accent1 5 7 2" xfId="4489"/>
    <cellStyle name="40% - Accent1 5 8" xfId="4490"/>
    <cellStyle name="40% - Accent1 6" xfId="4491"/>
    <cellStyle name="40% - Accent1 6 2" xfId="4492"/>
    <cellStyle name="40% - Accent1 6 2 2" xfId="4493"/>
    <cellStyle name="40% - Accent1 6 2 2 2" xfId="4494"/>
    <cellStyle name="40% - Accent1 6 2 2 2 2" xfId="4495"/>
    <cellStyle name="40% - Accent1 6 2 2 2 2 2" xfId="4496"/>
    <cellStyle name="40% - Accent1 6 2 2 2 3" xfId="4497"/>
    <cellStyle name="40% - Accent1 6 2 2 3" xfId="4498"/>
    <cellStyle name="40% - Accent1 6 2 2 3 2" xfId="4499"/>
    <cellStyle name="40% - Accent1 6 2 2 4" xfId="4500"/>
    <cellStyle name="40% - Accent1 6 2 3" xfId="4501"/>
    <cellStyle name="40% - Accent1 6 2 3 2" xfId="4502"/>
    <cellStyle name="40% - Accent1 6 2 3 2 2" xfId="4503"/>
    <cellStyle name="40% - Accent1 6 2 3 2 2 2" xfId="4504"/>
    <cellStyle name="40% - Accent1 6 2 3 2 3" xfId="4505"/>
    <cellStyle name="40% - Accent1 6 2 3 3" xfId="4506"/>
    <cellStyle name="40% - Accent1 6 2 3 3 2" xfId="4507"/>
    <cellStyle name="40% - Accent1 6 2 3 4" xfId="4508"/>
    <cellStyle name="40% - Accent1 6 2 4" xfId="4509"/>
    <cellStyle name="40% - Accent1 6 2 4 2" xfId="4510"/>
    <cellStyle name="40% - Accent1 6 2 4 2 2" xfId="4511"/>
    <cellStyle name="40% - Accent1 6 2 4 3" xfId="4512"/>
    <cellStyle name="40% - Accent1 6 2 5" xfId="4513"/>
    <cellStyle name="40% - Accent1 6 2 5 2" xfId="4514"/>
    <cellStyle name="40% - Accent1 6 2 6" xfId="4515"/>
    <cellStyle name="40% - Accent1 6 3" xfId="4516"/>
    <cellStyle name="40% - Accent1 6 3 2" xfId="4517"/>
    <cellStyle name="40% - Accent1 6 3 2 2" xfId="4518"/>
    <cellStyle name="40% - Accent1 6 3 2 2 2" xfId="4519"/>
    <cellStyle name="40% - Accent1 6 3 2 2 2 2" xfId="4520"/>
    <cellStyle name="40% - Accent1 6 3 2 2 3" xfId="4521"/>
    <cellStyle name="40% - Accent1 6 3 2 3" xfId="4522"/>
    <cellStyle name="40% - Accent1 6 3 2 3 2" xfId="4523"/>
    <cellStyle name="40% - Accent1 6 3 2 4" xfId="4524"/>
    <cellStyle name="40% - Accent1 6 3 3" xfId="4525"/>
    <cellStyle name="40% - Accent1 6 3 3 2" xfId="4526"/>
    <cellStyle name="40% - Accent1 6 3 3 2 2" xfId="4527"/>
    <cellStyle name="40% - Accent1 6 3 3 2 2 2" xfId="4528"/>
    <cellStyle name="40% - Accent1 6 3 3 2 3" xfId="4529"/>
    <cellStyle name="40% - Accent1 6 3 3 3" xfId="4530"/>
    <cellStyle name="40% - Accent1 6 3 3 3 2" xfId="4531"/>
    <cellStyle name="40% - Accent1 6 3 3 4" xfId="4532"/>
    <cellStyle name="40% - Accent1 6 3 4" xfId="4533"/>
    <cellStyle name="40% - Accent1 6 3 4 2" xfId="4534"/>
    <cellStyle name="40% - Accent1 6 3 4 2 2" xfId="4535"/>
    <cellStyle name="40% - Accent1 6 3 4 3" xfId="4536"/>
    <cellStyle name="40% - Accent1 6 3 5" xfId="4537"/>
    <cellStyle name="40% - Accent1 6 3 5 2" xfId="4538"/>
    <cellStyle name="40% - Accent1 6 3 6" xfId="4539"/>
    <cellStyle name="40% - Accent1 6 4" xfId="4540"/>
    <cellStyle name="40% - Accent1 6 4 2" xfId="4541"/>
    <cellStyle name="40% - Accent1 6 4 2 2" xfId="4542"/>
    <cellStyle name="40% - Accent1 6 4 2 2 2" xfId="4543"/>
    <cellStyle name="40% - Accent1 6 4 2 3" xfId="4544"/>
    <cellStyle name="40% - Accent1 6 4 3" xfId="4545"/>
    <cellStyle name="40% - Accent1 6 4 3 2" xfId="4546"/>
    <cellStyle name="40% - Accent1 6 4 4" xfId="4547"/>
    <cellStyle name="40% - Accent1 6 5" xfId="4548"/>
    <cellStyle name="40% - Accent1 6 5 2" xfId="4549"/>
    <cellStyle name="40% - Accent1 6 5 2 2" xfId="4550"/>
    <cellStyle name="40% - Accent1 6 5 2 2 2" xfId="4551"/>
    <cellStyle name="40% - Accent1 6 5 2 3" xfId="4552"/>
    <cellStyle name="40% - Accent1 6 5 3" xfId="4553"/>
    <cellStyle name="40% - Accent1 6 5 3 2" xfId="4554"/>
    <cellStyle name="40% - Accent1 6 5 4" xfId="4555"/>
    <cellStyle name="40% - Accent1 6 6" xfId="4556"/>
    <cellStyle name="40% - Accent1 6 6 2" xfId="4557"/>
    <cellStyle name="40% - Accent1 6 6 2 2" xfId="4558"/>
    <cellStyle name="40% - Accent1 6 6 3" xfId="4559"/>
    <cellStyle name="40% - Accent1 6 7" xfId="4560"/>
    <cellStyle name="40% - Accent1 6 7 2" xfId="4561"/>
    <cellStyle name="40% - Accent1 6 8" xfId="4562"/>
    <cellStyle name="40% - Accent1 7" xfId="4563"/>
    <cellStyle name="40% - Accent1 8" xfId="4564"/>
    <cellStyle name="40% - Accent1 9" xfId="4565"/>
    <cellStyle name="40% - Accent2 10" xfId="4566"/>
    <cellStyle name="40% - Accent2 10 2" xfId="4567"/>
    <cellStyle name="40% - Accent2 11" xfId="4568"/>
    <cellStyle name="40% - Accent2 12" xfId="4569"/>
    <cellStyle name="40% - Accent2 12 2" xfId="4570"/>
    <cellStyle name="40% - Accent2 13" xfId="4571"/>
    <cellStyle name="40% - Accent2 14" xfId="4572"/>
    <cellStyle name="40% - Accent2 15" xfId="4573"/>
    <cellStyle name="40% - Accent2 16" xfId="4574"/>
    <cellStyle name="40% - Accent2 17" xfId="4575"/>
    <cellStyle name="40% - Accent2 18" xfId="4576"/>
    <cellStyle name="40% - Accent2 19" xfId="4577"/>
    <cellStyle name="40% - Accent2 2" xfId="4578"/>
    <cellStyle name="40% - Accent2 2 2" xfId="4579"/>
    <cellStyle name="40% - Accent2 2_401K Summary" xfId="4580"/>
    <cellStyle name="40% - Accent2 20" xfId="4581"/>
    <cellStyle name="40% - Accent2 21" xfId="4582"/>
    <cellStyle name="40% - Accent2 22" xfId="4583"/>
    <cellStyle name="40% - Accent2 3" xfId="4584"/>
    <cellStyle name="40% - Accent2 3 2" xfId="4585"/>
    <cellStyle name="40% - Accent2 3 2 2" xfId="4586"/>
    <cellStyle name="40% - Accent2 3 2 2 2" xfId="4587"/>
    <cellStyle name="40% - Accent2 3 2 2 2 2" xfId="4588"/>
    <cellStyle name="40% - Accent2 3 2 2 2 2 2" xfId="4589"/>
    <cellStyle name="40% - Accent2 3 2 2 2 2 2 2" xfId="4590"/>
    <cellStyle name="40% - Accent2 3 2 2 2 2 3" xfId="4591"/>
    <cellStyle name="40% - Accent2 3 2 2 2 3" xfId="4592"/>
    <cellStyle name="40% - Accent2 3 2 2 2 3 2" xfId="4593"/>
    <cellStyle name="40% - Accent2 3 2 2 2 4" xfId="4594"/>
    <cellStyle name="40% - Accent2 3 2 2 3" xfId="4595"/>
    <cellStyle name="40% - Accent2 3 2 2 3 2" xfId="4596"/>
    <cellStyle name="40% - Accent2 3 2 2 3 2 2" xfId="4597"/>
    <cellStyle name="40% - Accent2 3 2 2 3 2 2 2" xfId="4598"/>
    <cellStyle name="40% - Accent2 3 2 2 3 2 3" xfId="4599"/>
    <cellStyle name="40% - Accent2 3 2 2 3 3" xfId="4600"/>
    <cellStyle name="40% - Accent2 3 2 2 3 3 2" xfId="4601"/>
    <cellStyle name="40% - Accent2 3 2 2 3 4" xfId="4602"/>
    <cellStyle name="40% - Accent2 3 2 2 4" xfId="4603"/>
    <cellStyle name="40% - Accent2 3 2 2 4 2" xfId="4604"/>
    <cellStyle name="40% - Accent2 3 2 2 4 2 2" xfId="4605"/>
    <cellStyle name="40% - Accent2 3 2 2 4 3" xfId="4606"/>
    <cellStyle name="40% - Accent2 3 2 2 5" xfId="4607"/>
    <cellStyle name="40% - Accent2 3 2 2 5 2" xfId="4608"/>
    <cellStyle name="40% - Accent2 3 2 2 6" xfId="4609"/>
    <cellStyle name="40% - Accent2 3 2 3" xfId="4610"/>
    <cellStyle name="40% - Accent2 3 2 3 2" xfId="4611"/>
    <cellStyle name="40% - Accent2 3 2 3 2 2" xfId="4612"/>
    <cellStyle name="40% - Accent2 3 2 3 2 2 2" xfId="4613"/>
    <cellStyle name="40% - Accent2 3 2 3 2 2 2 2" xfId="4614"/>
    <cellStyle name="40% - Accent2 3 2 3 2 2 3" xfId="4615"/>
    <cellStyle name="40% - Accent2 3 2 3 2 3" xfId="4616"/>
    <cellStyle name="40% - Accent2 3 2 3 2 3 2" xfId="4617"/>
    <cellStyle name="40% - Accent2 3 2 3 2 4" xfId="4618"/>
    <cellStyle name="40% - Accent2 3 2 3 3" xfId="4619"/>
    <cellStyle name="40% - Accent2 3 2 3 3 2" xfId="4620"/>
    <cellStyle name="40% - Accent2 3 2 3 3 2 2" xfId="4621"/>
    <cellStyle name="40% - Accent2 3 2 3 3 2 2 2" xfId="4622"/>
    <cellStyle name="40% - Accent2 3 2 3 3 2 3" xfId="4623"/>
    <cellStyle name="40% - Accent2 3 2 3 3 3" xfId="4624"/>
    <cellStyle name="40% - Accent2 3 2 3 3 3 2" xfId="4625"/>
    <cellStyle name="40% - Accent2 3 2 3 3 4" xfId="4626"/>
    <cellStyle name="40% - Accent2 3 2 3 4" xfId="4627"/>
    <cellStyle name="40% - Accent2 3 2 3 4 2" xfId="4628"/>
    <cellStyle name="40% - Accent2 3 2 3 4 2 2" xfId="4629"/>
    <cellStyle name="40% - Accent2 3 2 3 4 3" xfId="4630"/>
    <cellStyle name="40% - Accent2 3 2 3 5" xfId="4631"/>
    <cellStyle name="40% - Accent2 3 2 3 5 2" xfId="4632"/>
    <cellStyle name="40% - Accent2 3 2 3 6" xfId="4633"/>
    <cellStyle name="40% - Accent2 3 2 4" xfId="4634"/>
    <cellStyle name="40% - Accent2 3 2 4 2" xfId="4635"/>
    <cellStyle name="40% - Accent2 3 2 4 2 2" xfId="4636"/>
    <cellStyle name="40% - Accent2 3 2 4 2 2 2" xfId="4637"/>
    <cellStyle name="40% - Accent2 3 2 4 2 3" xfId="4638"/>
    <cellStyle name="40% - Accent2 3 2 4 3" xfId="4639"/>
    <cellStyle name="40% - Accent2 3 2 4 3 2" xfId="4640"/>
    <cellStyle name="40% - Accent2 3 2 4 4" xfId="4641"/>
    <cellStyle name="40% - Accent2 3 2 5" xfId="4642"/>
    <cellStyle name="40% - Accent2 3 2 5 2" xfId="4643"/>
    <cellStyle name="40% - Accent2 3 2 5 2 2" xfId="4644"/>
    <cellStyle name="40% - Accent2 3 2 5 2 2 2" xfId="4645"/>
    <cellStyle name="40% - Accent2 3 2 5 2 3" xfId="4646"/>
    <cellStyle name="40% - Accent2 3 2 5 3" xfId="4647"/>
    <cellStyle name="40% - Accent2 3 2 5 3 2" xfId="4648"/>
    <cellStyle name="40% - Accent2 3 2 5 4" xfId="4649"/>
    <cellStyle name="40% - Accent2 3 2 6" xfId="4650"/>
    <cellStyle name="40% - Accent2 3 2 6 2" xfId="4651"/>
    <cellStyle name="40% - Accent2 3 2 6 2 2" xfId="4652"/>
    <cellStyle name="40% - Accent2 3 2 6 3" xfId="4653"/>
    <cellStyle name="40% - Accent2 3 2 7" xfId="4654"/>
    <cellStyle name="40% - Accent2 3 2 7 2" xfId="4655"/>
    <cellStyle name="40% - Accent2 3 2 8" xfId="4656"/>
    <cellStyle name="40% - Accent2 3 3" xfId="4657"/>
    <cellStyle name="40% - Accent2 3 3 2" xfId="4658"/>
    <cellStyle name="40% - Accent2 3 3 2 2" xfId="4659"/>
    <cellStyle name="40% - Accent2 3 3 2 2 2" xfId="4660"/>
    <cellStyle name="40% - Accent2 3 3 2 2 2 2" xfId="4661"/>
    <cellStyle name="40% - Accent2 3 3 2 2 3" xfId="4662"/>
    <cellStyle name="40% - Accent2 3 3 2 3" xfId="4663"/>
    <cellStyle name="40% - Accent2 3 3 2 3 2" xfId="4664"/>
    <cellStyle name="40% - Accent2 3 3 2 4" xfId="4665"/>
    <cellStyle name="40% - Accent2 3 3 3" xfId="4666"/>
    <cellStyle name="40% - Accent2 3 3 3 2" xfId="4667"/>
    <cellStyle name="40% - Accent2 3 3 3 2 2" xfId="4668"/>
    <cellStyle name="40% - Accent2 3 3 3 2 2 2" xfId="4669"/>
    <cellStyle name="40% - Accent2 3 3 3 2 3" xfId="4670"/>
    <cellStyle name="40% - Accent2 3 3 3 3" xfId="4671"/>
    <cellStyle name="40% - Accent2 3 3 3 3 2" xfId="4672"/>
    <cellStyle name="40% - Accent2 3 3 3 4" xfId="4673"/>
    <cellStyle name="40% - Accent2 3 3 4" xfId="4674"/>
    <cellStyle name="40% - Accent2 3 3 4 2" xfId="4675"/>
    <cellStyle name="40% - Accent2 3 3 4 2 2" xfId="4676"/>
    <cellStyle name="40% - Accent2 3 3 4 3" xfId="4677"/>
    <cellStyle name="40% - Accent2 3 3 5" xfId="4678"/>
    <cellStyle name="40% - Accent2 3 3 5 2" xfId="4679"/>
    <cellStyle name="40% - Accent2 3 3 6" xfId="4680"/>
    <cellStyle name="40% - Accent2 3 4" xfId="4681"/>
    <cellStyle name="40% - Accent2 3 4 2" xfId="4682"/>
    <cellStyle name="40% - Accent2 3 4 2 2" xfId="4683"/>
    <cellStyle name="40% - Accent2 3 4 2 2 2" xfId="4684"/>
    <cellStyle name="40% - Accent2 3 4 2 2 2 2" xfId="4685"/>
    <cellStyle name="40% - Accent2 3 4 2 2 3" xfId="4686"/>
    <cellStyle name="40% - Accent2 3 4 2 3" xfId="4687"/>
    <cellStyle name="40% - Accent2 3 4 2 3 2" xfId="4688"/>
    <cellStyle name="40% - Accent2 3 4 2 4" xfId="4689"/>
    <cellStyle name="40% - Accent2 3 4 3" xfId="4690"/>
    <cellStyle name="40% - Accent2 3 4 3 2" xfId="4691"/>
    <cellStyle name="40% - Accent2 3 4 3 2 2" xfId="4692"/>
    <cellStyle name="40% - Accent2 3 4 3 2 2 2" xfId="4693"/>
    <cellStyle name="40% - Accent2 3 4 3 2 3" xfId="4694"/>
    <cellStyle name="40% - Accent2 3 4 3 3" xfId="4695"/>
    <cellStyle name="40% - Accent2 3 4 3 3 2" xfId="4696"/>
    <cellStyle name="40% - Accent2 3 4 3 4" xfId="4697"/>
    <cellStyle name="40% - Accent2 3 4 4" xfId="4698"/>
    <cellStyle name="40% - Accent2 3 4 4 2" xfId="4699"/>
    <cellStyle name="40% - Accent2 3 4 4 2 2" xfId="4700"/>
    <cellStyle name="40% - Accent2 3 4 4 3" xfId="4701"/>
    <cellStyle name="40% - Accent2 3 4 5" xfId="4702"/>
    <cellStyle name="40% - Accent2 3 4 5 2" xfId="4703"/>
    <cellStyle name="40% - Accent2 3 4 6" xfId="4704"/>
    <cellStyle name="40% - Accent2 3 5" xfId="4705"/>
    <cellStyle name="40% - Accent2 3 5 2" xfId="4706"/>
    <cellStyle name="40% - Accent2 3 5 2 2" xfId="4707"/>
    <cellStyle name="40% - Accent2 3 5 2 2 2" xfId="4708"/>
    <cellStyle name="40% - Accent2 3 5 2 3" xfId="4709"/>
    <cellStyle name="40% - Accent2 3 5 3" xfId="4710"/>
    <cellStyle name="40% - Accent2 3 5 3 2" xfId="4711"/>
    <cellStyle name="40% - Accent2 3 5 4" xfId="4712"/>
    <cellStyle name="40% - Accent2 3 6" xfId="4713"/>
    <cellStyle name="40% - Accent2 3 6 2" xfId="4714"/>
    <cellStyle name="40% - Accent2 3 6 2 2" xfId="4715"/>
    <cellStyle name="40% - Accent2 3 6 2 2 2" xfId="4716"/>
    <cellStyle name="40% - Accent2 3 6 2 3" xfId="4717"/>
    <cellStyle name="40% - Accent2 3 6 3" xfId="4718"/>
    <cellStyle name="40% - Accent2 3 6 3 2" xfId="4719"/>
    <cellStyle name="40% - Accent2 3 6 4" xfId="4720"/>
    <cellStyle name="40% - Accent2 3 7" xfId="4721"/>
    <cellStyle name="40% - Accent2 3 7 2" xfId="4722"/>
    <cellStyle name="40% - Accent2 3 7 2 2" xfId="4723"/>
    <cellStyle name="40% - Accent2 3 7 3" xfId="4724"/>
    <cellStyle name="40% - Accent2 3 8" xfId="4725"/>
    <cellStyle name="40% - Accent2 3 8 2" xfId="4726"/>
    <cellStyle name="40% - Accent2 3 9" xfId="4727"/>
    <cellStyle name="40% - Accent2 4" xfId="4728"/>
    <cellStyle name="40% - Accent2 5" xfId="4729"/>
    <cellStyle name="40% - Accent2 5 2" xfId="4730"/>
    <cellStyle name="40% - Accent2 5 2 2" xfId="4731"/>
    <cellStyle name="40% - Accent2 5 2 2 2" xfId="4732"/>
    <cellStyle name="40% - Accent2 5 2 2 2 2" xfId="4733"/>
    <cellStyle name="40% - Accent2 5 2 2 2 2 2" xfId="4734"/>
    <cellStyle name="40% - Accent2 5 2 2 2 3" xfId="4735"/>
    <cellStyle name="40% - Accent2 5 2 2 3" xfId="4736"/>
    <cellStyle name="40% - Accent2 5 2 2 3 2" xfId="4737"/>
    <cellStyle name="40% - Accent2 5 2 2 4" xfId="4738"/>
    <cellStyle name="40% - Accent2 5 2 3" xfId="4739"/>
    <cellStyle name="40% - Accent2 5 2 3 2" xfId="4740"/>
    <cellStyle name="40% - Accent2 5 2 3 2 2" xfId="4741"/>
    <cellStyle name="40% - Accent2 5 2 3 2 2 2" xfId="4742"/>
    <cellStyle name="40% - Accent2 5 2 3 2 3" xfId="4743"/>
    <cellStyle name="40% - Accent2 5 2 3 3" xfId="4744"/>
    <cellStyle name="40% - Accent2 5 2 3 3 2" xfId="4745"/>
    <cellStyle name="40% - Accent2 5 2 3 4" xfId="4746"/>
    <cellStyle name="40% - Accent2 5 2 4" xfId="4747"/>
    <cellStyle name="40% - Accent2 5 2 4 2" xfId="4748"/>
    <cellStyle name="40% - Accent2 5 2 4 2 2" xfId="4749"/>
    <cellStyle name="40% - Accent2 5 2 4 3" xfId="4750"/>
    <cellStyle name="40% - Accent2 5 2 5" xfId="4751"/>
    <cellStyle name="40% - Accent2 5 2 5 2" xfId="4752"/>
    <cellStyle name="40% - Accent2 5 2 6" xfId="4753"/>
    <cellStyle name="40% - Accent2 5 3" xfId="4754"/>
    <cellStyle name="40% - Accent2 5 3 2" xfId="4755"/>
    <cellStyle name="40% - Accent2 5 3 2 2" xfId="4756"/>
    <cellStyle name="40% - Accent2 5 3 2 2 2" xfId="4757"/>
    <cellStyle name="40% - Accent2 5 3 2 2 2 2" xfId="4758"/>
    <cellStyle name="40% - Accent2 5 3 2 2 3" xfId="4759"/>
    <cellStyle name="40% - Accent2 5 3 2 3" xfId="4760"/>
    <cellStyle name="40% - Accent2 5 3 2 3 2" xfId="4761"/>
    <cellStyle name="40% - Accent2 5 3 2 4" xfId="4762"/>
    <cellStyle name="40% - Accent2 5 3 3" xfId="4763"/>
    <cellStyle name="40% - Accent2 5 3 3 2" xfId="4764"/>
    <cellStyle name="40% - Accent2 5 3 3 2 2" xfId="4765"/>
    <cellStyle name="40% - Accent2 5 3 3 2 2 2" xfId="4766"/>
    <cellStyle name="40% - Accent2 5 3 3 2 3" xfId="4767"/>
    <cellStyle name="40% - Accent2 5 3 3 3" xfId="4768"/>
    <cellStyle name="40% - Accent2 5 3 3 3 2" xfId="4769"/>
    <cellStyle name="40% - Accent2 5 3 3 4" xfId="4770"/>
    <cellStyle name="40% - Accent2 5 3 4" xfId="4771"/>
    <cellStyle name="40% - Accent2 5 3 4 2" xfId="4772"/>
    <cellStyle name="40% - Accent2 5 3 4 2 2" xfId="4773"/>
    <cellStyle name="40% - Accent2 5 3 4 3" xfId="4774"/>
    <cellStyle name="40% - Accent2 5 3 5" xfId="4775"/>
    <cellStyle name="40% - Accent2 5 3 5 2" xfId="4776"/>
    <cellStyle name="40% - Accent2 5 3 6" xfId="4777"/>
    <cellStyle name="40% - Accent2 5 4" xfId="4778"/>
    <cellStyle name="40% - Accent2 5 4 2" xfId="4779"/>
    <cellStyle name="40% - Accent2 5 4 2 2" xfId="4780"/>
    <cellStyle name="40% - Accent2 5 4 2 2 2" xfId="4781"/>
    <cellStyle name="40% - Accent2 5 4 2 3" xfId="4782"/>
    <cellStyle name="40% - Accent2 5 4 3" xfId="4783"/>
    <cellStyle name="40% - Accent2 5 4 3 2" xfId="4784"/>
    <cellStyle name="40% - Accent2 5 4 4" xfId="4785"/>
    <cellStyle name="40% - Accent2 5 5" xfId="4786"/>
    <cellStyle name="40% - Accent2 5 5 2" xfId="4787"/>
    <cellStyle name="40% - Accent2 5 5 2 2" xfId="4788"/>
    <cellStyle name="40% - Accent2 5 5 2 2 2" xfId="4789"/>
    <cellStyle name="40% - Accent2 5 5 2 3" xfId="4790"/>
    <cellStyle name="40% - Accent2 5 5 3" xfId="4791"/>
    <cellStyle name="40% - Accent2 5 5 3 2" xfId="4792"/>
    <cellStyle name="40% - Accent2 5 5 4" xfId="4793"/>
    <cellStyle name="40% - Accent2 5 6" xfId="4794"/>
    <cellStyle name="40% - Accent2 5 6 2" xfId="4795"/>
    <cellStyle name="40% - Accent2 5 6 2 2" xfId="4796"/>
    <cellStyle name="40% - Accent2 5 6 3" xfId="4797"/>
    <cellStyle name="40% - Accent2 5 7" xfId="4798"/>
    <cellStyle name="40% - Accent2 5 7 2" xfId="4799"/>
    <cellStyle name="40% - Accent2 5 8" xfId="4800"/>
    <cellStyle name="40% - Accent2 6" xfId="4801"/>
    <cellStyle name="40% - Accent2 6 2" xfId="4802"/>
    <cellStyle name="40% - Accent2 6 2 2" xfId="4803"/>
    <cellStyle name="40% - Accent2 6 2 2 2" xfId="4804"/>
    <cellStyle name="40% - Accent2 6 2 2 2 2" xfId="4805"/>
    <cellStyle name="40% - Accent2 6 2 2 2 2 2" xfId="4806"/>
    <cellStyle name="40% - Accent2 6 2 2 2 3" xfId="4807"/>
    <cellStyle name="40% - Accent2 6 2 2 3" xfId="4808"/>
    <cellStyle name="40% - Accent2 6 2 2 3 2" xfId="4809"/>
    <cellStyle name="40% - Accent2 6 2 2 4" xfId="4810"/>
    <cellStyle name="40% - Accent2 6 2 3" xfId="4811"/>
    <cellStyle name="40% - Accent2 6 2 3 2" xfId="4812"/>
    <cellStyle name="40% - Accent2 6 2 3 2 2" xfId="4813"/>
    <cellStyle name="40% - Accent2 6 2 3 2 2 2" xfId="4814"/>
    <cellStyle name="40% - Accent2 6 2 3 2 3" xfId="4815"/>
    <cellStyle name="40% - Accent2 6 2 3 3" xfId="4816"/>
    <cellStyle name="40% - Accent2 6 2 3 3 2" xfId="4817"/>
    <cellStyle name="40% - Accent2 6 2 3 4" xfId="4818"/>
    <cellStyle name="40% - Accent2 6 2 4" xfId="4819"/>
    <cellStyle name="40% - Accent2 6 2 4 2" xfId="4820"/>
    <cellStyle name="40% - Accent2 6 2 4 2 2" xfId="4821"/>
    <cellStyle name="40% - Accent2 6 2 4 3" xfId="4822"/>
    <cellStyle name="40% - Accent2 6 2 5" xfId="4823"/>
    <cellStyle name="40% - Accent2 6 2 5 2" xfId="4824"/>
    <cellStyle name="40% - Accent2 6 2 6" xfId="4825"/>
    <cellStyle name="40% - Accent2 6 3" xfId="4826"/>
    <cellStyle name="40% - Accent2 6 3 2" xfId="4827"/>
    <cellStyle name="40% - Accent2 6 3 2 2" xfId="4828"/>
    <cellStyle name="40% - Accent2 6 3 2 2 2" xfId="4829"/>
    <cellStyle name="40% - Accent2 6 3 2 2 2 2" xfId="4830"/>
    <cellStyle name="40% - Accent2 6 3 2 2 3" xfId="4831"/>
    <cellStyle name="40% - Accent2 6 3 2 3" xfId="4832"/>
    <cellStyle name="40% - Accent2 6 3 2 3 2" xfId="4833"/>
    <cellStyle name="40% - Accent2 6 3 2 4" xfId="4834"/>
    <cellStyle name="40% - Accent2 6 3 3" xfId="4835"/>
    <cellStyle name="40% - Accent2 6 3 3 2" xfId="4836"/>
    <cellStyle name="40% - Accent2 6 3 3 2 2" xfId="4837"/>
    <cellStyle name="40% - Accent2 6 3 3 2 2 2" xfId="4838"/>
    <cellStyle name="40% - Accent2 6 3 3 2 3" xfId="4839"/>
    <cellStyle name="40% - Accent2 6 3 3 3" xfId="4840"/>
    <cellStyle name="40% - Accent2 6 3 3 3 2" xfId="4841"/>
    <cellStyle name="40% - Accent2 6 3 3 4" xfId="4842"/>
    <cellStyle name="40% - Accent2 6 3 4" xfId="4843"/>
    <cellStyle name="40% - Accent2 6 3 4 2" xfId="4844"/>
    <cellStyle name="40% - Accent2 6 3 4 2 2" xfId="4845"/>
    <cellStyle name="40% - Accent2 6 3 4 3" xfId="4846"/>
    <cellStyle name="40% - Accent2 6 3 5" xfId="4847"/>
    <cellStyle name="40% - Accent2 6 3 5 2" xfId="4848"/>
    <cellStyle name="40% - Accent2 6 3 6" xfId="4849"/>
    <cellStyle name="40% - Accent2 6 4" xfId="4850"/>
    <cellStyle name="40% - Accent2 6 4 2" xfId="4851"/>
    <cellStyle name="40% - Accent2 6 4 2 2" xfId="4852"/>
    <cellStyle name="40% - Accent2 6 4 2 2 2" xfId="4853"/>
    <cellStyle name="40% - Accent2 6 4 2 3" xfId="4854"/>
    <cellStyle name="40% - Accent2 6 4 3" xfId="4855"/>
    <cellStyle name="40% - Accent2 6 4 3 2" xfId="4856"/>
    <cellStyle name="40% - Accent2 6 4 4" xfId="4857"/>
    <cellStyle name="40% - Accent2 6 5" xfId="4858"/>
    <cellStyle name="40% - Accent2 6 5 2" xfId="4859"/>
    <cellStyle name="40% - Accent2 6 5 2 2" xfId="4860"/>
    <cellStyle name="40% - Accent2 6 5 2 2 2" xfId="4861"/>
    <cellStyle name="40% - Accent2 6 5 2 3" xfId="4862"/>
    <cellStyle name="40% - Accent2 6 5 3" xfId="4863"/>
    <cellStyle name="40% - Accent2 6 5 3 2" xfId="4864"/>
    <cellStyle name="40% - Accent2 6 5 4" xfId="4865"/>
    <cellStyle name="40% - Accent2 6 6" xfId="4866"/>
    <cellStyle name="40% - Accent2 6 6 2" xfId="4867"/>
    <cellStyle name="40% - Accent2 6 6 2 2" xfId="4868"/>
    <cellStyle name="40% - Accent2 6 6 3" xfId="4869"/>
    <cellStyle name="40% - Accent2 6 7" xfId="4870"/>
    <cellStyle name="40% - Accent2 6 7 2" xfId="4871"/>
    <cellStyle name="40% - Accent2 6 8" xfId="4872"/>
    <cellStyle name="40% - Accent2 7" xfId="4873"/>
    <cellStyle name="40% - Accent2 8" xfId="4874"/>
    <cellStyle name="40% - Accent2 9" xfId="4875"/>
    <cellStyle name="40% - Accent3 10" xfId="4876"/>
    <cellStyle name="40% - Accent3 10 2" xfId="4877"/>
    <cellStyle name="40% - Accent3 11" xfId="4878"/>
    <cellStyle name="40% - Accent3 12" xfId="4879"/>
    <cellStyle name="40% - Accent3 12 2" xfId="4880"/>
    <cellStyle name="40% - Accent3 13" xfId="4881"/>
    <cellStyle name="40% - Accent3 14" xfId="4882"/>
    <cellStyle name="40% - Accent3 15" xfId="4883"/>
    <cellStyle name="40% - Accent3 16" xfId="4884"/>
    <cellStyle name="40% - Accent3 17" xfId="4885"/>
    <cellStyle name="40% - Accent3 18" xfId="4886"/>
    <cellStyle name="40% - Accent3 19" xfId="4887"/>
    <cellStyle name="40% - Accent3 2" xfId="4888"/>
    <cellStyle name="40% - Accent3 2 2" xfId="4889"/>
    <cellStyle name="40% - Accent3 2_401K Summary" xfId="4890"/>
    <cellStyle name="40% - Accent3 20" xfId="4891"/>
    <cellStyle name="40% - Accent3 21" xfId="4892"/>
    <cellStyle name="40% - Accent3 22" xfId="4893"/>
    <cellStyle name="40% - Accent3 3" xfId="4894"/>
    <cellStyle name="40% - Accent3 3 2" xfId="4895"/>
    <cellStyle name="40% - Accent3 3 2 2" xfId="4896"/>
    <cellStyle name="40% - Accent3 3 2 2 2" xfId="4897"/>
    <cellStyle name="40% - Accent3 3 2 2 2 2" xfId="4898"/>
    <cellStyle name="40% - Accent3 3 2 2 2 2 2" xfId="4899"/>
    <cellStyle name="40% - Accent3 3 2 2 2 2 2 2" xfId="4900"/>
    <cellStyle name="40% - Accent3 3 2 2 2 2 3" xfId="4901"/>
    <cellStyle name="40% - Accent3 3 2 2 2 3" xfId="4902"/>
    <cellStyle name="40% - Accent3 3 2 2 2 3 2" xfId="4903"/>
    <cellStyle name="40% - Accent3 3 2 2 2 4" xfId="4904"/>
    <cellStyle name="40% - Accent3 3 2 2 3" xfId="4905"/>
    <cellStyle name="40% - Accent3 3 2 2 3 2" xfId="4906"/>
    <cellStyle name="40% - Accent3 3 2 2 3 2 2" xfId="4907"/>
    <cellStyle name="40% - Accent3 3 2 2 3 2 2 2" xfId="4908"/>
    <cellStyle name="40% - Accent3 3 2 2 3 2 3" xfId="4909"/>
    <cellStyle name="40% - Accent3 3 2 2 3 3" xfId="4910"/>
    <cellStyle name="40% - Accent3 3 2 2 3 3 2" xfId="4911"/>
    <cellStyle name="40% - Accent3 3 2 2 3 4" xfId="4912"/>
    <cellStyle name="40% - Accent3 3 2 2 4" xfId="4913"/>
    <cellStyle name="40% - Accent3 3 2 2 4 2" xfId="4914"/>
    <cellStyle name="40% - Accent3 3 2 2 4 2 2" xfId="4915"/>
    <cellStyle name="40% - Accent3 3 2 2 4 3" xfId="4916"/>
    <cellStyle name="40% - Accent3 3 2 2 5" xfId="4917"/>
    <cellStyle name="40% - Accent3 3 2 2 5 2" xfId="4918"/>
    <cellStyle name="40% - Accent3 3 2 2 6" xfId="4919"/>
    <cellStyle name="40% - Accent3 3 2 3" xfId="4920"/>
    <cellStyle name="40% - Accent3 3 2 3 2" xfId="4921"/>
    <cellStyle name="40% - Accent3 3 2 3 2 2" xfId="4922"/>
    <cellStyle name="40% - Accent3 3 2 3 2 2 2" xfId="4923"/>
    <cellStyle name="40% - Accent3 3 2 3 2 2 2 2" xfId="4924"/>
    <cellStyle name="40% - Accent3 3 2 3 2 2 3" xfId="4925"/>
    <cellStyle name="40% - Accent3 3 2 3 2 3" xfId="4926"/>
    <cellStyle name="40% - Accent3 3 2 3 2 3 2" xfId="4927"/>
    <cellStyle name="40% - Accent3 3 2 3 2 4" xfId="4928"/>
    <cellStyle name="40% - Accent3 3 2 3 3" xfId="4929"/>
    <cellStyle name="40% - Accent3 3 2 3 3 2" xfId="4930"/>
    <cellStyle name="40% - Accent3 3 2 3 3 2 2" xfId="4931"/>
    <cellStyle name="40% - Accent3 3 2 3 3 2 2 2" xfId="4932"/>
    <cellStyle name="40% - Accent3 3 2 3 3 2 3" xfId="4933"/>
    <cellStyle name="40% - Accent3 3 2 3 3 3" xfId="4934"/>
    <cellStyle name="40% - Accent3 3 2 3 3 3 2" xfId="4935"/>
    <cellStyle name="40% - Accent3 3 2 3 3 4" xfId="4936"/>
    <cellStyle name="40% - Accent3 3 2 3 4" xfId="4937"/>
    <cellStyle name="40% - Accent3 3 2 3 4 2" xfId="4938"/>
    <cellStyle name="40% - Accent3 3 2 3 4 2 2" xfId="4939"/>
    <cellStyle name="40% - Accent3 3 2 3 4 3" xfId="4940"/>
    <cellStyle name="40% - Accent3 3 2 3 5" xfId="4941"/>
    <cellStyle name="40% - Accent3 3 2 3 5 2" xfId="4942"/>
    <cellStyle name="40% - Accent3 3 2 3 6" xfId="4943"/>
    <cellStyle name="40% - Accent3 3 2 4" xfId="4944"/>
    <cellStyle name="40% - Accent3 3 2 4 2" xfId="4945"/>
    <cellStyle name="40% - Accent3 3 2 4 2 2" xfId="4946"/>
    <cellStyle name="40% - Accent3 3 2 4 2 2 2" xfId="4947"/>
    <cellStyle name="40% - Accent3 3 2 4 2 3" xfId="4948"/>
    <cellStyle name="40% - Accent3 3 2 4 3" xfId="4949"/>
    <cellStyle name="40% - Accent3 3 2 4 3 2" xfId="4950"/>
    <cellStyle name="40% - Accent3 3 2 4 4" xfId="4951"/>
    <cellStyle name="40% - Accent3 3 2 5" xfId="4952"/>
    <cellStyle name="40% - Accent3 3 2 5 2" xfId="4953"/>
    <cellStyle name="40% - Accent3 3 2 5 2 2" xfId="4954"/>
    <cellStyle name="40% - Accent3 3 2 5 2 2 2" xfId="4955"/>
    <cellStyle name="40% - Accent3 3 2 5 2 3" xfId="4956"/>
    <cellStyle name="40% - Accent3 3 2 5 3" xfId="4957"/>
    <cellStyle name="40% - Accent3 3 2 5 3 2" xfId="4958"/>
    <cellStyle name="40% - Accent3 3 2 5 4" xfId="4959"/>
    <cellStyle name="40% - Accent3 3 2 6" xfId="4960"/>
    <cellStyle name="40% - Accent3 3 2 6 2" xfId="4961"/>
    <cellStyle name="40% - Accent3 3 2 6 2 2" xfId="4962"/>
    <cellStyle name="40% - Accent3 3 2 6 3" xfId="4963"/>
    <cellStyle name="40% - Accent3 3 2 7" xfId="4964"/>
    <cellStyle name="40% - Accent3 3 2 7 2" xfId="4965"/>
    <cellStyle name="40% - Accent3 3 2 8" xfId="4966"/>
    <cellStyle name="40% - Accent3 3 3" xfId="4967"/>
    <cellStyle name="40% - Accent3 3 3 2" xfId="4968"/>
    <cellStyle name="40% - Accent3 3 3 2 2" xfId="4969"/>
    <cellStyle name="40% - Accent3 3 3 2 2 2" xfId="4970"/>
    <cellStyle name="40% - Accent3 3 3 2 2 2 2" xfId="4971"/>
    <cellStyle name="40% - Accent3 3 3 2 2 3" xfId="4972"/>
    <cellStyle name="40% - Accent3 3 3 2 3" xfId="4973"/>
    <cellStyle name="40% - Accent3 3 3 2 3 2" xfId="4974"/>
    <cellStyle name="40% - Accent3 3 3 2 4" xfId="4975"/>
    <cellStyle name="40% - Accent3 3 3 3" xfId="4976"/>
    <cellStyle name="40% - Accent3 3 3 3 2" xfId="4977"/>
    <cellStyle name="40% - Accent3 3 3 3 2 2" xfId="4978"/>
    <cellStyle name="40% - Accent3 3 3 3 2 2 2" xfId="4979"/>
    <cellStyle name="40% - Accent3 3 3 3 2 3" xfId="4980"/>
    <cellStyle name="40% - Accent3 3 3 3 3" xfId="4981"/>
    <cellStyle name="40% - Accent3 3 3 3 3 2" xfId="4982"/>
    <cellStyle name="40% - Accent3 3 3 3 4" xfId="4983"/>
    <cellStyle name="40% - Accent3 3 3 4" xfId="4984"/>
    <cellStyle name="40% - Accent3 3 3 4 2" xfId="4985"/>
    <cellStyle name="40% - Accent3 3 3 4 2 2" xfId="4986"/>
    <cellStyle name="40% - Accent3 3 3 4 3" xfId="4987"/>
    <cellStyle name="40% - Accent3 3 3 5" xfId="4988"/>
    <cellStyle name="40% - Accent3 3 3 5 2" xfId="4989"/>
    <cellStyle name="40% - Accent3 3 3 6" xfId="4990"/>
    <cellStyle name="40% - Accent3 3 4" xfId="4991"/>
    <cellStyle name="40% - Accent3 3 4 2" xfId="4992"/>
    <cellStyle name="40% - Accent3 3 4 2 2" xfId="4993"/>
    <cellStyle name="40% - Accent3 3 4 2 2 2" xfId="4994"/>
    <cellStyle name="40% - Accent3 3 4 2 2 2 2" xfId="4995"/>
    <cellStyle name="40% - Accent3 3 4 2 2 3" xfId="4996"/>
    <cellStyle name="40% - Accent3 3 4 2 3" xfId="4997"/>
    <cellStyle name="40% - Accent3 3 4 2 3 2" xfId="4998"/>
    <cellStyle name="40% - Accent3 3 4 2 4" xfId="4999"/>
    <cellStyle name="40% - Accent3 3 4 3" xfId="5000"/>
    <cellStyle name="40% - Accent3 3 4 3 2" xfId="5001"/>
    <cellStyle name="40% - Accent3 3 4 3 2 2" xfId="5002"/>
    <cellStyle name="40% - Accent3 3 4 3 2 2 2" xfId="5003"/>
    <cellStyle name="40% - Accent3 3 4 3 2 3" xfId="5004"/>
    <cellStyle name="40% - Accent3 3 4 3 3" xfId="5005"/>
    <cellStyle name="40% - Accent3 3 4 3 3 2" xfId="5006"/>
    <cellStyle name="40% - Accent3 3 4 3 4" xfId="5007"/>
    <cellStyle name="40% - Accent3 3 4 4" xfId="5008"/>
    <cellStyle name="40% - Accent3 3 4 4 2" xfId="5009"/>
    <cellStyle name="40% - Accent3 3 4 4 2 2" xfId="5010"/>
    <cellStyle name="40% - Accent3 3 4 4 3" xfId="5011"/>
    <cellStyle name="40% - Accent3 3 4 5" xfId="5012"/>
    <cellStyle name="40% - Accent3 3 4 5 2" xfId="5013"/>
    <cellStyle name="40% - Accent3 3 4 6" xfId="5014"/>
    <cellStyle name="40% - Accent3 3 5" xfId="5015"/>
    <cellStyle name="40% - Accent3 3 5 2" xfId="5016"/>
    <cellStyle name="40% - Accent3 3 5 2 2" xfId="5017"/>
    <cellStyle name="40% - Accent3 3 5 2 2 2" xfId="5018"/>
    <cellStyle name="40% - Accent3 3 5 2 3" xfId="5019"/>
    <cellStyle name="40% - Accent3 3 5 3" xfId="5020"/>
    <cellStyle name="40% - Accent3 3 5 3 2" xfId="5021"/>
    <cellStyle name="40% - Accent3 3 5 4" xfId="5022"/>
    <cellStyle name="40% - Accent3 3 6" xfId="5023"/>
    <cellStyle name="40% - Accent3 3 6 2" xfId="5024"/>
    <cellStyle name="40% - Accent3 3 6 2 2" xfId="5025"/>
    <cellStyle name="40% - Accent3 3 6 2 2 2" xfId="5026"/>
    <cellStyle name="40% - Accent3 3 6 2 3" xfId="5027"/>
    <cellStyle name="40% - Accent3 3 6 3" xfId="5028"/>
    <cellStyle name="40% - Accent3 3 6 3 2" xfId="5029"/>
    <cellStyle name="40% - Accent3 3 6 4" xfId="5030"/>
    <cellStyle name="40% - Accent3 3 7" xfId="5031"/>
    <cellStyle name="40% - Accent3 3 7 2" xfId="5032"/>
    <cellStyle name="40% - Accent3 3 7 2 2" xfId="5033"/>
    <cellStyle name="40% - Accent3 3 7 3" xfId="5034"/>
    <cellStyle name="40% - Accent3 3 8" xfId="5035"/>
    <cellStyle name="40% - Accent3 3 8 2" xfId="5036"/>
    <cellStyle name="40% - Accent3 3 9" xfId="5037"/>
    <cellStyle name="40% - Accent3 4" xfId="5038"/>
    <cellStyle name="40% - Accent3 4 2" xfId="5039"/>
    <cellStyle name="40% - Accent3 4 2 2" xfId="5040"/>
    <cellStyle name="40% - Accent3 4 3" xfId="5041"/>
    <cellStyle name="40% - Accent3 5" xfId="5042"/>
    <cellStyle name="40% - Accent3 5 2" xfId="5043"/>
    <cellStyle name="40% - Accent3 5 2 2" xfId="5044"/>
    <cellStyle name="40% - Accent3 5 2 2 2" xfId="5045"/>
    <cellStyle name="40% - Accent3 5 2 2 2 2" xfId="5046"/>
    <cellStyle name="40% - Accent3 5 2 2 2 2 2" xfId="5047"/>
    <cellStyle name="40% - Accent3 5 2 2 2 3" xfId="5048"/>
    <cellStyle name="40% - Accent3 5 2 2 3" xfId="5049"/>
    <cellStyle name="40% - Accent3 5 2 2 3 2" xfId="5050"/>
    <cellStyle name="40% - Accent3 5 2 2 4" xfId="5051"/>
    <cellStyle name="40% - Accent3 5 2 3" xfId="5052"/>
    <cellStyle name="40% - Accent3 5 2 3 2" xfId="5053"/>
    <cellStyle name="40% - Accent3 5 2 3 2 2" xfId="5054"/>
    <cellStyle name="40% - Accent3 5 2 3 2 2 2" xfId="5055"/>
    <cellStyle name="40% - Accent3 5 2 3 2 3" xfId="5056"/>
    <cellStyle name="40% - Accent3 5 2 3 3" xfId="5057"/>
    <cellStyle name="40% - Accent3 5 2 3 3 2" xfId="5058"/>
    <cellStyle name="40% - Accent3 5 2 3 4" xfId="5059"/>
    <cellStyle name="40% - Accent3 5 2 4" xfId="5060"/>
    <cellStyle name="40% - Accent3 5 2 4 2" xfId="5061"/>
    <cellStyle name="40% - Accent3 5 2 4 2 2" xfId="5062"/>
    <cellStyle name="40% - Accent3 5 2 4 3" xfId="5063"/>
    <cellStyle name="40% - Accent3 5 2 5" xfId="5064"/>
    <cellStyle name="40% - Accent3 5 2 5 2" xfId="5065"/>
    <cellStyle name="40% - Accent3 5 2 6" xfId="5066"/>
    <cellStyle name="40% - Accent3 5 3" xfId="5067"/>
    <cellStyle name="40% - Accent3 5 3 2" xfId="5068"/>
    <cellStyle name="40% - Accent3 5 3 2 2" xfId="5069"/>
    <cellStyle name="40% - Accent3 5 3 2 2 2" xfId="5070"/>
    <cellStyle name="40% - Accent3 5 3 2 2 2 2" xfId="5071"/>
    <cellStyle name="40% - Accent3 5 3 2 2 3" xfId="5072"/>
    <cellStyle name="40% - Accent3 5 3 2 3" xfId="5073"/>
    <cellStyle name="40% - Accent3 5 3 2 3 2" xfId="5074"/>
    <cellStyle name="40% - Accent3 5 3 2 4" xfId="5075"/>
    <cellStyle name="40% - Accent3 5 3 3" xfId="5076"/>
    <cellStyle name="40% - Accent3 5 3 3 2" xfId="5077"/>
    <cellStyle name="40% - Accent3 5 3 3 2 2" xfId="5078"/>
    <cellStyle name="40% - Accent3 5 3 3 2 2 2" xfId="5079"/>
    <cellStyle name="40% - Accent3 5 3 3 2 3" xfId="5080"/>
    <cellStyle name="40% - Accent3 5 3 3 3" xfId="5081"/>
    <cellStyle name="40% - Accent3 5 3 3 3 2" xfId="5082"/>
    <cellStyle name="40% - Accent3 5 3 3 4" xfId="5083"/>
    <cellStyle name="40% - Accent3 5 3 4" xfId="5084"/>
    <cellStyle name="40% - Accent3 5 3 4 2" xfId="5085"/>
    <cellStyle name="40% - Accent3 5 3 4 2 2" xfId="5086"/>
    <cellStyle name="40% - Accent3 5 3 4 3" xfId="5087"/>
    <cellStyle name="40% - Accent3 5 3 5" xfId="5088"/>
    <cellStyle name="40% - Accent3 5 3 5 2" xfId="5089"/>
    <cellStyle name="40% - Accent3 5 3 6" xfId="5090"/>
    <cellStyle name="40% - Accent3 5 4" xfId="5091"/>
    <cellStyle name="40% - Accent3 5 4 2" xfId="5092"/>
    <cellStyle name="40% - Accent3 5 4 2 2" xfId="5093"/>
    <cellStyle name="40% - Accent3 5 4 2 2 2" xfId="5094"/>
    <cellStyle name="40% - Accent3 5 4 2 3" xfId="5095"/>
    <cellStyle name="40% - Accent3 5 4 3" xfId="5096"/>
    <cellStyle name="40% - Accent3 5 4 3 2" xfId="5097"/>
    <cellStyle name="40% - Accent3 5 4 4" xfId="5098"/>
    <cellStyle name="40% - Accent3 5 5" xfId="5099"/>
    <cellStyle name="40% - Accent3 5 5 2" xfId="5100"/>
    <cellStyle name="40% - Accent3 5 5 2 2" xfId="5101"/>
    <cellStyle name="40% - Accent3 5 5 2 2 2" xfId="5102"/>
    <cellStyle name="40% - Accent3 5 5 2 3" xfId="5103"/>
    <cellStyle name="40% - Accent3 5 5 3" xfId="5104"/>
    <cellStyle name="40% - Accent3 5 5 3 2" xfId="5105"/>
    <cellStyle name="40% - Accent3 5 5 4" xfId="5106"/>
    <cellStyle name="40% - Accent3 5 6" xfId="5107"/>
    <cellStyle name="40% - Accent3 5 6 2" xfId="5108"/>
    <cellStyle name="40% - Accent3 5 6 2 2" xfId="5109"/>
    <cellStyle name="40% - Accent3 5 6 3" xfId="5110"/>
    <cellStyle name="40% - Accent3 5 7" xfId="5111"/>
    <cellStyle name="40% - Accent3 5 7 2" xfId="5112"/>
    <cellStyle name="40% - Accent3 5 8" xfId="5113"/>
    <cellStyle name="40% - Accent3 6" xfId="5114"/>
    <cellStyle name="40% - Accent3 6 2" xfId="5115"/>
    <cellStyle name="40% - Accent3 6 2 2" xfId="5116"/>
    <cellStyle name="40% - Accent3 6 2 2 2" xfId="5117"/>
    <cellStyle name="40% - Accent3 6 2 2 2 2" xfId="5118"/>
    <cellStyle name="40% - Accent3 6 2 2 2 2 2" xfId="5119"/>
    <cellStyle name="40% - Accent3 6 2 2 2 3" xfId="5120"/>
    <cellStyle name="40% - Accent3 6 2 2 3" xfId="5121"/>
    <cellStyle name="40% - Accent3 6 2 2 3 2" xfId="5122"/>
    <cellStyle name="40% - Accent3 6 2 2 4" xfId="5123"/>
    <cellStyle name="40% - Accent3 6 2 3" xfId="5124"/>
    <cellStyle name="40% - Accent3 6 2 3 2" xfId="5125"/>
    <cellStyle name="40% - Accent3 6 2 3 2 2" xfId="5126"/>
    <cellStyle name="40% - Accent3 6 2 3 2 2 2" xfId="5127"/>
    <cellStyle name="40% - Accent3 6 2 3 2 3" xfId="5128"/>
    <cellStyle name="40% - Accent3 6 2 3 3" xfId="5129"/>
    <cellStyle name="40% - Accent3 6 2 3 3 2" xfId="5130"/>
    <cellStyle name="40% - Accent3 6 2 3 4" xfId="5131"/>
    <cellStyle name="40% - Accent3 6 2 4" xfId="5132"/>
    <cellStyle name="40% - Accent3 6 2 4 2" xfId="5133"/>
    <cellStyle name="40% - Accent3 6 2 4 2 2" xfId="5134"/>
    <cellStyle name="40% - Accent3 6 2 4 3" xfId="5135"/>
    <cellStyle name="40% - Accent3 6 2 5" xfId="5136"/>
    <cellStyle name="40% - Accent3 6 2 5 2" xfId="5137"/>
    <cellStyle name="40% - Accent3 6 2 6" xfId="5138"/>
    <cellStyle name="40% - Accent3 6 3" xfId="5139"/>
    <cellStyle name="40% - Accent3 6 3 2" xfId="5140"/>
    <cellStyle name="40% - Accent3 6 3 2 2" xfId="5141"/>
    <cellStyle name="40% - Accent3 6 3 2 2 2" xfId="5142"/>
    <cellStyle name="40% - Accent3 6 3 2 2 2 2" xfId="5143"/>
    <cellStyle name="40% - Accent3 6 3 2 2 3" xfId="5144"/>
    <cellStyle name="40% - Accent3 6 3 2 3" xfId="5145"/>
    <cellStyle name="40% - Accent3 6 3 2 3 2" xfId="5146"/>
    <cellStyle name="40% - Accent3 6 3 2 4" xfId="5147"/>
    <cellStyle name="40% - Accent3 6 3 3" xfId="5148"/>
    <cellStyle name="40% - Accent3 6 3 3 2" xfId="5149"/>
    <cellStyle name="40% - Accent3 6 3 3 2 2" xfId="5150"/>
    <cellStyle name="40% - Accent3 6 3 3 2 2 2" xfId="5151"/>
    <cellStyle name="40% - Accent3 6 3 3 2 3" xfId="5152"/>
    <cellStyle name="40% - Accent3 6 3 3 3" xfId="5153"/>
    <cellStyle name="40% - Accent3 6 3 3 3 2" xfId="5154"/>
    <cellStyle name="40% - Accent3 6 3 3 4" xfId="5155"/>
    <cellStyle name="40% - Accent3 6 3 4" xfId="5156"/>
    <cellStyle name="40% - Accent3 6 3 4 2" xfId="5157"/>
    <cellStyle name="40% - Accent3 6 3 4 2 2" xfId="5158"/>
    <cellStyle name="40% - Accent3 6 3 4 3" xfId="5159"/>
    <cellStyle name="40% - Accent3 6 3 5" xfId="5160"/>
    <cellStyle name="40% - Accent3 6 3 5 2" xfId="5161"/>
    <cellStyle name="40% - Accent3 6 3 6" xfId="5162"/>
    <cellStyle name="40% - Accent3 6 4" xfId="5163"/>
    <cellStyle name="40% - Accent3 6 4 2" xfId="5164"/>
    <cellStyle name="40% - Accent3 6 4 2 2" xfId="5165"/>
    <cellStyle name="40% - Accent3 6 4 2 2 2" xfId="5166"/>
    <cellStyle name="40% - Accent3 6 4 2 3" xfId="5167"/>
    <cellStyle name="40% - Accent3 6 4 3" xfId="5168"/>
    <cellStyle name="40% - Accent3 6 4 3 2" xfId="5169"/>
    <cellStyle name="40% - Accent3 6 4 4" xfId="5170"/>
    <cellStyle name="40% - Accent3 6 5" xfId="5171"/>
    <cellStyle name="40% - Accent3 6 5 2" xfId="5172"/>
    <cellStyle name="40% - Accent3 6 5 2 2" xfId="5173"/>
    <cellStyle name="40% - Accent3 6 5 2 2 2" xfId="5174"/>
    <cellStyle name="40% - Accent3 6 5 2 3" xfId="5175"/>
    <cellStyle name="40% - Accent3 6 5 3" xfId="5176"/>
    <cellStyle name="40% - Accent3 6 5 3 2" xfId="5177"/>
    <cellStyle name="40% - Accent3 6 5 4" xfId="5178"/>
    <cellStyle name="40% - Accent3 6 6" xfId="5179"/>
    <cellStyle name="40% - Accent3 6 6 2" xfId="5180"/>
    <cellStyle name="40% - Accent3 6 6 2 2" xfId="5181"/>
    <cellStyle name="40% - Accent3 6 6 3" xfId="5182"/>
    <cellStyle name="40% - Accent3 6 7" xfId="5183"/>
    <cellStyle name="40% - Accent3 6 7 2" xfId="5184"/>
    <cellStyle name="40% - Accent3 6 8" xfId="5185"/>
    <cellStyle name="40% - Accent3 7" xfId="5186"/>
    <cellStyle name="40% - Accent3 8" xfId="5187"/>
    <cellStyle name="40% - Accent3 9" xfId="5188"/>
    <cellStyle name="40% - Accent4 10" xfId="5189"/>
    <cellStyle name="40% - Accent4 10 2" xfId="5190"/>
    <cellStyle name="40% - Accent4 11" xfId="5191"/>
    <cellStyle name="40% - Accent4 12" xfId="5192"/>
    <cellStyle name="40% - Accent4 12 2" xfId="5193"/>
    <cellStyle name="40% - Accent4 13" xfId="5194"/>
    <cellStyle name="40% - Accent4 14" xfId="5195"/>
    <cellStyle name="40% - Accent4 15" xfId="5196"/>
    <cellStyle name="40% - Accent4 16" xfId="5197"/>
    <cellStyle name="40% - Accent4 17" xfId="5198"/>
    <cellStyle name="40% - Accent4 18" xfId="5199"/>
    <cellStyle name="40% - Accent4 19" xfId="5200"/>
    <cellStyle name="40% - Accent4 2" xfId="5201"/>
    <cellStyle name="40% - Accent4 2 2" xfId="5202"/>
    <cellStyle name="40% - Accent4 2_401K Summary" xfId="5203"/>
    <cellStyle name="40% - Accent4 20" xfId="5204"/>
    <cellStyle name="40% - Accent4 21" xfId="5205"/>
    <cellStyle name="40% - Accent4 22" xfId="5206"/>
    <cellStyle name="40% - Accent4 3" xfId="5207"/>
    <cellStyle name="40% - Accent4 3 2" xfId="5208"/>
    <cellStyle name="40% - Accent4 3 2 2" xfId="5209"/>
    <cellStyle name="40% - Accent4 3 2 2 2" xfId="5210"/>
    <cellStyle name="40% - Accent4 3 2 2 2 2" xfId="5211"/>
    <cellStyle name="40% - Accent4 3 2 2 2 2 2" xfId="5212"/>
    <cellStyle name="40% - Accent4 3 2 2 2 2 2 2" xfId="5213"/>
    <cellStyle name="40% - Accent4 3 2 2 2 2 3" xfId="5214"/>
    <cellStyle name="40% - Accent4 3 2 2 2 3" xfId="5215"/>
    <cellStyle name="40% - Accent4 3 2 2 2 3 2" xfId="5216"/>
    <cellStyle name="40% - Accent4 3 2 2 2 4" xfId="5217"/>
    <cellStyle name="40% - Accent4 3 2 2 3" xfId="5218"/>
    <cellStyle name="40% - Accent4 3 2 2 3 2" xfId="5219"/>
    <cellStyle name="40% - Accent4 3 2 2 3 2 2" xfId="5220"/>
    <cellStyle name="40% - Accent4 3 2 2 3 2 2 2" xfId="5221"/>
    <cellStyle name="40% - Accent4 3 2 2 3 2 3" xfId="5222"/>
    <cellStyle name="40% - Accent4 3 2 2 3 3" xfId="5223"/>
    <cellStyle name="40% - Accent4 3 2 2 3 3 2" xfId="5224"/>
    <cellStyle name="40% - Accent4 3 2 2 3 4" xfId="5225"/>
    <cellStyle name="40% - Accent4 3 2 2 4" xfId="5226"/>
    <cellStyle name="40% - Accent4 3 2 2 4 2" xfId="5227"/>
    <cellStyle name="40% - Accent4 3 2 2 4 2 2" xfId="5228"/>
    <cellStyle name="40% - Accent4 3 2 2 4 3" xfId="5229"/>
    <cellStyle name="40% - Accent4 3 2 2 5" xfId="5230"/>
    <cellStyle name="40% - Accent4 3 2 2 5 2" xfId="5231"/>
    <cellStyle name="40% - Accent4 3 2 2 6" xfId="5232"/>
    <cellStyle name="40% - Accent4 3 2 3" xfId="5233"/>
    <cellStyle name="40% - Accent4 3 2 3 2" xfId="5234"/>
    <cellStyle name="40% - Accent4 3 2 3 2 2" xfId="5235"/>
    <cellStyle name="40% - Accent4 3 2 3 2 2 2" xfId="5236"/>
    <cellStyle name="40% - Accent4 3 2 3 2 2 2 2" xfId="5237"/>
    <cellStyle name="40% - Accent4 3 2 3 2 2 3" xfId="5238"/>
    <cellStyle name="40% - Accent4 3 2 3 2 3" xfId="5239"/>
    <cellStyle name="40% - Accent4 3 2 3 2 3 2" xfId="5240"/>
    <cellStyle name="40% - Accent4 3 2 3 2 4" xfId="5241"/>
    <cellStyle name="40% - Accent4 3 2 3 3" xfId="5242"/>
    <cellStyle name="40% - Accent4 3 2 3 3 2" xfId="5243"/>
    <cellStyle name="40% - Accent4 3 2 3 3 2 2" xfId="5244"/>
    <cellStyle name="40% - Accent4 3 2 3 3 2 2 2" xfId="5245"/>
    <cellStyle name="40% - Accent4 3 2 3 3 2 3" xfId="5246"/>
    <cellStyle name="40% - Accent4 3 2 3 3 3" xfId="5247"/>
    <cellStyle name="40% - Accent4 3 2 3 3 3 2" xfId="5248"/>
    <cellStyle name="40% - Accent4 3 2 3 3 4" xfId="5249"/>
    <cellStyle name="40% - Accent4 3 2 3 4" xfId="5250"/>
    <cellStyle name="40% - Accent4 3 2 3 4 2" xfId="5251"/>
    <cellStyle name="40% - Accent4 3 2 3 4 2 2" xfId="5252"/>
    <cellStyle name="40% - Accent4 3 2 3 4 3" xfId="5253"/>
    <cellStyle name="40% - Accent4 3 2 3 5" xfId="5254"/>
    <cellStyle name="40% - Accent4 3 2 3 5 2" xfId="5255"/>
    <cellStyle name="40% - Accent4 3 2 3 6" xfId="5256"/>
    <cellStyle name="40% - Accent4 3 2 4" xfId="5257"/>
    <cellStyle name="40% - Accent4 3 2 4 2" xfId="5258"/>
    <cellStyle name="40% - Accent4 3 2 4 2 2" xfId="5259"/>
    <cellStyle name="40% - Accent4 3 2 4 2 2 2" xfId="5260"/>
    <cellStyle name="40% - Accent4 3 2 4 2 3" xfId="5261"/>
    <cellStyle name="40% - Accent4 3 2 4 3" xfId="5262"/>
    <cellStyle name="40% - Accent4 3 2 4 3 2" xfId="5263"/>
    <cellStyle name="40% - Accent4 3 2 4 4" xfId="5264"/>
    <cellStyle name="40% - Accent4 3 2 5" xfId="5265"/>
    <cellStyle name="40% - Accent4 3 2 5 2" xfId="5266"/>
    <cellStyle name="40% - Accent4 3 2 5 2 2" xfId="5267"/>
    <cellStyle name="40% - Accent4 3 2 5 2 2 2" xfId="5268"/>
    <cellStyle name="40% - Accent4 3 2 5 2 3" xfId="5269"/>
    <cellStyle name="40% - Accent4 3 2 5 3" xfId="5270"/>
    <cellStyle name="40% - Accent4 3 2 5 3 2" xfId="5271"/>
    <cellStyle name="40% - Accent4 3 2 5 4" xfId="5272"/>
    <cellStyle name="40% - Accent4 3 2 6" xfId="5273"/>
    <cellStyle name="40% - Accent4 3 2 6 2" xfId="5274"/>
    <cellStyle name="40% - Accent4 3 2 6 2 2" xfId="5275"/>
    <cellStyle name="40% - Accent4 3 2 6 3" xfId="5276"/>
    <cellStyle name="40% - Accent4 3 2 7" xfId="5277"/>
    <cellStyle name="40% - Accent4 3 2 7 2" xfId="5278"/>
    <cellStyle name="40% - Accent4 3 2 8" xfId="5279"/>
    <cellStyle name="40% - Accent4 3 3" xfId="5280"/>
    <cellStyle name="40% - Accent4 3 3 2" xfId="5281"/>
    <cellStyle name="40% - Accent4 3 3 2 2" xfId="5282"/>
    <cellStyle name="40% - Accent4 3 3 2 2 2" xfId="5283"/>
    <cellStyle name="40% - Accent4 3 3 2 2 2 2" xfId="5284"/>
    <cellStyle name="40% - Accent4 3 3 2 2 3" xfId="5285"/>
    <cellStyle name="40% - Accent4 3 3 2 3" xfId="5286"/>
    <cellStyle name="40% - Accent4 3 3 2 3 2" xfId="5287"/>
    <cellStyle name="40% - Accent4 3 3 2 4" xfId="5288"/>
    <cellStyle name="40% - Accent4 3 3 3" xfId="5289"/>
    <cellStyle name="40% - Accent4 3 3 3 2" xfId="5290"/>
    <cellStyle name="40% - Accent4 3 3 3 2 2" xfId="5291"/>
    <cellStyle name="40% - Accent4 3 3 3 2 2 2" xfId="5292"/>
    <cellStyle name="40% - Accent4 3 3 3 2 3" xfId="5293"/>
    <cellStyle name="40% - Accent4 3 3 3 3" xfId="5294"/>
    <cellStyle name="40% - Accent4 3 3 3 3 2" xfId="5295"/>
    <cellStyle name="40% - Accent4 3 3 3 4" xfId="5296"/>
    <cellStyle name="40% - Accent4 3 3 4" xfId="5297"/>
    <cellStyle name="40% - Accent4 3 3 4 2" xfId="5298"/>
    <cellStyle name="40% - Accent4 3 3 4 2 2" xfId="5299"/>
    <cellStyle name="40% - Accent4 3 3 4 3" xfId="5300"/>
    <cellStyle name="40% - Accent4 3 3 5" xfId="5301"/>
    <cellStyle name="40% - Accent4 3 3 5 2" xfId="5302"/>
    <cellStyle name="40% - Accent4 3 3 6" xfId="5303"/>
    <cellStyle name="40% - Accent4 3 4" xfId="5304"/>
    <cellStyle name="40% - Accent4 3 4 2" xfId="5305"/>
    <cellStyle name="40% - Accent4 3 4 2 2" xfId="5306"/>
    <cellStyle name="40% - Accent4 3 4 2 2 2" xfId="5307"/>
    <cellStyle name="40% - Accent4 3 4 2 2 2 2" xfId="5308"/>
    <cellStyle name="40% - Accent4 3 4 2 2 3" xfId="5309"/>
    <cellStyle name="40% - Accent4 3 4 2 3" xfId="5310"/>
    <cellStyle name="40% - Accent4 3 4 2 3 2" xfId="5311"/>
    <cellStyle name="40% - Accent4 3 4 2 4" xfId="5312"/>
    <cellStyle name="40% - Accent4 3 4 3" xfId="5313"/>
    <cellStyle name="40% - Accent4 3 4 3 2" xfId="5314"/>
    <cellStyle name="40% - Accent4 3 4 3 2 2" xfId="5315"/>
    <cellStyle name="40% - Accent4 3 4 3 2 2 2" xfId="5316"/>
    <cellStyle name="40% - Accent4 3 4 3 2 3" xfId="5317"/>
    <cellStyle name="40% - Accent4 3 4 3 3" xfId="5318"/>
    <cellStyle name="40% - Accent4 3 4 3 3 2" xfId="5319"/>
    <cellStyle name="40% - Accent4 3 4 3 4" xfId="5320"/>
    <cellStyle name="40% - Accent4 3 4 4" xfId="5321"/>
    <cellStyle name="40% - Accent4 3 4 4 2" xfId="5322"/>
    <cellStyle name="40% - Accent4 3 4 4 2 2" xfId="5323"/>
    <cellStyle name="40% - Accent4 3 4 4 3" xfId="5324"/>
    <cellStyle name="40% - Accent4 3 4 5" xfId="5325"/>
    <cellStyle name="40% - Accent4 3 4 5 2" xfId="5326"/>
    <cellStyle name="40% - Accent4 3 4 6" xfId="5327"/>
    <cellStyle name="40% - Accent4 3 5" xfId="5328"/>
    <cellStyle name="40% - Accent4 3 5 2" xfId="5329"/>
    <cellStyle name="40% - Accent4 3 5 2 2" xfId="5330"/>
    <cellStyle name="40% - Accent4 3 5 2 2 2" xfId="5331"/>
    <cellStyle name="40% - Accent4 3 5 2 3" xfId="5332"/>
    <cellStyle name="40% - Accent4 3 5 3" xfId="5333"/>
    <cellStyle name="40% - Accent4 3 5 3 2" xfId="5334"/>
    <cellStyle name="40% - Accent4 3 5 4" xfId="5335"/>
    <cellStyle name="40% - Accent4 3 6" xfId="5336"/>
    <cellStyle name="40% - Accent4 3 6 2" xfId="5337"/>
    <cellStyle name="40% - Accent4 3 6 2 2" xfId="5338"/>
    <cellStyle name="40% - Accent4 3 6 2 2 2" xfId="5339"/>
    <cellStyle name="40% - Accent4 3 6 2 3" xfId="5340"/>
    <cellStyle name="40% - Accent4 3 6 3" xfId="5341"/>
    <cellStyle name="40% - Accent4 3 6 3 2" xfId="5342"/>
    <cellStyle name="40% - Accent4 3 6 4" xfId="5343"/>
    <cellStyle name="40% - Accent4 3 7" xfId="5344"/>
    <cellStyle name="40% - Accent4 3 7 2" xfId="5345"/>
    <cellStyle name="40% - Accent4 3 7 2 2" xfId="5346"/>
    <cellStyle name="40% - Accent4 3 7 3" xfId="5347"/>
    <cellStyle name="40% - Accent4 3 8" xfId="5348"/>
    <cellStyle name="40% - Accent4 3 8 2" xfId="5349"/>
    <cellStyle name="40% - Accent4 3 9" xfId="5350"/>
    <cellStyle name="40% - Accent4 4" xfId="5351"/>
    <cellStyle name="40% - Accent4 4 2" xfId="5352"/>
    <cellStyle name="40% - Accent4 4 2 2" xfId="5353"/>
    <cellStyle name="40% - Accent4 4 3" xfId="5354"/>
    <cellStyle name="40% - Accent4 5" xfId="5355"/>
    <cellStyle name="40% - Accent4 5 2" xfId="5356"/>
    <cellStyle name="40% - Accent4 5 2 2" xfId="5357"/>
    <cellStyle name="40% - Accent4 5 2 2 2" xfId="5358"/>
    <cellStyle name="40% - Accent4 5 2 2 2 2" xfId="5359"/>
    <cellStyle name="40% - Accent4 5 2 2 2 2 2" xfId="5360"/>
    <cellStyle name="40% - Accent4 5 2 2 2 3" xfId="5361"/>
    <cellStyle name="40% - Accent4 5 2 2 3" xfId="5362"/>
    <cellStyle name="40% - Accent4 5 2 2 3 2" xfId="5363"/>
    <cellStyle name="40% - Accent4 5 2 2 4" xfId="5364"/>
    <cellStyle name="40% - Accent4 5 2 3" xfId="5365"/>
    <cellStyle name="40% - Accent4 5 2 3 2" xfId="5366"/>
    <cellStyle name="40% - Accent4 5 2 3 2 2" xfId="5367"/>
    <cellStyle name="40% - Accent4 5 2 3 2 2 2" xfId="5368"/>
    <cellStyle name="40% - Accent4 5 2 3 2 3" xfId="5369"/>
    <cellStyle name="40% - Accent4 5 2 3 3" xfId="5370"/>
    <cellStyle name="40% - Accent4 5 2 3 3 2" xfId="5371"/>
    <cellStyle name="40% - Accent4 5 2 3 4" xfId="5372"/>
    <cellStyle name="40% - Accent4 5 2 4" xfId="5373"/>
    <cellStyle name="40% - Accent4 5 2 4 2" xfId="5374"/>
    <cellStyle name="40% - Accent4 5 2 4 2 2" xfId="5375"/>
    <cellStyle name="40% - Accent4 5 2 4 3" xfId="5376"/>
    <cellStyle name="40% - Accent4 5 2 5" xfId="5377"/>
    <cellStyle name="40% - Accent4 5 2 5 2" xfId="5378"/>
    <cellStyle name="40% - Accent4 5 2 6" xfId="5379"/>
    <cellStyle name="40% - Accent4 5 3" xfId="5380"/>
    <cellStyle name="40% - Accent4 5 3 2" xfId="5381"/>
    <cellStyle name="40% - Accent4 5 3 2 2" xfId="5382"/>
    <cellStyle name="40% - Accent4 5 3 2 2 2" xfId="5383"/>
    <cellStyle name="40% - Accent4 5 3 2 2 2 2" xfId="5384"/>
    <cellStyle name="40% - Accent4 5 3 2 2 3" xfId="5385"/>
    <cellStyle name="40% - Accent4 5 3 2 3" xfId="5386"/>
    <cellStyle name="40% - Accent4 5 3 2 3 2" xfId="5387"/>
    <cellStyle name="40% - Accent4 5 3 2 4" xfId="5388"/>
    <cellStyle name="40% - Accent4 5 3 3" xfId="5389"/>
    <cellStyle name="40% - Accent4 5 3 3 2" xfId="5390"/>
    <cellStyle name="40% - Accent4 5 3 3 2 2" xfId="5391"/>
    <cellStyle name="40% - Accent4 5 3 3 2 2 2" xfId="5392"/>
    <cellStyle name="40% - Accent4 5 3 3 2 3" xfId="5393"/>
    <cellStyle name="40% - Accent4 5 3 3 3" xfId="5394"/>
    <cellStyle name="40% - Accent4 5 3 3 3 2" xfId="5395"/>
    <cellStyle name="40% - Accent4 5 3 3 4" xfId="5396"/>
    <cellStyle name="40% - Accent4 5 3 4" xfId="5397"/>
    <cellStyle name="40% - Accent4 5 3 4 2" xfId="5398"/>
    <cellStyle name="40% - Accent4 5 3 4 2 2" xfId="5399"/>
    <cellStyle name="40% - Accent4 5 3 4 3" xfId="5400"/>
    <cellStyle name="40% - Accent4 5 3 5" xfId="5401"/>
    <cellStyle name="40% - Accent4 5 3 5 2" xfId="5402"/>
    <cellStyle name="40% - Accent4 5 3 6" xfId="5403"/>
    <cellStyle name="40% - Accent4 5 4" xfId="5404"/>
    <cellStyle name="40% - Accent4 5 4 2" xfId="5405"/>
    <cellStyle name="40% - Accent4 5 4 2 2" xfId="5406"/>
    <cellStyle name="40% - Accent4 5 4 2 2 2" xfId="5407"/>
    <cellStyle name="40% - Accent4 5 4 2 3" xfId="5408"/>
    <cellStyle name="40% - Accent4 5 4 3" xfId="5409"/>
    <cellStyle name="40% - Accent4 5 4 3 2" xfId="5410"/>
    <cellStyle name="40% - Accent4 5 4 4" xfId="5411"/>
    <cellStyle name="40% - Accent4 5 5" xfId="5412"/>
    <cellStyle name="40% - Accent4 5 5 2" xfId="5413"/>
    <cellStyle name="40% - Accent4 5 5 2 2" xfId="5414"/>
    <cellStyle name="40% - Accent4 5 5 2 2 2" xfId="5415"/>
    <cellStyle name="40% - Accent4 5 5 2 3" xfId="5416"/>
    <cellStyle name="40% - Accent4 5 5 3" xfId="5417"/>
    <cellStyle name="40% - Accent4 5 5 3 2" xfId="5418"/>
    <cellStyle name="40% - Accent4 5 5 4" xfId="5419"/>
    <cellStyle name="40% - Accent4 5 6" xfId="5420"/>
    <cellStyle name="40% - Accent4 5 6 2" xfId="5421"/>
    <cellStyle name="40% - Accent4 5 6 2 2" xfId="5422"/>
    <cellStyle name="40% - Accent4 5 6 3" xfId="5423"/>
    <cellStyle name="40% - Accent4 5 7" xfId="5424"/>
    <cellStyle name="40% - Accent4 5 7 2" xfId="5425"/>
    <cellStyle name="40% - Accent4 5 8" xfId="5426"/>
    <cellStyle name="40% - Accent4 6" xfId="5427"/>
    <cellStyle name="40% - Accent4 6 2" xfId="5428"/>
    <cellStyle name="40% - Accent4 6 2 2" xfId="5429"/>
    <cellStyle name="40% - Accent4 6 2 2 2" xfId="5430"/>
    <cellStyle name="40% - Accent4 6 2 2 2 2" xfId="5431"/>
    <cellStyle name="40% - Accent4 6 2 2 2 2 2" xfId="5432"/>
    <cellStyle name="40% - Accent4 6 2 2 2 3" xfId="5433"/>
    <cellStyle name="40% - Accent4 6 2 2 3" xfId="5434"/>
    <cellStyle name="40% - Accent4 6 2 2 3 2" xfId="5435"/>
    <cellStyle name="40% - Accent4 6 2 2 4" xfId="5436"/>
    <cellStyle name="40% - Accent4 6 2 3" xfId="5437"/>
    <cellStyle name="40% - Accent4 6 2 3 2" xfId="5438"/>
    <cellStyle name="40% - Accent4 6 2 3 2 2" xfId="5439"/>
    <cellStyle name="40% - Accent4 6 2 3 2 2 2" xfId="5440"/>
    <cellStyle name="40% - Accent4 6 2 3 2 3" xfId="5441"/>
    <cellStyle name="40% - Accent4 6 2 3 3" xfId="5442"/>
    <cellStyle name="40% - Accent4 6 2 3 3 2" xfId="5443"/>
    <cellStyle name="40% - Accent4 6 2 3 4" xfId="5444"/>
    <cellStyle name="40% - Accent4 6 2 4" xfId="5445"/>
    <cellStyle name="40% - Accent4 6 2 4 2" xfId="5446"/>
    <cellStyle name="40% - Accent4 6 2 4 2 2" xfId="5447"/>
    <cellStyle name="40% - Accent4 6 2 4 3" xfId="5448"/>
    <cellStyle name="40% - Accent4 6 2 5" xfId="5449"/>
    <cellStyle name="40% - Accent4 6 2 5 2" xfId="5450"/>
    <cellStyle name="40% - Accent4 6 2 6" xfId="5451"/>
    <cellStyle name="40% - Accent4 6 3" xfId="5452"/>
    <cellStyle name="40% - Accent4 6 3 2" xfId="5453"/>
    <cellStyle name="40% - Accent4 6 3 2 2" xfId="5454"/>
    <cellStyle name="40% - Accent4 6 3 2 2 2" xfId="5455"/>
    <cellStyle name="40% - Accent4 6 3 2 2 2 2" xfId="5456"/>
    <cellStyle name="40% - Accent4 6 3 2 2 3" xfId="5457"/>
    <cellStyle name="40% - Accent4 6 3 2 3" xfId="5458"/>
    <cellStyle name="40% - Accent4 6 3 2 3 2" xfId="5459"/>
    <cellStyle name="40% - Accent4 6 3 2 4" xfId="5460"/>
    <cellStyle name="40% - Accent4 6 3 3" xfId="5461"/>
    <cellStyle name="40% - Accent4 6 3 3 2" xfId="5462"/>
    <cellStyle name="40% - Accent4 6 3 3 2 2" xfId="5463"/>
    <cellStyle name="40% - Accent4 6 3 3 2 2 2" xfId="5464"/>
    <cellStyle name="40% - Accent4 6 3 3 2 3" xfId="5465"/>
    <cellStyle name="40% - Accent4 6 3 3 3" xfId="5466"/>
    <cellStyle name="40% - Accent4 6 3 3 3 2" xfId="5467"/>
    <cellStyle name="40% - Accent4 6 3 3 4" xfId="5468"/>
    <cellStyle name="40% - Accent4 6 3 4" xfId="5469"/>
    <cellStyle name="40% - Accent4 6 3 4 2" xfId="5470"/>
    <cellStyle name="40% - Accent4 6 3 4 2 2" xfId="5471"/>
    <cellStyle name="40% - Accent4 6 3 4 3" xfId="5472"/>
    <cellStyle name="40% - Accent4 6 3 5" xfId="5473"/>
    <cellStyle name="40% - Accent4 6 3 5 2" xfId="5474"/>
    <cellStyle name="40% - Accent4 6 3 6" xfId="5475"/>
    <cellStyle name="40% - Accent4 6 4" xfId="5476"/>
    <cellStyle name="40% - Accent4 6 4 2" xfId="5477"/>
    <cellStyle name="40% - Accent4 6 4 2 2" xfId="5478"/>
    <cellStyle name="40% - Accent4 6 4 2 2 2" xfId="5479"/>
    <cellStyle name="40% - Accent4 6 4 2 3" xfId="5480"/>
    <cellStyle name="40% - Accent4 6 4 3" xfId="5481"/>
    <cellStyle name="40% - Accent4 6 4 3 2" xfId="5482"/>
    <cellStyle name="40% - Accent4 6 4 4" xfId="5483"/>
    <cellStyle name="40% - Accent4 6 5" xfId="5484"/>
    <cellStyle name="40% - Accent4 6 5 2" xfId="5485"/>
    <cellStyle name="40% - Accent4 6 5 2 2" xfId="5486"/>
    <cellStyle name="40% - Accent4 6 5 2 2 2" xfId="5487"/>
    <cellStyle name="40% - Accent4 6 5 2 3" xfId="5488"/>
    <cellStyle name="40% - Accent4 6 5 3" xfId="5489"/>
    <cellStyle name="40% - Accent4 6 5 3 2" xfId="5490"/>
    <cellStyle name="40% - Accent4 6 5 4" xfId="5491"/>
    <cellStyle name="40% - Accent4 6 6" xfId="5492"/>
    <cellStyle name="40% - Accent4 6 6 2" xfId="5493"/>
    <cellStyle name="40% - Accent4 6 6 2 2" xfId="5494"/>
    <cellStyle name="40% - Accent4 6 6 3" xfId="5495"/>
    <cellStyle name="40% - Accent4 6 7" xfId="5496"/>
    <cellStyle name="40% - Accent4 6 7 2" xfId="5497"/>
    <cellStyle name="40% - Accent4 6 8" xfId="5498"/>
    <cellStyle name="40% - Accent4 7" xfId="5499"/>
    <cellStyle name="40% - Accent4 8" xfId="5500"/>
    <cellStyle name="40% - Accent4 9" xfId="5501"/>
    <cellStyle name="40% - Accent5 10" xfId="5502"/>
    <cellStyle name="40% - Accent5 10 2" xfId="5503"/>
    <cellStyle name="40% - Accent5 11" xfId="5504"/>
    <cellStyle name="40% - Accent5 12" xfId="5505"/>
    <cellStyle name="40% - Accent5 12 2" xfId="5506"/>
    <cellStyle name="40% - Accent5 13" xfId="5507"/>
    <cellStyle name="40% - Accent5 14" xfId="5508"/>
    <cellStyle name="40% - Accent5 15" xfId="5509"/>
    <cellStyle name="40% - Accent5 16" xfId="5510"/>
    <cellStyle name="40% - Accent5 17" xfId="5511"/>
    <cellStyle name="40% - Accent5 18" xfId="5512"/>
    <cellStyle name="40% - Accent5 19" xfId="5513"/>
    <cellStyle name="40% - Accent5 2" xfId="5514"/>
    <cellStyle name="40% - Accent5 2 2" xfId="5515"/>
    <cellStyle name="40% - Accent5 2_401K Summary" xfId="5516"/>
    <cellStyle name="40% - Accent5 20" xfId="5517"/>
    <cellStyle name="40% - Accent5 21" xfId="5518"/>
    <cellStyle name="40% - Accent5 22" xfId="5519"/>
    <cellStyle name="40% - Accent5 3" xfId="5520"/>
    <cellStyle name="40% - Accent5 3 2" xfId="5521"/>
    <cellStyle name="40% - Accent5 3 2 2" xfId="5522"/>
    <cellStyle name="40% - Accent5 3 2 2 2" xfId="5523"/>
    <cellStyle name="40% - Accent5 3 2 2 2 2" xfId="5524"/>
    <cellStyle name="40% - Accent5 3 2 2 2 2 2" xfId="5525"/>
    <cellStyle name="40% - Accent5 3 2 2 2 2 2 2" xfId="5526"/>
    <cellStyle name="40% - Accent5 3 2 2 2 2 3" xfId="5527"/>
    <cellStyle name="40% - Accent5 3 2 2 2 3" xfId="5528"/>
    <cellStyle name="40% - Accent5 3 2 2 2 3 2" xfId="5529"/>
    <cellStyle name="40% - Accent5 3 2 2 2 4" xfId="5530"/>
    <cellStyle name="40% - Accent5 3 2 2 3" xfId="5531"/>
    <cellStyle name="40% - Accent5 3 2 2 3 2" xfId="5532"/>
    <cellStyle name="40% - Accent5 3 2 2 3 2 2" xfId="5533"/>
    <cellStyle name="40% - Accent5 3 2 2 3 2 2 2" xfId="5534"/>
    <cellStyle name="40% - Accent5 3 2 2 3 2 3" xfId="5535"/>
    <cellStyle name="40% - Accent5 3 2 2 3 3" xfId="5536"/>
    <cellStyle name="40% - Accent5 3 2 2 3 3 2" xfId="5537"/>
    <cellStyle name="40% - Accent5 3 2 2 3 4" xfId="5538"/>
    <cellStyle name="40% - Accent5 3 2 2 4" xfId="5539"/>
    <cellStyle name="40% - Accent5 3 2 2 4 2" xfId="5540"/>
    <cellStyle name="40% - Accent5 3 2 2 4 2 2" xfId="5541"/>
    <cellStyle name="40% - Accent5 3 2 2 4 3" xfId="5542"/>
    <cellStyle name="40% - Accent5 3 2 2 5" xfId="5543"/>
    <cellStyle name="40% - Accent5 3 2 2 5 2" xfId="5544"/>
    <cellStyle name="40% - Accent5 3 2 2 6" xfId="5545"/>
    <cellStyle name="40% - Accent5 3 2 3" xfId="5546"/>
    <cellStyle name="40% - Accent5 3 2 3 2" xfId="5547"/>
    <cellStyle name="40% - Accent5 3 2 3 2 2" xfId="5548"/>
    <cellStyle name="40% - Accent5 3 2 3 2 2 2" xfId="5549"/>
    <cellStyle name="40% - Accent5 3 2 3 2 2 2 2" xfId="5550"/>
    <cellStyle name="40% - Accent5 3 2 3 2 2 3" xfId="5551"/>
    <cellStyle name="40% - Accent5 3 2 3 2 3" xfId="5552"/>
    <cellStyle name="40% - Accent5 3 2 3 2 3 2" xfId="5553"/>
    <cellStyle name="40% - Accent5 3 2 3 2 4" xfId="5554"/>
    <cellStyle name="40% - Accent5 3 2 3 3" xfId="5555"/>
    <cellStyle name="40% - Accent5 3 2 3 3 2" xfId="5556"/>
    <cellStyle name="40% - Accent5 3 2 3 3 2 2" xfId="5557"/>
    <cellStyle name="40% - Accent5 3 2 3 3 2 2 2" xfId="5558"/>
    <cellStyle name="40% - Accent5 3 2 3 3 2 3" xfId="5559"/>
    <cellStyle name="40% - Accent5 3 2 3 3 3" xfId="5560"/>
    <cellStyle name="40% - Accent5 3 2 3 3 3 2" xfId="5561"/>
    <cellStyle name="40% - Accent5 3 2 3 3 4" xfId="5562"/>
    <cellStyle name="40% - Accent5 3 2 3 4" xfId="5563"/>
    <cellStyle name="40% - Accent5 3 2 3 4 2" xfId="5564"/>
    <cellStyle name="40% - Accent5 3 2 3 4 2 2" xfId="5565"/>
    <cellStyle name="40% - Accent5 3 2 3 4 3" xfId="5566"/>
    <cellStyle name="40% - Accent5 3 2 3 5" xfId="5567"/>
    <cellStyle name="40% - Accent5 3 2 3 5 2" xfId="5568"/>
    <cellStyle name="40% - Accent5 3 2 3 6" xfId="5569"/>
    <cellStyle name="40% - Accent5 3 2 4" xfId="5570"/>
    <cellStyle name="40% - Accent5 3 2 4 2" xfId="5571"/>
    <cellStyle name="40% - Accent5 3 2 4 2 2" xfId="5572"/>
    <cellStyle name="40% - Accent5 3 2 4 2 2 2" xfId="5573"/>
    <cellStyle name="40% - Accent5 3 2 4 2 3" xfId="5574"/>
    <cellStyle name="40% - Accent5 3 2 4 3" xfId="5575"/>
    <cellStyle name="40% - Accent5 3 2 4 3 2" xfId="5576"/>
    <cellStyle name="40% - Accent5 3 2 4 4" xfId="5577"/>
    <cellStyle name="40% - Accent5 3 2 5" xfId="5578"/>
    <cellStyle name="40% - Accent5 3 2 5 2" xfId="5579"/>
    <cellStyle name="40% - Accent5 3 2 5 2 2" xfId="5580"/>
    <cellStyle name="40% - Accent5 3 2 5 2 2 2" xfId="5581"/>
    <cellStyle name="40% - Accent5 3 2 5 2 3" xfId="5582"/>
    <cellStyle name="40% - Accent5 3 2 5 3" xfId="5583"/>
    <cellStyle name="40% - Accent5 3 2 5 3 2" xfId="5584"/>
    <cellStyle name="40% - Accent5 3 2 5 4" xfId="5585"/>
    <cellStyle name="40% - Accent5 3 2 6" xfId="5586"/>
    <cellStyle name="40% - Accent5 3 2 6 2" xfId="5587"/>
    <cellStyle name="40% - Accent5 3 2 6 2 2" xfId="5588"/>
    <cellStyle name="40% - Accent5 3 2 6 3" xfId="5589"/>
    <cellStyle name="40% - Accent5 3 2 7" xfId="5590"/>
    <cellStyle name="40% - Accent5 3 2 7 2" xfId="5591"/>
    <cellStyle name="40% - Accent5 3 2 8" xfId="5592"/>
    <cellStyle name="40% - Accent5 3 3" xfId="5593"/>
    <cellStyle name="40% - Accent5 3 3 2" xfId="5594"/>
    <cellStyle name="40% - Accent5 3 3 2 2" xfId="5595"/>
    <cellStyle name="40% - Accent5 3 3 2 2 2" xfId="5596"/>
    <cellStyle name="40% - Accent5 3 3 2 2 2 2" xfId="5597"/>
    <cellStyle name="40% - Accent5 3 3 2 2 3" xfId="5598"/>
    <cellStyle name="40% - Accent5 3 3 2 3" xfId="5599"/>
    <cellStyle name="40% - Accent5 3 3 2 3 2" xfId="5600"/>
    <cellStyle name="40% - Accent5 3 3 2 4" xfId="5601"/>
    <cellStyle name="40% - Accent5 3 3 3" xfId="5602"/>
    <cellStyle name="40% - Accent5 3 3 3 2" xfId="5603"/>
    <cellStyle name="40% - Accent5 3 3 3 2 2" xfId="5604"/>
    <cellStyle name="40% - Accent5 3 3 3 2 2 2" xfId="5605"/>
    <cellStyle name="40% - Accent5 3 3 3 2 3" xfId="5606"/>
    <cellStyle name="40% - Accent5 3 3 3 3" xfId="5607"/>
    <cellStyle name="40% - Accent5 3 3 3 3 2" xfId="5608"/>
    <cellStyle name="40% - Accent5 3 3 3 4" xfId="5609"/>
    <cellStyle name="40% - Accent5 3 3 4" xfId="5610"/>
    <cellStyle name="40% - Accent5 3 3 4 2" xfId="5611"/>
    <cellStyle name="40% - Accent5 3 3 4 2 2" xfId="5612"/>
    <cellStyle name="40% - Accent5 3 3 4 3" xfId="5613"/>
    <cellStyle name="40% - Accent5 3 3 5" xfId="5614"/>
    <cellStyle name="40% - Accent5 3 3 5 2" xfId="5615"/>
    <cellStyle name="40% - Accent5 3 3 6" xfId="5616"/>
    <cellStyle name="40% - Accent5 3 4" xfId="5617"/>
    <cellStyle name="40% - Accent5 3 4 2" xfId="5618"/>
    <cellStyle name="40% - Accent5 3 4 2 2" xfId="5619"/>
    <cellStyle name="40% - Accent5 3 4 2 2 2" xfId="5620"/>
    <cellStyle name="40% - Accent5 3 4 2 2 2 2" xfId="5621"/>
    <cellStyle name="40% - Accent5 3 4 2 2 3" xfId="5622"/>
    <cellStyle name="40% - Accent5 3 4 2 3" xfId="5623"/>
    <cellStyle name="40% - Accent5 3 4 2 3 2" xfId="5624"/>
    <cellStyle name="40% - Accent5 3 4 2 4" xfId="5625"/>
    <cellStyle name="40% - Accent5 3 4 3" xfId="5626"/>
    <cellStyle name="40% - Accent5 3 4 3 2" xfId="5627"/>
    <cellStyle name="40% - Accent5 3 4 3 2 2" xfId="5628"/>
    <cellStyle name="40% - Accent5 3 4 3 2 2 2" xfId="5629"/>
    <cellStyle name="40% - Accent5 3 4 3 2 3" xfId="5630"/>
    <cellStyle name="40% - Accent5 3 4 3 3" xfId="5631"/>
    <cellStyle name="40% - Accent5 3 4 3 3 2" xfId="5632"/>
    <cellStyle name="40% - Accent5 3 4 3 4" xfId="5633"/>
    <cellStyle name="40% - Accent5 3 4 4" xfId="5634"/>
    <cellStyle name="40% - Accent5 3 4 4 2" xfId="5635"/>
    <cellStyle name="40% - Accent5 3 4 4 2 2" xfId="5636"/>
    <cellStyle name="40% - Accent5 3 4 4 3" xfId="5637"/>
    <cellStyle name="40% - Accent5 3 4 5" xfId="5638"/>
    <cellStyle name="40% - Accent5 3 4 5 2" xfId="5639"/>
    <cellStyle name="40% - Accent5 3 4 6" xfId="5640"/>
    <cellStyle name="40% - Accent5 3 5" xfId="5641"/>
    <cellStyle name="40% - Accent5 3 5 2" xfId="5642"/>
    <cellStyle name="40% - Accent5 3 5 2 2" xfId="5643"/>
    <cellStyle name="40% - Accent5 3 5 2 2 2" xfId="5644"/>
    <cellStyle name="40% - Accent5 3 5 2 3" xfId="5645"/>
    <cellStyle name="40% - Accent5 3 5 3" xfId="5646"/>
    <cellStyle name="40% - Accent5 3 5 3 2" xfId="5647"/>
    <cellStyle name="40% - Accent5 3 5 4" xfId="5648"/>
    <cellStyle name="40% - Accent5 3 6" xfId="5649"/>
    <cellStyle name="40% - Accent5 3 6 2" xfId="5650"/>
    <cellStyle name="40% - Accent5 3 6 2 2" xfId="5651"/>
    <cellStyle name="40% - Accent5 3 6 2 2 2" xfId="5652"/>
    <cellStyle name="40% - Accent5 3 6 2 3" xfId="5653"/>
    <cellStyle name="40% - Accent5 3 6 3" xfId="5654"/>
    <cellStyle name="40% - Accent5 3 6 3 2" xfId="5655"/>
    <cellStyle name="40% - Accent5 3 6 4" xfId="5656"/>
    <cellStyle name="40% - Accent5 3 7" xfId="5657"/>
    <cellStyle name="40% - Accent5 3 7 2" xfId="5658"/>
    <cellStyle name="40% - Accent5 3 7 2 2" xfId="5659"/>
    <cellStyle name="40% - Accent5 3 7 3" xfId="5660"/>
    <cellStyle name="40% - Accent5 3 8" xfId="5661"/>
    <cellStyle name="40% - Accent5 3 8 2" xfId="5662"/>
    <cellStyle name="40% - Accent5 3 9" xfId="5663"/>
    <cellStyle name="40% - Accent5 4" xfId="5664"/>
    <cellStyle name="40% - Accent5 4 2" xfId="5665"/>
    <cellStyle name="40% - Accent5 4 2 2" xfId="5666"/>
    <cellStyle name="40% - Accent5 4 3" xfId="5667"/>
    <cellStyle name="40% - Accent5 5" xfId="5668"/>
    <cellStyle name="40% - Accent5 5 2" xfId="5669"/>
    <cellStyle name="40% - Accent5 5 2 2" xfId="5670"/>
    <cellStyle name="40% - Accent5 5 2 2 2" xfId="5671"/>
    <cellStyle name="40% - Accent5 5 2 2 2 2" xfId="5672"/>
    <cellStyle name="40% - Accent5 5 2 2 2 2 2" xfId="5673"/>
    <cellStyle name="40% - Accent5 5 2 2 2 3" xfId="5674"/>
    <cellStyle name="40% - Accent5 5 2 2 3" xfId="5675"/>
    <cellStyle name="40% - Accent5 5 2 2 3 2" xfId="5676"/>
    <cellStyle name="40% - Accent5 5 2 2 4" xfId="5677"/>
    <cellStyle name="40% - Accent5 5 2 3" xfId="5678"/>
    <cellStyle name="40% - Accent5 5 2 3 2" xfId="5679"/>
    <cellStyle name="40% - Accent5 5 2 3 2 2" xfId="5680"/>
    <cellStyle name="40% - Accent5 5 2 3 2 2 2" xfId="5681"/>
    <cellStyle name="40% - Accent5 5 2 3 2 3" xfId="5682"/>
    <cellStyle name="40% - Accent5 5 2 3 3" xfId="5683"/>
    <cellStyle name="40% - Accent5 5 2 3 3 2" xfId="5684"/>
    <cellStyle name="40% - Accent5 5 2 3 4" xfId="5685"/>
    <cellStyle name="40% - Accent5 5 2 4" xfId="5686"/>
    <cellStyle name="40% - Accent5 5 2 4 2" xfId="5687"/>
    <cellStyle name="40% - Accent5 5 2 4 2 2" xfId="5688"/>
    <cellStyle name="40% - Accent5 5 2 4 3" xfId="5689"/>
    <cellStyle name="40% - Accent5 5 2 5" xfId="5690"/>
    <cellStyle name="40% - Accent5 5 2 5 2" xfId="5691"/>
    <cellStyle name="40% - Accent5 5 2 6" xfId="5692"/>
    <cellStyle name="40% - Accent5 5 3" xfId="5693"/>
    <cellStyle name="40% - Accent5 5 3 2" xfId="5694"/>
    <cellStyle name="40% - Accent5 5 3 2 2" xfId="5695"/>
    <cellStyle name="40% - Accent5 5 3 2 2 2" xfId="5696"/>
    <cellStyle name="40% - Accent5 5 3 2 2 2 2" xfId="5697"/>
    <cellStyle name="40% - Accent5 5 3 2 2 3" xfId="5698"/>
    <cellStyle name="40% - Accent5 5 3 2 3" xfId="5699"/>
    <cellStyle name="40% - Accent5 5 3 2 3 2" xfId="5700"/>
    <cellStyle name="40% - Accent5 5 3 2 4" xfId="5701"/>
    <cellStyle name="40% - Accent5 5 3 3" xfId="5702"/>
    <cellStyle name="40% - Accent5 5 3 3 2" xfId="5703"/>
    <cellStyle name="40% - Accent5 5 3 3 2 2" xfId="5704"/>
    <cellStyle name="40% - Accent5 5 3 3 2 2 2" xfId="5705"/>
    <cellStyle name="40% - Accent5 5 3 3 2 3" xfId="5706"/>
    <cellStyle name="40% - Accent5 5 3 3 3" xfId="5707"/>
    <cellStyle name="40% - Accent5 5 3 3 3 2" xfId="5708"/>
    <cellStyle name="40% - Accent5 5 3 3 4" xfId="5709"/>
    <cellStyle name="40% - Accent5 5 3 4" xfId="5710"/>
    <cellStyle name="40% - Accent5 5 3 4 2" xfId="5711"/>
    <cellStyle name="40% - Accent5 5 3 4 2 2" xfId="5712"/>
    <cellStyle name="40% - Accent5 5 3 4 3" xfId="5713"/>
    <cellStyle name="40% - Accent5 5 3 5" xfId="5714"/>
    <cellStyle name="40% - Accent5 5 3 5 2" xfId="5715"/>
    <cellStyle name="40% - Accent5 5 3 6" xfId="5716"/>
    <cellStyle name="40% - Accent5 5 4" xfId="5717"/>
    <cellStyle name="40% - Accent5 5 4 2" xfId="5718"/>
    <cellStyle name="40% - Accent5 5 4 2 2" xfId="5719"/>
    <cellStyle name="40% - Accent5 5 4 2 2 2" xfId="5720"/>
    <cellStyle name="40% - Accent5 5 4 2 3" xfId="5721"/>
    <cellStyle name="40% - Accent5 5 4 3" xfId="5722"/>
    <cellStyle name="40% - Accent5 5 4 3 2" xfId="5723"/>
    <cellStyle name="40% - Accent5 5 4 4" xfId="5724"/>
    <cellStyle name="40% - Accent5 5 5" xfId="5725"/>
    <cellStyle name="40% - Accent5 5 5 2" xfId="5726"/>
    <cellStyle name="40% - Accent5 5 5 2 2" xfId="5727"/>
    <cellStyle name="40% - Accent5 5 5 2 2 2" xfId="5728"/>
    <cellStyle name="40% - Accent5 5 5 2 3" xfId="5729"/>
    <cellStyle name="40% - Accent5 5 5 3" xfId="5730"/>
    <cellStyle name="40% - Accent5 5 5 3 2" xfId="5731"/>
    <cellStyle name="40% - Accent5 5 5 4" xfId="5732"/>
    <cellStyle name="40% - Accent5 5 6" xfId="5733"/>
    <cellStyle name="40% - Accent5 5 6 2" xfId="5734"/>
    <cellStyle name="40% - Accent5 5 6 2 2" xfId="5735"/>
    <cellStyle name="40% - Accent5 5 6 3" xfId="5736"/>
    <cellStyle name="40% - Accent5 5 7" xfId="5737"/>
    <cellStyle name="40% - Accent5 5 7 2" xfId="5738"/>
    <cellStyle name="40% - Accent5 5 8" xfId="5739"/>
    <cellStyle name="40% - Accent5 6" xfId="5740"/>
    <cellStyle name="40% - Accent5 6 2" xfId="5741"/>
    <cellStyle name="40% - Accent5 6 2 2" xfId="5742"/>
    <cellStyle name="40% - Accent5 6 2 2 2" xfId="5743"/>
    <cellStyle name="40% - Accent5 6 2 2 2 2" xfId="5744"/>
    <cellStyle name="40% - Accent5 6 2 2 2 2 2" xfId="5745"/>
    <cellStyle name="40% - Accent5 6 2 2 2 3" xfId="5746"/>
    <cellStyle name="40% - Accent5 6 2 2 3" xfId="5747"/>
    <cellStyle name="40% - Accent5 6 2 2 3 2" xfId="5748"/>
    <cellStyle name="40% - Accent5 6 2 2 4" xfId="5749"/>
    <cellStyle name="40% - Accent5 6 2 3" xfId="5750"/>
    <cellStyle name="40% - Accent5 6 2 3 2" xfId="5751"/>
    <cellStyle name="40% - Accent5 6 2 3 2 2" xfId="5752"/>
    <cellStyle name="40% - Accent5 6 2 3 2 2 2" xfId="5753"/>
    <cellStyle name="40% - Accent5 6 2 3 2 3" xfId="5754"/>
    <cellStyle name="40% - Accent5 6 2 3 3" xfId="5755"/>
    <cellStyle name="40% - Accent5 6 2 3 3 2" xfId="5756"/>
    <cellStyle name="40% - Accent5 6 2 3 4" xfId="5757"/>
    <cellStyle name="40% - Accent5 6 2 4" xfId="5758"/>
    <cellStyle name="40% - Accent5 6 2 4 2" xfId="5759"/>
    <cellStyle name="40% - Accent5 6 2 4 2 2" xfId="5760"/>
    <cellStyle name="40% - Accent5 6 2 4 3" xfId="5761"/>
    <cellStyle name="40% - Accent5 6 2 5" xfId="5762"/>
    <cellStyle name="40% - Accent5 6 2 5 2" xfId="5763"/>
    <cellStyle name="40% - Accent5 6 2 6" xfId="5764"/>
    <cellStyle name="40% - Accent5 6 3" xfId="5765"/>
    <cellStyle name="40% - Accent5 6 3 2" xfId="5766"/>
    <cellStyle name="40% - Accent5 6 3 2 2" xfId="5767"/>
    <cellStyle name="40% - Accent5 6 3 2 2 2" xfId="5768"/>
    <cellStyle name="40% - Accent5 6 3 2 2 2 2" xfId="5769"/>
    <cellStyle name="40% - Accent5 6 3 2 2 3" xfId="5770"/>
    <cellStyle name="40% - Accent5 6 3 2 3" xfId="5771"/>
    <cellStyle name="40% - Accent5 6 3 2 3 2" xfId="5772"/>
    <cellStyle name="40% - Accent5 6 3 2 4" xfId="5773"/>
    <cellStyle name="40% - Accent5 6 3 3" xfId="5774"/>
    <cellStyle name="40% - Accent5 6 3 3 2" xfId="5775"/>
    <cellStyle name="40% - Accent5 6 3 3 2 2" xfId="5776"/>
    <cellStyle name="40% - Accent5 6 3 3 2 2 2" xfId="5777"/>
    <cellStyle name="40% - Accent5 6 3 3 2 3" xfId="5778"/>
    <cellStyle name="40% - Accent5 6 3 3 3" xfId="5779"/>
    <cellStyle name="40% - Accent5 6 3 3 3 2" xfId="5780"/>
    <cellStyle name="40% - Accent5 6 3 3 4" xfId="5781"/>
    <cellStyle name="40% - Accent5 6 3 4" xfId="5782"/>
    <cellStyle name="40% - Accent5 6 3 4 2" xfId="5783"/>
    <cellStyle name="40% - Accent5 6 3 4 2 2" xfId="5784"/>
    <cellStyle name="40% - Accent5 6 3 4 3" xfId="5785"/>
    <cellStyle name="40% - Accent5 6 3 5" xfId="5786"/>
    <cellStyle name="40% - Accent5 6 3 5 2" xfId="5787"/>
    <cellStyle name="40% - Accent5 6 3 6" xfId="5788"/>
    <cellStyle name="40% - Accent5 6 4" xfId="5789"/>
    <cellStyle name="40% - Accent5 6 4 2" xfId="5790"/>
    <cellStyle name="40% - Accent5 6 4 2 2" xfId="5791"/>
    <cellStyle name="40% - Accent5 6 4 2 2 2" xfId="5792"/>
    <cellStyle name="40% - Accent5 6 4 2 3" xfId="5793"/>
    <cellStyle name="40% - Accent5 6 4 3" xfId="5794"/>
    <cellStyle name="40% - Accent5 6 4 3 2" xfId="5795"/>
    <cellStyle name="40% - Accent5 6 4 4" xfId="5796"/>
    <cellStyle name="40% - Accent5 6 5" xfId="5797"/>
    <cellStyle name="40% - Accent5 6 5 2" xfId="5798"/>
    <cellStyle name="40% - Accent5 6 5 2 2" xfId="5799"/>
    <cellStyle name="40% - Accent5 6 5 2 2 2" xfId="5800"/>
    <cellStyle name="40% - Accent5 6 5 2 3" xfId="5801"/>
    <cellStyle name="40% - Accent5 6 5 3" xfId="5802"/>
    <cellStyle name="40% - Accent5 6 5 3 2" xfId="5803"/>
    <cellStyle name="40% - Accent5 6 5 4" xfId="5804"/>
    <cellStyle name="40% - Accent5 6 6" xfId="5805"/>
    <cellStyle name="40% - Accent5 6 6 2" xfId="5806"/>
    <cellStyle name="40% - Accent5 6 6 2 2" xfId="5807"/>
    <cellStyle name="40% - Accent5 6 6 3" xfId="5808"/>
    <cellStyle name="40% - Accent5 6 7" xfId="5809"/>
    <cellStyle name="40% - Accent5 6 7 2" xfId="5810"/>
    <cellStyle name="40% - Accent5 6 8" xfId="5811"/>
    <cellStyle name="40% - Accent5 7" xfId="5812"/>
    <cellStyle name="40% - Accent5 8" xfId="5813"/>
    <cellStyle name="40% - Accent5 9" xfId="5814"/>
    <cellStyle name="40% - Accent6 10" xfId="5815"/>
    <cellStyle name="40% - Accent6 10 2" xfId="5816"/>
    <cellStyle name="40% - Accent6 11" xfId="5817"/>
    <cellStyle name="40% - Accent6 12" xfId="5818"/>
    <cellStyle name="40% - Accent6 12 2" xfId="5819"/>
    <cellStyle name="40% - Accent6 13" xfId="5820"/>
    <cellStyle name="40% - Accent6 14" xfId="5821"/>
    <cellStyle name="40% - Accent6 15" xfId="5822"/>
    <cellStyle name="40% - Accent6 16" xfId="5823"/>
    <cellStyle name="40% - Accent6 17" xfId="5824"/>
    <cellStyle name="40% - Accent6 18" xfId="5825"/>
    <cellStyle name="40% - Accent6 19" xfId="5826"/>
    <cellStyle name="40% - Accent6 2" xfId="5827"/>
    <cellStyle name="40% - Accent6 2 2" xfId="5828"/>
    <cellStyle name="40% - Accent6 2_401K Summary" xfId="5829"/>
    <cellStyle name="40% - Accent6 20" xfId="5830"/>
    <cellStyle name="40% - Accent6 21" xfId="5831"/>
    <cellStyle name="40% - Accent6 22" xfId="5832"/>
    <cellStyle name="40% - Accent6 3" xfId="5833"/>
    <cellStyle name="40% - Accent6 3 2" xfId="5834"/>
    <cellStyle name="40% - Accent6 3 2 2" xfId="5835"/>
    <cellStyle name="40% - Accent6 3 2 2 2" xfId="5836"/>
    <cellStyle name="40% - Accent6 3 2 2 2 2" xfId="5837"/>
    <cellStyle name="40% - Accent6 3 2 2 2 2 2" xfId="5838"/>
    <cellStyle name="40% - Accent6 3 2 2 2 2 2 2" xfId="5839"/>
    <cellStyle name="40% - Accent6 3 2 2 2 2 3" xfId="5840"/>
    <cellStyle name="40% - Accent6 3 2 2 2 3" xfId="5841"/>
    <cellStyle name="40% - Accent6 3 2 2 2 3 2" xfId="5842"/>
    <cellStyle name="40% - Accent6 3 2 2 2 4" xfId="5843"/>
    <cellStyle name="40% - Accent6 3 2 2 3" xfId="5844"/>
    <cellStyle name="40% - Accent6 3 2 2 3 2" xfId="5845"/>
    <cellStyle name="40% - Accent6 3 2 2 3 2 2" xfId="5846"/>
    <cellStyle name="40% - Accent6 3 2 2 3 2 2 2" xfId="5847"/>
    <cellStyle name="40% - Accent6 3 2 2 3 2 3" xfId="5848"/>
    <cellStyle name="40% - Accent6 3 2 2 3 3" xfId="5849"/>
    <cellStyle name="40% - Accent6 3 2 2 3 3 2" xfId="5850"/>
    <cellStyle name="40% - Accent6 3 2 2 3 4" xfId="5851"/>
    <cellStyle name="40% - Accent6 3 2 2 4" xfId="5852"/>
    <cellStyle name="40% - Accent6 3 2 2 4 2" xfId="5853"/>
    <cellStyle name="40% - Accent6 3 2 2 4 2 2" xfId="5854"/>
    <cellStyle name="40% - Accent6 3 2 2 4 3" xfId="5855"/>
    <cellStyle name="40% - Accent6 3 2 2 5" xfId="5856"/>
    <cellStyle name="40% - Accent6 3 2 2 5 2" xfId="5857"/>
    <cellStyle name="40% - Accent6 3 2 2 6" xfId="5858"/>
    <cellStyle name="40% - Accent6 3 2 3" xfId="5859"/>
    <cellStyle name="40% - Accent6 3 2 3 2" xfId="5860"/>
    <cellStyle name="40% - Accent6 3 2 3 2 2" xfId="5861"/>
    <cellStyle name="40% - Accent6 3 2 3 2 2 2" xfId="5862"/>
    <cellStyle name="40% - Accent6 3 2 3 2 2 2 2" xfId="5863"/>
    <cellStyle name="40% - Accent6 3 2 3 2 2 3" xfId="5864"/>
    <cellStyle name="40% - Accent6 3 2 3 2 3" xfId="5865"/>
    <cellStyle name="40% - Accent6 3 2 3 2 3 2" xfId="5866"/>
    <cellStyle name="40% - Accent6 3 2 3 2 4" xfId="5867"/>
    <cellStyle name="40% - Accent6 3 2 3 3" xfId="5868"/>
    <cellStyle name="40% - Accent6 3 2 3 3 2" xfId="5869"/>
    <cellStyle name="40% - Accent6 3 2 3 3 2 2" xfId="5870"/>
    <cellStyle name="40% - Accent6 3 2 3 3 2 2 2" xfId="5871"/>
    <cellStyle name="40% - Accent6 3 2 3 3 2 3" xfId="5872"/>
    <cellStyle name="40% - Accent6 3 2 3 3 3" xfId="5873"/>
    <cellStyle name="40% - Accent6 3 2 3 3 3 2" xfId="5874"/>
    <cellStyle name="40% - Accent6 3 2 3 3 4" xfId="5875"/>
    <cellStyle name="40% - Accent6 3 2 3 4" xfId="5876"/>
    <cellStyle name="40% - Accent6 3 2 3 4 2" xfId="5877"/>
    <cellStyle name="40% - Accent6 3 2 3 4 2 2" xfId="5878"/>
    <cellStyle name="40% - Accent6 3 2 3 4 3" xfId="5879"/>
    <cellStyle name="40% - Accent6 3 2 3 5" xfId="5880"/>
    <cellStyle name="40% - Accent6 3 2 3 5 2" xfId="5881"/>
    <cellStyle name="40% - Accent6 3 2 3 6" xfId="5882"/>
    <cellStyle name="40% - Accent6 3 2 4" xfId="5883"/>
    <cellStyle name="40% - Accent6 3 2 4 2" xfId="5884"/>
    <cellStyle name="40% - Accent6 3 2 4 2 2" xfId="5885"/>
    <cellStyle name="40% - Accent6 3 2 4 2 2 2" xfId="5886"/>
    <cellStyle name="40% - Accent6 3 2 4 2 3" xfId="5887"/>
    <cellStyle name="40% - Accent6 3 2 4 3" xfId="5888"/>
    <cellStyle name="40% - Accent6 3 2 4 3 2" xfId="5889"/>
    <cellStyle name="40% - Accent6 3 2 4 4" xfId="5890"/>
    <cellStyle name="40% - Accent6 3 2 5" xfId="5891"/>
    <cellStyle name="40% - Accent6 3 2 5 2" xfId="5892"/>
    <cellStyle name="40% - Accent6 3 2 5 2 2" xfId="5893"/>
    <cellStyle name="40% - Accent6 3 2 5 2 2 2" xfId="5894"/>
    <cellStyle name="40% - Accent6 3 2 5 2 3" xfId="5895"/>
    <cellStyle name="40% - Accent6 3 2 5 3" xfId="5896"/>
    <cellStyle name="40% - Accent6 3 2 5 3 2" xfId="5897"/>
    <cellStyle name="40% - Accent6 3 2 5 4" xfId="5898"/>
    <cellStyle name="40% - Accent6 3 2 6" xfId="5899"/>
    <cellStyle name="40% - Accent6 3 2 6 2" xfId="5900"/>
    <cellStyle name="40% - Accent6 3 2 6 2 2" xfId="5901"/>
    <cellStyle name="40% - Accent6 3 2 6 3" xfId="5902"/>
    <cellStyle name="40% - Accent6 3 2 7" xfId="5903"/>
    <cellStyle name="40% - Accent6 3 2 7 2" xfId="5904"/>
    <cellStyle name="40% - Accent6 3 2 8" xfId="5905"/>
    <cellStyle name="40% - Accent6 3 3" xfId="5906"/>
    <cellStyle name="40% - Accent6 3 3 2" xfId="5907"/>
    <cellStyle name="40% - Accent6 3 3 2 2" xfId="5908"/>
    <cellStyle name="40% - Accent6 3 3 2 2 2" xfId="5909"/>
    <cellStyle name="40% - Accent6 3 3 2 2 2 2" xfId="5910"/>
    <cellStyle name="40% - Accent6 3 3 2 2 3" xfId="5911"/>
    <cellStyle name="40% - Accent6 3 3 2 3" xfId="5912"/>
    <cellStyle name="40% - Accent6 3 3 2 3 2" xfId="5913"/>
    <cellStyle name="40% - Accent6 3 3 2 4" xfId="5914"/>
    <cellStyle name="40% - Accent6 3 3 3" xfId="5915"/>
    <cellStyle name="40% - Accent6 3 3 3 2" xfId="5916"/>
    <cellStyle name="40% - Accent6 3 3 3 2 2" xfId="5917"/>
    <cellStyle name="40% - Accent6 3 3 3 2 2 2" xfId="5918"/>
    <cellStyle name="40% - Accent6 3 3 3 2 3" xfId="5919"/>
    <cellStyle name="40% - Accent6 3 3 3 3" xfId="5920"/>
    <cellStyle name="40% - Accent6 3 3 3 3 2" xfId="5921"/>
    <cellStyle name="40% - Accent6 3 3 3 4" xfId="5922"/>
    <cellStyle name="40% - Accent6 3 3 4" xfId="5923"/>
    <cellStyle name="40% - Accent6 3 3 4 2" xfId="5924"/>
    <cellStyle name="40% - Accent6 3 3 4 2 2" xfId="5925"/>
    <cellStyle name="40% - Accent6 3 3 4 3" xfId="5926"/>
    <cellStyle name="40% - Accent6 3 3 5" xfId="5927"/>
    <cellStyle name="40% - Accent6 3 3 5 2" xfId="5928"/>
    <cellStyle name="40% - Accent6 3 3 6" xfId="5929"/>
    <cellStyle name="40% - Accent6 3 4" xfId="5930"/>
    <cellStyle name="40% - Accent6 3 4 2" xfId="5931"/>
    <cellStyle name="40% - Accent6 3 4 2 2" xfId="5932"/>
    <cellStyle name="40% - Accent6 3 4 2 2 2" xfId="5933"/>
    <cellStyle name="40% - Accent6 3 4 2 2 2 2" xfId="5934"/>
    <cellStyle name="40% - Accent6 3 4 2 2 3" xfId="5935"/>
    <cellStyle name="40% - Accent6 3 4 2 3" xfId="5936"/>
    <cellStyle name="40% - Accent6 3 4 2 3 2" xfId="5937"/>
    <cellStyle name="40% - Accent6 3 4 2 4" xfId="5938"/>
    <cellStyle name="40% - Accent6 3 4 3" xfId="5939"/>
    <cellStyle name="40% - Accent6 3 4 3 2" xfId="5940"/>
    <cellStyle name="40% - Accent6 3 4 3 2 2" xfId="5941"/>
    <cellStyle name="40% - Accent6 3 4 3 2 2 2" xfId="5942"/>
    <cellStyle name="40% - Accent6 3 4 3 2 3" xfId="5943"/>
    <cellStyle name="40% - Accent6 3 4 3 3" xfId="5944"/>
    <cellStyle name="40% - Accent6 3 4 3 3 2" xfId="5945"/>
    <cellStyle name="40% - Accent6 3 4 3 4" xfId="5946"/>
    <cellStyle name="40% - Accent6 3 4 4" xfId="5947"/>
    <cellStyle name="40% - Accent6 3 4 4 2" xfId="5948"/>
    <cellStyle name="40% - Accent6 3 4 4 2 2" xfId="5949"/>
    <cellStyle name="40% - Accent6 3 4 4 3" xfId="5950"/>
    <cellStyle name="40% - Accent6 3 4 5" xfId="5951"/>
    <cellStyle name="40% - Accent6 3 4 5 2" xfId="5952"/>
    <cellStyle name="40% - Accent6 3 4 6" xfId="5953"/>
    <cellStyle name="40% - Accent6 3 5" xfId="5954"/>
    <cellStyle name="40% - Accent6 3 5 2" xfId="5955"/>
    <cellStyle name="40% - Accent6 3 5 2 2" xfId="5956"/>
    <cellStyle name="40% - Accent6 3 5 2 2 2" xfId="5957"/>
    <cellStyle name="40% - Accent6 3 5 2 3" xfId="5958"/>
    <cellStyle name="40% - Accent6 3 5 3" xfId="5959"/>
    <cellStyle name="40% - Accent6 3 5 3 2" xfId="5960"/>
    <cellStyle name="40% - Accent6 3 5 4" xfId="5961"/>
    <cellStyle name="40% - Accent6 3 6" xfId="5962"/>
    <cellStyle name="40% - Accent6 3 6 2" xfId="5963"/>
    <cellStyle name="40% - Accent6 3 6 2 2" xfId="5964"/>
    <cellStyle name="40% - Accent6 3 6 2 2 2" xfId="5965"/>
    <cellStyle name="40% - Accent6 3 6 2 3" xfId="5966"/>
    <cellStyle name="40% - Accent6 3 6 3" xfId="5967"/>
    <cellStyle name="40% - Accent6 3 6 3 2" xfId="5968"/>
    <cellStyle name="40% - Accent6 3 6 4" xfId="5969"/>
    <cellStyle name="40% - Accent6 3 7" xfId="5970"/>
    <cellStyle name="40% - Accent6 3 7 2" xfId="5971"/>
    <cellStyle name="40% - Accent6 3 7 2 2" xfId="5972"/>
    <cellStyle name="40% - Accent6 3 7 3" xfId="5973"/>
    <cellStyle name="40% - Accent6 3 8" xfId="5974"/>
    <cellStyle name="40% - Accent6 3 8 2" xfId="5975"/>
    <cellStyle name="40% - Accent6 3 9" xfId="5976"/>
    <cellStyle name="40% - Accent6 4" xfId="5977"/>
    <cellStyle name="40% - Accent6 4 2" xfId="5978"/>
    <cellStyle name="40% - Accent6 4 2 2" xfId="5979"/>
    <cellStyle name="40% - Accent6 4 3" xfId="5980"/>
    <cellStyle name="40% - Accent6 5" xfId="5981"/>
    <cellStyle name="40% - Accent6 5 2" xfId="5982"/>
    <cellStyle name="40% - Accent6 5 2 2" xfId="5983"/>
    <cellStyle name="40% - Accent6 5 2 2 2" xfId="5984"/>
    <cellStyle name="40% - Accent6 5 2 2 2 2" xfId="5985"/>
    <cellStyle name="40% - Accent6 5 2 2 2 2 2" xfId="5986"/>
    <cellStyle name="40% - Accent6 5 2 2 2 3" xfId="5987"/>
    <cellStyle name="40% - Accent6 5 2 2 3" xfId="5988"/>
    <cellStyle name="40% - Accent6 5 2 2 3 2" xfId="5989"/>
    <cellStyle name="40% - Accent6 5 2 2 4" xfId="5990"/>
    <cellStyle name="40% - Accent6 5 2 3" xfId="5991"/>
    <cellStyle name="40% - Accent6 5 2 3 2" xfId="5992"/>
    <cellStyle name="40% - Accent6 5 2 3 2 2" xfId="5993"/>
    <cellStyle name="40% - Accent6 5 2 3 2 2 2" xfId="5994"/>
    <cellStyle name="40% - Accent6 5 2 3 2 3" xfId="5995"/>
    <cellStyle name="40% - Accent6 5 2 3 3" xfId="5996"/>
    <cellStyle name="40% - Accent6 5 2 3 3 2" xfId="5997"/>
    <cellStyle name="40% - Accent6 5 2 3 4" xfId="5998"/>
    <cellStyle name="40% - Accent6 5 2 4" xfId="5999"/>
    <cellStyle name="40% - Accent6 5 2 4 2" xfId="6000"/>
    <cellStyle name="40% - Accent6 5 2 4 2 2" xfId="6001"/>
    <cellStyle name="40% - Accent6 5 2 4 3" xfId="6002"/>
    <cellStyle name="40% - Accent6 5 2 5" xfId="6003"/>
    <cellStyle name="40% - Accent6 5 2 5 2" xfId="6004"/>
    <cellStyle name="40% - Accent6 5 2 6" xfId="6005"/>
    <cellStyle name="40% - Accent6 5 3" xfId="6006"/>
    <cellStyle name="40% - Accent6 5 3 2" xfId="6007"/>
    <cellStyle name="40% - Accent6 5 3 2 2" xfId="6008"/>
    <cellStyle name="40% - Accent6 5 3 2 2 2" xfId="6009"/>
    <cellStyle name="40% - Accent6 5 3 2 2 2 2" xfId="6010"/>
    <cellStyle name="40% - Accent6 5 3 2 2 3" xfId="6011"/>
    <cellStyle name="40% - Accent6 5 3 2 3" xfId="6012"/>
    <cellStyle name="40% - Accent6 5 3 2 3 2" xfId="6013"/>
    <cellStyle name="40% - Accent6 5 3 2 4" xfId="6014"/>
    <cellStyle name="40% - Accent6 5 3 3" xfId="6015"/>
    <cellStyle name="40% - Accent6 5 3 3 2" xfId="6016"/>
    <cellStyle name="40% - Accent6 5 3 3 2 2" xfId="6017"/>
    <cellStyle name="40% - Accent6 5 3 3 2 2 2" xfId="6018"/>
    <cellStyle name="40% - Accent6 5 3 3 2 3" xfId="6019"/>
    <cellStyle name="40% - Accent6 5 3 3 3" xfId="6020"/>
    <cellStyle name="40% - Accent6 5 3 3 3 2" xfId="6021"/>
    <cellStyle name="40% - Accent6 5 3 3 4" xfId="6022"/>
    <cellStyle name="40% - Accent6 5 3 4" xfId="6023"/>
    <cellStyle name="40% - Accent6 5 3 4 2" xfId="6024"/>
    <cellStyle name="40% - Accent6 5 3 4 2 2" xfId="6025"/>
    <cellStyle name="40% - Accent6 5 3 4 3" xfId="6026"/>
    <cellStyle name="40% - Accent6 5 3 5" xfId="6027"/>
    <cellStyle name="40% - Accent6 5 3 5 2" xfId="6028"/>
    <cellStyle name="40% - Accent6 5 3 6" xfId="6029"/>
    <cellStyle name="40% - Accent6 5 4" xfId="6030"/>
    <cellStyle name="40% - Accent6 5 4 2" xfId="6031"/>
    <cellStyle name="40% - Accent6 5 4 2 2" xfId="6032"/>
    <cellStyle name="40% - Accent6 5 4 2 2 2" xfId="6033"/>
    <cellStyle name="40% - Accent6 5 4 2 3" xfId="6034"/>
    <cellStyle name="40% - Accent6 5 4 3" xfId="6035"/>
    <cellStyle name="40% - Accent6 5 4 3 2" xfId="6036"/>
    <cellStyle name="40% - Accent6 5 4 4" xfId="6037"/>
    <cellStyle name="40% - Accent6 5 5" xfId="6038"/>
    <cellStyle name="40% - Accent6 5 5 2" xfId="6039"/>
    <cellStyle name="40% - Accent6 5 5 2 2" xfId="6040"/>
    <cellStyle name="40% - Accent6 5 5 2 2 2" xfId="6041"/>
    <cellStyle name="40% - Accent6 5 5 2 3" xfId="6042"/>
    <cellStyle name="40% - Accent6 5 5 3" xfId="6043"/>
    <cellStyle name="40% - Accent6 5 5 3 2" xfId="6044"/>
    <cellStyle name="40% - Accent6 5 5 4" xfId="6045"/>
    <cellStyle name="40% - Accent6 5 6" xfId="6046"/>
    <cellStyle name="40% - Accent6 5 6 2" xfId="6047"/>
    <cellStyle name="40% - Accent6 5 6 2 2" xfId="6048"/>
    <cellStyle name="40% - Accent6 5 6 3" xfId="6049"/>
    <cellStyle name="40% - Accent6 5 7" xfId="6050"/>
    <cellStyle name="40% - Accent6 5 7 2" xfId="6051"/>
    <cellStyle name="40% - Accent6 5 8" xfId="6052"/>
    <cellStyle name="40% - Accent6 6" xfId="6053"/>
    <cellStyle name="40% - Accent6 6 2" xfId="6054"/>
    <cellStyle name="40% - Accent6 6 2 2" xfId="6055"/>
    <cellStyle name="40% - Accent6 6 2 2 2" xfId="6056"/>
    <cellStyle name="40% - Accent6 6 2 2 2 2" xfId="6057"/>
    <cellStyle name="40% - Accent6 6 2 2 2 2 2" xfId="6058"/>
    <cellStyle name="40% - Accent6 6 2 2 2 3" xfId="6059"/>
    <cellStyle name="40% - Accent6 6 2 2 3" xfId="6060"/>
    <cellStyle name="40% - Accent6 6 2 2 3 2" xfId="6061"/>
    <cellStyle name="40% - Accent6 6 2 2 4" xfId="6062"/>
    <cellStyle name="40% - Accent6 6 2 3" xfId="6063"/>
    <cellStyle name="40% - Accent6 6 2 3 2" xfId="6064"/>
    <cellStyle name="40% - Accent6 6 2 3 2 2" xfId="6065"/>
    <cellStyle name="40% - Accent6 6 2 3 2 2 2" xfId="6066"/>
    <cellStyle name="40% - Accent6 6 2 3 2 3" xfId="6067"/>
    <cellStyle name="40% - Accent6 6 2 3 3" xfId="6068"/>
    <cellStyle name="40% - Accent6 6 2 3 3 2" xfId="6069"/>
    <cellStyle name="40% - Accent6 6 2 3 4" xfId="6070"/>
    <cellStyle name="40% - Accent6 6 2 4" xfId="6071"/>
    <cellStyle name="40% - Accent6 6 2 4 2" xfId="6072"/>
    <cellStyle name="40% - Accent6 6 2 4 2 2" xfId="6073"/>
    <cellStyle name="40% - Accent6 6 2 4 3" xfId="6074"/>
    <cellStyle name="40% - Accent6 6 2 5" xfId="6075"/>
    <cellStyle name="40% - Accent6 6 2 5 2" xfId="6076"/>
    <cellStyle name="40% - Accent6 6 2 6" xfId="6077"/>
    <cellStyle name="40% - Accent6 6 3" xfId="6078"/>
    <cellStyle name="40% - Accent6 6 3 2" xfId="6079"/>
    <cellStyle name="40% - Accent6 6 3 2 2" xfId="6080"/>
    <cellStyle name="40% - Accent6 6 3 2 2 2" xfId="6081"/>
    <cellStyle name="40% - Accent6 6 3 2 2 2 2" xfId="6082"/>
    <cellStyle name="40% - Accent6 6 3 2 2 3" xfId="6083"/>
    <cellStyle name="40% - Accent6 6 3 2 3" xfId="6084"/>
    <cellStyle name="40% - Accent6 6 3 2 3 2" xfId="6085"/>
    <cellStyle name="40% - Accent6 6 3 2 4" xfId="6086"/>
    <cellStyle name="40% - Accent6 6 3 3" xfId="6087"/>
    <cellStyle name="40% - Accent6 6 3 3 2" xfId="6088"/>
    <cellStyle name="40% - Accent6 6 3 3 2 2" xfId="6089"/>
    <cellStyle name="40% - Accent6 6 3 3 2 2 2" xfId="6090"/>
    <cellStyle name="40% - Accent6 6 3 3 2 3" xfId="6091"/>
    <cellStyle name="40% - Accent6 6 3 3 3" xfId="6092"/>
    <cellStyle name="40% - Accent6 6 3 3 3 2" xfId="6093"/>
    <cellStyle name="40% - Accent6 6 3 3 4" xfId="6094"/>
    <cellStyle name="40% - Accent6 6 3 4" xfId="6095"/>
    <cellStyle name="40% - Accent6 6 3 4 2" xfId="6096"/>
    <cellStyle name="40% - Accent6 6 3 4 2 2" xfId="6097"/>
    <cellStyle name="40% - Accent6 6 3 4 3" xfId="6098"/>
    <cellStyle name="40% - Accent6 6 3 5" xfId="6099"/>
    <cellStyle name="40% - Accent6 6 3 5 2" xfId="6100"/>
    <cellStyle name="40% - Accent6 6 3 6" xfId="6101"/>
    <cellStyle name="40% - Accent6 6 4" xfId="6102"/>
    <cellStyle name="40% - Accent6 6 4 2" xfId="6103"/>
    <cellStyle name="40% - Accent6 6 4 2 2" xfId="6104"/>
    <cellStyle name="40% - Accent6 6 4 2 2 2" xfId="6105"/>
    <cellStyle name="40% - Accent6 6 4 2 3" xfId="6106"/>
    <cellStyle name="40% - Accent6 6 4 3" xfId="6107"/>
    <cellStyle name="40% - Accent6 6 4 3 2" xfId="6108"/>
    <cellStyle name="40% - Accent6 6 4 4" xfId="6109"/>
    <cellStyle name="40% - Accent6 6 5" xfId="6110"/>
    <cellStyle name="40% - Accent6 6 5 2" xfId="6111"/>
    <cellStyle name="40% - Accent6 6 5 2 2" xfId="6112"/>
    <cellStyle name="40% - Accent6 6 5 2 2 2" xfId="6113"/>
    <cellStyle name="40% - Accent6 6 5 2 3" xfId="6114"/>
    <cellStyle name="40% - Accent6 6 5 3" xfId="6115"/>
    <cellStyle name="40% - Accent6 6 5 3 2" xfId="6116"/>
    <cellStyle name="40% - Accent6 6 5 4" xfId="6117"/>
    <cellStyle name="40% - Accent6 6 6" xfId="6118"/>
    <cellStyle name="40% - Accent6 6 6 2" xfId="6119"/>
    <cellStyle name="40% - Accent6 6 6 2 2" xfId="6120"/>
    <cellStyle name="40% - Accent6 6 6 3" xfId="6121"/>
    <cellStyle name="40% - Accent6 6 7" xfId="6122"/>
    <cellStyle name="40% - Accent6 6 7 2" xfId="6123"/>
    <cellStyle name="40% - Accent6 6 8" xfId="6124"/>
    <cellStyle name="40% - Accent6 7" xfId="6125"/>
    <cellStyle name="40% - Accent6 8" xfId="6126"/>
    <cellStyle name="40% - Accent6 9" xfId="6127"/>
    <cellStyle name="5" xfId="6128"/>
    <cellStyle name="6" xfId="6129"/>
    <cellStyle name="6 2" xfId="6130"/>
    <cellStyle name="6_401K Summary" xfId="6131"/>
    <cellStyle name="6_March_LTD_Premium" xfId="6132"/>
    <cellStyle name="6_Nov Self Admin LTD Income Premium - CIGNA" xfId="6133"/>
    <cellStyle name="6_Other Benefits Alloc" xfId="6134"/>
    <cellStyle name="6_Other Benefits Allocation %" xfId="6135"/>
    <cellStyle name="60% - Accent1 2" xfId="6136"/>
    <cellStyle name="60% - Accent1 2 2" xfId="6137"/>
    <cellStyle name="60% - Accent1 2_401K Summary" xfId="6138"/>
    <cellStyle name="60% - Accent1 3" xfId="6139"/>
    <cellStyle name="60% - Accent1 4" xfId="6140"/>
    <cellStyle name="60% - Accent1 5" xfId="6141"/>
    <cellStyle name="60% - Accent1 6" xfId="6142"/>
    <cellStyle name="60% - Accent1 7" xfId="6143"/>
    <cellStyle name="60% - Accent1 8" xfId="6144"/>
    <cellStyle name="60% - Accent2 2" xfId="6145"/>
    <cellStyle name="60% - Accent2 2 2" xfId="6146"/>
    <cellStyle name="60% - Accent2 2_401K Summary" xfId="6147"/>
    <cellStyle name="60% - Accent2 3" xfId="6148"/>
    <cellStyle name="60% - Accent2 4" xfId="6149"/>
    <cellStyle name="60% - Accent2 5" xfId="6150"/>
    <cellStyle name="60% - Accent2 6" xfId="6151"/>
    <cellStyle name="60% - Accent2 7" xfId="6152"/>
    <cellStyle name="60% - Accent2 8" xfId="6153"/>
    <cellStyle name="60% - Accent3 2" xfId="6154"/>
    <cellStyle name="60% - Accent3 2 2" xfId="6155"/>
    <cellStyle name="60% - Accent3 2_401K Summary" xfId="6156"/>
    <cellStyle name="60% - Accent3 3" xfId="6157"/>
    <cellStyle name="60% - Accent3 4" xfId="6158"/>
    <cellStyle name="60% - Accent3 5" xfId="6159"/>
    <cellStyle name="60% - Accent3 6" xfId="6160"/>
    <cellStyle name="60% - Accent3 7" xfId="6161"/>
    <cellStyle name="60% - Accent3 8" xfId="6162"/>
    <cellStyle name="60% - Accent4 2" xfId="6163"/>
    <cellStyle name="60% - Accent4 2 2" xfId="6164"/>
    <cellStyle name="60% - Accent4 2_401K Summary" xfId="6165"/>
    <cellStyle name="60% - Accent4 3" xfId="6166"/>
    <cellStyle name="60% - Accent4 4" xfId="6167"/>
    <cellStyle name="60% - Accent4 5" xfId="6168"/>
    <cellStyle name="60% - Accent4 6" xfId="6169"/>
    <cellStyle name="60% - Accent4 7" xfId="6170"/>
    <cellStyle name="60% - Accent4 8" xfId="6171"/>
    <cellStyle name="60% - Accent5 2" xfId="6172"/>
    <cellStyle name="60% - Accent5 2 2" xfId="6173"/>
    <cellStyle name="60% - Accent5 2_401K Summary" xfId="6174"/>
    <cellStyle name="60% - Accent5 3" xfId="6175"/>
    <cellStyle name="60% - Accent5 4" xfId="6176"/>
    <cellStyle name="60% - Accent5 5" xfId="6177"/>
    <cellStyle name="60% - Accent5 6" xfId="6178"/>
    <cellStyle name="60% - Accent5 7" xfId="6179"/>
    <cellStyle name="60% - Accent5 8" xfId="6180"/>
    <cellStyle name="60% - Accent6 2" xfId="6181"/>
    <cellStyle name="60% - Accent6 2 2" xfId="6182"/>
    <cellStyle name="60% - Accent6 2_401K Summary" xfId="6183"/>
    <cellStyle name="60% - Accent6 3" xfId="6184"/>
    <cellStyle name="60% - Accent6 4" xfId="6185"/>
    <cellStyle name="60% - Accent6 5" xfId="6186"/>
    <cellStyle name="60% - Accent6 6" xfId="6187"/>
    <cellStyle name="60% - Accent6 7" xfId="6188"/>
    <cellStyle name="60% - Accent6 8" xfId="6189"/>
    <cellStyle name="8" xfId="6190"/>
    <cellStyle name="8 2" xfId="6191"/>
    <cellStyle name="8_401K Summary" xfId="6192"/>
    <cellStyle name="8_March_LTD_Premium" xfId="6193"/>
    <cellStyle name="8_Nov Self Admin LTD Income Premium - CIGNA" xfId="6194"/>
    <cellStyle name="8_Other Benefits Alloc" xfId="6195"/>
    <cellStyle name="8_Other Benefits Allocation %" xfId="6196"/>
    <cellStyle name="9" xfId="6197"/>
    <cellStyle name="a" xfId="6198"/>
    <cellStyle name="a 2" xfId="6199"/>
    <cellStyle name="a1" xfId="6200"/>
    <cellStyle name="a1 2" xfId="6201"/>
    <cellStyle name="a1 2 2" xfId="6202"/>
    <cellStyle name="a1 2 2 2" xfId="6203"/>
    <cellStyle name="a1 2 3" xfId="6204"/>
    <cellStyle name="a1 3" xfId="6205"/>
    <cellStyle name="a1 3 2" xfId="6206"/>
    <cellStyle name="Accent1 - 20%" xfId="6207"/>
    <cellStyle name="Accent1 - 20% 2" xfId="6208"/>
    <cellStyle name="Accent1 - 20% 3" xfId="6209"/>
    <cellStyle name="Accent1 - 20% 4" xfId="6210"/>
    <cellStyle name="Accent1 - 20%_401K Summary" xfId="6211"/>
    <cellStyle name="Accent1 - 40%" xfId="6212"/>
    <cellStyle name="Accent1 - 40% 2" xfId="6213"/>
    <cellStyle name="Accent1 - 40% 3" xfId="6214"/>
    <cellStyle name="Accent1 - 40% 4" xfId="6215"/>
    <cellStyle name="Accent1 - 40%_401K Summary" xfId="6216"/>
    <cellStyle name="Accent1 - 60%" xfId="6217"/>
    <cellStyle name="Accent1 - 60% 2" xfId="6218"/>
    <cellStyle name="Accent1 - 60% 3" xfId="6219"/>
    <cellStyle name="Accent1 - 60% 4" xfId="6220"/>
    <cellStyle name="Accent1 - 60%_401K Summary" xfId="6221"/>
    <cellStyle name="Accent1 10" xfId="6222"/>
    <cellStyle name="Accent1 11" xfId="6223"/>
    <cellStyle name="Accent1 12" xfId="6224"/>
    <cellStyle name="Accent1 13" xfId="6225"/>
    <cellStyle name="Accent1 13 2" xfId="6226"/>
    <cellStyle name="Accent1 14" xfId="6227"/>
    <cellStyle name="Accent1 14 2" xfId="6228"/>
    <cellStyle name="Accent1 15" xfId="6229"/>
    <cellStyle name="Accent1 15 2" xfId="6230"/>
    <cellStyle name="Accent1 16" xfId="6231"/>
    <cellStyle name="Accent1 16 2" xfId="6232"/>
    <cellStyle name="Accent1 17" xfId="6233"/>
    <cellStyle name="Accent1 18" xfId="6234"/>
    <cellStyle name="Accent1 19" xfId="6235"/>
    <cellStyle name="Accent1 2" xfId="6236"/>
    <cellStyle name="Accent1 2 2" xfId="6237"/>
    <cellStyle name="Accent1 2 3" xfId="6238"/>
    <cellStyle name="Accent1 20" xfId="6239"/>
    <cellStyle name="Accent1 21" xfId="6240"/>
    <cellStyle name="Accent1 22" xfId="6241"/>
    <cellStyle name="Accent1 23" xfId="6242"/>
    <cellStyle name="Accent1 24" xfId="6243"/>
    <cellStyle name="Accent1 3" xfId="6244"/>
    <cellStyle name="Accent1 4" xfId="6245"/>
    <cellStyle name="Accent1 5" xfId="6246"/>
    <cellStyle name="Accent1 6" xfId="6247"/>
    <cellStyle name="Accent1 7" xfId="6248"/>
    <cellStyle name="Accent1 8" xfId="6249"/>
    <cellStyle name="Accent1 9" xfId="6250"/>
    <cellStyle name="Accent2 - 20%" xfId="6251"/>
    <cellStyle name="Accent2 - 20% 2" xfId="6252"/>
    <cellStyle name="Accent2 - 20% 3" xfId="6253"/>
    <cellStyle name="Accent2 - 20% 4" xfId="6254"/>
    <cellStyle name="Accent2 - 20%_401K Summary" xfId="6255"/>
    <cellStyle name="Accent2 - 40%" xfId="6256"/>
    <cellStyle name="Accent2 - 40% 2" xfId="6257"/>
    <cellStyle name="Accent2 - 40% 3" xfId="6258"/>
    <cellStyle name="Accent2 - 40% 4" xfId="6259"/>
    <cellStyle name="Accent2 - 40%_401K Summary" xfId="6260"/>
    <cellStyle name="Accent2 - 60%" xfId="6261"/>
    <cellStyle name="Accent2 - 60% 2" xfId="6262"/>
    <cellStyle name="Accent2 - 60% 3" xfId="6263"/>
    <cellStyle name="Accent2 - 60% 4" xfId="6264"/>
    <cellStyle name="Accent2 - 60%_401K Summary" xfId="6265"/>
    <cellStyle name="Accent2 10" xfId="6266"/>
    <cellStyle name="Accent2 11" xfId="6267"/>
    <cellStyle name="Accent2 12" xfId="6268"/>
    <cellStyle name="Accent2 13" xfId="6269"/>
    <cellStyle name="Accent2 13 2" xfId="6270"/>
    <cellStyle name="Accent2 14" xfId="6271"/>
    <cellStyle name="Accent2 14 2" xfId="6272"/>
    <cellStyle name="Accent2 15" xfId="6273"/>
    <cellStyle name="Accent2 15 2" xfId="6274"/>
    <cellStyle name="Accent2 16" xfId="6275"/>
    <cellStyle name="Accent2 16 2" xfId="6276"/>
    <cellStyle name="Accent2 17" xfId="6277"/>
    <cellStyle name="Accent2 18" xfId="6278"/>
    <cellStyle name="Accent2 19" xfId="6279"/>
    <cellStyle name="Accent2 2" xfId="6280"/>
    <cellStyle name="Accent2 2 2" xfId="6281"/>
    <cellStyle name="Accent2 2 3" xfId="6282"/>
    <cellStyle name="Accent2 20" xfId="6283"/>
    <cellStyle name="Accent2 21" xfId="6284"/>
    <cellStyle name="Accent2 22" xfId="6285"/>
    <cellStyle name="Accent2 23" xfId="6286"/>
    <cellStyle name="Accent2 24" xfId="6287"/>
    <cellStyle name="Accent2 3" xfId="6288"/>
    <cellStyle name="Accent2 4" xfId="6289"/>
    <cellStyle name="Accent2 5" xfId="6290"/>
    <cellStyle name="Accent2 6" xfId="6291"/>
    <cellStyle name="Accent2 7" xfId="6292"/>
    <cellStyle name="Accent2 8" xfId="6293"/>
    <cellStyle name="Accent2 9" xfId="6294"/>
    <cellStyle name="Accent3 - 20%" xfId="6295"/>
    <cellStyle name="Accent3 - 20% 2" xfId="6296"/>
    <cellStyle name="Accent3 - 20% 3" xfId="6297"/>
    <cellStyle name="Accent3 - 20% 4" xfId="6298"/>
    <cellStyle name="Accent3 - 20%_401K Summary" xfId="6299"/>
    <cellStyle name="Accent3 - 40%" xfId="6300"/>
    <cellStyle name="Accent3 - 40% 2" xfId="6301"/>
    <cellStyle name="Accent3 - 40% 3" xfId="6302"/>
    <cellStyle name="Accent3 - 40% 4" xfId="6303"/>
    <cellStyle name="Accent3 - 40%_401K Summary" xfId="6304"/>
    <cellStyle name="Accent3 - 60%" xfId="6305"/>
    <cellStyle name="Accent3 - 60% 2" xfId="6306"/>
    <cellStyle name="Accent3 - 60% 3" xfId="6307"/>
    <cellStyle name="Accent3 - 60% 4" xfId="6308"/>
    <cellStyle name="Accent3 - 60%_401K Summary" xfId="6309"/>
    <cellStyle name="Accent3 10" xfId="6310"/>
    <cellStyle name="Accent3 11" xfId="6311"/>
    <cellStyle name="Accent3 12" xfId="6312"/>
    <cellStyle name="Accent3 13" xfId="6313"/>
    <cellStyle name="Accent3 13 2" xfId="6314"/>
    <cellStyle name="Accent3 14" xfId="6315"/>
    <cellStyle name="Accent3 14 2" xfId="6316"/>
    <cellStyle name="Accent3 15" xfId="6317"/>
    <cellStyle name="Accent3 15 2" xfId="6318"/>
    <cellStyle name="Accent3 16" xfId="6319"/>
    <cellStyle name="Accent3 16 2" xfId="6320"/>
    <cellStyle name="Accent3 17" xfId="6321"/>
    <cellStyle name="Accent3 18" xfId="6322"/>
    <cellStyle name="Accent3 19" xfId="6323"/>
    <cellStyle name="Accent3 2" xfId="6324"/>
    <cellStyle name="Accent3 2 2" xfId="6325"/>
    <cellStyle name="Accent3 2 3" xfId="6326"/>
    <cellStyle name="Accent3 20" xfId="6327"/>
    <cellStyle name="Accent3 21" xfId="6328"/>
    <cellStyle name="Accent3 22" xfId="6329"/>
    <cellStyle name="Accent3 23" xfId="6330"/>
    <cellStyle name="Accent3 24" xfId="6331"/>
    <cellStyle name="Accent3 25" xfId="6332"/>
    <cellStyle name="Accent3 26" xfId="6333"/>
    <cellStyle name="Accent3 27" xfId="6334"/>
    <cellStyle name="Accent3 28" xfId="6335"/>
    <cellStyle name="Accent3 29" xfId="6336"/>
    <cellStyle name="Accent3 3" xfId="6337"/>
    <cellStyle name="Accent3 30" xfId="6338"/>
    <cellStyle name="Accent3 4" xfId="6339"/>
    <cellStyle name="Accent3 5" xfId="6340"/>
    <cellStyle name="Accent3 6" xfId="6341"/>
    <cellStyle name="Accent3 7" xfId="6342"/>
    <cellStyle name="Accent3 8" xfId="6343"/>
    <cellStyle name="Accent3 9" xfId="6344"/>
    <cellStyle name="Accent4 - 20%" xfId="6345"/>
    <cellStyle name="Accent4 - 20% 2" xfId="6346"/>
    <cellStyle name="Accent4 - 20% 3" xfId="6347"/>
    <cellStyle name="Accent4 - 20% 4" xfId="6348"/>
    <cellStyle name="Accent4 - 20%_401K Summary" xfId="6349"/>
    <cellStyle name="Accent4 - 40%" xfId="6350"/>
    <cellStyle name="Accent4 - 40% 2" xfId="6351"/>
    <cellStyle name="Accent4 - 40% 3" xfId="6352"/>
    <cellStyle name="Accent4 - 40% 4" xfId="6353"/>
    <cellStyle name="Accent4 - 40%_401K Summary" xfId="6354"/>
    <cellStyle name="Accent4 - 60%" xfId="6355"/>
    <cellStyle name="Accent4 - 60% 2" xfId="6356"/>
    <cellStyle name="Accent4 - 60% 3" xfId="6357"/>
    <cellStyle name="Accent4 - 60% 4" xfId="6358"/>
    <cellStyle name="Accent4 - 60%_401K Summary" xfId="6359"/>
    <cellStyle name="Accent4 10" xfId="6360"/>
    <cellStyle name="Accent4 11" xfId="6361"/>
    <cellStyle name="Accent4 12" xfId="6362"/>
    <cellStyle name="Accent4 13" xfId="6363"/>
    <cellStyle name="Accent4 13 2" xfId="6364"/>
    <cellStyle name="Accent4 14" xfId="6365"/>
    <cellStyle name="Accent4 14 2" xfId="6366"/>
    <cellStyle name="Accent4 15" xfId="6367"/>
    <cellStyle name="Accent4 15 2" xfId="6368"/>
    <cellStyle name="Accent4 16" xfId="6369"/>
    <cellStyle name="Accent4 16 2" xfId="6370"/>
    <cellStyle name="Accent4 17" xfId="6371"/>
    <cellStyle name="Accent4 18" xfId="6372"/>
    <cellStyle name="Accent4 19" xfId="6373"/>
    <cellStyle name="Accent4 2" xfId="6374"/>
    <cellStyle name="Accent4 2 2" xfId="6375"/>
    <cellStyle name="Accent4 2 3" xfId="6376"/>
    <cellStyle name="Accent4 20" xfId="6377"/>
    <cellStyle name="Accent4 21" xfId="6378"/>
    <cellStyle name="Accent4 22" xfId="6379"/>
    <cellStyle name="Accent4 23" xfId="6380"/>
    <cellStyle name="Accent4 24" xfId="6381"/>
    <cellStyle name="Accent4 25" xfId="6382"/>
    <cellStyle name="Accent4 26" xfId="6383"/>
    <cellStyle name="Accent4 27" xfId="6384"/>
    <cellStyle name="Accent4 28" xfId="6385"/>
    <cellStyle name="Accent4 29" xfId="6386"/>
    <cellStyle name="Accent4 3" xfId="6387"/>
    <cellStyle name="Accent4 30" xfId="6388"/>
    <cellStyle name="Accent4 4" xfId="6389"/>
    <cellStyle name="Accent4 5" xfId="6390"/>
    <cellStyle name="Accent4 6" xfId="6391"/>
    <cellStyle name="Accent4 7" xfId="6392"/>
    <cellStyle name="Accent4 8" xfId="6393"/>
    <cellStyle name="Accent4 9" xfId="6394"/>
    <cellStyle name="Accent5 - 20%" xfId="6395"/>
    <cellStyle name="Accent5 - 20% 2" xfId="6396"/>
    <cellStyle name="Accent5 - 20% 3" xfId="6397"/>
    <cellStyle name="Accent5 - 20% 4" xfId="6398"/>
    <cellStyle name="Accent5 - 20%_401K Summary" xfId="6399"/>
    <cellStyle name="Accent5 - 40%" xfId="6400"/>
    <cellStyle name="Accent5 - 60%" xfId="6401"/>
    <cellStyle name="Accent5 - 60% 2" xfId="6402"/>
    <cellStyle name="Accent5 - 60% 3" xfId="6403"/>
    <cellStyle name="Accent5 - 60% 4" xfId="6404"/>
    <cellStyle name="Accent5 - 60%_401K Summary" xfId="6405"/>
    <cellStyle name="Accent5 10" xfId="6406"/>
    <cellStyle name="Accent5 11" xfId="6407"/>
    <cellStyle name="Accent5 12" xfId="6408"/>
    <cellStyle name="Accent5 13" xfId="6409"/>
    <cellStyle name="Accent5 13 2" xfId="6410"/>
    <cellStyle name="Accent5 14" xfId="6411"/>
    <cellStyle name="Accent5 14 2" xfId="6412"/>
    <cellStyle name="Accent5 15" xfId="6413"/>
    <cellStyle name="Accent5 15 2" xfId="6414"/>
    <cellStyle name="Accent5 16" xfId="6415"/>
    <cellStyle name="Accent5 16 2" xfId="6416"/>
    <cellStyle name="Accent5 17" xfId="6417"/>
    <cellStyle name="Accent5 18" xfId="6418"/>
    <cellStyle name="Accent5 19" xfId="6419"/>
    <cellStyle name="Accent5 2" xfId="6420"/>
    <cellStyle name="Accent5 2 2" xfId="6421"/>
    <cellStyle name="Accent5 2 3" xfId="6422"/>
    <cellStyle name="Accent5 20" xfId="6423"/>
    <cellStyle name="Accent5 21" xfId="6424"/>
    <cellStyle name="Accent5 22" xfId="6425"/>
    <cellStyle name="Accent5 23" xfId="6426"/>
    <cellStyle name="Accent5 24" xfId="6427"/>
    <cellStyle name="Accent5 25" xfId="6428"/>
    <cellStyle name="Accent5 26" xfId="6429"/>
    <cellStyle name="Accent5 27" xfId="6430"/>
    <cellStyle name="Accent5 28" xfId="6431"/>
    <cellStyle name="Accent5 29" xfId="6432"/>
    <cellStyle name="Accent5 3" xfId="6433"/>
    <cellStyle name="Accent5 30" xfId="6434"/>
    <cellStyle name="Accent5 4" xfId="6435"/>
    <cellStyle name="Accent5 5" xfId="6436"/>
    <cellStyle name="Accent5 6" xfId="6437"/>
    <cellStyle name="Accent5 7" xfId="6438"/>
    <cellStyle name="Accent5 8" xfId="6439"/>
    <cellStyle name="Accent5 9" xfId="6440"/>
    <cellStyle name="Accent6 - 20%" xfId="6441"/>
    <cellStyle name="Accent6 - 40%" xfId="6442"/>
    <cellStyle name="Accent6 - 40% 2" xfId="6443"/>
    <cellStyle name="Accent6 - 40% 3" xfId="6444"/>
    <cellStyle name="Accent6 - 40% 4" xfId="6445"/>
    <cellStyle name="Accent6 - 40%_401K Summary" xfId="6446"/>
    <cellStyle name="Accent6 - 60%" xfId="6447"/>
    <cellStyle name="Accent6 - 60% 2" xfId="6448"/>
    <cellStyle name="Accent6 - 60% 3" xfId="6449"/>
    <cellStyle name="Accent6 - 60% 4" xfId="6450"/>
    <cellStyle name="Accent6 - 60%_401K Summary" xfId="6451"/>
    <cellStyle name="Accent6 10" xfId="6452"/>
    <cellStyle name="Accent6 11" xfId="6453"/>
    <cellStyle name="Accent6 12" xfId="6454"/>
    <cellStyle name="Accent6 13" xfId="6455"/>
    <cellStyle name="Accent6 13 2" xfId="6456"/>
    <cellStyle name="Accent6 14" xfId="6457"/>
    <cellStyle name="Accent6 14 2" xfId="6458"/>
    <cellStyle name="Accent6 15" xfId="6459"/>
    <cellStyle name="Accent6 15 2" xfId="6460"/>
    <cellStyle name="Accent6 16" xfId="6461"/>
    <cellStyle name="Accent6 16 2" xfId="6462"/>
    <cellStyle name="Accent6 17" xfId="6463"/>
    <cellStyle name="Accent6 18" xfId="6464"/>
    <cellStyle name="Accent6 19" xfId="6465"/>
    <cellStyle name="Accent6 2" xfId="6466"/>
    <cellStyle name="Accent6 2 2" xfId="6467"/>
    <cellStyle name="Accent6 2 3" xfId="6468"/>
    <cellStyle name="Accent6 20" xfId="6469"/>
    <cellStyle name="Accent6 21" xfId="6470"/>
    <cellStyle name="Accent6 22" xfId="6471"/>
    <cellStyle name="Accent6 23" xfId="6472"/>
    <cellStyle name="Accent6 24" xfId="6473"/>
    <cellStyle name="Accent6 25" xfId="6474"/>
    <cellStyle name="Accent6 26" xfId="6475"/>
    <cellStyle name="Accent6 27" xfId="6476"/>
    <cellStyle name="Accent6 28" xfId="6477"/>
    <cellStyle name="Accent6 29" xfId="6478"/>
    <cellStyle name="Accent6 3" xfId="6479"/>
    <cellStyle name="Accent6 30" xfId="6480"/>
    <cellStyle name="Accent6 4" xfId="6481"/>
    <cellStyle name="Accent6 5" xfId="6482"/>
    <cellStyle name="Accent6 6" xfId="6483"/>
    <cellStyle name="Accent6 7" xfId="6484"/>
    <cellStyle name="Accent6 8" xfId="6485"/>
    <cellStyle name="Accent6 9" xfId="6486"/>
    <cellStyle name="Acctg" xfId="6487"/>
    <cellStyle name="Acctg 2" xfId="6488"/>
    <cellStyle name="active" xfId="6489"/>
    <cellStyle name="Actual Date" xfId="6490"/>
    <cellStyle name="Actuals" xfId="6491"/>
    <cellStyle name="Addl Dim 1 Rollup" xfId="6492"/>
    <cellStyle name="Addl Dim 1 Rollup$ZP$" xfId="6493"/>
    <cellStyle name="Addl Dim 1 Rollup$ZP$ 2" xfId="6494"/>
    <cellStyle name="Addl Dim 1 Rollup$ZP$_OM vs Plan" xfId="6495"/>
    <cellStyle name="Addl Dim 2 Rollup" xfId="6496"/>
    <cellStyle name="Addl Dim 2 Rollup$ZP$" xfId="6497"/>
    <cellStyle name="Addl Dim 2 Rollup$ZP$ 2" xfId="6498"/>
    <cellStyle name="Addl Dim 2 Rollup$ZP$_OM vs Plan" xfId="6499"/>
    <cellStyle name="Addl Dim 3 Rollup" xfId="6500"/>
    <cellStyle name="Addl Dim 3 Rollup$ZP$" xfId="6501"/>
    <cellStyle name="Addl Dim 3 Rollup$ZP$ 2" xfId="6502"/>
    <cellStyle name="Addl Dim 3 Rollup$ZP$_OM vs Plan" xfId="6503"/>
    <cellStyle name="Addl Dim 4 Rollup" xfId="6504"/>
    <cellStyle name="Addl Dim 4 Rollup$ZP$" xfId="6505"/>
    <cellStyle name="Addl Dim 4 Rollup$ZP$ 2" xfId="6506"/>
    <cellStyle name="Addl Dim 4 Rollup$ZP$_OM vs Plan" xfId="6507"/>
    <cellStyle name="Addl Dim 5 Rollup" xfId="6508"/>
    <cellStyle name="Addl Dim 5 Rollup$ZP$" xfId="6509"/>
    <cellStyle name="Addl Dim 5 Rollup$ZP$ 2" xfId="6510"/>
    <cellStyle name="Addl Dim 5 Rollup$ZP$_OM vs Plan" xfId="6511"/>
    <cellStyle name="Addl Dim 6 Rollup" xfId="6512"/>
    <cellStyle name="Addl Dim 6 Rollup$ZP$" xfId="6513"/>
    <cellStyle name="Addl Dim 6 Rollup$ZP$ 2" xfId="6514"/>
    <cellStyle name="Addl Dim 6 Rollup$ZP$_OM vs Plan" xfId="6515"/>
    <cellStyle name="adjusted" xfId="6516"/>
    <cellStyle name="AFE" xfId="6517"/>
    <cellStyle name="AFE 2" xfId="6518"/>
    <cellStyle name="args.style" xfId="6519"/>
    <cellStyle name="ArialNormal" xfId="6520"/>
    <cellStyle name="ArialNormal 10" xfId="6521"/>
    <cellStyle name="ArialNormal 10 2" xfId="6522"/>
    <cellStyle name="ArialNormal 10 2 2" xfId="6523"/>
    <cellStyle name="ArialNormal 10 3" xfId="6524"/>
    <cellStyle name="ArialNormal 11" xfId="6525"/>
    <cellStyle name="ArialNormal 12" xfId="6526"/>
    <cellStyle name="ArialNormal 2" xfId="6527"/>
    <cellStyle name="ArialNormal 2 2" xfId="6528"/>
    <cellStyle name="ArialNormal 2 2 2" xfId="6529"/>
    <cellStyle name="ArialNormal 2 2 2 2" xfId="6530"/>
    <cellStyle name="ArialNormal 2 2 2 2 2" xfId="6531"/>
    <cellStyle name="ArialNormal 2 2 2 3" xfId="6532"/>
    <cellStyle name="ArialNormal 2 2 3" xfId="6533"/>
    <cellStyle name="ArialNormal 2 2 3 2" xfId="6534"/>
    <cellStyle name="ArialNormal 2 2 3 2 2" xfId="6535"/>
    <cellStyle name="ArialNormal 2 2 3 3" xfId="6536"/>
    <cellStyle name="ArialNormal 2 2 4" xfId="6537"/>
    <cellStyle name="ArialNormal 2 2 4 2" xfId="6538"/>
    <cellStyle name="ArialNormal 2 2 5" xfId="6539"/>
    <cellStyle name="ArialNormal 2 2 5 2" xfId="6540"/>
    <cellStyle name="ArialNormal 2 2 6" xfId="6541"/>
    <cellStyle name="ArialNormal 2 3" xfId="6542"/>
    <cellStyle name="ArialNormal 2 3 2" xfId="6543"/>
    <cellStyle name="ArialNormal 2 3 2 2" xfId="6544"/>
    <cellStyle name="ArialNormal 2 3 2 2 2" xfId="6545"/>
    <cellStyle name="ArialNormal 2 3 2 3" xfId="6546"/>
    <cellStyle name="ArialNormal 2 3 3" xfId="6547"/>
    <cellStyle name="ArialNormal 2 3 3 2" xfId="6548"/>
    <cellStyle name="ArialNormal 2 3 3 2 2" xfId="6549"/>
    <cellStyle name="ArialNormal 2 3 3 3" xfId="6550"/>
    <cellStyle name="ArialNormal 2 3 4" xfId="6551"/>
    <cellStyle name="ArialNormal 2 3 4 2" xfId="6552"/>
    <cellStyle name="ArialNormal 2 3 5" xfId="6553"/>
    <cellStyle name="ArialNormal 2 3 5 2" xfId="6554"/>
    <cellStyle name="ArialNormal 2 3 6" xfId="6555"/>
    <cellStyle name="ArialNormal 2 4" xfId="6556"/>
    <cellStyle name="ArialNormal 2 4 2" xfId="6557"/>
    <cellStyle name="ArialNormal 2 4 2 2" xfId="6558"/>
    <cellStyle name="ArialNormal 2 4 3" xfId="6559"/>
    <cellStyle name="ArialNormal 2 5" xfId="6560"/>
    <cellStyle name="ArialNormal 2 5 2" xfId="6561"/>
    <cellStyle name="ArialNormal 2 5 2 2" xfId="6562"/>
    <cellStyle name="ArialNormal 2 5 3" xfId="6563"/>
    <cellStyle name="ArialNormal 2 6" xfId="6564"/>
    <cellStyle name="ArialNormal 2 6 2" xfId="6565"/>
    <cellStyle name="ArialNormal 2 7" xfId="6566"/>
    <cellStyle name="ArialNormal 2 7 2" xfId="6567"/>
    <cellStyle name="ArialNormal 2 8" xfId="6568"/>
    <cellStyle name="ArialNormal 2_Other Benefits Allocation %" xfId="6569"/>
    <cellStyle name="ArialNormal 3" xfId="6570"/>
    <cellStyle name="ArialNormal 3 2" xfId="6571"/>
    <cellStyle name="ArialNormal 3 2 2" xfId="6572"/>
    <cellStyle name="ArialNormal 3 3" xfId="6573"/>
    <cellStyle name="ArialNormal 4" xfId="6574"/>
    <cellStyle name="ArialNormal 4 2" xfId="6575"/>
    <cellStyle name="ArialNormal 4 2 2" xfId="6576"/>
    <cellStyle name="ArialNormal 4 3" xfId="6577"/>
    <cellStyle name="ArialNormal 5" xfId="6578"/>
    <cellStyle name="ArialNormal 5 2" xfId="6579"/>
    <cellStyle name="ArialNormal 5 2 2" xfId="6580"/>
    <cellStyle name="ArialNormal 5 3" xfId="6581"/>
    <cellStyle name="ArialNormal 6" xfId="6582"/>
    <cellStyle name="ArialNormal 6 2" xfId="6583"/>
    <cellStyle name="ArialNormal 6 2 2" xfId="6584"/>
    <cellStyle name="ArialNormal 6 3" xfId="6585"/>
    <cellStyle name="ArialNormal 7" xfId="6586"/>
    <cellStyle name="ArialNormal 7 2" xfId="6587"/>
    <cellStyle name="ArialNormal 7 2 2" xfId="6588"/>
    <cellStyle name="ArialNormal 7 3" xfId="6589"/>
    <cellStyle name="ArialNormal 8" xfId="6590"/>
    <cellStyle name="ArialNormal 8 2" xfId="6591"/>
    <cellStyle name="ArialNormal 8 2 2" xfId="6592"/>
    <cellStyle name="ArialNormal 8 3" xfId="6593"/>
    <cellStyle name="ArialNormal 9" xfId="6594"/>
    <cellStyle name="ArialNormal 9 2" xfId="6595"/>
    <cellStyle name="ArialNormal 9 2 2" xfId="6596"/>
    <cellStyle name="ArialNormal 9 3" xfId="6597"/>
    <cellStyle name="ArialNormal_March_LTD_Premium" xfId="6598"/>
    <cellStyle name="Assumptions" xfId="6599"/>
    <cellStyle name="B" xfId="6600"/>
    <cellStyle name="b'" xfId="6601"/>
    <cellStyle name="b' 2" xfId="6602"/>
    <cellStyle name="b." xfId="6603"/>
    <cellStyle name="b;ll" xfId="6604"/>
    <cellStyle name="b'_1212 LTD (ASC 715) Cost Pushout Final True up" xfId="6605"/>
    <cellStyle name="b_diamond2" xfId="6606"/>
    <cellStyle name="b'_March_LTD_Premium" xfId="6607"/>
    <cellStyle name="B_MERGER" xfId="6608"/>
    <cellStyle name="b'_Nov Self Admin LTD Income Premium - CIGNA" xfId="6609"/>
    <cellStyle name="b_Sheet2" xfId="6610"/>
    <cellStyle name="b'_Summary Unrounded" xfId="6611"/>
    <cellStyle name="BACKGROUND" xfId="6612"/>
    <cellStyle name="BACKGROUND 2" xfId="6613"/>
    <cellStyle name="BACKGROUND$ZPercent$" xfId="6614"/>
    <cellStyle name="BACKGROUND$ZPercent$ 2" xfId="6615"/>
    <cellStyle name="BACKGROUND$ZPercent$_OM vs Plan" xfId="6616"/>
    <cellStyle name="BACKGROUND_Headcount" xfId="6617"/>
    <cellStyle name="Bad 2" xfId="6618"/>
    <cellStyle name="Bad 2 2" xfId="6619"/>
    <cellStyle name="Bad 2 3" xfId="6620"/>
    <cellStyle name="Bad 3" xfId="6621"/>
    <cellStyle name="Bad 4" xfId="6622"/>
    <cellStyle name="Bad 5" xfId="6623"/>
    <cellStyle name="Bad 6" xfId="6624"/>
    <cellStyle name="Bad 7" xfId="6625"/>
    <cellStyle name="Bad 8" xfId="6626"/>
    <cellStyle name="Bad 9" xfId="6627"/>
    <cellStyle name="bc" xfId="6628"/>
    <cellStyle name="BigHead" xfId="6629"/>
    <cellStyle name="bl" xfId="6630"/>
    <cellStyle name="bl'" xfId="6631"/>
    <cellStyle name="bl_Conemsco" xfId="6632"/>
    <cellStyle name="Black Days" xfId="6633"/>
    <cellStyle name="Black Days 2" xfId="6634"/>
    <cellStyle name="Black Days_March_LTD_Premium" xfId="6635"/>
    <cellStyle name="Black Decimal" xfId="6636"/>
    <cellStyle name="Black Dollar" xfId="6637"/>
    <cellStyle name="Black Dollar 10" xfId="6638"/>
    <cellStyle name="Black Dollar 10 2" xfId="6639"/>
    <cellStyle name="Black Dollar 10 2 2" xfId="6640"/>
    <cellStyle name="Black Dollar 10 3" xfId="6641"/>
    <cellStyle name="Black Dollar 11" xfId="6642"/>
    <cellStyle name="Black Dollar 11 2" xfId="6643"/>
    <cellStyle name="Black Dollar 11 2 2" xfId="6644"/>
    <cellStyle name="Black Dollar 11 3" xfId="6645"/>
    <cellStyle name="Black Dollar 12" xfId="6646"/>
    <cellStyle name="Black Dollar 12 2" xfId="6647"/>
    <cellStyle name="Black Dollar 2" xfId="6648"/>
    <cellStyle name="Black Dollar 2 2" xfId="6649"/>
    <cellStyle name="Black Dollar 2 3" xfId="6650"/>
    <cellStyle name="Black Dollar 2_Other Benefits Allocation %" xfId="6651"/>
    <cellStyle name="Black Dollar 3" xfId="6652"/>
    <cellStyle name="Black Dollar 3 2" xfId="6653"/>
    <cellStyle name="Black Dollar 3 3" xfId="6654"/>
    <cellStyle name="Black Dollar 3_Other Benefits Allocation %" xfId="6655"/>
    <cellStyle name="Black Dollar 4" xfId="6656"/>
    <cellStyle name="Black Dollar 4 2" xfId="6657"/>
    <cellStyle name="Black Dollar 4 3" xfId="6658"/>
    <cellStyle name="Black Dollar 4_Other Benefits Allocation %" xfId="6659"/>
    <cellStyle name="Black Dollar 5" xfId="6660"/>
    <cellStyle name="Black Dollar 5 2" xfId="6661"/>
    <cellStyle name="Black Dollar 5 2 2" xfId="6662"/>
    <cellStyle name="Black Dollar 5 2 2 2" xfId="6663"/>
    <cellStyle name="Black Dollar 5 2 3" xfId="6664"/>
    <cellStyle name="Black Dollar 5 3" xfId="6665"/>
    <cellStyle name="Black Dollar 5 3 2" xfId="6666"/>
    <cellStyle name="Black Dollar 5 3 2 2" xfId="6667"/>
    <cellStyle name="Black Dollar 5 3 3" xfId="6668"/>
    <cellStyle name="Black Dollar 5 4" xfId="6669"/>
    <cellStyle name="Black Dollar 5 4 2" xfId="6670"/>
    <cellStyle name="Black Dollar 5 5" xfId="6671"/>
    <cellStyle name="Black Dollar 5 5 2" xfId="6672"/>
    <cellStyle name="Black Dollar 5 6" xfId="6673"/>
    <cellStyle name="Black Dollar 6" xfId="6674"/>
    <cellStyle name="Black Dollar 6 2" xfId="6675"/>
    <cellStyle name="Black Dollar 6 2 2" xfId="6676"/>
    <cellStyle name="Black Dollar 6 3" xfId="6677"/>
    <cellStyle name="Black Dollar 7" xfId="6678"/>
    <cellStyle name="Black Dollar 7 2" xfId="6679"/>
    <cellStyle name="Black Dollar 7 2 2" xfId="6680"/>
    <cellStyle name="Black Dollar 7 3" xfId="6681"/>
    <cellStyle name="Black Dollar 8" xfId="6682"/>
    <cellStyle name="Black Dollar 8 2" xfId="6683"/>
    <cellStyle name="Black Dollar 8 2 2" xfId="6684"/>
    <cellStyle name="Black Dollar 8 3" xfId="6685"/>
    <cellStyle name="Black Dollar 9" xfId="6686"/>
    <cellStyle name="Black Dollar 9 2" xfId="6687"/>
    <cellStyle name="Black Dollar 9 2 2" xfId="6688"/>
    <cellStyle name="Black Dollar 9 3" xfId="6689"/>
    <cellStyle name="Black Dollar_401K Summary" xfId="6690"/>
    <cellStyle name="Black EPS" xfId="6691"/>
    <cellStyle name="Black Percent" xfId="6692"/>
    <cellStyle name="Black Percent 2" xfId="6693"/>
    <cellStyle name="Black Percent_March_LTD_Premium" xfId="6694"/>
    <cellStyle name="Black Percent2" xfId="6695"/>
    <cellStyle name="Black Percent2 2" xfId="6696"/>
    <cellStyle name="Black Percent2_March_LTD_Premium" xfId="6697"/>
    <cellStyle name="Black Times" xfId="6698"/>
    <cellStyle name="Black Times 2" xfId="6699"/>
    <cellStyle name="Black Times Two Deci" xfId="6700"/>
    <cellStyle name="Black Times Two Deci 2" xfId="6701"/>
    <cellStyle name="Black Times Two Deci_March_LTD_Premium" xfId="6702"/>
    <cellStyle name="Black Times Two Deci2" xfId="6703"/>
    <cellStyle name="Black Times_283324_91" xfId="6704"/>
    <cellStyle name="Black Times2" xfId="6705"/>
    <cellStyle name="Black Times2 2" xfId="6706"/>
    <cellStyle name="Black Times2_March_LTD_Premium" xfId="6707"/>
    <cellStyle name="blank" xfId="6708"/>
    <cellStyle name="Blue" xfId="6709"/>
    <cellStyle name="Blue Decimal" xfId="6710"/>
    <cellStyle name="Blue Dollar" xfId="6711"/>
    <cellStyle name="Blue EPS" xfId="6712"/>
    <cellStyle name="Blue EPS 2" xfId="6713"/>
    <cellStyle name="Blue EPS_March_LTD_Premium" xfId="6714"/>
    <cellStyle name="Blue Text" xfId="6715"/>
    <cellStyle name="Blue Text 2" xfId="6716"/>
    <cellStyle name="Blue Text_March_LTD_Premium" xfId="6717"/>
    <cellStyle name="Blue Zero Deci" xfId="6718"/>
    <cellStyle name="Blue Zero Deci 2" xfId="6719"/>
    <cellStyle name="Blue Zero Deci_March_LTD_Premium" xfId="6720"/>
    <cellStyle name="BlueCell" xfId="6721"/>
    <cellStyle name="BlueCell 10" xfId="6722"/>
    <cellStyle name="BlueCell 10 2" xfId="6723"/>
    <cellStyle name="BlueCell 10 2 2" xfId="6724"/>
    <cellStyle name="BlueCell 10 3" xfId="6725"/>
    <cellStyle name="BlueCell 11" xfId="6726"/>
    <cellStyle name="BlueCell 12" xfId="6727"/>
    <cellStyle name="BlueCell 2" xfId="6728"/>
    <cellStyle name="BlueCell 2 2" xfId="6729"/>
    <cellStyle name="BlueCell 2 2 2" xfId="6730"/>
    <cellStyle name="BlueCell 2 2 2 2" xfId="6731"/>
    <cellStyle name="BlueCell 2 2 2 2 2" xfId="6732"/>
    <cellStyle name="BlueCell 2 2 2 3" xfId="6733"/>
    <cellStyle name="BlueCell 2 2 3" xfId="6734"/>
    <cellStyle name="BlueCell 2 2 3 2" xfId="6735"/>
    <cellStyle name="BlueCell 2 2 3 2 2" xfId="6736"/>
    <cellStyle name="BlueCell 2 2 3 3" xfId="6737"/>
    <cellStyle name="BlueCell 2 2 4" xfId="6738"/>
    <cellStyle name="BlueCell 2 2 4 2" xfId="6739"/>
    <cellStyle name="BlueCell 2 2 5" xfId="6740"/>
    <cellStyle name="BlueCell 2 2 5 2" xfId="6741"/>
    <cellStyle name="BlueCell 2 2 6" xfId="6742"/>
    <cellStyle name="BlueCell 2 3" xfId="6743"/>
    <cellStyle name="BlueCell 2 3 2" xfId="6744"/>
    <cellStyle name="BlueCell 2 3 2 2" xfId="6745"/>
    <cellStyle name="BlueCell 2 3 2 2 2" xfId="6746"/>
    <cellStyle name="BlueCell 2 3 2 3" xfId="6747"/>
    <cellStyle name="BlueCell 2 3 3" xfId="6748"/>
    <cellStyle name="BlueCell 2 3 3 2" xfId="6749"/>
    <cellStyle name="BlueCell 2 3 3 2 2" xfId="6750"/>
    <cellStyle name="BlueCell 2 3 3 3" xfId="6751"/>
    <cellStyle name="BlueCell 2 3 4" xfId="6752"/>
    <cellStyle name="BlueCell 2 3 4 2" xfId="6753"/>
    <cellStyle name="BlueCell 2 3 5" xfId="6754"/>
    <cellStyle name="BlueCell 2 3 5 2" xfId="6755"/>
    <cellStyle name="BlueCell 2 3 6" xfId="6756"/>
    <cellStyle name="BlueCell 2 4" xfId="6757"/>
    <cellStyle name="BlueCell 2 4 2" xfId="6758"/>
    <cellStyle name="BlueCell 2 4 2 2" xfId="6759"/>
    <cellStyle name="BlueCell 2 4 2 2 2" xfId="6760"/>
    <cellStyle name="BlueCell 2 4 2 3" xfId="6761"/>
    <cellStyle name="BlueCell 2 4 3" xfId="6762"/>
    <cellStyle name="BlueCell 2 4 3 2" xfId="6763"/>
    <cellStyle name="BlueCell 2 4 3 2 2" xfId="6764"/>
    <cellStyle name="BlueCell 2 4 3 3" xfId="6765"/>
    <cellStyle name="BlueCell 2 4 4" xfId="6766"/>
    <cellStyle name="BlueCell 2 4 4 2" xfId="6767"/>
    <cellStyle name="BlueCell 2 4 5" xfId="6768"/>
    <cellStyle name="BlueCell 2 4 5 2" xfId="6769"/>
    <cellStyle name="BlueCell 2 4 6" xfId="6770"/>
    <cellStyle name="BlueCell 2 5" xfId="6771"/>
    <cellStyle name="BlueCell 2 5 2" xfId="6772"/>
    <cellStyle name="BlueCell 2 5 2 2" xfId="6773"/>
    <cellStyle name="BlueCell 2 5 3" xfId="6774"/>
    <cellStyle name="BlueCell 2 6" xfId="6775"/>
    <cellStyle name="BlueCell 2_Other Benefits Allocation %" xfId="6776"/>
    <cellStyle name="BlueCell 3" xfId="6777"/>
    <cellStyle name="BlueCell 3 2" xfId="6778"/>
    <cellStyle name="BlueCell 3 2 2" xfId="6779"/>
    <cellStyle name="BlueCell 3 2 2 2" xfId="6780"/>
    <cellStyle name="BlueCell 3 2 2 2 2" xfId="6781"/>
    <cellStyle name="BlueCell 3 2 2 3" xfId="6782"/>
    <cellStyle name="BlueCell 3 2 3" xfId="6783"/>
    <cellStyle name="BlueCell 3 2 3 2" xfId="6784"/>
    <cellStyle name="BlueCell 3 2 3 2 2" xfId="6785"/>
    <cellStyle name="BlueCell 3 2 3 3" xfId="6786"/>
    <cellStyle name="BlueCell 3 2 4" xfId="6787"/>
    <cellStyle name="BlueCell 3 2 4 2" xfId="6788"/>
    <cellStyle name="BlueCell 3 2 5" xfId="6789"/>
    <cellStyle name="BlueCell 3 2 5 2" xfId="6790"/>
    <cellStyle name="BlueCell 3 2 6" xfId="6791"/>
    <cellStyle name="BlueCell 3 3" xfId="6792"/>
    <cellStyle name="BlueCell 3 3 2" xfId="6793"/>
    <cellStyle name="BlueCell 3 3 2 2" xfId="6794"/>
    <cellStyle name="BlueCell 3 3 2 2 2" xfId="6795"/>
    <cellStyle name="BlueCell 3 3 2 3" xfId="6796"/>
    <cellStyle name="BlueCell 3 3 3" xfId="6797"/>
    <cellStyle name="BlueCell 3 3 3 2" xfId="6798"/>
    <cellStyle name="BlueCell 3 3 3 2 2" xfId="6799"/>
    <cellStyle name="BlueCell 3 3 3 3" xfId="6800"/>
    <cellStyle name="BlueCell 3 3 4" xfId="6801"/>
    <cellStyle name="BlueCell 3 3 4 2" xfId="6802"/>
    <cellStyle name="BlueCell 3 3 5" xfId="6803"/>
    <cellStyle name="BlueCell 3 3 5 2" xfId="6804"/>
    <cellStyle name="BlueCell 3 3 6" xfId="6805"/>
    <cellStyle name="BlueCell 3 4" xfId="6806"/>
    <cellStyle name="BlueCell 3 4 2" xfId="6807"/>
    <cellStyle name="BlueCell 3 4 2 2" xfId="6808"/>
    <cellStyle name="BlueCell 3 4 3" xfId="6809"/>
    <cellStyle name="BlueCell 3 5" xfId="6810"/>
    <cellStyle name="BlueCell 3 5 2" xfId="6811"/>
    <cellStyle name="BlueCell 3 5 2 2" xfId="6812"/>
    <cellStyle name="BlueCell 3 5 3" xfId="6813"/>
    <cellStyle name="BlueCell 3 6" xfId="6814"/>
    <cellStyle name="BlueCell 3 6 2" xfId="6815"/>
    <cellStyle name="BlueCell 3 7" xfId="6816"/>
    <cellStyle name="BlueCell 3 7 2" xfId="6817"/>
    <cellStyle name="BlueCell 3 8" xfId="6818"/>
    <cellStyle name="BlueCell 3_Other Benefits Allocation %" xfId="6819"/>
    <cellStyle name="BlueCell 4" xfId="6820"/>
    <cellStyle name="BlueCell 4 2" xfId="6821"/>
    <cellStyle name="BlueCell 4 2 2" xfId="6822"/>
    <cellStyle name="BlueCell 4 3" xfId="6823"/>
    <cellStyle name="BlueCell 5" xfId="6824"/>
    <cellStyle name="BlueCell 5 2" xfId="6825"/>
    <cellStyle name="BlueCell 5 2 2" xfId="6826"/>
    <cellStyle name="BlueCell 5 3" xfId="6827"/>
    <cellStyle name="BlueCell 6" xfId="6828"/>
    <cellStyle name="BlueCell 6 2" xfId="6829"/>
    <cellStyle name="BlueCell 6 2 2" xfId="6830"/>
    <cellStyle name="BlueCell 6 3" xfId="6831"/>
    <cellStyle name="BlueCell 7" xfId="6832"/>
    <cellStyle name="BlueCell 7 2" xfId="6833"/>
    <cellStyle name="BlueCell 7 2 2" xfId="6834"/>
    <cellStyle name="BlueCell 7 3" xfId="6835"/>
    <cellStyle name="BlueCell 8" xfId="6836"/>
    <cellStyle name="BlueCell 8 2" xfId="6837"/>
    <cellStyle name="BlueCell 8 2 2" xfId="6838"/>
    <cellStyle name="BlueCell 8 3" xfId="6839"/>
    <cellStyle name="BlueCell 9" xfId="6840"/>
    <cellStyle name="BlueCell 9 2" xfId="6841"/>
    <cellStyle name="BlueCell 9 2 2" xfId="6842"/>
    <cellStyle name="BlueCell 9 3" xfId="6843"/>
    <cellStyle name="BlueCell_401K Summary" xfId="6844"/>
    <cellStyle name="bluenodec" xfId="6845"/>
    <cellStyle name="bluepercent" xfId="6846"/>
    <cellStyle name="Body_$Dollars" xfId="6847"/>
    <cellStyle name="Bold/Border" xfId="6848"/>
    <cellStyle name="Bold/Border 2" xfId="6849"/>
    <cellStyle name="Bold/Border 2 2" xfId="6850"/>
    <cellStyle name="Bold/Border 2 2 2" xfId="6851"/>
    <cellStyle name="Bold/Border 2 3" xfId="6852"/>
    <cellStyle name="Bold/Border 3" xfId="6853"/>
    <cellStyle name="Bold/Border 3 2" xfId="6854"/>
    <cellStyle name="Bold/Border_401K Summary" xfId="6855"/>
    <cellStyle name="BoldUnderlineNumber" xfId="6856"/>
    <cellStyle name="BoldUnderlineNumber 2" xfId="6857"/>
    <cellStyle name="BoldUnderlineNumber 3" xfId="6858"/>
    <cellStyle name="BoldUnderlineNumber 4" xfId="6859"/>
    <cellStyle name="BoldUnderlineNumber 5" xfId="6860"/>
    <cellStyle name="BoldUnderlineRate" xfId="6861"/>
    <cellStyle name="Border Heavy" xfId="6862"/>
    <cellStyle name="Border Heavy 2" xfId="6863"/>
    <cellStyle name="Border Heavy 2 2" xfId="6864"/>
    <cellStyle name="Border Heavy 2 3" xfId="6865"/>
    <cellStyle name="Border Heavy 2_Other Benefits Allocation %" xfId="6866"/>
    <cellStyle name="Border Heavy 3" xfId="6867"/>
    <cellStyle name="Border Heavy_401K Summary" xfId="6868"/>
    <cellStyle name="Border Thin" xfId="6869"/>
    <cellStyle name="Border Thin 2" xfId="6870"/>
    <cellStyle name="Border Thin 2 2" xfId="6871"/>
    <cellStyle name="Border Thin 2 2 2" xfId="6872"/>
    <cellStyle name="Border Thin 3" xfId="6873"/>
    <cellStyle name="Border Thin 3 2" xfId="6874"/>
    <cellStyle name="Border Thin 4" xfId="6875"/>
    <cellStyle name="Budget" xfId="6876"/>
    <cellStyle name="Budget 2" xfId="6877"/>
    <cellStyle name="Budget_March_LTD_Premium" xfId="6878"/>
    <cellStyle name="Bullet" xfId="6879"/>
    <cellStyle name="Bullet 2" xfId="6880"/>
    <cellStyle name="c" xfId="6881"/>
    <cellStyle name="c_1212 LTD (ASC 715) Cost Pushout Final True up" xfId="6882"/>
    <cellStyle name="c_Acc (Dil) Matrix (2)" xfId="6883"/>
    <cellStyle name="c_Acc (Dil) Matrix (2)_1212 LTD (ASC 715) Cost Pushout Final True up" xfId="6884"/>
    <cellStyle name="c_Acc (Dil) Matrix (2)_Summary Unrounded" xfId="6885"/>
    <cellStyle name="c_Ariz_Nevada (2)" xfId="6886"/>
    <cellStyle name="c_Ariz_Nevada (2)_1212 LTD (ASC 715) Cost Pushout Final True up" xfId="6887"/>
    <cellStyle name="c_Ariz_Nevada (2)_Summary Unrounded" xfId="6888"/>
    <cellStyle name="c_BH Pickle Projections.020201" xfId="6889"/>
    <cellStyle name="c_CA Cases (2)" xfId="6890"/>
    <cellStyle name="c_CA Cases (2)_1212 LTD (ASC 715) Cost Pushout Final True up" xfId="6891"/>
    <cellStyle name="c_CA Cases (2)_Summary Unrounded" xfId="6892"/>
    <cellStyle name="c_Cal. (2)" xfId="6893"/>
    <cellStyle name="c_Cal. (2)_1212 LTD (ASC 715) Cost Pushout Final True up" xfId="6894"/>
    <cellStyle name="c_Cal. (2)_Summary Unrounded" xfId="6895"/>
    <cellStyle name="c_Cases (2)" xfId="6896"/>
    <cellStyle name="c_Cases (2)_1212 LTD (ASC 715) Cost Pushout Final True up" xfId="6897"/>
    <cellStyle name="c_Cases (2)_Summary Unrounded" xfId="6898"/>
    <cellStyle name="c_Celtic DCF" xfId="6899"/>
    <cellStyle name="c_Celtic DCF Inputs" xfId="6900"/>
    <cellStyle name="c_Celtic DCF Inputs_1212 LTD (ASC 715) Cost Pushout Final True up" xfId="6901"/>
    <cellStyle name="c_Celtic DCF Inputs_Summary Unrounded" xfId="6902"/>
    <cellStyle name="c_Celtic DCF_1212 LTD (ASC 715) Cost Pushout Final True up" xfId="6903"/>
    <cellStyle name="c_Celtic DCF_Summary Unrounded" xfId="6904"/>
    <cellStyle name="c_Credit Buildup (2)" xfId="6905"/>
    <cellStyle name="c_Credit Buildup (2)_1212 LTD (ASC 715) Cost Pushout Final True up" xfId="6906"/>
    <cellStyle name="c_Credit Buildup (2)_Summary Unrounded" xfId="6907"/>
    <cellStyle name="c_CredSens" xfId="6908"/>
    <cellStyle name="c_CredSens_1212 LTD (ASC 715) Cost Pushout Final True up" xfId="6909"/>
    <cellStyle name="c_CredSens_Summary Unrounded" xfId="6910"/>
    <cellStyle name="c_DCF Inputs (2)" xfId="6911"/>
    <cellStyle name="c_DCF Inputs (2)_1212 LTD (ASC 715) Cost Pushout Final True up" xfId="6912"/>
    <cellStyle name="c_DCF Inputs (2)_Summary Unrounded" xfId="6913"/>
    <cellStyle name="c_DCF Matrix (2)" xfId="6914"/>
    <cellStyle name="c_DCF Matrix (2)_1212 LTD (ASC 715) Cost Pushout Final True up" xfId="6915"/>
    <cellStyle name="c_DCF Matrix (2)_Summary Unrounded" xfId="6916"/>
    <cellStyle name="c_Deal" xfId="6917"/>
    <cellStyle name="c_Deal_1212 LTD (ASC 715) Cost Pushout Final True up" xfId="6918"/>
    <cellStyle name="c_Deal_Summary Unrounded" xfId="6919"/>
    <cellStyle name="c_Dental (2)" xfId="6920"/>
    <cellStyle name="c_Dental (2)_1212 LTD (ASC 715) Cost Pushout Final True up" xfId="6921"/>
    <cellStyle name="c_Dental (2)_Summary Unrounded" xfId="6922"/>
    <cellStyle name="c_East Coast (2)" xfId="6923"/>
    <cellStyle name="c_East Coast (2)_1212 LTD (ASC 715) Cost Pushout Final True up" xfId="6924"/>
    <cellStyle name="c_East Coast (2)_Summary Unrounded" xfId="6925"/>
    <cellStyle name="c_Florida (2)" xfId="6926"/>
    <cellStyle name="c_Florida (2)_1212 LTD (ASC 715) Cost Pushout Final True up" xfId="6927"/>
    <cellStyle name="c_Florida (2)_Summary Unrounded" xfId="6928"/>
    <cellStyle name="c_Georgia (2)" xfId="6929"/>
    <cellStyle name="c_Georgia (2)_1212 LTD (ASC 715) Cost Pushout Final True up" xfId="6930"/>
    <cellStyle name="c_Georgia (2)_Summary Unrounded" xfId="6931"/>
    <cellStyle name="c_Hard Rock" xfId="6932"/>
    <cellStyle name="c_Hard Rock (2)" xfId="6933"/>
    <cellStyle name="c_Hard Rock (2)_1212 LTD (ASC 715) Cost Pushout Final True up" xfId="6934"/>
    <cellStyle name="c_Hard Rock (2)_Summary Unrounded" xfId="6935"/>
    <cellStyle name="c_Hard Rock_1212 LTD (ASC 715) Cost Pushout Final True up" xfId="6936"/>
    <cellStyle name="c_Hard Rock_Summary Unrounded" xfId="6937"/>
    <cellStyle name="c_HardInc " xfId="6938"/>
    <cellStyle name="c_HardInc  (2)" xfId="6939"/>
    <cellStyle name="c_HardInc  (2)_1212 LTD (ASC 715) Cost Pushout Final True up" xfId="6940"/>
    <cellStyle name="c_HardInc  (2)_Summary Unrounded" xfId="6941"/>
    <cellStyle name="c_HardInc _1212 LTD (ASC 715) Cost Pushout Final True up" xfId="6942"/>
    <cellStyle name="c_HardInc _Summary Unrounded" xfId="6943"/>
    <cellStyle name="c_Has-Gets (2)" xfId="6944"/>
    <cellStyle name="c_Has-Gets (2)_1212 LTD (ASC 715) Cost Pushout Final True up" xfId="6945"/>
    <cellStyle name="c_Has-Gets (2)_Summary Unrounded" xfId="6946"/>
    <cellStyle name="c_IRR Sensitivity (2)" xfId="6947"/>
    <cellStyle name="c_IRR Sensitivity (2)_1212 LTD (ASC 715) Cost Pushout Final True up" xfId="6948"/>
    <cellStyle name="c_IRR Sensitivity (2)_Summary Unrounded" xfId="6949"/>
    <cellStyle name="c_Macros" xfId="6950"/>
    <cellStyle name="c_Macros_1212 LTD (ASC 715) Cost Pushout Final True up" xfId="6951"/>
    <cellStyle name="c_Macros_Summary Unrounded" xfId="6952"/>
    <cellStyle name="c_Mango Merger" xfId="6953"/>
    <cellStyle name="c_Mango Merger 3" xfId="6954"/>
    <cellStyle name="c_Mango Merger 3_1212 LTD (ASC 715) Cost Pushout Final True up" xfId="6955"/>
    <cellStyle name="c_Mango Merger 3_Summary Unrounded" xfId="6956"/>
    <cellStyle name="c_Mango Merger_1212 LTD (ASC 715) Cost Pushout Final True up" xfId="6957"/>
    <cellStyle name="c_Mango Merger_Summary Unrounded" xfId="6958"/>
    <cellStyle name="c_MERGERBlackhawk" xfId="6959"/>
    <cellStyle name="c_MERGERBlackhawk_1212 LTD (ASC 715) Cost Pushout Final True up" xfId="6960"/>
    <cellStyle name="c_MERGERBlackhawk_Summary Unrounded" xfId="6961"/>
    <cellStyle name="c_Model Assumptions (2)" xfId="6962"/>
    <cellStyle name="c_Model Assumptions (2)_1212 LTD (ASC 715) Cost Pushout Final True up" xfId="6963"/>
    <cellStyle name="c_Model Assumptions (2)_Summary Unrounded" xfId="6964"/>
    <cellStyle name="c_OBGYN (2)" xfId="6965"/>
    <cellStyle name="c_OBGYN (2)_1212 LTD (ASC 715) Cost Pushout Final True up" xfId="6966"/>
    <cellStyle name="c_OBGYN (2)_Summary Unrounded" xfId="6967"/>
    <cellStyle name="c_Other Businesses (2)" xfId="6968"/>
    <cellStyle name="c_Other Businesses (2)_1212 LTD (ASC 715) Cost Pushout Final True up" xfId="6969"/>
    <cellStyle name="c_Other Businesses (2)_Summary Unrounded" xfId="6970"/>
    <cellStyle name="c_Ownership" xfId="6971"/>
    <cellStyle name="c_Ownership_1212 LTD (ASC 715) Cost Pushout Final True up" xfId="6972"/>
    <cellStyle name="c_Ownership_Summary Unrounded" xfId="6973"/>
    <cellStyle name="c_PFMA Income (2)" xfId="6974"/>
    <cellStyle name="c_PFMA Income (2)_1212 LTD (ASC 715) Cost Pushout Final True up" xfId="6975"/>
    <cellStyle name="c_PFMA Income (2)_Summary Unrounded" xfId="6976"/>
    <cellStyle name="c_Pippen (2)" xfId="6977"/>
    <cellStyle name="c_Pippen (2)_1212 LTD (ASC 715) Cost Pushout Final True up" xfId="6978"/>
    <cellStyle name="c_Pippen (2)_Summary Unrounded" xfId="6979"/>
    <cellStyle name="c_Pippen Cases (2)" xfId="6980"/>
    <cellStyle name="c_Pippen Cases (2)_1212 LTD (ASC 715) Cost Pushout Final True up" xfId="6981"/>
    <cellStyle name="c_Pippen Cases (2)_Summary Unrounded" xfId="6982"/>
    <cellStyle name="c_Pippen ValMatrix (2)" xfId="6983"/>
    <cellStyle name="c_Pippen ValMatrix (2)_1212 LTD (ASC 715) Cost Pushout Final True up" xfId="6984"/>
    <cellStyle name="c_Pippen ValMatrix (2)_Summary Unrounded" xfId="6985"/>
    <cellStyle name="c_PMAT (2)" xfId="6986"/>
    <cellStyle name="c_PMAT (2)_1212 LTD (ASC 715) Cost Pushout Final True up" xfId="6987"/>
    <cellStyle name="c_PMAT (2)_Summary Unrounded" xfId="6988"/>
    <cellStyle name="c_PMAT (3)" xfId="6989"/>
    <cellStyle name="c_PMAT (3)_1212 LTD (ASC 715) Cost Pushout Final True up" xfId="6990"/>
    <cellStyle name="c_PMAT (3)_Summary Unrounded" xfId="6991"/>
    <cellStyle name="c_PoundInc" xfId="6992"/>
    <cellStyle name="c_PoundInc (2)" xfId="6993"/>
    <cellStyle name="c_PoundInc (2)_1212 LTD (ASC 715) Cost Pushout Final True up" xfId="6994"/>
    <cellStyle name="c_PoundInc (2)_Summary Unrounded" xfId="6995"/>
    <cellStyle name="c_PoundInc_1212 LTD (ASC 715) Cost Pushout Final True up" xfId="6996"/>
    <cellStyle name="c_PoundInc_Summary Unrounded" xfId="6997"/>
    <cellStyle name="c_Poundstone (2)" xfId="6998"/>
    <cellStyle name="c_Poundstone (2)_1212 LTD (ASC 715) Cost Pushout Final True up" xfId="6999"/>
    <cellStyle name="c_Poundstone (2)_Summary Unrounded" xfId="7000"/>
    <cellStyle name="c_Preliminary Poundstone (2)" xfId="7001"/>
    <cellStyle name="c_Preliminary Poundstone (2)_1212 LTD (ASC 715) Cost Pushout Final True up" xfId="7002"/>
    <cellStyle name="c_Preliminary Poundstone (2)_Summary Unrounded" xfId="7003"/>
    <cellStyle name="c_RushValSum (2)" xfId="7004"/>
    <cellStyle name="c_RushValSum (2)_1212 LTD (ASC 715) Cost Pushout Final True up" xfId="7005"/>
    <cellStyle name="c_RushValSum (2)_Summary Unrounded" xfId="7006"/>
    <cellStyle name="c_Stub Value" xfId="7007"/>
    <cellStyle name="c_Stub Value_1212 LTD (ASC 715) Cost Pushout Final True up" xfId="7008"/>
    <cellStyle name="c_Stub Value_Summary Unrounded" xfId="7009"/>
    <cellStyle name="c_Summary of Pro Forma (2)" xfId="7010"/>
    <cellStyle name="c_Summary of Pro Forma (2)_1212 LTD (ASC 715) Cost Pushout Final True up" xfId="7011"/>
    <cellStyle name="c_Summary of Pro Forma (2)_Summary Unrounded" xfId="7012"/>
    <cellStyle name="c_Summary of Pro Forma (3)" xfId="7013"/>
    <cellStyle name="c_Summary of Pro Forma (3)_1212 LTD (ASC 715) Cost Pushout Final True up" xfId="7014"/>
    <cellStyle name="c_Summary of Pro Forma (3)_Summary Unrounded" xfId="7015"/>
    <cellStyle name="c_Summary Unrounded" xfId="7016"/>
    <cellStyle name="c_SZA DF Valuation.Base.4" xfId="7017"/>
    <cellStyle name="c_Texas_Louisiana (2)" xfId="7018"/>
    <cellStyle name="c_Texas_Louisiana (2)_1212 LTD (ASC 715) Cost Pushout Final True up" xfId="7019"/>
    <cellStyle name="c_Texas_Louisiana (2)_Summary Unrounded" xfId="7020"/>
    <cellStyle name="c_Timex-Gucci Merger2" xfId="7021"/>
    <cellStyle name="c_Timex-Gucci Merger2_1212 LTD (ASC 715) Cost Pushout Final True up" xfId="7022"/>
    <cellStyle name="c_Timex-Gucci Merger2_Summary Unrounded" xfId="7023"/>
    <cellStyle name="c_Valuation Summary" xfId="7024"/>
    <cellStyle name="c_Valuation Summary (2)" xfId="7025"/>
    <cellStyle name="c_Valuation Summary (2)_1212 LTD (ASC 715) Cost Pushout Final True up" xfId="7026"/>
    <cellStyle name="c_Valuation Summary (2)_Summary Unrounded" xfId="7027"/>
    <cellStyle name="c_Valuation Summary_1212 LTD (ASC 715) Cost Pushout Final True up" xfId="7028"/>
    <cellStyle name="c_Valuation Summary_Summary Unrounded" xfId="7029"/>
    <cellStyle name="c_Warrant" xfId="7030"/>
    <cellStyle name="c_Warrant_1212 LTD (ASC 715) Cost Pushout Final True up" xfId="7031"/>
    <cellStyle name="c_Warrant_Summary Unrounded" xfId="7032"/>
    <cellStyle name="Calc Currency (0)" xfId="7033"/>
    <cellStyle name="Calc Currency (2)" xfId="7034"/>
    <cellStyle name="Calc Percent (0)" xfId="7035"/>
    <cellStyle name="Calc Percent (1)" xfId="7036"/>
    <cellStyle name="Calc Percent (2)" xfId="7037"/>
    <cellStyle name="Calc Units (0)" xfId="7038"/>
    <cellStyle name="Calc Units (1)" xfId="7039"/>
    <cellStyle name="Calc Units (2)" xfId="7040"/>
    <cellStyle name="Calculation 2" xfId="7041"/>
    <cellStyle name="Calculation 2 10" xfId="7042"/>
    <cellStyle name="Calculation 2 10 2" xfId="7043"/>
    <cellStyle name="Calculation 2 10 2 2" xfId="7044"/>
    <cellStyle name="Calculation 2 10 3" xfId="7045"/>
    <cellStyle name="Calculation 2 11" xfId="7046"/>
    <cellStyle name="Calculation 2 11 2" xfId="7047"/>
    <cellStyle name="Calculation 2 11 2 2" xfId="7048"/>
    <cellStyle name="Calculation 2 11 3" xfId="7049"/>
    <cellStyle name="Calculation 2 12" xfId="7050"/>
    <cellStyle name="Calculation 2 2" xfId="7051"/>
    <cellStyle name="Calculation 2 2 10" xfId="7052"/>
    <cellStyle name="Calculation 2 2 10 2" xfId="7053"/>
    <cellStyle name="Calculation 2 2 10 2 2" xfId="7054"/>
    <cellStyle name="Calculation 2 2 10 3" xfId="7055"/>
    <cellStyle name="Calculation 2 2 11" xfId="7056"/>
    <cellStyle name="Calculation 2 2 2" xfId="7057"/>
    <cellStyle name="Calculation 2 2 2 2" xfId="7058"/>
    <cellStyle name="Calculation 2 2 2 2 2" xfId="7059"/>
    <cellStyle name="Calculation 2 2 2 2 2 2" xfId="7060"/>
    <cellStyle name="Calculation 2 2 2 2 2 2 2" xfId="7061"/>
    <cellStyle name="Calculation 2 2 2 2 2 2 2 2" xfId="7062"/>
    <cellStyle name="Calculation 2 2 2 2 2 2 3" xfId="7063"/>
    <cellStyle name="Calculation 2 2 2 2 2 3" xfId="7064"/>
    <cellStyle name="Calculation 2 2 2 2 2 3 2" xfId="7065"/>
    <cellStyle name="Calculation 2 2 2 2 2 3 2 2" xfId="7066"/>
    <cellStyle name="Calculation 2 2 2 2 2 3 3" xfId="7067"/>
    <cellStyle name="Calculation 2 2 2 2 2 4" xfId="7068"/>
    <cellStyle name="Calculation 2 2 2 2 2 4 2" xfId="7069"/>
    <cellStyle name="Calculation 2 2 2 2 2 5" xfId="7070"/>
    <cellStyle name="Calculation 2 2 2 2 2 5 2" xfId="7071"/>
    <cellStyle name="Calculation 2 2 2 2 2 6" xfId="7072"/>
    <cellStyle name="Calculation 2 2 2 2 3" xfId="7073"/>
    <cellStyle name="Calculation 2 2 2 2 3 2" xfId="7074"/>
    <cellStyle name="Calculation 2 2 2 2 3 2 2" xfId="7075"/>
    <cellStyle name="Calculation 2 2 2 2 3 2 2 2" xfId="7076"/>
    <cellStyle name="Calculation 2 2 2 2 3 2 3" xfId="7077"/>
    <cellStyle name="Calculation 2 2 2 2 3 3" xfId="7078"/>
    <cellStyle name="Calculation 2 2 2 2 3 3 2" xfId="7079"/>
    <cellStyle name="Calculation 2 2 2 2 3 3 2 2" xfId="7080"/>
    <cellStyle name="Calculation 2 2 2 2 3 3 3" xfId="7081"/>
    <cellStyle name="Calculation 2 2 2 2 3 4" xfId="7082"/>
    <cellStyle name="Calculation 2 2 2 2 3 4 2" xfId="7083"/>
    <cellStyle name="Calculation 2 2 2 2 3 5" xfId="7084"/>
    <cellStyle name="Calculation 2 2 2 2 3 5 2" xfId="7085"/>
    <cellStyle name="Calculation 2 2 2 2 3 6" xfId="7086"/>
    <cellStyle name="Calculation 2 2 2 2 4" xfId="7087"/>
    <cellStyle name="Calculation 2 2 2 2 4 2" xfId="7088"/>
    <cellStyle name="Calculation 2 2 2 2 4 2 2" xfId="7089"/>
    <cellStyle name="Calculation 2 2 2 2 4 2 2 2" xfId="7090"/>
    <cellStyle name="Calculation 2 2 2 2 4 2 3" xfId="7091"/>
    <cellStyle name="Calculation 2 2 2 2 4 3" xfId="7092"/>
    <cellStyle name="Calculation 2 2 2 2 4 3 2" xfId="7093"/>
    <cellStyle name="Calculation 2 2 2 2 4 3 2 2" xfId="7094"/>
    <cellStyle name="Calculation 2 2 2 2 4 3 3" xfId="7095"/>
    <cellStyle name="Calculation 2 2 2 2 4 4" xfId="7096"/>
    <cellStyle name="Calculation 2 2 2 2 4 4 2" xfId="7097"/>
    <cellStyle name="Calculation 2 2 2 2 4 5" xfId="7098"/>
    <cellStyle name="Calculation 2 2 2 2 4 5 2" xfId="7099"/>
    <cellStyle name="Calculation 2 2 2 2 4 6" xfId="7100"/>
    <cellStyle name="Calculation 2 2 2 2 5" xfId="7101"/>
    <cellStyle name="Calculation 2 2 2 2 5 2" xfId="7102"/>
    <cellStyle name="Calculation 2 2 2 2 5 2 2" xfId="7103"/>
    <cellStyle name="Calculation 2 2 2 2 5 3" xfId="7104"/>
    <cellStyle name="Calculation 2 2 2 2 6" xfId="7105"/>
    <cellStyle name="Calculation 2 2 2 2_Other Benefits Allocation %" xfId="7106"/>
    <cellStyle name="Calculation 2 2 2 3" xfId="7107"/>
    <cellStyle name="Calculation 2 2 2 3 2" xfId="7108"/>
    <cellStyle name="Calculation 2 2 2 3 2 2" xfId="7109"/>
    <cellStyle name="Calculation 2 2 2 3 2 2 2" xfId="7110"/>
    <cellStyle name="Calculation 2 2 2 3 2 3" xfId="7111"/>
    <cellStyle name="Calculation 2 2 2 3 3" xfId="7112"/>
    <cellStyle name="Calculation 2 2 2 3 3 2" xfId="7113"/>
    <cellStyle name="Calculation 2 2 2 3 3 2 2" xfId="7114"/>
    <cellStyle name="Calculation 2 2 2 3 3 3" xfId="7115"/>
    <cellStyle name="Calculation 2 2 2 3 4" xfId="7116"/>
    <cellStyle name="Calculation 2 2 2 3 4 2" xfId="7117"/>
    <cellStyle name="Calculation 2 2 2 3 5" xfId="7118"/>
    <cellStyle name="Calculation 2 2 2 3 5 2" xfId="7119"/>
    <cellStyle name="Calculation 2 2 2 3 6" xfId="7120"/>
    <cellStyle name="Calculation 2 2 2 4" xfId="7121"/>
    <cellStyle name="Calculation 2 2 2 4 2" xfId="7122"/>
    <cellStyle name="Calculation 2 2 2 4 2 2" xfId="7123"/>
    <cellStyle name="Calculation 2 2 2 4 2 2 2" xfId="7124"/>
    <cellStyle name="Calculation 2 2 2 4 2 3" xfId="7125"/>
    <cellStyle name="Calculation 2 2 2 4 3" xfId="7126"/>
    <cellStyle name="Calculation 2 2 2 4 3 2" xfId="7127"/>
    <cellStyle name="Calculation 2 2 2 4 3 2 2" xfId="7128"/>
    <cellStyle name="Calculation 2 2 2 4 3 3" xfId="7129"/>
    <cellStyle name="Calculation 2 2 2 4 4" xfId="7130"/>
    <cellStyle name="Calculation 2 2 2 4 4 2" xfId="7131"/>
    <cellStyle name="Calculation 2 2 2 4 5" xfId="7132"/>
    <cellStyle name="Calculation 2 2 2 4 5 2" xfId="7133"/>
    <cellStyle name="Calculation 2 2 2 4 6" xfId="7134"/>
    <cellStyle name="Calculation 2 2 2 5" xfId="7135"/>
    <cellStyle name="Calculation 2 2 2 5 2" xfId="7136"/>
    <cellStyle name="Calculation 2 2 2 5 2 2" xfId="7137"/>
    <cellStyle name="Calculation 2 2 2 5 2 2 2" xfId="7138"/>
    <cellStyle name="Calculation 2 2 2 5 2 3" xfId="7139"/>
    <cellStyle name="Calculation 2 2 2 5 3" xfId="7140"/>
    <cellStyle name="Calculation 2 2 2 5 3 2" xfId="7141"/>
    <cellStyle name="Calculation 2 2 2 5 3 2 2" xfId="7142"/>
    <cellStyle name="Calculation 2 2 2 5 3 3" xfId="7143"/>
    <cellStyle name="Calculation 2 2 2 5 4" xfId="7144"/>
    <cellStyle name="Calculation 2 2 2 5 4 2" xfId="7145"/>
    <cellStyle name="Calculation 2 2 2 5 5" xfId="7146"/>
    <cellStyle name="Calculation 2 2 2 5 5 2" xfId="7147"/>
    <cellStyle name="Calculation 2 2 2 5 6" xfId="7148"/>
    <cellStyle name="Calculation 2 2 2 6" xfId="7149"/>
    <cellStyle name="Calculation 2 2 2 6 2" xfId="7150"/>
    <cellStyle name="Calculation 2 2 2 6 2 2" xfId="7151"/>
    <cellStyle name="Calculation 2 2 2 6 3" xfId="7152"/>
    <cellStyle name="Calculation 2 2 2 7" xfId="7153"/>
    <cellStyle name="Calculation 2 2 2_Other Benefits Allocation %" xfId="7154"/>
    <cellStyle name="Calculation 2 2 3" xfId="7155"/>
    <cellStyle name="Calculation 2 2 3 2" xfId="7156"/>
    <cellStyle name="Calculation 2 2 3 2 2" xfId="7157"/>
    <cellStyle name="Calculation 2 2 3 2 2 2" xfId="7158"/>
    <cellStyle name="Calculation 2 2 3 2 2 2 2" xfId="7159"/>
    <cellStyle name="Calculation 2 2 3 2 2 3" xfId="7160"/>
    <cellStyle name="Calculation 2 2 3 2 3" xfId="7161"/>
    <cellStyle name="Calculation 2 2 3 2 3 2" xfId="7162"/>
    <cellStyle name="Calculation 2 2 3 2 3 2 2" xfId="7163"/>
    <cellStyle name="Calculation 2 2 3 2 3 3" xfId="7164"/>
    <cellStyle name="Calculation 2 2 3 2 4" xfId="7165"/>
    <cellStyle name="Calculation 2 2 3 2 4 2" xfId="7166"/>
    <cellStyle name="Calculation 2 2 3 2 5" xfId="7167"/>
    <cellStyle name="Calculation 2 2 3 2 5 2" xfId="7168"/>
    <cellStyle name="Calculation 2 2 3 2 6" xfId="7169"/>
    <cellStyle name="Calculation 2 2 3 3" xfId="7170"/>
    <cellStyle name="Calculation 2 2 3 3 2" xfId="7171"/>
    <cellStyle name="Calculation 2 2 3 3 2 2" xfId="7172"/>
    <cellStyle name="Calculation 2 2 3 3 2 2 2" xfId="7173"/>
    <cellStyle name="Calculation 2 2 3 3 2 3" xfId="7174"/>
    <cellStyle name="Calculation 2 2 3 3 3" xfId="7175"/>
    <cellStyle name="Calculation 2 2 3 3 3 2" xfId="7176"/>
    <cellStyle name="Calculation 2 2 3 3 3 2 2" xfId="7177"/>
    <cellStyle name="Calculation 2 2 3 3 3 3" xfId="7178"/>
    <cellStyle name="Calculation 2 2 3 3 4" xfId="7179"/>
    <cellStyle name="Calculation 2 2 3 3 4 2" xfId="7180"/>
    <cellStyle name="Calculation 2 2 3 3 5" xfId="7181"/>
    <cellStyle name="Calculation 2 2 3 3 5 2" xfId="7182"/>
    <cellStyle name="Calculation 2 2 3 3 6" xfId="7183"/>
    <cellStyle name="Calculation 2 2 3 4" xfId="7184"/>
    <cellStyle name="Calculation 2 2 3 4 2" xfId="7185"/>
    <cellStyle name="Calculation 2 2 3 4 2 2" xfId="7186"/>
    <cellStyle name="Calculation 2 2 3 4 2 2 2" xfId="7187"/>
    <cellStyle name="Calculation 2 2 3 4 2 3" xfId="7188"/>
    <cellStyle name="Calculation 2 2 3 4 3" xfId="7189"/>
    <cellStyle name="Calculation 2 2 3 4 3 2" xfId="7190"/>
    <cellStyle name="Calculation 2 2 3 4 3 2 2" xfId="7191"/>
    <cellStyle name="Calculation 2 2 3 4 3 3" xfId="7192"/>
    <cellStyle name="Calculation 2 2 3 4 4" xfId="7193"/>
    <cellStyle name="Calculation 2 2 3 4 4 2" xfId="7194"/>
    <cellStyle name="Calculation 2 2 3 4 5" xfId="7195"/>
    <cellStyle name="Calculation 2 2 3 4 5 2" xfId="7196"/>
    <cellStyle name="Calculation 2 2 3 4 6" xfId="7197"/>
    <cellStyle name="Calculation 2 2 3 5" xfId="7198"/>
    <cellStyle name="Calculation 2 2 3 5 2" xfId="7199"/>
    <cellStyle name="Calculation 2 2 3 5 2 2" xfId="7200"/>
    <cellStyle name="Calculation 2 2 3 5 3" xfId="7201"/>
    <cellStyle name="Calculation 2 2 3 6" xfId="7202"/>
    <cellStyle name="Calculation 2 2 3_Other Benefits Allocation %" xfId="7203"/>
    <cellStyle name="Calculation 2 2 4" xfId="7204"/>
    <cellStyle name="Calculation 2 2 4 2" xfId="7205"/>
    <cellStyle name="Calculation 2 2 4 2 2" xfId="7206"/>
    <cellStyle name="Calculation 2 2 4 2 2 2" xfId="7207"/>
    <cellStyle name="Calculation 2 2 4 2 2 2 2" xfId="7208"/>
    <cellStyle name="Calculation 2 2 4 2 2 3" xfId="7209"/>
    <cellStyle name="Calculation 2 2 4 2 3" xfId="7210"/>
    <cellStyle name="Calculation 2 2 4 2 3 2" xfId="7211"/>
    <cellStyle name="Calculation 2 2 4 2 3 2 2" xfId="7212"/>
    <cellStyle name="Calculation 2 2 4 2 3 3" xfId="7213"/>
    <cellStyle name="Calculation 2 2 4 2 4" xfId="7214"/>
    <cellStyle name="Calculation 2 2 4 2 4 2" xfId="7215"/>
    <cellStyle name="Calculation 2 2 4 2 5" xfId="7216"/>
    <cellStyle name="Calculation 2 2 4 2 5 2" xfId="7217"/>
    <cellStyle name="Calculation 2 2 4 2 6" xfId="7218"/>
    <cellStyle name="Calculation 2 2 4 3" xfId="7219"/>
    <cellStyle name="Calculation 2 2 4 3 2" xfId="7220"/>
    <cellStyle name="Calculation 2 2 4 3 2 2" xfId="7221"/>
    <cellStyle name="Calculation 2 2 4 3 2 2 2" xfId="7222"/>
    <cellStyle name="Calculation 2 2 4 3 2 3" xfId="7223"/>
    <cellStyle name="Calculation 2 2 4 3 3" xfId="7224"/>
    <cellStyle name="Calculation 2 2 4 3 3 2" xfId="7225"/>
    <cellStyle name="Calculation 2 2 4 3 3 2 2" xfId="7226"/>
    <cellStyle name="Calculation 2 2 4 3 3 3" xfId="7227"/>
    <cellStyle name="Calculation 2 2 4 3 4" xfId="7228"/>
    <cellStyle name="Calculation 2 2 4 3 4 2" xfId="7229"/>
    <cellStyle name="Calculation 2 2 4 3 5" xfId="7230"/>
    <cellStyle name="Calculation 2 2 4 3 5 2" xfId="7231"/>
    <cellStyle name="Calculation 2 2 4 3 6" xfId="7232"/>
    <cellStyle name="Calculation 2 2 4 4" xfId="7233"/>
    <cellStyle name="Calculation 2 2 4 4 2" xfId="7234"/>
    <cellStyle name="Calculation 2 2 4 4 2 2" xfId="7235"/>
    <cellStyle name="Calculation 2 2 4 4 3" xfId="7236"/>
    <cellStyle name="Calculation 2 2 4 5" xfId="7237"/>
    <cellStyle name="Calculation 2 2 4 5 2" xfId="7238"/>
    <cellStyle name="Calculation 2 2 4 5 2 2" xfId="7239"/>
    <cellStyle name="Calculation 2 2 4 5 3" xfId="7240"/>
    <cellStyle name="Calculation 2 2 4 6" xfId="7241"/>
    <cellStyle name="Calculation 2 2 4 6 2" xfId="7242"/>
    <cellStyle name="Calculation 2 2 4 7" xfId="7243"/>
    <cellStyle name="Calculation 2 2 4 7 2" xfId="7244"/>
    <cellStyle name="Calculation 2 2 4 8" xfId="7245"/>
    <cellStyle name="Calculation 2 2 4_Other Benefits Allocation %" xfId="7246"/>
    <cellStyle name="Calculation 2 2 5" xfId="7247"/>
    <cellStyle name="Calculation 2 2 5 2" xfId="7248"/>
    <cellStyle name="Calculation 2 2 5 2 2" xfId="7249"/>
    <cellStyle name="Calculation 2 2 5 3" xfId="7250"/>
    <cellStyle name="Calculation 2 2 6" xfId="7251"/>
    <cellStyle name="Calculation 2 2 6 2" xfId="7252"/>
    <cellStyle name="Calculation 2 2 6 2 2" xfId="7253"/>
    <cellStyle name="Calculation 2 2 6 3" xfId="7254"/>
    <cellStyle name="Calculation 2 2 7" xfId="7255"/>
    <cellStyle name="Calculation 2 2 7 2" xfId="7256"/>
    <cellStyle name="Calculation 2 2 7 2 2" xfId="7257"/>
    <cellStyle name="Calculation 2 2 7 3" xfId="7258"/>
    <cellStyle name="Calculation 2 2 8" xfId="7259"/>
    <cellStyle name="Calculation 2 2 8 2" xfId="7260"/>
    <cellStyle name="Calculation 2 2 8 2 2" xfId="7261"/>
    <cellStyle name="Calculation 2 2 8 3" xfId="7262"/>
    <cellStyle name="Calculation 2 2 9" xfId="7263"/>
    <cellStyle name="Calculation 2 2 9 2" xfId="7264"/>
    <cellStyle name="Calculation 2 2 9 2 2" xfId="7265"/>
    <cellStyle name="Calculation 2 2 9 3" xfId="7266"/>
    <cellStyle name="Calculation 2 2_401K Summary" xfId="7267"/>
    <cellStyle name="Calculation 2 3" xfId="7268"/>
    <cellStyle name="Calculation 2 3 2" xfId="7269"/>
    <cellStyle name="Calculation 2 3 2 2" xfId="7270"/>
    <cellStyle name="Calculation 2 3 2 2 2" xfId="7271"/>
    <cellStyle name="Calculation 2 3 2 2 2 2" xfId="7272"/>
    <cellStyle name="Calculation 2 3 2 2 2 2 2" xfId="7273"/>
    <cellStyle name="Calculation 2 3 2 2 2 2 2 2" xfId="7274"/>
    <cellStyle name="Calculation 2 3 2 2 2 2 3" xfId="7275"/>
    <cellStyle name="Calculation 2 3 2 2 2 3" xfId="7276"/>
    <cellStyle name="Calculation 2 3 2 2 2 3 2" xfId="7277"/>
    <cellStyle name="Calculation 2 3 2 2 2 3 2 2" xfId="7278"/>
    <cellStyle name="Calculation 2 3 2 2 2 3 3" xfId="7279"/>
    <cellStyle name="Calculation 2 3 2 2 2 4" xfId="7280"/>
    <cellStyle name="Calculation 2 3 2 2 2 4 2" xfId="7281"/>
    <cellStyle name="Calculation 2 3 2 2 2 5" xfId="7282"/>
    <cellStyle name="Calculation 2 3 2 2 2 5 2" xfId="7283"/>
    <cellStyle name="Calculation 2 3 2 2 2 6" xfId="7284"/>
    <cellStyle name="Calculation 2 3 2 2 3" xfId="7285"/>
    <cellStyle name="Calculation 2 3 2 2 3 2" xfId="7286"/>
    <cellStyle name="Calculation 2 3 2 2 3 2 2" xfId="7287"/>
    <cellStyle name="Calculation 2 3 2 2 3 2 2 2" xfId="7288"/>
    <cellStyle name="Calculation 2 3 2 2 3 2 3" xfId="7289"/>
    <cellStyle name="Calculation 2 3 2 2 3 3" xfId="7290"/>
    <cellStyle name="Calculation 2 3 2 2 3 3 2" xfId="7291"/>
    <cellStyle name="Calculation 2 3 2 2 3 3 2 2" xfId="7292"/>
    <cellStyle name="Calculation 2 3 2 2 3 3 3" xfId="7293"/>
    <cellStyle name="Calculation 2 3 2 2 3 4" xfId="7294"/>
    <cellStyle name="Calculation 2 3 2 2 3 4 2" xfId="7295"/>
    <cellStyle name="Calculation 2 3 2 2 3 5" xfId="7296"/>
    <cellStyle name="Calculation 2 3 2 2 3 5 2" xfId="7297"/>
    <cellStyle name="Calculation 2 3 2 2 3 6" xfId="7298"/>
    <cellStyle name="Calculation 2 3 2 2 4" xfId="7299"/>
    <cellStyle name="Calculation 2 3 2 2 4 2" xfId="7300"/>
    <cellStyle name="Calculation 2 3 2 2 4 2 2" xfId="7301"/>
    <cellStyle name="Calculation 2 3 2 2 4 2 2 2" xfId="7302"/>
    <cellStyle name="Calculation 2 3 2 2 4 2 3" xfId="7303"/>
    <cellStyle name="Calculation 2 3 2 2 4 3" xfId="7304"/>
    <cellStyle name="Calculation 2 3 2 2 4 3 2" xfId="7305"/>
    <cellStyle name="Calculation 2 3 2 2 4 3 2 2" xfId="7306"/>
    <cellStyle name="Calculation 2 3 2 2 4 3 3" xfId="7307"/>
    <cellStyle name="Calculation 2 3 2 2 4 4" xfId="7308"/>
    <cellStyle name="Calculation 2 3 2 2 4 4 2" xfId="7309"/>
    <cellStyle name="Calculation 2 3 2 2 4 5" xfId="7310"/>
    <cellStyle name="Calculation 2 3 2 2 4 5 2" xfId="7311"/>
    <cellStyle name="Calculation 2 3 2 2 4 6" xfId="7312"/>
    <cellStyle name="Calculation 2 3 2 2 5" xfId="7313"/>
    <cellStyle name="Calculation 2 3 2 2 5 2" xfId="7314"/>
    <cellStyle name="Calculation 2 3 2 2 5 2 2" xfId="7315"/>
    <cellStyle name="Calculation 2 3 2 2 5 3" xfId="7316"/>
    <cellStyle name="Calculation 2 3 2 2 6" xfId="7317"/>
    <cellStyle name="Calculation 2 3 2 2_Other Benefits Allocation %" xfId="7318"/>
    <cellStyle name="Calculation 2 3 2 3" xfId="7319"/>
    <cellStyle name="Calculation 2 3 2 3 2" xfId="7320"/>
    <cellStyle name="Calculation 2 3 2 3 2 2" xfId="7321"/>
    <cellStyle name="Calculation 2 3 2 3 2 2 2" xfId="7322"/>
    <cellStyle name="Calculation 2 3 2 3 2 3" xfId="7323"/>
    <cellStyle name="Calculation 2 3 2 3 3" xfId="7324"/>
    <cellStyle name="Calculation 2 3 2 3 3 2" xfId="7325"/>
    <cellStyle name="Calculation 2 3 2 3 3 2 2" xfId="7326"/>
    <cellStyle name="Calculation 2 3 2 3 3 3" xfId="7327"/>
    <cellStyle name="Calculation 2 3 2 3 4" xfId="7328"/>
    <cellStyle name="Calculation 2 3 2 3 4 2" xfId="7329"/>
    <cellStyle name="Calculation 2 3 2 3 5" xfId="7330"/>
    <cellStyle name="Calculation 2 3 2 3 5 2" xfId="7331"/>
    <cellStyle name="Calculation 2 3 2 3 6" xfId="7332"/>
    <cellStyle name="Calculation 2 3 2 4" xfId="7333"/>
    <cellStyle name="Calculation 2 3 2 4 2" xfId="7334"/>
    <cellStyle name="Calculation 2 3 2 4 2 2" xfId="7335"/>
    <cellStyle name="Calculation 2 3 2 4 2 2 2" xfId="7336"/>
    <cellStyle name="Calculation 2 3 2 4 2 3" xfId="7337"/>
    <cellStyle name="Calculation 2 3 2 4 3" xfId="7338"/>
    <cellStyle name="Calculation 2 3 2 4 3 2" xfId="7339"/>
    <cellStyle name="Calculation 2 3 2 4 3 2 2" xfId="7340"/>
    <cellStyle name="Calculation 2 3 2 4 3 3" xfId="7341"/>
    <cellStyle name="Calculation 2 3 2 4 4" xfId="7342"/>
    <cellStyle name="Calculation 2 3 2 4 4 2" xfId="7343"/>
    <cellStyle name="Calculation 2 3 2 4 5" xfId="7344"/>
    <cellStyle name="Calculation 2 3 2 4 5 2" xfId="7345"/>
    <cellStyle name="Calculation 2 3 2 4 6" xfId="7346"/>
    <cellStyle name="Calculation 2 3 2 5" xfId="7347"/>
    <cellStyle name="Calculation 2 3 2 5 2" xfId="7348"/>
    <cellStyle name="Calculation 2 3 2 5 2 2" xfId="7349"/>
    <cellStyle name="Calculation 2 3 2 5 2 2 2" xfId="7350"/>
    <cellStyle name="Calculation 2 3 2 5 2 3" xfId="7351"/>
    <cellStyle name="Calculation 2 3 2 5 3" xfId="7352"/>
    <cellStyle name="Calculation 2 3 2 5 3 2" xfId="7353"/>
    <cellStyle name="Calculation 2 3 2 5 3 2 2" xfId="7354"/>
    <cellStyle name="Calculation 2 3 2 5 3 3" xfId="7355"/>
    <cellStyle name="Calculation 2 3 2 5 4" xfId="7356"/>
    <cellStyle name="Calculation 2 3 2 5 4 2" xfId="7357"/>
    <cellStyle name="Calculation 2 3 2 5 5" xfId="7358"/>
    <cellStyle name="Calculation 2 3 2 5 5 2" xfId="7359"/>
    <cellStyle name="Calculation 2 3 2 5 6" xfId="7360"/>
    <cellStyle name="Calculation 2 3 2 6" xfId="7361"/>
    <cellStyle name="Calculation 2 3 2 6 2" xfId="7362"/>
    <cellStyle name="Calculation 2 3 2 6 2 2" xfId="7363"/>
    <cellStyle name="Calculation 2 3 2 6 3" xfId="7364"/>
    <cellStyle name="Calculation 2 3 2 7" xfId="7365"/>
    <cellStyle name="Calculation 2 3 2_Other Benefits Allocation %" xfId="7366"/>
    <cellStyle name="Calculation 2 3 3" xfId="7367"/>
    <cellStyle name="Calculation 2 3 3 2" xfId="7368"/>
    <cellStyle name="Calculation 2 3 3 2 2" xfId="7369"/>
    <cellStyle name="Calculation 2 3 3 2 2 2" xfId="7370"/>
    <cellStyle name="Calculation 2 3 3 2 2 2 2" xfId="7371"/>
    <cellStyle name="Calculation 2 3 3 2 2 3" xfId="7372"/>
    <cellStyle name="Calculation 2 3 3 2 3" xfId="7373"/>
    <cellStyle name="Calculation 2 3 3 2 3 2" xfId="7374"/>
    <cellStyle name="Calculation 2 3 3 2 3 2 2" xfId="7375"/>
    <cellStyle name="Calculation 2 3 3 2 3 3" xfId="7376"/>
    <cellStyle name="Calculation 2 3 3 2 4" xfId="7377"/>
    <cellStyle name="Calculation 2 3 3 2 4 2" xfId="7378"/>
    <cellStyle name="Calculation 2 3 3 2 5" xfId="7379"/>
    <cellStyle name="Calculation 2 3 3 2 5 2" xfId="7380"/>
    <cellStyle name="Calculation 2 3 3 2 6" xfId="7381"/>
    <cellStyle name="Calculation 2 3 3 3" xfId="7382"/>
    <cellStyle name="Calculation 2 3 3 3 2" xfId="7383"/>
    <cellStyle name="Calculation 2 3 3 3 2 2" xfId="7384"/>
    <cellStyle name="Calculation 2 3 3 3 2 2 2" xfId="7385"/>
    <cellStyle name="Calculation 2 3 3 3 2 3" xfId="7386"/>
    <cellStyle name="Calculation 2 3 3 3 3" xfId="7387"/>
    <cellStyle name="Calculation 2 3 3 3 3 2" xfId="7388"/>
    <cellStyle name="Calculation 2 3 3 3 3 2 2" xfId="7389"/>
    <cellStyle name="Calculation 2 3 3 3 3 3" xfId="7390"/>
    <cellStyle name="Calculation 2 3 3 3 4" xfId="7391"/>
    <cellStyle name="Calculation 2 3 3 3 4 2" xfId="7392"/>
    <cellStyle name="Calculation 2 3 3 3 5" xfId="7393"/>
    <cellStyle name="Calculation 2 3 3 3 5 2" xfId="7394"/>
    <cellStyle name="Calculation 2 3 3 3 6" xfId="7395"/>
    <cellStyle name="Calculation 2 3 3 4" xfId="7396"/>
    <cellStyle name="Calculation 2 3 3 4 2" xfId="7397"/>
    <cellStyle name="Calculation 2 3 3 4 2 2" xfId="7398"/>
    <cellStyle name="Calculation 2 3 3 4 2 2 2" xfId="7399"/>
    <cellStyle name="Calculation 2 3 3 4 2 3" xfId="7400"/>
    <cellStyle name="Calculation 2 3 3 4 3" xfId="7401"/>
    <cellStyle name="Calculation 2 3 3 4 3 2" xfId="7402"/>
    <cellStyle name="Calculation 2 3 3 4 3 2 2" xfId="7403"/>
    <cellStyle name="Calculation 2 3 3 4 3 3" xfId="7404"/>
    <cellStyle name="Calculation 2 3 3 4 4" xfId="7405"/>
    <cellStyle name="Calculation 2 3 3 4 4 2" xfId="7406"/>
    <cellStyle name="Calculation 2 3 3 4 5" xfId="7407"/>
    <cellStyle name="Calculation 2 3 3 4 5 2" xfId="7408"/>
    <cellStyle name="Calculation 2 3 3 4 6" xfId="7409"/>
    <cellStyle name="Calculation 2 3 3 5" xfId="7410"/>
    <cellStyle name="Calculation 2 3 3 5 2" xfId="7411"/>
    <cellStyle name="Calculation 2 3 3 5 2 2" xfId="7412"/>
    <cellStyle name="Calculation 2 3 3 5 3" xfId="7413"/>
    <cellStyle name="Calculation 2 3 3 6" xfId="7414"/>
    <cellStyle name="Calculation 2 3 3_Other Benefits Allocation %" xfId="7415"/>
    <cellStyle name="Calculation 2 3 4" xfId="7416"/>
    <cellStyle name="Calculation 2 3 4 2" xfId="7417"/>
    <cellStyle name="Calculation 2 3 4 2 2" xfId="7418"/>
    <cellStyle name="Calculation 2 3 4 2 2 2" xfId="7419"/>
    <cellStyle name="Calculation 2 3 4 2 2 2 2" xfId="7420"/>
    <cellStyle name="Calculation 2 3 4 2 2 3" xfId="7421"/>
    <cellStyle name="Calculation 2 3 4 2 3" xfId="7422"/>
    <cellStyle name="Calculation 2 3 4 2 3 2" xfId="7423"/>
    <cellStyle name="Calculation 2 3 4 2 3 2 2" xfId="7424"/>
    <cellStyle name="Calculation 2 3 4 2 3 3" xfId="7425"/>
    <cellStyle name="Calculation 2 3 4 2 4" xfId="7426"/>
    <cellStyle name="Calculation 2 3 4 2 4 2" xfId="7427"/>
    <cellStyle name="Calculation 2 3 4 2 5" xfId="7428"/>
    <cellStyle name="Calculation 2 3 4 2 5 2" xfId="7429"/>
    <cellStyle name="Calculation 2 3 4 2 6" xfId="7430"/>
    <cellStyle name="Calculation 2 3 4 3" xfId="7431"/>
    <cellStyle name="Calculation 2 3 4 3 2" xfId="7432"/>
    <cellStyle name="Calculation 2 3 4 3 2 2" xfId="7433"/>
    <cellStyle name="Calculation 2 3 4 3 2 2 2" xfId="7434"/>
    <cellStyle name="Calculation 2 3 4 3 2 3" xfId="7435"/>
    <cellStyle name="Calculation 2 3 4 3 3" xfId="7436"/>
    <cellStyle name="Calculation 2 3 4 3 3 2" xfId="7437"/>
    <cellStyle name="Calculation 2 3 4 3 3 2 2" xfId="7438"/>
    <cellStyle name="Calculation 2 3 4 3 3 3" xfId="7439"/>
    <cellStyle name="Calculation 2 3 4 3 4" xfId="7440"/>
    <cellStyle name="Calculation 2 3 4 3 4 2" xfId="7441"/>
    <cellStyle name="Calculation 2 3 4 3 5" xfId="7442"/>
    <cellStyle name="Calculation 2 3 4 3 5 2" xfId="7443"/>
    <cellStyle name="Calculation 2 3 4 3 6" xfId="7444"/>
    <cellStyle name="Calculation 2 3 4 4" xfId="7445"/>
    <cellStyle name="Calculation 2 3 4 4 2" xfId="7446"/>
    <cellStyle name="Calculation 2 3 4 4 2 2" xfId="7447"/>
    <cellStyle name="Calculation 2 3 4 4 3" xfId="7448"/>
    <cellStyle name="Calculation 2 3 4 5" xfId="7449"/>
    <cellStyle name="Calculation 2 3 4 5 2" xfId="7450"/>
    <cellStyle name="Calculation 2 3 4 5 2 2" xfId="7451"/>
    <cellStyle name="Calculation 2 3 4 5 3" xfId="7452"/>
    <cellStyle name="Calculation 2 3 4 6" xfId="7453"/>
    <cellStyle name="Calculation 2 3 4 6 2" xfId="7454"/>
    <cellStyle name="Calculation 2 3 4 7" xfId="7455"/>
    <cellStyle name="Calculation 2 3 4 7 2" xfId="7456"/>
    <cellStyle name="Calculation 2 3 4 8" xfId="7457"/>
    <cellStyle name="Calculation 2 3 4_Other Benefits Allocation %" xfId="7458"/>
    <cellStyle name="Calculation 2 3 5" xfId="7459"/>
    <cellStyle name="Calculation 2 3 5 2" xfId="7460"/>
    <cellStyle name="Calculation 2 3 5 2 2" xfId="7461"/>
    <cellStyle name="Calculation 2 3 5 3" xfId="7462"/>
    <cellStyle name="Calculation 2 3 6" xfId="7463"/>
    <cellStyle name="Calculation 2 3_401K Summary" xfId="7464"/>
    <cellStyle name="Calculation 2 4" xfId="7465"/>
    <cellStyle name="Calculation 2 4 2" xfId="7466"/>
    <cellStyle name="Calculation 2 4 2 2" xfId="7467"/>
    <cellStyle name="Calculation 2 4 2 2 2" xfId="7468"/>
    <cellStyle name="Calculation 2 4 2 2 2 2" xfId="7469"/>
    <cellStyle name="Calculation 2 4 2 2 2 2 2" xfId="7470"/>
    <cellStyle name="Calculation 2 4 2 2 2 3" xfId="7471"/>
    <cellStyle name="Calculation 2 4 2 2 3" xfId="7472"/>
    <cellStyle name="Calculation 2 4 2 2 3 2" xfId="7473"/>
    <cellStyle name="Calculation 2 4 2 2 3 2 2" xfId="7474"/>
    <cellStyle name="Calculation 2 4 2 2 3 3" xfId="7475"/>
    <cellStyle name="Calculation 2 4 2 2 4" xfId="7476"/>
    <cellStyle name="Calculation 2 4 2 2 4 2" xfId="7477"/>
    <cellStyle name="Calculation 2 4 2 2 5" xfId="7478"/>
    <cellStyle name="Calculation 2 4 2 2 5 2" xfId="7479"/>
    <cellStyle name="Calculation 2 4 2 2 6" xfId="7480"/>
    <cellStyle name="Calculation 2 4 2 3" xfId="7481"/>
    <cellStyle name="Calculation 2 4 2 3 2" xfId="7482"/>
    <cellStyle name="Calculation 2 4 2 3 2 2" xfId="7483"/>
    <cellStyle name="Calculation 2 4 2 3 2 2 2" xfId="7484"/>
    <cellStyle name="Calculation 2 4 2 3 2 3" xfId="7485"/>
    <cellStyle name="Calculation 2 4 2 3 3" xfId="7486"/>
    <cellStyle name="Calculation 2 4 2 3 3 2" xfId="7487"/>
    <cellStyle name="Calculation 2 4 2 3 3 2 2" xfId="7488"/>
    <cellStyle name="Calculation 2 4 2 3 3 3" xfId="7489"/>
    <cellStyle name="Calculation 2 4 2 3 4" xfId="7490"/>
    <cellStyle name="Calculation 2 4 2 3 4 2" xfId="7491"/>
    <cellStyle name="Calculation 2 4 2 3 5" xfId="7492"/>
    <cellStyle name="Calculation 2 4 2 3 5 2" xfId="7493"/>
    <cellStyle name="Calculation 2 4 2 3 6" xfId="7494"/>
    <cellStyle name="Calculation 2 4 2 4" xfId="7495"/>
    <cellStyle name="Calculation 2 4 2 4 2" xfId="7496"/>
    <cellStyle name="Calculation 2 4 2 4 2 2" xfId="7497"/>
    <cellStyle name="Calculation 2 4 2 4 2 2 2" xfId="7498"/>
    <cellStyle name="Calculation 2 4 2 4 2 3" xfId="7499"/>
    <cellStyle name="Calculation 2 4 2 4 3" xfId="7500"/>
    <cellStyle name="Calculation 2 4 2 4 3 2" xfId="7501"/>
    <cellStyle name="Calculation 2 4 2 4 3 2 2" xfId="7502"/>
    <cellStyle name="Calculation 2 4 2 4 3 3" xfId="7503"/>
    <cellStyle name="Calculation 2 4 2 4 4" xfId="7504"/>
    <cellStyle name="Calculation 2 4 2 4 4 2" xfId="7505"/>
    <cellStyle name="Calculation 2 4 2 4 5" xfId="7506"/>
    <cellStyle name="Calculation 2 4 2 4 5 2" xfId="7507"/>
    <cellStyle name="Calculation 2 4 2 4 6" xfId="7508"/>
    <cellStyle name="Calculation 2 4 2 5" xfId="7509"/>
    <cellStyle name="Calculation 2 4 2 5 2" xfId="7510"/>
    <cellStyle name="Calculation 2 4 2 5 2 2" xfId="7511"/>
    <cellStyle name="Calculation 2 4 2 5 3" xfId="7512"/>
    <cellStyle name="Calculation 2 4 2 6" xfId="7513"/>
    <cellStyle name="Calculation 2 4 2_Other Benefits Allocation %" xfId="7514"/>
    <cellStyle name="Calculation 2 4 3" xfId="7515"/>
    <cellStyle name="Calculation 2 4 3 2" xfId="7516"/>
    <cellStyle name="Calculation 2 4 3 2 2" xfId="7517"/>
    <cellStyle name="Calculation 2 4 3 2 2 2" xfId="7518"/>
    <cellStyle name="Calculation 2 4 3 2 3" xfId="7519"/>
    <cellStyle name="Calculation 2 4 3 3" xfId="7520"/>
    <cellStyle name="Calculation 2 4 3 3 2" xfId="7521"/>
    <cellStyle name="Calculation 2 4 3 3 2 2" xfId="7522"/>
    <cellStyle name="Calculation 2 4 3 3 3" xfId="7523"/>
    <cellStyle name="Calculation 2 4 3 4" xfId="7524"/>
    <cellStyle name="Calculation 2 4 3 4 2" xfId="7525"/>
    <cellStyle name="Calculation 2 4 3 5" xfId="7526"/>
    <cellStyle name="Calculation 2 4 3 5 2" xfId="7527"/>
    <cellStyle name="Calculation 2 4 3 6" xfId="7528"/>
    <cellStyle name="Calculation 2 4 4" xfId="7529"/>
    <cellStyle name="Calculation 2 4 4 2" xfId="7530"/>
    <cellStyle name="Calculation 2 4 4 2 2" xfId="7531"/>
    <cellStyle name="Calculation 2 4 4 2 2 2" xfId="7532"/>
    <cellStyle name="Calculation 2 4 4 2 3" xfId="7533"/>
    <cellStyle name="Calculation 2 4 4 3" xfId="7534"/>
    <cellStyle name="Calculation 2 4 4 3 2" xfId="7535"/>
    <cellStyle name="Calculation 2 4 4 3 2 2" xfId="7536"/>
    <cellStyle name="Calculation 2 4 4 3 3" xfId="7537"/>
    <cellStyle name="Calculation 2 4 4 4" xfId="7538"/>
    <cellStyle name="Calculation 2 4 4 4 2" xfId="7539"/>
    <cellStyle name="Calculation 2 4 4 5" xfId="7540"/>
    <cellStyle name="Calculation 2 4 4 5 2" xfId="7541"/>
    <cellStyle name="Calculation 2 4 4 6" xfId="7542"/>
    <cellStyle name="Calculation 2 4 5" xfId="7543"/>
    <cellStyle name="Calculation 2 4 5 2" xfId="7544"/>
    <cellStyle name="Calculation 2 4 5 2 2" xfId="7545"/>
    <cellStyle name="Calculation 2 4 5 2 2 2" xfId="7546"/>
    <cellStyle name="Calculation 2 4 5 2 3" xfId="7547"/>
    <cellStyle name="Calculation 2 4 5 3" xfId="7548"/>
    <cellStyle name="Calculation 2 4 5 3 2" xfId="7549"/>
    <cellStyle name="Calculation 2 4 5 3 2 2" xfId="7550"/>
    <cellStyle name="Calculation 2 4 5 3 3" xfId="7551"/>
    <cellStyle name="Calculation 2 4 5 4" xfId="7552"/>
    <cellStyle name="Calculation 2 4 5 4 2" xfId="7553"/>
    <cellStyle name="Calculation 2 4 5 5" xfId="7554"/>
    <cellStyle name="Calculation 2 4 5 5 2" xfId="7555"/>
    <cellStyle name="Calculation 2 4 5 6" xfId="7556"/>
    <cellStyle name="Calculation 2 4 6" xfId="7557"/>
    <cellStyle name="Calculation 2 4 6 2" xfId="7558"/>
    <cellStyle name="Calculation 2 4 6 2 2" xfId="7559"/>
    <cellStyle name="Calculation 2 4 6 3" xfId="7560"/>
    <cellStyle name="Calculation 2 4 7" xfId="7561"/>
    <cellStyle name="Calculation 2 4_Other Benefits Allocation %" xfId="7562"/>
    <cellStyle name="Calculation 2 5" xfId="7563"/>
    <cellStyle name="Calculation 2 5 2" xfId="7564"/>
    <cellStyle name="Calculation 2 5 2 2" xfId="7565"/>
    <cellStyle name="Calculation 2 5 2 2 2" xfId="7566"/>
    <cellStyle name="Calculation 2 5 2 2 2 2" xfId="7567"/>
    <cellStyle name="Calculation 2 5 2 2 3" xfId="7568"/>
    <cellStyle name="Calculation 2 5 2 3" xfId="7569"/>
    <cellStyle name="Calculation 2 5 2 3 2" xfId="7570"/>
    <cellStyle name="Calculation 2 5 2 3 2 2" xfId="7571"/>
    <cellStyle name="Calculation 2 5 2 3 3" xfId="7572"/>
    <cellStyle name="Calculation 2 5 2 4" xfId="7573"/>
    <cellStyle name="Calculation 2 5 2 4 2" xfId="7574"/>
    <cellStyle name="Calculation 2 5 2 5" xfId="7575"/>
    <cellStyle name="Calculation 2 5 2 5 2" xfId="7576"/>
    <cellStyle name="Calculation 2 5 2 6" xfId="7577"/>
    <cellStyle name="Calculation 2 5 3" xfId="7578"/>
    <cellStyle name="Calculation 2 5 3 2" xfId="7579"/>
    <cellStyle name="Calculation 2 5 3 2 2" xfId="7580"/>
    <cellStyle name="Calculation 2 5 3 2 2 2" xfId="7581"/>
    <cellStyle name="Calculation 2 5 3 2 3" xfId="7582"/>
    <cellStyle name="Calculation 2 5 3 3" xfId="7583"/>
    <cellStyle name="Calculation 2 5 3 3 2" xfId="7584"/>
    <cellStyle name="Calculation 2 5 3 3 2 2" xfId="7585"/>
    <cellStyle name="Calculation 2 5 3 3 3" xfId="7586"/>
    <cellStyle name="Calculation 2 5 3 4" xfId="7587"/>
    <cellStyle name="Calculation 2 5 3 4 2" xfId="7588"/>
    <cellStyle name="Calculation 2 5 3 5" xfId="7589"/>
    <cellStyle name="Calculation 2 5 3 5 2" xfId="7590"/>
    <cellStyle name="Calculation 2 5 3 6" xfId="7591"/>
    <cellStyle name="Calculation 2 5 4" xfId="7592"/>
    <cellStyle name="Calculation 2 5 4 2" xfId="7593"/>
    <cellStyle name="Calculation 2 5 4 2 2" xfId="7594"/>
    <cellStyle name="Calculation 2 5 4 2 2 2" xfId="7595"/>
    <cellStyle name="Calculation 2 5 4 2 3" xfId="7596"/>
    <cellStyle name="Calculation 2 5 4 3" xfId="7597"/>
    <cellStyle name="Calculation 2 5 4 3 2" xfId="7598"/>
    <cellStyle name="Calculation 2 5 4 3 2 2" xfId="7599"/>
    <cellStyle name="Calculation 2 5 4 3 3" xfId="7600"/>
    <cellStyle name="Calculation 2 5 4 4" xfId="7601"/>
    <cellStyle name="Calculation 2 5 4 4 2" xfId="7602"/>
    <cellStyle name="Calculation 2 5 4 5" xfId="7603"/>
    <cellStyle name="Calculation 2 5 4 5 2" xfId="7604"/>
    <cellStyle name="Calculation 2 5 4 6" xfId="7605"/>
    <cellStyle name="Calculation 2 5 5" xfId="7606"/>
    <cellStyle name="Calculation 2 5 5 2" xfId="7607"/>
    <cellStyle name="Calculation 2 5 5 2 2" xfId="7608"/>
    <cellStyle name="Calculation 2 5 5 3" xfId="7609"/>
    <cellStyle name="Calculation 2 5 6" xfId="7610"/>
    <cellStyle name="Calculation 2 5_Other Benefits Allocation %" xfId="7611"/>
    <cellStyle name="Calculation 2 6" xfId="7612"/>
    <cellStyle name="Calculation 2 6 2" xfId="7613"/>
    <cellStyle name="Calculation 2 6 2 2" xfId="7614"/>
    <cellStyle name="Calculation 2 6 2 2 2" xfId="7615"/>
    <cellStyle name="Calculation 2 6 2 2 2 2" xfId="7616"/>
    <cellStyle name="Calculation 2 6 2 2 3" xfId="7617"/>
    <cellStyle name="Calculation 2 6 2 3" xfId="7618"/>
    <cellStyle name="Calculation 2 6 2 3 2" xfId="7619"/>
    <cellStyle name="Calculation 2 6 2 3 2 2" xfId="7620"/>
    <cellStyle name="Calculation 2 6 2 3 3" xfId="7621"/>
    <cellStyle name="Calculation 2 6 2 4" xfId="7622"/>
    <cellStyle name="Calculation 2 6 2 4 2" xfId="7623"/>
    <cellStyle name="Calculation 2 6 2 5" xfId="7624"/>
    <cellStyle name="Calculation 2 6 2 5 2" xfId="7625"/>
    <cellStyle name="Calculation 2 6 2 6" xfId="7626"/>
    <cellStyle name="Calculation 2 6 3" xfId="7627"/>
    <cellStyle name="Calculation 2 6 3 2" xfId="7628"/>
    <cellStyle name="Calculation 2 6 3 2 2" xfId="7629"/>
    <cellStyle name="Calculation 2 6 3 2 2 2" xfId="7630"/>
    <cellStyle name="Calculation 2 6 3 2 3" xfId="7631"/>
    <cellStyle name="Calculation 2 6 3 3" xfId="7632"/>
    <cellStyle name="Calculation 2 6 3 3 2" xfId="7633"/>
    <cellStyle name="Calculation 2 6 3 3 2 2" xfId="7634"/>
    <cellStyle name="Calculation 2 6 3 3 3" xfId="7635"/>
    <cellStyle name="Calculation 2 6 3 4" xfId="7636"/>
    <cellStyle name="Calculation 2 6 3 4 2" xfId="7637"/>
    <cellStyle name="Calculation 2 6 3 5" xfId="7638"/>
    <cellStyle name="Calculation 2 6 3 5 2" xfId="7639"/>
    <cellStyle name="Calculation 2 6 3 6" xfId="7640"/>
    <cellStyle name="Calculation 2 6 4" xfId="7641"/>
    <cellStyle name="Calculation 2 6 4 2" xfId="7642"/>
    <cellStyle name="Calculation 2 6 4 2 2" xfId="7643"/>
    <cellStyle name="Calculation 2 6 4 3" xfId="7644"/>
    <cellStyle name="Calculation 2 6 5" xfId="7645"/>
    <cellStyle name="Calculation 2 6 5 2" xfId="7646"/>
    <cellStyle name="Calculation 2 6 5 2 2" xfId="7647"/>
    <cellStyle name="Calculation 2 6 5 3" xfId="7648"/>
    <cellStyle name="Calculation 2 6 6" xfId="7649"/>
    <cellStyle name="Calculation 2 6 6 2" xfId="7650"/>
    <cellStyle name="Calculation 2 6 7" xfId="7651"/>
    <cellStyle name="Calculation 2 6 7 2" xfId="7652"/>
    <cellStyle name="Calculation 2 6 8" xfId="7653"/>
    <cellStyle name="Calculation 2 6_Other Benefits Allocation %" xfId="7654"/>
    <cellStyle name="Calculation 2 7" xfId="7655"/>
    <cellStyle name="Calculation 2 7 2" xfId="7656"/>
    <cellStyle name="Calculation 2 7 2 2" xfId="7657"/>
    <cellStyle name="Calculation 2 7 3" xfId="7658"/>
    <cellStyle name="Calculation 2 8" xfId="7659"/>
    <cellStyle name="Calculation 2 8 2" xfId="7660"/>
    <cellStyle name="Calculation 2 8 2 2" xfId="7661"/>
    <cellStyle name="Calculation 2 8 3" xfId="7662"/>
    <cellStyle name="Calculation 2 9" xfId="7663"/>
    <cellStyle name="Calculation 2 9 2" xfId="7664"/>
    <cellStyle name="Calculation 2 9 2 2" xfId="7665"/>
    <cellStyle name="Calculation 2 9 3" xfId="7666"/>
    <cellStyle name="Calculation 2_401K Summary" xfId="7667"/>
    <cellStyle name="Calculation 3" xfId="7668"/>
    <cellStyle name="Calculation 4" xfId="7669"/>
    <cellStyle name="Calculation 5" xfId="7670"/>
    <cellStyle name="Calculation 5 2" xfId="7671"/>
    <cellStyle name="Calculation 5 2 2" xfId="7672"/>
    <cellStyle name="Calculation 5 3" xfId="7673"/>
    <cellStyle name="Calculation 6" xfId="7674"/>
    <cellStyle name="Calculation 7" xfId="7675"/>
    <cellStyle name="Calculation 8" xfId="7676"/>
    <cellStyle name="Calculation 9" xfId="7677"/>
    <cellStyle name="Case" xfId="7678"/>
    <cellStyle name="Check Cell 2" xfId="7679"/>
    <cellStyle name="Check Cell 2 2" xfId="7680"/>
    <cellStyle name="Check Cell 2 3" xfId="7681"/>
    <cellStyle name="Check Cell 3" xfId="7682"/>
    <cellStyle name="Check Cell 4" xfId="7683"/>
    <cellStyle name="Check Cell 5" xfId="7684"/>
    <cellStyle name="Check Cell 6" xfId="7685"/>
    <cellStyle name="Check Cell 7" xfId="7686"/>
    <cellStyle name="Check Cell 8" xfId="7687"/>
    <cellStyle name="Check Cell 9" xfId="7688"/>
    <cellStyle name="Co. Names" xfId="7689"/>
    <cellStyle name="Co. Names - Bold" xfId="7690"/>
    <cellStyle name="Co. Names 2" xfId="7691"/>
    <cellStyle name="Co. Names_Budget Support 2012-09 2013-15 Benefit Programs v5 with NEER Barg Update" xfId="7692"/>
    <cellStyle name="Code" xfId="7693"/>
    <cellStyle name="COLHDR" xfId="7694"/>
    <cellStyle name="COLHDR$ZP$" xfId="7695"/>
    <cellStyle name="COLHDR$ZP$ 2" xfId="7696"/>
    <cellStyle name="COLHDR$ZP$_OM vs Plan" xfId="7697"/>
    <cellStyle name="ColumnHeader" xfId="7698"/>
    <cellStyle name="ComicSansMS8" xfId="7699"/>
    <cellStyle name="Comma" xfId="64577" builtinId="3"/>
    <cellStyle name="Comma  - Style1" xfId="7700"/>
    <cellStyle name="Comma  - Style2" xfId="7701"/>
    <cellStyle name="Comma  - Style3" xfId="7702"/>
    <cellStyle name="Comma  - Style4" xfId="7703"/>
    <cellStyle name="Comma  - Style5" xfId="7704"/>
    <cellStyle name="Comma  - Style6" xfId="7705"/>
    <cellStyle name="Comma  - Style7" xfId="7706"/>
    <cellStyle name="Comma  - Style8" xfId="7707"/>
    <cellStyle name="Comma (1)" xfId="7708"/>
    <cellStyle name="Comma (3)" xfId="7709"/>
    <cellStyle name="Comma [0] 2" xfId="7710"/>
    <cellStyle name="Comma [0] 3" xfId="7711"/>
    <cellStyle name="Comma [0] 4" xfId="7712"/>
    <cellStyle name="Comma [0] 5" xfId="7713"/>
    <cellStyle name="Comma [0]; --" xfId="7714"/>
    <cellStyle name="Comma [00]" xfId="7715"/>
    <cellStyle name="Comma [1]" xfId="7716"/>
    <cellStyle name="Comma [1] 2" xfId="7717"/>
    <cellStyle name="Comma [1]_Aug 2014 Variance" xfId="7718"/>
    <cellStyle name="Comma [2]" xfId="7719"/>
    <cellStyle name="Comma [3]" xfId="7720"/>
    <cellStyle name="Comma [3] 2" xfId="7721"/>
    <cellStyle name="Comma [3]_Aug 2014 Variance" xfId="7722"/>
    <cellStyle name="Comma 0" xfId="7723"/>
    <cellStyle name="Comma 0 [0]" xfId="7724"/>
    <cellStyle name="Comma 0 [0] 2" xfId="7725"/>
    <cellStyle name="Comma 0 [0]_March_LTD_Premium" xfId="7726"/>
    <cellStyle name="Comma 0*" xfId="7727"/>
    <cellStyle name="Comma 0_5172171_4" xfId="7728"/>
    <cellStyle name="Comma 1" xfId="7729"/>
    <cellStyle name="Comma 1 2" xfId="7730"/>
    <cellStyle name="Comma 10" xfId="7731"/>
    <cellStyle name="Comma 10 2" xfId="7732"/>
    <cellStyle name="Comma 10 3" xfId="7733"/>
    <cellStyle name="Comma 10 4" xfId="7734"/>
    <cellStyle name="Comma 10 5" xfId="7735"/>
    <cellStyle name="Comma 10_401K Summary" xfId="7736"/>
    <cellStyle name="Comma 11" xfId="7737"/>
    <cellStyle name="Comma 11 2" xfId="7738"/>
    <cellStyle name="Comma 11 3" xfId="7739"/>
    <cellStyle name="Comma 12" xfId="7740"/>
    <cellStyle name="Comma 12 2" xfId="7741"/>
    <cellStyle name="Comma 13" xfId="7742"/>
    <cellStyle name="Comma 13 2" xfId="7743"/>
    <cellStyle name="Comma 14" xfId="7744"/>
    <cellStyle name="Comma 14 2" xfId="7745"/>
    <cellStyle name="Comma 15" xfId="7746"/>
    <cellStyle name="Comma 15 2" xfId="7747"/>
    <cellStyle name="Comma 15 2 2" xfId="7748"/>
    <cellStyle name="Comma 15 2 2 2" xfId="7749"/>
    <cellStyle name="Comma 15 2 3" xfId="7750"/>
    <cellStyle name="Comma 16" xfId="7751"/>
    <cellStyle name="Comma 16 2" xfId="7752"/>
    <cellStyle name="Comma 16 2 2" xfId="7753"/>
    <cellStyle name="Comma 16 2 2 2" xfId="7754"/>
    <cellStyle name="Comma 16 2 3" xfId="7755"/>
    <cellStyle name="Comma 17" xfId="7756"/>
    <cellStyle name="Comma 18" xfId="7757"/>
    <cellStyle name="Comma 19" xfId="7758"/>
    <cellStyle name="Comma 2" xfId="7759"/>
    <cellStyle name="Comma 2 10" xfId="64587"/>
    <cellStyle name="Comma 2 11" xfId="64588"/>
    <cellStyle name="Comma 2 12" xfId="64589"/>
    <cellStyle name="Comma 2 13" xfId="64590"/>
    <cellStyle name="Comma 2 2" xfId="7760"/>
    <cellStyle name="Comma 2 3" xfId="7761"/>
    <cellStyle name="Comma 2 3 2" xfId="7762"/>
    <cellStyle name="Comma 2 4" xfId="7763"/>
    <cellStyle name="Comma 2 4 2" xfId="7764"/>
    <cellStyle name="Comma 2 4 2 2" xfId="7765"/>
    <cellStyle name="Comma 2 4 2 2 2" xfId="7766"/>
    <cellStyle name="Comma 2 4 2 3" xfId="7767"/>
    <cellStyle name="Comma 2 4 3" xfId="7768"/>
    <cellStyle name="Comma 2 4 3 2" xfId="7769"/>
    <cellStyle name="Comma 2 4 4" xfId="7770"/>
    <cellStyle name="Comma 2 5" xfId="7771"/>
    <cellStyle name="Comma 2 6" xfId="7772"/>
    <cellStyle name="Comma 2 7" xfId="7773"/>
    <cellStyle name="Comma 2 8" xfId="64591"/>
    <cellStyle name="Comma 2 9" xfId="64592"/>
    <cellStyle name="Comma 2_FAS 106 subsidy 2010" xfId="7774"/>
    <cellStyle name="Comma 20" xfId="7775"/>
    <cellStyle name="Comma 21" xfId="7776"/>
    <cellStyle name="Comma 21 2" xfId="7777"/>
    <cellStyle name="Comma 21 3" xfId="7778"/>
    <cellStyle name="Comma 22" xfId="7779"/>
    <cellStyle name="Comma 22 2" xfId="7780"/>
    <cellStyle name="Comma 22 3" xfId="7781"/>
    <cellStyle name="Comma 23" xfId="7782"/>
    <cellStyle name="Comma 23 2" xfId="7783"/>
    <cellStyle name="Comma 23 3" xfId="7784"/>
    <cellStyle name="Comma 24" xfId="7785"/>
    <cellStyle name="Comma 24 2" xfId="7786"/>
    <cellStyle name="Comma 24 3" xfId="7787"/>
    <cellStyle name="Comma 25" xfId="7788"/>
    <cellStyle name="Comma 25 2" xfId="7789"/>
    <cellStyle name="Comma 25 3" xfId="7790"/>
    <cellStyle name="Comma 26" xfId="7791"/>
    <cellStyle name="Comma 27" xfId="7792"/>
    <cellStyle name="Comma 27 2" xfId="7793"/>
    <cellStyle name="Comma 27 3" xfId="7794"/>
    <cellStyle name="Comma 28" xfId="7795"/>
    <cellStyle name="Comma 29" xfId="7796"/>
    <cellStyle name="Comma 3" xfId="7797"/>
    <cellStyle name="Comma 3 10" xfId="64593"/>
    <cellStyle name="Comma 3 11" xfId="64594"/>
    <cellStyle name="Comma 3 12" xfId="64595"/>
    <cellStyle name="Comma 3 2" xfId="7798"/>
    <cellStyle name="Comma 3 2 2" xfId="7799"/>
    <cellStyle name="Comma 3 2_3) LTD 2014 FPL Exp Mid Yr" xfId="7800"/>
    <cellStyle name="Comma 3 3" xfId="7801"/>
    <cellStyle name="Comma 3 3 2" xfId="7802"/>
    <cellStyle name="Comma 3 4" xfId="64596"/>
    <cellStyle name="Comma 3 5" xfId="64597"/>
    <cellStyle name="Comma 3 6" xfId="64598"/>
    <cellStyle name="Comma 3 7" xfId="64599"/>
    <cellStyle name="Comma 3 8" xfId="64600"/>
    <cellStyle name="Comma 3 9" xfId="64601"/>
    <cellStyle name="Comma 3_3) LTD 2014 FPL Exp Mid Yr" xfId="7803"/>
    <cellStyle name="Comma 30" xfId="7804"/>
    <cellStyle name="Comma 31" xfId="7805"/>
    <cellStyle name="Comma 32" xfId="7806"/>
    <cellStyle name="Comma 33" xfId="7807"/>
    <cellStyle name="Comma 34" xfId="7808"/>
    <cellStyle name="Comma 35" xfId="7809"/>
    <cellStyle name="Comma 36" xfId="7810"/>
    <cellStyle name="Comma 37" xfId="7811"/>
    <cellStyle name="Comma 38" xfId="7812"/>
    <cellStyle name="Comma 39" xfId="7813"/>
    <cellStyle name="Comma 4" xfId="7814"/>
    <cellStyle name="Comma 4 2" xfId="7815"/>
    <cellStyle name="Comma 4 3" xfId="7816"/>
    <cellStyle name="Comma 4 3 2" xfId="7817"/>
    <cellStyle name="Comma 4 3 3" xfId="7818"/>
    <cellStyle name="Comma 4 4" xfId="7819"/>
    <cellStyle name="Comma 4 4 2" xfId="7820"/>
    <cellStyle name="Comma 4 4 3" xfId="7821"/>
    <cellStyle name="Comma 40" xfId="7822"/>
    <cellStyle name="Comma 41" xfId="7823"/>
    <cellStyle name="Comma 42" xfId="7824"/>
    <cellStyle name="Comma 43" xfId="7825"/>
    <cellStyle name="Comma 43 2" xfId="7826"/>
    <cellStyle name="Comma 44" xfId="7827"/>
    <cellStyle name="Comma 45" xfId="7828"/>
    <cellStyle name="Comma 46" xfId="7829"/>
    <cellStyle name="Comma 47" xfId="7830"/>
    <cellStyle name="Comma 48" xfId="7831"/>
    <cellStyle name="Comma 49" xfId="7832"/>
    <cellStyle name="Comma 5" xfId="7833"/>
    <cellStyle name="Comma 5 2" xfId="7834"/>
    <cellStyle name="Comma 5_3) LTD 2014 FPL Exp Mid Yr" xfId="7835"/>
    <cellStyle name="Comma 50" xfId="64580"/>
    <cellStyle name="Comma 6" xfId="7836"/>
    <cellStyle name="Comma 6 2" xfId="7837"/>
    <cellStyle name="Comma 6 3" xfId="7838"/>
    <cellStyle name="Comma 7" xfId="7839"/>
    <cellStyle name="Comma 7 2" xfId="7840"/>
    <cellStyle name="Comma 7 2 2" xfId="7841"/>
    <cellStyle name="Comma 7_401K Summary" xfId="7842"/>
    <cellStyle name="Comma 8" xfId="7843"/>
    <cellStyle name="Comma 8 2" xfId="7844"/>
    <cellStyle name="Comma 8 2 2" xfId="7845"/>
    <cellStyle name="Comma 8 2 2 2" xfId="7846"/>
    <cellStyle name="Comma 8 2 3" xfId="7847"/>
    <cellStyle name="Comma 8 3" xfId="7848"/>
    <cellStyle name="Comma 8 3 2" xfId="7849"/>
    <cellStyle name="Comma 8 4" xfId="7850"/>
    <cellStyle name="Comma 8_401K Summary" xfId="7851"/>
    <cellStyle name="Comma 9" xfId="7852"/>
    <cellStyle name="Comma 9 2" xfId="7853"/>
    <cellStyle name="Comma 9 3" xfId="7854"/>
    <cellStyle name="Comma 9_401K Summary" xfId="7855"/>
    <cellStyle name="comma zerodec" xfId="7856"/>
    <cellStyle name="comma, 0" xfId="7857"/>
    <cellStyle name="comma, 0 2" xfId="7858"/>
    <cellStyle name="Comma.00" xfId="7859"/>
    <cellStyle name="Comma.00 2" xfId="7860"/>
    <cellStyle name="Comma0" xfId="7861"/>
    <cellStyle name="commma" xfId="7862"/>
    <cellStyle name="CompanyName" xfId="7863"/>
    <cellStyle name="CompanyName 2" xfId="7864"/>
    <cellStyle name="CompanyName_March_LTD_Premium" xfId="7865"/>
    <cellStyle name="Copied" xfId="7866"/>
    <cellStyle name="cr" xfId="7867"/>
    <cellStyle name="cr 2" xfId="7868"/>
    <cellStyle name="cr 2 2" xfId="7869"/>
    <cellStyle name="cr 2 3" xfId="7870"/>
    <cellStyle name="cr 3" xfId="7871"/>
    <cellStyle name="CreamCell" xfId="7872"/>
    <cellStyle name="CreamCell 10" xfId="7873"/>
    <cellStyle name="CreamCell 10 2" xfId="7874"/>
    <cellStyle name="CreamCell 10 2 2" xfId="7875"/>
    <cellStyle name="CreamCell 10 3" xfId="7876"/>
    <cellStyle name="CreamCell 11" xfId="7877"/>
    <cellStyle name="CreamCell 12" xfId="7878"/>
    <cellStyle name="CreamCell 2" xfId="7879"/>
    <cellStyle name="CreamCell 2 2" xfId="7880"/>
    <cellStyle name="CreamCell 2 2 2" xfId="7881"/>
    <cellStyle name="CreamCell 2 2 2 2" xfId="7882"/>
    <cellStyle name="CreamCell 2 2 2 2 2" xfId="7883"/>
    <cellStyle name="CreamCell 2 2 2 3" xfId="7884"/>
    <cellStyle name="CreamCell 2 2 3" xfId="7885"/>
    <cellStyle name="CreamCell 2 2 3 2" xfId="7886"/>
    <cellStyle name="CreamCell 2 2 3 2 2" xfId="7887"/>
    <cellStyle name="CreamCell 2 2 3 3" xfId="7888"/>
    <cellStyle name="CreamCell 2 2 4" xfId="7889"/>
    <cellStyle name="CreamCell 2 2 4 2" xfId="7890"/>
    <cellStyle name="CreamCell 2 2 5" xfId="7891"/>
    <cellStyle name="CreamCell 2 2 5 2" xfId="7892"/>
    <cellStyle name="CreamCell 2 2 6" xfId="7893"/>
    <cellStyle name="CreamCell 2 3" xfId="7894"/>
    <cellStyle name="CreamCell 2 3 2" xfId="7895"/>
    <cellStyle name="CreamCell 2 3 2 2" xfId="7896"/>
    <cellStyle name="CreamCell 2 3 2 2 2" xfId="7897"/>
    <cellStyle name="CreamCell 2 3 2 3" xfId="7898"/>
    <cellStyle name="CreamCell 2 3 3" xfId="7899"/>
    <cellStyle name="CreamCell 2 3 3 2" xfId="7900"/>
    <cellStyle name="CreamCell 2 3 3 2 2" xfId="7901"/>
    <cellStyle name="CreamCell 2 3 3 3" xfId="7902"/>
    <cellStyle name="CreamCell 2 3 4" xfId="7903"/>
    <cellStyle name="CreamCell 2 3 4 2" xfId="7904"/>
    <cellStyle name="CreamCell 2 3 5" xfId="7905"/>
    <cellStyle name="CreamCell 2 3 5 2" xfId="7906"/>
    <cellStyle name="CreamCell 2 3 6" xfId="7907"/>
    <cellStyle name="CreamCell 2 4" xfId="7908"/>
    <cellStyle name="CreamCell 2 4 2" xfId="7909"/>
    <cellStyle name="CreamCell 2 4 2 2" xfId="7910"/>
    <cellStyle name="CreamCell 2 4 2 2 2" xfId="7911"/>
    <cellStyle name="CreamCell 2 4 2 3" xfId="7912"/>
    <cellStyle name="CreamCell 2 4 3" xfId="7913"/>
    <cellStyle name="CreamCell 2 4 3 2" xfId="7914"/>
    <cellStyle name="CreamCell 2 4 3 2 2" xfId="7915"/>
    <cellStyle name="CreamCell 2 4 3 3" xfId="7916"/>
    <cellStyle name="CreamCell 2 4 4" xfId="7917"/>
    <cellStyle name="CreamCell 2 4 4 2" xfId="7918"/>
    <cellStyle name="CreamCell 2 4 5" xfId="7919"/>
    <cellStyle name="CreamCell 2 4 5 2" xfId="7920"/>
    <cellStyle name="CreamCell 2 4 6" xfId="7921"/>
    <cellStyle name="CreamCell 2 5" xfId="7922"/>
    <cellStyle name="CreamCell 2 5 2" xfId="7923"/>
    <cellStyle name="CreamCell 2 5 2 2" xfId="7924"/>
    <cellStyle name="CreamCell 2 5 3" xfId="7925"/>
    <cellStyle name="CreamCell 2 6" xfId="7926"/>
    <cellStyle name="CreamCell 2_Other Benefits Allocation %" xfId="7927"/>
    <cellStyle name="CreamCell 3" xfId="7928"/>
    <cellStyle name="CreamCell 3 2" xfId="7929"/>
    <cellStyle name="CreamCell 3 2 2" xfId="7930"/>
    <cellStyle name="CreamCell 3 2 2 2" xfId="7931"/>
    <cellStyle name="CreamCell 3 2 2 2 2" xfId="7932"/>
    <cellStyle name="CreamCell 3 2 2 3" xfId="7933"/>
    <cellStyle name="CreamCell 3 2 3" xfId="7934"/>
    <cellStyle name="CreamCell 3 2 3 2" xfId="7935"/>
    <cellStyle name="CreamCell 3 2 3 2 2" xfId="7936"/>
    <cellStyle name="CreamCell 3 2 3 3" xfId="7937"/>
    <cellStyle name="CreamCell 3 2 4" xfId="7938"/>
    <cellStyle name="CreamCell 3 2 4 2" xfId="7939"/>
    <cellStyle name="CreamCell 3 2 5" xfId="7940"/>
    <cellStyle name="CreamCell 3 2 5 2" xfId="7941"/>
    <cellStyle name="CreamCell 3 2 6" xfId="7942"/>
    <cellStyle name="CreamCell 3 3" xfId="7943"/>
    <cellStyle name="CreamCell 3 3 2" xfId="7944"/>
    <cellStyle name="CreamCell 3 3 2 2" xfId="7945"/>
    <cellStyle name="CreamCell 3 3 2 2 2" xfId="7946"/>
    <cellStyle name="CreamCell 3 3 2 3" xfId="7947"/>
    <cellStyle name="CreamCell 3 3 3" xfId="7948"/>
    <cellStyle name="CreamCell 3 3 3 2" xfId="7949"/>
    <cellStyle name="CreamCell 3 3 3 2 2" xfId="7950"/>
    <cellStyle name="CreamCell 3 3 3 3" xfId="7951"/>
    <cellStyle name="CreamCell 3 3 4" xfId="7952"/>
    <cellStyle name="CreamCell 3 3 4 2" xfId="7953"/>
    <cellStyle name="CreamCell 3 3 5" xfId="7954"/>
    <cellStyle name="CreamCell 3 3 5 2" xfId="7955"/>
    <cellStyle name="CreamCell 3 3 6" xfId="7956"/>
    <cellStyle name="CreamCell 3 4" xfId="7957"/>
    <cellStyle name="CreamCell 3 4 2" xfId="7958"/>
    <cellStyle name="CreamCell 3 4 2 2" xfId="7959"/>
    <cellStyle name="CreamCell 3 4 3" xfId="7960"/>
    <cellStyle name="CreamCell 3 5" xfId="7961"/>
    <cellStyle name="CreamCell 3 5 2" xfId="7962"/>
    <cellStyle name="CreamCell 3 5 2 2" xfId="7963"/>
    <cellStyle name="CreamCell 3 5 3" xfId="7964"/>
    <cellStyle name="CreamCell 3 6" xfId="7965"/>
    <cellStyle name="CreamCell 3 6 2" xfId="7966"/>
    <cellStyle name="CreamCell 3 7" xfId="7967"/>
    <cellStyle name="CreamCell 3 7 2" xfId="7968"/>
    <cellStyle name="CreamCell 3 8" xfId="7969"/>
    <cellStyle name="CreamCell 3_Other Benefits Allocation %" xfId="7970"/>
    <cellStyle name="CreamCell 4" xfId="7971"/>
    <cellStyle name="CreamCell 4 2" xfId="7972"/>
    <cellStyle name="CreamCell 4 2 2" xfId="7973"/>
    <cellStyle name="CreamCell 4 3" xfId="7974"/>
    <cellStyle name="CreamCell 5" xfId="7975"/>
    <cellStyle name="CreamCell 5 2" xfId="7976"/>
    <cellStyle name="CreamCell 5 2 2" xfId="7977"/>
    <cellStyle name="CreamCell 5 3" xfId="7978"/>
    <cellStyle name="CreamCell 6" xfId="7979"/>
    <cellStyle name="CreamCell 6 2" xfId="7980"/>
    <cellStyle name="CreamCell 6 2 2" xfId="7981"/>
    <cellStyle name="CreamCell 6 3" xfId="7982"/>
    <cellStyle name="CreamCell 7" xfId="7983"/>
    <cellStyle name="CreamCell 7 2" xfId="7984"/>
    <cellStyle name="CreamCell 7 2 2" xfId="7985"/>
    <cellStyle name="CreamCell 7 3" xfId="7986"/>
    <cellStyle name="CreamCell 8" xfId="7987"/>
    <cellStyle name="CreamCell 8 2" xfId="7988"/>
    <cellStyle name="CreamCell 8 2 2" xfId="7989"/>
    <cellStyle name="CreamCell 8 3" xfId="7990"/>
    <cellStyle name="CreamCell 9" xfId="7991"/>
    <cellStyle name="CreamCell 9 2" xfId="7992"/>
    <cellStyle name="CreamCell 9 2 2" xfId="7993"/>
    <cellStyle name="CreamCell 9 3" xfId="7994"/>
    <cellStyle name="CreamCell_401K Summary" xfId="7995"/>
    <cellStyle name="cu" xfId="7996"/>
    <cellStyle name="cu 2" xfId="7997"/>
    <cellStyle name="cu 2 2" xfId="7998"/>
    <cellStyle name="cu 2 2 2" xfId="7999"/>
    <cellStyle name="cu 2 3" xfId="8000"/>
    <cellStyle name="cu 3" xfId="8001"/>
    <cellStyle name="cu 3 2" xfId="8002"/>
    <cellStyle name="cu_401K Summary" xfId="8003"/>
    <cellStyle name="Curren - Style3" xfId="8004"/>
    <cellStyle name="Curren - Style4" xfId="8005"/>
    <cellStyle name="Currency" xfId="1" builtinId="4"/>
    <cellStyle name="Currency [0.00]" xfId="8006"/>
    <cellStyle name="Currency [0] 2" xfId="8007"/>
    <cellStyle name="Currency [0] 3" xfId="8008"/>
    <cellStyle name="Currency [0]; --" xfId="8009"/>
    <cellStyle name="Currency [00]" xfId="8010"/>
    <cellStyle name="Currency [2]" xfId="8011"/>
    <cellStyle name="Currency [3]" xfId="8012"/>
    <cellStyle name="Currency [3] 2" xfId="8013"/>
    <cellStyle name="Currency [3]_Aug 2014 Variance" xfId="8014"/>
    <cellStyle name="Currency 0" xfId="8015"/>
    <cellStyle name="Currency 10" xfId="8016"/>
    <cellStyle name="Currency 10 2" xfId="8017"/>
    <cellStyle name="Currency 10 2 2" xfId="8018"/>
    <cellStyle name="Currency 10 2 2 2" xfId="8019"/>
    <cellStyle name="Currency 10 2 3" xfId="8020"/>
    <cellStyle name="Currency 11" xfId="8021"/>
    <cellStyle name="Currency 11 10" xfId="8022"/>
    <cellStyle name="Currency 11 10 2" xfId="8023"/>
    <cellStyle name="Currency 11 11" xfId="8024"/>
    <cellStyle name="Currency 11 11 2" xfId="8025"/>
    <cellStyle name="Currency 11 12" xfId="8026"/>
    <cellStyle name="Currency 11 2" xfId="8027"/>
    <cellStyle name="Currency 11 2 2" xfId="8028"/>
    <cellStyle name="Currency 11 2 2 2" xfId="8029"/>
    <cellStyle name="Currency 11 2 2 2 2" xfId="8030"/>
    <cellStyle name="Currency 11 2 2 2 2 2" xfId="8031"/>
    <cellStyle name="Currency 11 2 2 2 2 2 2" xfId="8032"/>
    <cellStyle name="Currency 11 2 2 2 2 3" xfId="8033"/>
    <cellStyle name="Currency 11 2 2 2 3" xfId="8034"/>
    <cellStyle name="Currency 11 2 2 2 3 2" xfId="8035"/>
    <cellStyle name="Currency 11 2 2 2 3 2 2" xfId="8036"/>
    <cellStyle name="Currency 11 2 2 2 3 3" xfId="8037"/>
    <cellStyle name="Currency 11 2 2 2 4" xfId="8038"/>
    <cellStyle name="Currency 11 2 2 2 4 2" xfId="8039"/>
    <cellStyle name="Currency 11 2 2 2 5" xfId="8040"/>
    <cellStyle name="Currency 11 2 2 2 5 2" xfId="8041"/>
    <cellStyle name="Currency 11 2 2 2 6" xfId="8042"/>
    <cellStyle name="Currency 11 2 2 3" xfId="8043"/>
    <cellStyle name="Currency 11 2 2 3 2" xfId="8044"/>
    <cellStyle name="Currency 11 2 2 3 2 2" xfId="8045"/>
    <cellStyle name="Currency 11 2 2 3 2 2 2" xfId="8046"/>
    <cellStyle name="Currency 11 2 2 3 2 3" xfId="8047"/>
    <cellStyle name="Currency 11 2 2 3 3" xfId="8048"/>
    <cellStyle name="Currency 11 2 2 3 3 2" xfId="8049"/>
    <cellStyle name="Currency 11 2 2 3 3 2 2" xfId="8050"/>
    <cellStyle name="Currency 11 2 2 3 3 3" xfId="8051"/>
    <cellStyle name="Currency 11 2 2 3 4" xfId="8052"/>
    <cellStyle name="Currency 11 2 2 3 4 2" xfId="8053"/>
    <cellStyle name="Currency 11 2 2 3 5" xfId="8054"/>
    <cellStyle name="Currency 11 2 2 3 5 2" xfId="8055"/>
    <cellStyle name="Currency 11 2 2 3 6" xfId="8056"/>
    <cellStyle name="Currency 11 2 2 4" xfId="8057"/>
    <cellStyle name="Currency 11 2 2 4 2" xfId="8058"/>
    <cellStyle name="Currency 11 2 2 4 2 2" xfId="8059"/>
    <cellStyle name="Currency 11 2 2 4 3" xfId="8060"/>
    <cellStyle name="Currency 11 2 2 5" xfId="8061"/>
    <cellStyle name="Currency 11 2 2 5 2" xfId="8062"/>
    <cellStyle name="Currency 11 2 2 5 2 2" xfId="8063"/>
    <cellStyle name="Currency 11 2 2 5 3" xfId="8064"/>
    <cellStyle name="Currency 11 2 2 6" xfId="8065"/>
    <cellStyle name="Currency 11 2 2 6 2" xfId="8066"/>
    <cellStyle name="Currency 11 2 2 7" xfId="8067"/>
    <cellStyle name="Currency 11 2 2 7 2" xfId="8068"/>
    <cellStyle name="Currency 11 2 2 8" xfId="8069"/>
    <cellStyle name="Currency 11 2 3" xfId="8070"/>
    <cellStyle name="Currency 11 2 3 2" xfId="8071"/>
    <cellStyle name="Currency 11 2 3 2 2" xfId="8072"/>
    <cellStyle name="Currency 11 2 3 2 2 2" xfId="8073"/>
    <cellStyle name="Currency 11 2 3 2 3" xfId="8074"/>
    <cellStyle name="Currency 11 2 3 3" xfId="8075"/>
    <cellStyle name="Currency 11 2 3 3 2" xfId="8076"/>
    <cellStyle name="Currency 11 2 3 3 2 2" xfId="8077"/>
    <cellStyle name="Currency 11 2 3 3 3" xfId="8078"/>
    <cellStyle name="Currency 11 2 3 4" xfId="8079"/>
    <cellStyle name="Currency 11 2 3 4 2" xfId="8080"/>
    <cellStyle name="Currency 11 2 3 5" xfId="8081"/>
    <cellStyle name="Currency 11 2 3 5 2" xfId="8082"/>
    <cellStyle name="Currency 11 2 3 6" xfId="8083"/>
    <cellStyle name="Currency 11 2 4" xfId="8084"/>
    <cellStyle name="Currency 11 2 4 2" xfId="8085"/>
    <cellStyle name="Currency 11 2 4 2 2" xfId="8086"/>
    <cellStyle name="Currency 11 2 4 2 2 2" xfId="8087"/>
    <cellStyle name="Currency 11 2 4 2 3" xfId="8088"/>
    <cellStyle name="Currency 11 2 4 3" xfId="8089"/>
    <cellStyle name="Currency 11 2 4 3 2" xfId="8090"/>
    <cellStyle name="Currency 11 2 4 3 2 2" xfId="8091"/>
    <cellStyle name="Currency 11 2 4 3 3" xfId="8092"/>
    <cellStyle name="Currency 11 2 4 4" xfId="8093"/>
    <cellStyle name="Currency 11 2 4 4 2" xfId="8094"/>
    <cellStyle name="Currency 11 2 4 5" xfId="8095"/>
    <cellStyle name="Currency 11 2 4 5 2" xfId="8096"/>
    <cellStyle name="Currency 11 2 4 6" xfId="8097"/>
    <cellStyle name="Currency 11 2 5" xfId="8098"/>
    <cellStyle name="Currency 11 2 5 2" xfId="8099"/>
    <cellStyle name="Currency 11 2 5 2 2" xfId="8100"/>
    <cellStyle name="Currency 11 2 5 3" xfId="8101"/>
    <cellStyle name="Currency 11 2 6" xfId="8102"/>
    <cellStyle name="Currency 11 2 6 2" xfId="8103"/>
    <cellStyle name="Currency 11 2 6 2 2" xfId="8104"/>
    <cellStyle name="Currency 11 2 6 3" xfId="8105"/>
    <cellStyle name="Currency 11 2 7" xfId="8106"/>
    <cellStyle name="Currency 11 2 7 2" xfId="8107"/>
    <cellStyle name="Currency 11 2 8" xfId="8108"/>
    <cellStyle name="Currency 11 2 8 2" xfId="8109"/>
    <cellStyle name="Currency 11 2 9" xfId="8110"/>
    <cellStyle name="Currency 11 3" xfId="8111"/>
    <cellStyle name="Currency 11 3 2" xfId="8112"/>
    <cellStyle name="Currency 11 3 2 2" xfId="8113"/>
    <cellStyle name="Currency 11 3 2 2 2" xfId="8114"/>
    <cellStyle name="Currency 11 3 2 2 2 2" xfId="8115"/>
    <cellStyle name="Currency 11 3 2 2 3" xfId="8116"/>
    <cellStyle name="Currency 11 3 2 3" xfId="8117"/>
    <cellStyle name="Currency 11 3 2 3 2" xfId="8118"/>
    <cellStyle name="Currency 11 3 2 3 2 2" xfId="8119"/>
    <cellStyle name="Currency 11 3 2 3 3" xfId="8120"/>
    <cellStyle name="Currency 11 3 2 4" xfId="8121"/>
    <cellStyle name="Currency 11 3 2 4 2" xfId="8122"/>
    <cellStyle name="Currency 11 3 2 5" xfId="8123"/>
    <cellStyle name="Currency 11 3 2 5 2" xfId="8124"/>
    <cellStyle name="Currency 11 3 2 6" xfId="8125"/>
    <cellStyle name="Currency 11 3 3" xfId="8126"/>
    <cellStyle name="Currency 11 3 3 2" xfId="8127"/>
    <cellStyle name="Currency 11 3 3 2 2" xfId="8128"/>
    <cellStyle name="Currency 11 3 3 2 2 2" xfId="8129"/>
    <cellStyle name="Currency 11 3 3 2 3" xfId="8130"/>
    <cellStyle name="Currency 11 3 3 3" xfId="8131"/>
    <cellStyle name="Currency 11 3 3 3 2" xfId="8132"/>
    <cellStyle name="Currency 11 3 3 3 2 2" xfId="8133"/>
    <cellStyle name="Currency 11 3 3 3 3" xfId="8134"/>
    <cellStyle name="Currency 11 3 3 4" xfId="8135"/>
    <cellStyle name="Currency 11 3 3 4 2" xfId="8136"/>
    <cellStyle name="Currency 11 3 3 5" xfId="8137"/>
    <cellStyle name="Currency 11 3 3 5 2" xfId="8138"/>
    <cellStyle name="Currency 11 3 3 6" xfId="8139"/>
    <cellStyle name="Currency 11 3 4" xfId="8140"/>
    <cellStyle name="Currency 11 3 4 2" xfId="8141"/>
    <cellStyle name="Currency 11 3 4 2 2" xfId="8142"/>
    <cellStyle name="Currency 11 3 4 3" xfId="8143"/>
    <cellStyle name="Currency 11 3 5" xfId="8144"/>
    <cellStyle name="Currency 11 3 5 2" xfId="8145"/>
    <cellStyle name="Currency 11 3 5 2 2" xfId="8146"/>
    <cellStyle name="Currency 11 3 5 3" xfId="8147"/>
    <cellStyle name="Currency 11 3 6" xfId="8148"/>
    <cellStyle name="Currency 11 3 6 2" xfId="8149"/>
    <cellStyle name="Currency 11 3 7" xfId="8150"/>
    <cellStyle name="Currency 11 3 7 2" xfId="8151"/>
    <cellStyle name="Currency 11 3 8" xfId="8152"/>
    <cellStyle name="Currency 11 4" xfId="8153"/>
    <cellStyle name="Currency 11 4 2" xfId="8154"/>
    <cellStyle name="Currency 11 4 2 2" xfId="8155"/>
    <cellStyle name="Currency 11 4 2 2 2" xfId="8156"/>
    <cellStyle name="Currency 11 4 2 2 2 2" xfId="8157"/>
    <cellStyle name="Currency 11 4 2 2 3" xfId="8158"/>
    <cellStyle name="Currency 11 4 2 3" xfId="8159"/>
    <cellStyle name="Currency 11 4 2 3 2" xfId="8160"/>
    <cellStyle name="Currency 11 4 2 3 2 2" xfId="8161"/>
    <cellStyle name="Currency 11 4 2 3 3" xfId="8162"/>
    <cellStyle name="Currency 11 4 2 4" xfId="8163"/>
    <cellStyle name="Currency 11 4 2 4 2" xfId="8164"/>
    <cellStyle name="Currency 11 4 2 5" xfId="8165"/>
    <cellStyle name="Currency 11 4 2 5 2" xfId="8166"/>
    <cellStyle name="Currency 11 4 2 6" xfId="8167"/>
    <cellStyle name="Currency 11 4 3" xfId="8168"/>
    <cellStyle name="Currency 11 4 3 2" xfId="8169"/>
    <cellStyle name="Currency 11 4 3 2 2" xfId="8170"/>
    <cellStyle name="Currency 11 4 3 2 2 2" xfId="8171"/>
    <cellStyle name="Currency 11 4 3 2 3" xfId="8172"/>
    <cellStyle name="Currency 11 4 3 3" xfId="8173"/>
    <cellStyle name="Currency 11 4 3 3 2" xfId="8174"/>
    <cellStyle name="Currency 11 4 3 3 2 2" xfId="8175"/>
    <cellStyle name="Currency 11 4 3 3 3" xfId="8176"/>
    <cellStyle name="Currency 11 4 3 4" xfId="8177"/>
    <cellStyle name="Currency 11 4 3 4 2" xfId="8178"/>
    <cellStyle name="Currency 11 4 3 5" xfId="8179"/>
    <cellStyle name="Currency 11 4 3 5 2" xfId="8180"/>
    <cellStyle name="Currency 11 4 3 6" xfId="8181"/>
    <cellStyle name="Currency 11 4 4" xfId="8182"/>
    <cellStyle name="Currency 11 4 4 2" xfId="8183"/>
    <cellStyle name="Currency 11 4 4 2 2" xfId="8184"/>
    <cellStyle name="Currency 11 4 4 3" xfId="8185"/>
    <cellStyle name="Currency 11 4 5" xfId="8186"/>
    <cellStyle name="Currency 11 4 5 2" xfId="8187"/>
    <cellStyle name="Currency 11 4 5 2 2" xfId="8188"/>
    <cellStyle name="Currency 11 4 5 3" xfId="8189"/>
    <cellStyle name="Currency 11 4 6" xfId="8190"/>
    <cellStyle name="Currency 11 4 6 2" xfId="8191"/>
    <cellStyle name="Currency 11 4 7" xfId="8192"/>
    <cellStyle name="Currency 11 4 7 2" xfId="8193"/>
    <cellStyle name="Currency 11 4 8" xfId="8194"/>
    <cellStyle name="Currency 11 5" xfId="8195"/>
    <cellStyle name="Currency 11 5 2" xfId="8196"/>
    <cellStyle name="Currency 11 5 2 2" xfId="8197"/>
    <cellStyle name="Currency 11 5 2 2 2" xfId="8198"/>
    <cellStyle name="Currency 11 5 2 2 2 2" xfId="8199"/>
    <cellStyle name="Currency 11 5 2 2 3" xfId="8200"/>
    <cellStyle name="Currency 11 5 2 3" xfId="8201"/>
    <cellStyle name="Currency 11 5 2 3 2" xfId="8202"/>
    <cellStyle name="Currency 11 5 2 3 2 2" xfId="8203"/>
    <cellStyle name="Currency 11 5 2 3 3" xfId="8204"/>
    <cellStyle name="Currency 11 5 2 4" xfId="8205"/>
    <cellStyle name="Currency 11 5 2 4 2" xfId="8206"/>
    <cellStyle name="Currency 11 5 2 5" xfId="8207"/>
    <cellStyle name="Currency 11 5 2 5 2" xfId="8208"/>
    <cellStyle name="Currency 11 5 2 6" xfId="8209"/>
    <cellStyle name="Currency 11 5 3" xfId="8210"/>
    <cellStyle name="Currency 11 5 3 2" xfId="8211"/>
    <cellStyle name="Currency 11 5 3 2 2" xfId="8212"/>
    <cellStyle name="Currency 11 5 3 2 2 2" xfId="8213"/>
    <cellStyle name="Currency 11 5 3 2 3" xfId="8214"/>
    <cellStyle name="Currency 11 5 3 3" xfId="8215"/>
    <cellStyle name="Currency 11 5 3 3 2" xfId="8216"/>
    <cellStyle name="Currency 11 5 3 3 2 2" xfId="8217"/>
    <cellStyle name="Currency 11 5 3 3 3" xfId="8218"/>
    <cellStyle name="Currency 11 5 3 4" xfId="8219"/>
    <cellStyle name="Currency 11 5 3 4 2" xfId="8220"/>
    <cellStyle name="Currency 11 5 3 5" xfId="8221"/>
    <cellStyle name="Currency 11 5 3 5 2" xfId="8222"/>
    <cellStyle name="Currency 11 5 3 6" xfId="8223"/>
    <cellStyle name="Currency 11 5 4" xfId="8224"/>
    <cellStyle name="Currency 11 5 4 2" xfId="8225"/>
    <cellStyle name="Currency 11 5 4 2 2" xfId="8226"/>
    <cellStyle name="Currency 11 5 4 3" xfId="8227"/>
    <cellStyle name="Currency 11 5 5" xfId="8228"/>
    <cellStyle name="Currency 11 5 5 2" xfId="8229"/>
    <cellStyle name="Currency 11 5 5 2 2" xfId="8230"/>
    <cellStyle name="Currency 11 5 5 3" xfId="8231"/>
    <cellStyle name="Currency 11 5 6" xfId="8232"/>
    <cellStyle name="Currency 11 5 6 2" xfId="8233"/>
    <cellStyle name="Currency 11 5 7" xfId="8234"/>
    <cellStyle name="Currency 11 5 7 2" xfId="8235"/>
    <cellStyle name="Currency 11 5 8" xfId="8236"/>
    <cellStyle name="Currency 11 6" xfId="8237"/>
    <cellStyle name="Currency 11 6 2" xfId="8238"/>
    <cellStyle name="Currency 11 6 2 2" xfId="8239"/>
    <cellStyle name="Currency 11 6 2 2 2" xfId="8240"/>
    <cellStyle name="Currency 11 6 2 3" xfId="8241"/>
    <cellStyle name="Currency 11 6 3" xfId="8242"/>
    <cellStyle name="Currency 11 6 3 2" xfId="8243"/>
    <cellStyle name="Currency 11 6 3 2 2" xfId="8244"/>
    <cellStyle name="Currency 11 6 3 3" xfId="8245"/>
    <cellStyle name="Currency 11 6 4" xfId="8246"/>
    <cellStyle name="Currency 11 6 4 2" xfId="8247"/>
    <cellStyle name="Currency 11 6 5" xfId="8248"/>
    <cellStyle name="Currency 11 6 5 2" xfId="8249"/>
    <cellStyle name="Currency 11 6 6" xfId="8250"/>
    <cellStyle name="Currency 11 7" xfId="8251"/>
    <cellStyle name="Currency 11 7 2" xfId="8252"/>
    <cellStyle name="Currency 11 7 2 2" xfId="8253"/>
    <cellStyle name="Currency 11 7 2 2 2" xfId="8254"/>
    <cellStyle name="Currency 11 7 2 3" xfId="8255"/>
    <cellStyle name="Currency 11 7 3" xfId="8256"/>
    <cellStyle name="Currency 11 7 3 2" xfId="8257"/>
    <cellStyle name="Currency 11 7 3 2 2" xfId="8258"/>
    <cellStyle name="Currency 11 7 3 3" xfId="8259"/>
    <cellStyle name="Currency 11 7 4" xfId="8260"/>
    <cellStyle name="Currency 11 7 4 2" xfId="8261"/>
    <cellStyle name="Currency 11 7 5" xfId="8262"/>
    <cellStyle name="Currency 11 7 5 2" xfId="8263"/>
    <cellStyle name="Currency 11 7 6" xfId="8264"/>
    <cellStyle name="Currency 11 8" xfId="8265"/>
    <cellStyle name="Currency 11 8 2" xfId="8266"/>
    <cellStyle name="Currency 11 8 2 2" xfId="8267"/>
    <cellStyle name="Currency 11 8 3" xfId="8268"/>
    <cellStyle name="Currency 11 9" xfId="8269"/>
    <cellStyle name="Currency 11 9 2" xfId="8270"/>
    <cellStyle name="Currency 11 9 2 2" xfId="8271"/>
    <cellStyle name="Currency 11 9 3" xfId="8272"/>
    <cellStyle name="Currency 12" xfId="8273"/>
    <cellStyle name="Currency 13" xfId="8274"/>
    <cellStyle name="Currency 14" xfId="8275"/>
    <cellStyle name="Currency 15" xfId="8276"/>
    <cellStyle name="Currency 16" xfId="8277"/>
    <cellStyle name="Currency 17" xfId="8278"/>
    <cellStyle name="Currency 18" xfId="8279"/>
    <cellStyle name="Currency 18 2" xfId="8280"/>
    <cellStyle name="Currency 18 3" xfId="8281"/>
    <cellStyle name="Currency 19" xfId="8282"/>
    <cellStyle name="Currency 19 2" xfId="8283"/>
    <cellStyle name="Currency 19 3" xfId="8284"/>
    <cellStyle name="Currency 2" xfId="8285"/>
    <cellStyle name="Currency 2 2" xfId="8286"/>
    <cellStyle name="Currency 2 2 2" xfId="8287"/>
    <cellStyle name="Currency 2 3" xfId="8288"/>
    <cellStyle name="Currency 2 3 2" xfId="8289"/>
    <cellStyle name="Currency 2 3 3" xfId="8290"/>
    <cellStyle name="Currency 2 3 4" xfId="8291"/>
    <cellStyle name="Currency 2 4" xfId="8292"/>
    <cellStyle name="Currency 2 5" xfId="8293"/>
    <cellStyle name="Currency 2 5 2" xfId="8294"/>
    <cellStyle name="Currency 2 5 3" xfId="8295"/>
    <cellStyle name="Currency 2_3) LTD 2014 FPL Exp Mid Yr" xfId="8296"/>
    <cellStyle name="Currency 20" xfId="8297"/>
    <cellStyle name="Currency 20 2" xfId="8298"/>
    <cellStyle name="Currency 20 3" xfId="8299"/>
    <cellStyle name="Currency 21" xfId="8300"/>
    <cellStyle name="Currency 21 2" xfId="8301"/>
    <cellStyle name="Currency 21 3" xfId="8302"/>
    <cellStyle name="Currency 22" xfId="8303"/>
    <cellStyle name="Currency 22 2" xfId="8304"/>
    <cellStyle name="Currency 22 3" xfId="8305"/>
    <cellStyle name="Currency 23" xfId="8306"/>
    <cellStyle name="Currency 24" xfId="8307"/>
    <cellStyle name="Currency 24 2" xfId="8308"/>
    <cellStyle name="Currency 24 3" xfId="8309"/>
    <cellStyle name="Currency 25" xfId="8310"/>
    <cellStyle name="Currency 26" xfId="8311"/>
    <cellStyle name="Currency 27" xfId="8312"/>
    <cellStyle name="Currency 28" xfId="8313"/>
    <cellStyle name="Currency 29" xfId="8314"/>
    <cellStyle name="Currency 3" xfId="8315"/>
    <cellStyle name="Currency 3 2" xfId="8316"/>
    <cellStyle name="Currency 3 2 2" xfId="8317"/>
    <cellStyle name="Currency 3 2 3" xfId="8318"/>
    <cellStyle name="Currency 3 2 4" xfId="8319"/>
    <cellStyle name="Currency 3 3" xfId="8320"/>
    <cellStyle name="Currency 3 3 2" xfId="8321"/>
    <cellStyle name="Currency 3 3 2 2" xfId="8322"/>
    <cellStyle name="Currency 3 3 2 2 2" xfId="8323"/>
    <cellStyle name="Currency 3 3 2 3" xfId="8324"/>
    <cellStyle name="Currency 3 4" xfId="8325"/>
    <cellStyle name="Currency 3_401K Summary" xfId="8326"/>
    <cellStyle name="Currency 30" xfId="8327"/>
    <cellStyle name="Currency 31" xfId="8328"/>
    <cellStyle name="Currency 32" xfId="8329"/>
    <cellStyle name="Currency 33" xfId="8330"/>
    <cellStyle name="Currency 34" xfId="8331"/>
    <cellStyle name="Currency 35" xfId="8332"/>
    <cellStyle name="Currency 36" xfId="8333"/>
    <cellStyle name="Currency 36 2" xfId="8334"/>
    <cellStyle name="Currency 37" xfId="8335"/>
    <cellStyle name="Currency 38" xfId="8336"/>
    <cellStyle name="Currency 39" xfId="8337"/>
    <cellStyle name="Currency 4" xfId="8338"/>
    <cellStyle name="Currency 4 2" xfId="8339"/>
    <cellStyle name="Currency 4 3" xfId="8340"/>
    <cellStyle name="Currency 4 4" xfId="8341"/>
    <cellStyle name="Currency 4 5" xfId="8342"/>
    <cellStyle name="Currency 4 6" xfId="8343"/>
    <cellStyle name="Currency 4_401K Summary" xfId="8344"/>
    <cellStyle name="Currency 40" xfId="8345"/>
    <cellStyle name="Currency 41" xfId="8346"/>
    <cellStyle name="Currency 42" xfId="8347"/>
    <cellStyle name="Currency 43" xfId="64579"/>
    <cellStyle name="Currency 5" xfId="8348"/>
    <cellStyle name="Currency 5 2" xfId="8349"/>
    <cellStyle name="Currency 5 3" xfId="8350"/>
    <cellStyle name="Currency 5 4" xfId="8351"/>
    <cellStyle name="Currency 5 5" xfId="8352"/>
    <cellStyle name="Currency 5_401K Summary" xfId="8353"/>
    <cellStyle name="Currency 6" xfId="8354"/>
    <cellStyle name="Currency 6 2" xfId="8355"/>
    <cellStyle name="Currency 6 3" xfId="8356"/>
    <cellStyle name="Currency 6_401K Summary" xfId="8357"/>
    <cellStyle name="Currency 7" xfId="8358"/>
    <cellStyle name="Currency 7 2" xfId="8359"/>
    <cellStyle name="Currency 7 3" xfId="8360"/>
    <cellStyle name="Currency 7 4" xfId="8361"/>
    <cellStyle name="Currency 7_401K Summary" xfId="8362"/>
    <cellStyle name="Currency 8" xfId="8363"/>
    <cellStyle name="Currency 8 2" xfId="8364"/>
    <cellStyle name="Currency 8 3" xfId="8365"/>
    <cellStyle name="Currency 9" xfId="8366"/>
    <cellStyle name="Currency 9 2" xfId="8367"/>
    <cellStyle name="Currency.00" xfId="8368"/>
    <cellStyle name="Currency.oo" xfId="8369"/>
    <cellStyle name="Currency0" xfId="8370"/>
    <cellStyle name="Currency0 2" xfId="8371"/>
    <cellStyle name="Currency1" xfId="8372"/>
    <cellStyle name="Currency2" xfId="8373"/>
    <cellStyle name="Currency2 2" xfId="8374"/>
    <cellStyle name="Currency2_March_LTD_Premium" xfId="8375"/>
    <cellStyle name="D" xfId="8376"/>
    <cellStyle name="D 2" xfId="8377"/>
    <cellStyle name="Dash" xfId="8378"/>
    <cellStyle name="Date" xfId="8379"/>
    <cellStyle name="Date [dmy]" xfId="8380"/>
    <cellStyle name="Date [my]" xfId="8381"/>
    <cellStyle name="Date [y]" xfId="8382"/>
    <cellStyle name="Date [y] 2" xfId="8383"/>
    <cellStyle name="Date 10" xfId="8384"/>
    <cellStyle name="Date 11" xfId="8385"/>
    <cellStyle name="Date 12" xfId="8386"/>
    <cellStyle name="Date 13" xfId="8387"/>
    <cellStyle name="Date 14" xfId="8388"/>
    <cellStyle name="Date 15" xfId="8389"/>
    <cellStyle name="Date 16" xfId="8390"/>
    <cellStyle name="Date 17" xfId="8391"/>
    <cellStyle name="Date 18" xfId="8392"/>
    <cellStyle name="Date 19" xfId="8393"/>
    <cellStyle name="Date 2" xfId="8394"/>
    <cellStyle name="Date 20" xfId="8395"/>
    <cellStyle name="Date 21" xfId="8396"/>
    <cellStyle name="Date 22" xfId="8397"/>
    <cellStyle name="Date 23" xfId="8398"/>
    <cellStyle name="Date 24" xfId="8399"/>
    <cellStyle name="Date 25" xfId="8400"/>
    <cellStyle name="Date 26" xfId="8401"/>
    <cellStyle name="Date 3" xfId="8402"/>
    <cellStyle name="Date 4" xfId="8403"/>
    <cellStyle name="Date 5" xfId="8404"/>
    <cellStyle name="Date 6" xfId="8405"/>
    <cellStyle name="Date 7" xfId="8406"/>
    <cellStyle name="Date 8" xfId="8407"/>
    <cellStyle name="Date 9" xfId="8408"/>
    <cellStyle name="Date Aligned" xfId="8409"/>
    <cellStyle name="Date Short" xfId="8410"/>
    <cellStyle name="Date_3) LTD 2014 FPL Exp Mid Yr" xfId="8411"/>
    <cellStyle name="DetailIndented" xfId="8412"/>
    <cellStyle name="DetailIndented 2" xfId="8413"/>
    <cellStyle name="DetailIndented 3" xfId="8414"/>
    <cellStyle name="DetailIndented 4" xfId="8415"/>
    <cellStyle name="DetailIndented 5" xfId="8416"/>
    <cellStyle name="DetailTotalNumber" xfId="8417"/>
    <cellStyle name="DetailTotalNumber 2" xfId="8418"/>
    <cellStyle name="DetailTotalNumber 3" xfId="8419"/>
    <cellStyle name="DetailTotalNumber 4" xfId="8420"/>
    <cellStyle name="DetailTotalNumber 5" xfId="8421"/>
    <cellStyle name="DetailTotalNumber 6" xfId="8422"/>
    <cellStyle name="DetailTotalRate" xfId="8423"/>
    <cellStyle name="Dezimal [0]_Compiling Utility Macros" xfId="8424"/>
    <cellStyle name="Dezimal_Compiling Utility Macros" xfId="8425"/>
    <cellStyle name="dollar" xfId="8426"/>
    <cellStyle name="Dollar (zero dec)" xfId="8427"/>
    <cellStyle name="Dollar1" xfId="8428"/>
    <cellStyle name="Dollar2" xfId="8429"/>
    <cellStyle name="Dollar3" xfId="8430"/>
    <cellStyle name="dollarb" xfId="8431"/>
    <cellStyle name="dollarb 2" xfId="8432"/>
    <cellStyle name="dollarb_March_LTD_Premium" xfId="8433"/>
    <cellStyle name="dollarl" xfId="8434"/>
    <cellStyle name="dollarl 2" xfId="8435"/>
    <cellStyle name="dollarl 2 2" xfId="8436"/>
    <cellStyle name="dollarl 2 3" xfId="8437"/>
    <cellStyle name="dollarl 3" xfId="8438"/>
    <cellStyle name="dollarl 3 2" xfId="8439"/>
    <cellStyle name="dollarl 3 3" xfId="8440"/>
    <cellStyle name="dollarl 4" xfId="8441"/>
    <cellStyle name="dollarl 4 2" xfId="8442"/>
    <cellStyle name="dollarl 4 3" xfId="8443"/>
    <cellStyle name="dollarl 5" xfId="8444"/>
    <cellStyle name="dollarl 5 2" xfId="8445"/>
    <cellStyle name="dollarl 5 2 2" xfId="8446"/>
    <cellStyle name="dollarl 5 2 2 2" xfId="8447"/>
    <cellStyle name="dollarl 5 2 3" xfId="8448"/>
    <cellStyle name="dollarl 5 3" xfId="8449"/>
    <cellStyle name="dollarl 5 3 2" xfId="8450"/>
    <cellStyle name="dollarl 5 3 2 2" xfId="8451"/>
    <cellStyle name="dollarl 5 3 3" xfId="8452"/>
    <cellStyle name="dollarl 5 4" xfId="8453"/>
    <cellStyle name="dollarl 5 4 2" xfId="8454"/>
    <cellStyle name="dollarl 5 5" xfId="8455"/>
    <cellStyle name="dollarl 5 5 2" xfId="8456"/>
    <cellStyle name="dollarl 5 6" xfId="8457"/>
    <cellStyle name="dollarl 6" xfId="8458"/>
    <cellStyle name="dollarl 6 2" xfId="8459"/>
    <cellStyle name="dollarl 6 2 2" xfId="8460"/>
    <cellStyle name="dollarl 6 3" xfId="8461"/>
    <cellStyle name="dollarl 7" xfId="8462"/>
    <cellStyle name="dollarl 7 2" xfId="8463"/>
    <cellStyle name="dollarl 7 2 2" xfId="8464"/>
    <cellStyle name="dollarl 7 3" xfId="8465"/>
    <cellStyle name="Dotted Line" xfId="8466"/>
    <cellStyle name="Driver" xfId="8467"/>
    <cellStyle name="Emphasis 1" xfId="8468"/>
    <cellStyle name="Emphasis 1 2" xfId="8469"/>
    <cellStyle name="Emphasis 1 3" xfId="8470"/>
    <cellStyle name="Emphasis 1 4" xfId="8471"/>
    <cellStyle name="Emphasis 1_401K Summary" xfId="8472"/>
    <cellStyle name="Emphasis 2" xfId="8473"/>
    <cellStyle name="Emphasis 2 2" xfId="8474"/>
    <cellStyle name="Emphasis 2 3" xfId="8475"/>
    <cellStyle name="Emphasis 2 4" xfId="8476"/>
    <cellStyle name="Emphasis 2_401K Summary" xfId="8477"/>
    <cellStyle name="Emphasis 3" xfId="8478"/>
    <cellStyle name="Enter Currency (0)" xfId="8479"/>
    <cellStyle name="Enter Currency (2)" xfId="8480"/>
    <cellStyle name="Enter Units (0)" xfId="8481"/>
    <cellStyle name="Enter Units (1)" xfId="8482"/>
    <cellStyle name="Enter Units (2)" xfId="8483"/>
    <cellStyle name="Entered" xfId="8484"/>
    <cellStyle name="EPMLargeKeyFigure" xfId="8485"/>
    <cellStyle name="EPS_Inputs" xfId="8486"/>
    <cellStyle name="Escalation" xfId="8487"/>
    <cellStyle name="Escalation 2" xfId="8488"/>
    <cellStyle name="Escalation_Aug 2014 Variance" xfId="8489"/>
    <cellStyle name="Euro" xfId="8490"/>
    <cellStyle name="Euro 2" xfId="8491"/>
    <cellStyle name="Explanatory Text 2" xfId="8492"/>
    <cellStyle name="Explanatory Text 2 2" xfId="8493"/>
    <cellStyle name="Explanatory Text 2_401K Summary" xfId="8494"/>
    <cellStyle name="Explanatory Text 3" xfId="8495"/>
    <cellStyle name="Explanatory Text 4" xfId="8496"/>
    <cellStyle name="Explanatory Text 5" xfId="8497"/>
    <cellStyle name="Explanatory Text 6" xfId="8498"/>
    <cellStyle name="Explanatory Text 7" xfId="8499"/>
    <cellStyle name="Explanatory Text 8" xfId="8500"/>
    <cellStyle name="F2" xfId="8501"/>
    <cellStyle name="F3" xfId="8502"/>
    <cellStyle name="F3 2" xfId="8503"/>
    <cellStyle name="F3_March_LTD_Premium" xfId="8504"/>
    <cellStyle name="F4" xfId="8505"/>
    <cellStyle name="F4 2" xfId="8506"/>
    <cellStyle name="F4_March_LTD_Premium" xfId="8507"/>
    <cellStyle name="F5" xfId="8508"/>
    <cellStyle name="F6" xfId="8509"/>
    <cellStyle name="F7" xfId="8510"/>
    <cellStyle name="F7 2" xfId="8511"/>
    <cellStyle name="F7_March_LTD_Premium" xfId="8512"/>
    <cellStyle name="F8" xfId="8513"/>
    <cellStyle name="Fixed" xfId="8514"/>
    <cellStyle name="Fixed 2" xfId="8515"/>
    <cellStyle name="Fixed_3) LTD 2014 FPL Exp Mid Yr" xfId="8516"/>
    <cellStyle name="FIXED0" xfId="8517"/>
    <cellStyle name="FIXED0 2" xfId="8518"/>
    <cellStyle name="FIXED0$ZP$" xfId="8519"/>
    <cellStyle name="FIXED0$ZP$ 2" xfId="8520"/>
    <cellStyle name="FIXED0$ZP$_OM vs Plan" xfId="8521"/>
    <cellStyle name="FIXED0_Headcount" xfId="8522"/>
    <cellStyle name="FIXED2" xfId="8523"/>
    <cellStyle name="FIXED2 2" xfId="8524"/>
    <cellStyle name="FIXED2$ZP$" xfId="8525"/>
    <cellStyle name="FIXED2$ZP$ 2" xfId="8526"/>
    <cellStyle name="FIXED2$ZP$_OM vs Plan" xfId="8527"/>
    <cellStyle name="FIXED2_Headcount" xfId="8528"/>
    <cellStyle name="Footnote" xfId="8529"/>
    <cellStyle name="Footnotes" xfId="8530"/>
    <cellStyle name="Footnotes 2" xfId="8531"/>
    <cellStyle name="Footnotes_March_LTD_Premium" xfId="8532"/>
    <cellStyle name="Francs 0" xfId="8533"/>
    <cellStyle name="Francs 0 2" xfId="8534"/>
    <cellStyle name="Gen. Number" xfId="8535"/>
    <cellStyle name="Gen. Number 2" xfId="8536"/>
    <cellStyle name="Gen. Percent" xfId="8537"/>
    <cellStyle name="Gen. Percent 2" xfId="8538"/>
    <cellStyle name="Gen.Number" xfId="8539"/>
    <cellStyle name="Gen.Number 2" xfId="8540"/>
    <cellStyle name="Gen.Number 2 2" xfId="8541"/>
    <cellStyle name="Gen.Number 2 2 2" xfId="8542"/>
    <cellStyle name="Gen.Number 2 2 2 2" xfId="8543"/>
    <cellStyle name="Gen.Number 2 2 2 2 2" xfId="8544"/>
    <cellStyle name="Gen.Number 2 2 2 3" xfId="8545"/>
    <cellStyle name="Gen.Number 2 2 3" xfId="8546"/>
    <cellStyle name="Gen.Number 2 2 3 2" xfId="8547"/>
    <cellStyle name="Gen.Number 2 2 3 2 2" xfId="8548"/>
    <cellStyle name="Gen.Number 2 2 3 3" xfId="8549"/>
    <cellStyle name="Gen.Number 2 2 4" xfId="8550"/>
    <cellStyle name="Gen.Number 2 2 4 2" xfId="8551"/>
    <cellStyle name="Gen.Number 2 2 5" xfId="8552"/>
    <cellStyle name="Gen.Number 2 2 5 2" xfId="8553"/>
    <cellStyle name="Gen.Number 2 2 6" xfId="8554"/>
    <cellStyle name="Gen.Number 2 3" xfId="8555"/>
    <cellStyle name="Gen.Number 2 3 2" xfId="8556"/>
    <cellStyle name="Gen.Number 2 3 2 2" xfId="8557"/>
    <cellStyle name="Gen.Number 2 3 3" xfId="8558"/>
    <cellStyle name="Gen.Number 2 4" xfId="8559"/>
    <cellStyle name="Gen.Number 3" xfId="8560"/>
    <cellStyle name="Gen.Number 3 2" xfId="8561"/>
    <cellStyle name="Gen.Number 3 2 2" xfId="8562"/>
    <cellStyle name="Gen.Number 3 2 2 2" xfId="8563"/>
    <cellStyle name="Gen.Number 3 2 3" xfId="8564"/>
    <cellStyle name="Gen.Number 3 3" xfId="8565"/>
    <cellStyle name="Gen.Number 3 3 2" xfId="8566"/>
    <cellStyle name="Gen.Number 3 3 2 2" xfId="8567"/>
    <cellStyle name="Gen.Number 3 3 3" xfId="8568"/>
    <cellStyle name="Gen.Number 3 4" xfId="8569"/>
    <cellStyle name="Gen.Number 3 4 2" xfId="8570"/>
    <cellStyle name="Gen.Number 3 5" xfId="8571"/>
    <cellStyle name="Gen.Number 3 5 2" xfId="8572"/>
    <cellStyle name="Gen.Number 3 6" xfId="8573"/>
    <cellStyle name="Gen.Number 4" xfId="8574"/>
    <cellStyle name="Gen.Number 4 2" xfId="8575"/>
    <cellStyle name="Gen.Number 4 2 2" xfId="8576"/>
    <cellStyle name="Gen.Number 4 3" xfId="8577"/>
    <cellStyle name="Gen.Number 5" xfId="8578"/>
    <cellStyle name="Gen.Number 6" xfId="8579"/>
    <cellStyle name="Good 10" xfId="8580"/>
    <cellStyle name="Good 2" xfId="8581"/>
    <cellStyle name="Good 2 2" xfId="8582"/>
    <cellStyle name="Good 2 3" xfId="8583"/>
    <cellStyle name="Good 3" xfId="8584"/>
    <cellStyle name="Good 3 2" xfId="8585"/>
    <cellStyle name="Good 4" xfId="8586"/>
    <cellStyle name="Good 5" xfId="8587"/>
    <cellStyle name="Good 6" xfId="8588"/>
    <cellStyle name="Good 7" xfId="8589"/>
    <cellStyle name="Good 8" xfId="8590"/>
    <cellStyle name="Good 9" xfId="8591"/>
    <cellStyle name="GrandTotalNumber" xfId="8592"/>
    <cellStyle name="GrandTotalNumber 10" xfId="8593"/>
    <cellStyle name="GrandTotalNumber 10 2" xfId="8594"/>
    <cellStyle name="GrandTotalNumber 10 2 2" xfId="8595"/>
    <cellStyle name="GrandTotalNumber 10 2 2 2" xfId="8596"/>
    <cellStyle name="GrandTotalNumber 10 2 2 3" xfId="8597"/>
    <cellStyle name="GrandTotalNumber 10 2 3" xfId="8598"/>
    <cellStyle name="GrandTotalNumber 10 2 4" xfId="8599"/>
    <cellStyle name="GrandTotalNumber 10 3" xfId="8600"/>
    <cellStyle name="GrandTotalNumber 10 3 2" xfId="8601"/>
    <cellStyle name="GrandTotalNumber 10 3 2 2" xfId="8602"/>
    <cellStyle name="GrandTotalNumber 10 3 2 3" xfId="8603"/>
    <cellStyle name="GrandTotalNumber 10 3 3" xfId="8604"/>
    <cellStyle name="GrandTotalNumber 10 3 4" xfId="8605"/>
    <cellStyle name="GrandTotalNumber 10 4" xfId="8606"/>
    <cellStyle name="GrandTotalNumber 10 4 2" xfId="8607"/>
    <cellStyle name="GrandTotalNumber 10 4 2 2" xfId="8608"/>
    <cellStyle name="GrandTotalNumber 10 4 2 3" xfId="8609"/>
    <cellStyle name="GrandTotalNumber 10 4 3" xfId="8610"/>
    <cellStyle name="GrandTotalNumber 10 4 4" xfId="8611"/>
    <cellStyle name="GrandTotalNumber 10 5" xfId="8612"/>
    <cellStyle name="GrandTotalNumber 10 5 2" xfId="8613"/>
    <cellStyle name="GrandTotalNumber 10 5 2 2" xfId="8614"/>
    <cellStyle name="GrandTotalNumber 10 5 2 3" xfId="8615"/>
    <cellStyle name="GrandTotalNumber 10 5 3" xfId="8616"/>
    <cellStyle name="GrandTotalNumber 10 5 4" xfId="8617"/>
    <cellStyle name="GrandTotalNumber 10 6" xfId="8618"/>
    <cellStyle name="GrandTotalNumber 10 6 2" xfId="8619"/>
    <cellStyle name="GrandTotalNumber 10 6 2 2" xfId="8620"/>
    <cellStyle name="GrandTotalNumber 10 6 2 3" xfId="8621"/>
    <cellStyle name="GrandTotalNumber 10 6 3" xfId="8622"/>
    <cellStyle name="GrandTotalNumber 10 6 4" xfId="8623"/>
    <cellStyle name="GrandTotalNumber 10 7" xfId="8624"/>
    <cellStyle name="GrandTotalNumber 10 7 2" xfId="8625"/>
    <cellStyle name="GrandTotalNumber 10 7 3" xfId="8626"/>
    <cellStyle name="GrandTotalNumber 10 8" xfId="8627"/>
    <cellStyle name="GrandTotalNumber 10 9" xfId="8628"/>
    <cellStyle name="GrandTotalNumber 11" xfId="8629"/>
    <cellStyle name="GrandTotalNumber 11 2" xfId="8630"/>
    <cellStyle name="GrandTotalNumber 11 2 2" xfId="8631"/>
    <cellStyle name="GrandTotalNumber 11 2 3" xfId="8632"/>
    <cellStyle name="GrandTotalNumber 11 3" xfId="8633"/>
    <cellStyle name="GrandTotalNumber 11 4" xfId="8634"/>
    <cellStyle name="GrandTotalNumber 12" xfId="8635"/>
    <cellStyle name="GrandTotalNumber 12 2" xfId="8636"/>
    <cellStyle name="GrandTotalNumber 12 2 2" xfId="8637"/>
    <cellStyle name="GrandTotalNumber 12 2 3" xfId="8638"/>
    <cellStyle name="GrandTotalNumber 12 3" xfId="8639"/>
    <cellStyle name="GrandTotalNumber 12 4" xfId="8640"/>
    <cellStyle name="GrandTotalNumber 13" xfId="8641"/>
    <cellStyle name="GrandTotalNumber 13 2" xfId="8642"/>
    <cellStyle name="GrandTotalNumber 13 2 2" xfId="8643"/>
    <cellStyle name="GrandTotalNumber 13 2 3" xfId="8644"/>
    <cellStyle name="GrandTotalNumber 13 3" xfId="8645"/>
    <cellStyle name="GrandTotalNumber 13 4" xfId="8646"/>
    <cellStyle name="GrandTotalNumber 14" xfId="8647"/>
    <cellStyle name="GrandTotalNumber 14 2" xfId="8648"/>
    <cellStyle name="GrandTotalNumber 14 2 2" xfId="8649"/>
    <cellStyle name="GrandTotalNumber 14 2 3" xfId="8650"/>
    <cellStyle name="GrandTotalNumber 14 3" xfId="8651"/>
    <cellStyle name="GrandTotalNumber 14 4" xfId="8652"/>
    <cellStyle name="GrandTotalNumber 15" xfId="8653"/>
    <cellStyle name="GrandTotalNumber 15 2" xfId="8654"/>
    <cellStyle name="GrandTotalNumber 15 2 2" xfId="8655"/>
    <cellStyle name="GrandTotalNumber 15 2 3" xfId="8656"/>
    <cellStyle name="GrandTotalNumber 15 3" xfId="8657"/>
    <cellStyle name="GrandTotalNumber 15 4" xfId="8658"/>
    <cellStyle name="GrandTotalNumber 16" xfId="8659"/>
    <cellStyle name="GrandTotalNumber 16 2" xfId="8660"/>
    <cellStyle name="GrandTotalNumber 16 3" xfId="8661"/>
    <cellStyle name="GrandTotalNumber 17" xfId="8662"/>
    <cellStyle name="GrandTotalNumber 17 2" xfId="8663"/>
    <cellStyle name="GrandTotalNumber 17 3" xfId="8664"/>
    <cellStyle name="GrandTotalNumber 18" xfId="8665"/>
    <cellStyle name="GrandTotalNumber 18 2" xfId="8666"/>
    <cellStyle name="GrandTotalNumber 18 3" xfId="8667"/>
    <cellStyle name="GrandTotalNumber 19" xfId="8668"/>
    <cellStyle name="GrandTotalNumber 2" xfId="8669"/>
    <cellStyle name="GrandTotalNumber 2 10" xfId="8670"/>
    <cellStyle name="GrandTotalNumber 2 10 2" xfId="8671"/>
    <cellStyle name="GrandTotalNumber 2 10 3" xfId="8672"/>
    <cellStyle name="GrandTotalNumber 2 11" xfId="8673"/>
    <cellStyle name="GrandTotalNumber 2 11 2" xfId="8674"/>
    <cellStyle name="GrandTotalNumber 2 11 3" xfId="8675"/>
    <cellStyle name="GrandTotalNumber 2 12" xfId="8676"/>
    <cellStyle name="GrandTotalNumber 2 12 2" xfId="8677"/>
    <cellStyle name="GrandTotalNumber 2 12 3" xfId="8678"/>
    <cellStyle name="GrandTotalNumber 2 13" xfId="8679"/>
    <cellStyle name="GrandTotalNumber 2 13 2" xfId="8680"/>
    <cellStyle name="GrandTotalNumber 2 13 3" xfId="8681"/>
    <cellStyle name="GrandTotalNumber 2 14" xfId="8682"/>
    <cellStyle name="GrandTotalNumber 2 14 2" xfId="8683"/>
    <cellStyle name="GrandTotalNumber 2 14 3" xfId="8684"/>
    <cellStyle name="GrandTotalNumber 2 15" xfId="8685"/>
    <cellStyle name="GrandTotalNumber 2 16" xfId="8686"/>
    <cellStyle name="GrandTotalNumber 2 2" xfId="8687"/>
    <cellStyle name="GrandTotalNumber 2 2 10" xfId="8688"/>
    <cellStyle name="GrandTotalNumber 2 2 10 2" xfId="8689"/>
    <cellStyle name="GrandTotalNumber 2 2 10 3" xfId="8690"/>
    <cellStyle name="GrandTotalNumber 2 2 11" xfId="8691"/>
    <cellStyle name="GrandTotalNumber 2 2 12" xfId="8692"/>
    <cellStyle name="GrandTotalNumber 2 2 2" xfId="8693"/>
    <cellStyle name="GrandTotalNumber 2 2 2 2" xfId="8694"/>
    <cellStyle name="GrandTotalNumber 2 2 2 2 2" xfId="8695"/>
    <cellStyle name="GrandTotalNumber 2 2 2 2 2 2" xfId="8696"/>
    <cellStyle name="GrandTotalNumber 2 2 2 2 2 3" xfId="8697"/>
    <cellStyle name="GrandTotalNumber 2 2 2 2 3" xfId="8698"/>
    <cellStyle name="GrandTotalNumber 2 2 2 2 4" xfId="8699"/>
    <cellStyle name="GrandTotalNumber 2 2 2 3" xfId="8700"/>
    <cellStyle name="GrandTotalNumber 2 2 2 3 2" xfId="8701"/>
    <cellStyle name="GrandTotalNumber 2 2 2 3 2 2" xfId="8702"/>
    <cellStyle name="GrandTotalNumber 2 2 2 3 2 3" xfId="8703"/>
    <cellStyle name="GrandTotalNumber 2 2 2 3 3" xfId="8704"/>
    <cellStyle name="GrandTotalNumber 2 2 2 3 4" xfId="8705"/>
    <cellStyle name="GrandTotalNumber 2 2 2 4" xfId="8706"/>
    <cellStyle name="GrandTotalNumber 2 2 2 4 2" xfId="8707"/>
    <cellStyle name="GrandTotalNumber 2 2 2 4 2 2" xfId="8708"/>
    <cellStyle name="GrandTotalNumber 2 2 2 4 2 3" xfId="8709"/>
    <cellStyle name="GrandTotalNumber 2 2 2 4 3" xfId="8710"/>
    <cellStyle name="GrandTotalNumber 2 2 2 4 4" xfId="8711"/>
    <cellStyle name="GrandTotalNumber 2 2 2 5" xfId="8712"/>
    <cellStyle name="GrandTotalNumber 2 2 2 5 2" xfId="8713"/>
    <cellStyle name="GrandTotalNumber 2 2 2 5 2 2" xfId="8714"/>
    <cellStyle name="GrandTotalNumber 2 2 2 5 2 3" xfId="8715"/>
    <cellStyle name="GrandTotalNumber 2 2 2 5 3" xfId="8716"/>
    <cellStyle name="GrandTotalNumber 2 2 2 5 4" xfId="8717"/>
    <cellStyle name="GrandTotalNumber 2 2 2 6" xfId="8718"/>
    <cellStyle name="GrandTotalNumber 2 2 2 6 2" xfId="8719"/>
    <cellStyle name="GrandTotalNumber 2 2 2 6 2 2" xfId="8720"/>
    <cellStyle name="GrandTotalNumber 2 2 2 6 2 3" xfId="8721"/>
    <cellStyle name="GrandTotalNumber 2 2 2 6 3" xfId="8722"/>
    <cellStyle name="GrandTotalNumber 2 2 2 6 4" xfId="8723"/>
    <cellStyle name="GrandTotalNumber 2 2 2 7" xfId="8724"/>
    <cellStyle name="GrandTotalNumber 2 2 2 7 2" xfId="8725"/>
    <cellStyle name="GrandTotalNumber 2 2 2 7 3" xfId="8726"/>
    <cellStyle name="GrandTotalNumber 2 2 2 8" xfId="8727"/>
    <cellStyle name="GrandTotalNumber 2 2 2 9" xfId="8728"/>
    <cellStyle name="GrandTotalNumber 2 2 3" xfId="8729"/>
    <cellStyle name="GrandTotalNumber 2 2 3 2" xfId="8730"/>
    <cellStyle name="GrandTotalNumber 2 2 3 2 2" xfId="8731"/>
    <cellStyle name="GrandTotalNumber 2 2 3 2 2 2" xfId="8732"/>
    <cellStyle name="GrandTotalNumber 2 2 3 2 2 3" xfId="8733"/>
    <cellStyle name="GrandTotalNumber 2 2 3 2 3" xfId="8734"/>
    <cellStyle name="GrandTotalNumber 2 2 3 2 4" xfId="8735"/>
    <cellStyle name="GrandTotalNumber 2 2 3 3" xfId="8736"/>
    <cellStyle name="GrandTotalNumber 2 2 3 3 2" xfId="8737"/>
    <cellStyle name="GrandTotalNumber 2 2 3 3 2 2" xfId="8738"/>
    <cellStyle name="GrandTotalNumber 2 2 3 3 2 3" xfId="8739"/>
    <cellStyle name="GrandTotalNumber 2 2 3 3 3" xfId="8740"/>
    <cellStyle name="GrandTotalNumber 2 2 3 3 4" xfId="8741"/>
    <cellStyle name="GrandTotalNumber 2 2 3 4" xfId="8742"/>
    <cellStyle name="GrandTotalNumber 2 2 3 4 2" xfId="8743"/>
    <cellStyle name="GrandTotalNumber 2 2 3 4 2 2" xfId="8744"/>
    <cellStyle name="GrandTotalNumber 2 2 3 4 2 3" xfId="8745"/>
    <cellStyle name="GrandTotalNumber 2 2 3 4 3" xfId="8746"/>
    <cellStyle name="GrandTotalNumber 2 2 3 4 4" xfId="8747"/>
    <cellStyle name="GrandTotalNumber 2 2 3 5" xfId="8748"/>
    <cellStyle name="GrandTotalNumber 2 2 3 5 2" xfId="8749"/>
    <cellStyle name="GrandTotalNumber 2 2 3 5 2 2" xfId="8750"/>
    <cellStyle name="GrandTotalNumber 2 2 3 5 2 3" xfId="8751"/>
    <cellStyle name="GrandTotalNumber 2 2 3 5 3" xfId="8752"/>
    <cellStyle name="GrandTotalNumber 2 2 3 5 4" xfId="8753"/>
    <cellStyle name="GrandTotalNumber 2 2 3 6" xfId="8754"/>
    <cellStyle name="GrandTotalNumber 2 2 3 6 2" xfId="8755"/>
    <cellStyle name="GrandTotalNumber 2 2 3 6 2 2" xfId="8756"/>
    <cellStyle name="GrandTotalNumber 2 2 3 6 2 3" xfId="8757"/>
    <cellStyle name="GrandTotalNumber 2 2 3 6 3" xfId="8758"/>
    <cellStyle name="GrandTotalNumber 2 2 3 6 4" xfId="8759"/>
    <cellStyle name="GrandTotalNumber 2 2 3 7" xfId="8760"/>
    <cellStyle name="GrandTotalNumber 2 2 3 7 2" xfId="8761"/>
    <cellStyle name="GrandTotalNumber 2 2 3 7 3" xfId="8762"/>
    <cellStyle name="GrandTotalNumber 2 2 3 8" xfId="8763"/>
    <cellStyle name="GrandTotalNumber 2 2 3 9" xfId="8764"/>
    <cellStyle name="GrandTotalNumber 2 2 4" xfId="8765"/>
    <cellStyle name="GrandTotalNumber 2 2 4 2" xfId="8766"/>
    <cellStyle name="GrandTotalNumber 2 2 4 2 2" xfId="8767"/>
    <cellStyle name="GrandTotalNumber 2 2 4 2 2 2" xfId="8768"/>
    <cellStyle name="GrandTotalNumber 2 2 4 2 2 3" xfId="8769"/>
    <cellStyle name="GrandTotalNumber 2 2 4 2 3" xfId="8770"/>
    <cellStyle name="GrandTotalNumber 2 2 4 2 4" xfId="8771"/>
    <cellStyle name="GrandTotalNumber 2 2 4 3" xfId="8772"/>
    <cellStyle name="GrandTotalNumber 2 2 4 3 2" xfId="8773"/>
    <cellStyle name="GrandTotalNumber 2 2 4 3 2 2" xfId="8774"/>
    <cellStyle name="GrandTotalNumber 2 2 4 3 2 3" xfId="8775"/>
    <cellStyle name="GrandTotalNumber 2 2 4 3 3" xfId="8776"/>
    <cellStyle name="GrandTotalNumber 2 2 4 3 4" xfId="8777"/>
    <cellStyle name="GrandTotalNumber 2 2 4 4" xfId="8778"/>
    <cellStyle name="GrandTotalNumber 2 2 4 4 2" xfId="8779"/>
    <cellStyle name="GrandTotalNumber 2 2 4 4 2 2" xfId="8780"/>
    <cellStyle name="GrandTotalNumber 2 2 4 4 2 3" xfId="8781"/>
    <cellStyle name="GrandTotalNumber 2 2 4 4 3" xfId="8782"/>
    <cellStyle name="GrandTotalNumber 2 2 4 4 4" xfId="8783"/>
    <cellStyle name="GrandTotalNumber 2 2 4 5" xfId="8784"/>
    <cellStyle name="GrandTotalNumber 2 2 4 5 2" xfId="8785"/>
    <cellStyle name="GrandTotalNumber 2 2 4 5 2 2" xfId="8786"/>
    <cellStyle name="GrandTotalNumber 2 2 4 5 2 3" xfId="8787"/>
    <cellStyle name="GrandTotalNumber 2 2 4 5 3" xfId="8788"/>
    <cellStyle name="GrandTotalNumber 2 2 4 5 4" xfId="8789"/>
    <cellStyle name="GrandTotalNumber 2 2 4 6" xfId="8790"/>
    <cellStyle name="GrandTotalNumber 2 2 4 6 2" xfId="8791"/>
    <cellStyle name="GrandTotalNumber 2 2 4 6 2 2" xfId="8792"/>
    <cellStyle name="GrandTotalNumber 2 2 4 6 2 3" xfId="8793"/>
    <cellStyle name="GrandTotalNumber 2 2 4 6 3" xfId="8794"/>
    <cellStyle name="GrandTotalNumber 2 2 4 6 4" xfId="8795"/>
    <cellStyle name="GrandTotalNumber 2 2 4 7" xfId="8796"/>
    <cellStyle name="GrandTotalNumber 2 2 4 7 2" xfId="8797"/>
    <cellStyle name="GrandTotalNumber 2 2 4 7 3" xfId="8798"/>
    <cellStyle name="GrandTotalNumber 2 2 4 8" xfId="8799"/>
    <cellStyle name="GrandTotalNumber 2 2 4 9" xfId="8800"/>
    <cellStyle name="GrandTotalNumber 2 2 5" xfId="8801"/>
    <cellStyle name="GrandTotalNumber 2 2 5 2" xfId="8802"/>
    <cellStyle name="GrandTotalNumber 2 2 5 2 2" xfId="8803"/>
    <cellStyle name="GrandTotalNumber 2 2 5 2 3" xfId="8804"/>
    <cellStyle name="GrandTotalNumber 2 2 5 3" xfId="8805"/>
    <cellStyle name="GrandTotalNumber 2 2 5 4" xfId="8806"/>
    <cellStyle name="GrandTotalNumber 2 2 6" xfId="8807"/>
    <cellStyle name="GrandTotalNumber 2 2 6 2" xfId="8808"/>
    <cellStyle name="GrandTotalNumber 2 2 6 2 2" xfId="8809"/>
    <cellStyle name="GrandTotalNumber 2 2 6 2 3" xfId="8810"/>
    <cellStyle name="GrandTotalNumber 2 2 6 3" xfId="8811"/>
    <cellStyle name="GrandTotalNumber 2 2 6 4" xfId="8812"/>
    <cellStyle name="GrandTotalNumber 2 2 7" xfId="8813"/>
    <cellStyle name="GrandTotalNumber 2 2 7 2" xfId="8814"/>
    <cellStyle name="GrandTotalNumber 2 2 7 2 2" xfId="8815"/>
    <cellStyle name="GrandTotalNumber 2 2 7 2 3" xfId="8816"/>
    <cellStyle name="GrandTotalNumber 2 2 7 3" xfId="8817"/>
    <cellStyle name="GrandTotalNumber 2 2 7 4" xfId="8818"/>
    <cellStyle name="GrandTotalNumber 2 2 8" xfId="8819"/>
    <cellStyle name="GrandTotalNumber 2 2 8 2" xfId="8820"/>
    <cellStyle name="GrandTotalNumber 2 2 8 2 2" xfId="8821"/>
    <cellStyle name="GrandTotalNumber 2 2 8 2 3" xfId="8822"/>
    <cellStyle name="GrandTotalNumber 2 2 8 3" xfId="8823"/>
    <cellStyle name="GrandTotalNumber 2 2 8 4" xfId="8824"/>
    <cellStyle name="GrandTotalNumber 2 2 9" xfId="8825"/>
    <cellStyle name="GrandTotalNumber 2 2 9 2" xfId="8826"/>
    <cellStyle name="GrandTotalNumber 2 2 9 2 2" xfId="8827"/>
    <cellStyle name="GrandTotalNumber 2 2 9 2 3" xfId="8828"/>
    <cellStyle name="GrandTotalNumber 2 2 9 3" xfId="8829"/>
    <cellStyle name="GrandTotalNumber 2 2 9 4" xfId="8830"/>
    <cellStyle name="GrandTotalNumber 2 3" xfId="8831"/>
    <cellStyle name="GrandTotalNumber 2 3 2" xfId="8832"/>
    <cellStyle name="GrandTotalNumber 2 3 2 2" xfId="8833"/>
    <cellStyle name="GrandTotalNumber 2 3 2 2 2" xfId="8834"/>
    <cellStyle name="GrandTotalNumber 2 3 2 2 3" xfId="8835"/>
    <cellStyle name="GrandTotalNumber 2 3 2 3" xfId="8836"/>
    <cellStyle name="GrandTotalNumber 2 3 2 4" xfId="8837"/>
    <cellStyle name="GrandTotalNumber 2 3 3" xfId="8838"/>
    <cellStyle name="GrandTotalNumber 2 3 3 2" xfId="8839"/>
    <cellStyle name="GrandTotalNumber 2 3 3 2 2" xfId="8840"/>
    <cellStyle name="GrandTotalNumber 2 3 3 2 3" xfId="8841"/>
    <cellStyle name="GrandTotalNumber 2 3 3 3" xfId="8842"/>
    <cellStyle name="GrandTotalNumber 2 3 3 4" xfId="8843"/>
    <cellStyle name="GrandTotalNumber 2 3 4" xfId="8844"/>
    <cellStyle name="GrandTotalNumber 2 3 4 2" xfId="8845"/>
    <cellStyle name="GrandTotalNumber 2 3 4 2 2" xfId="8846"/>
    <cellStyle name="GrandTotalNumber 2 3 4 2 3" xfId="8847"/>
    <cellStyle name="GrandTotalNumber 2 3 4 3" xfId="8848"/>
    <cellStyle name="GrandTotalNumber 2 3 4 4" xfId="8849"/>
    <cellStyle name="GrandTotalNumber 2 3 5" xfId="8850"/>
    <cellStyle name="GrandTotalNumber 2 3 5 2" xfId="8851"/>
    <cellStyle name="GrandTotalNumber 2 3 5 2 2" xfId="8852"/>
    <cellStyle name="GrandTotalNumber 2 3 5 2 3" xfId="8853"/>
    <cellStyle name="GrandTotalNumber 2 3 5 3" xfId="8854"/>
    <cellStyle name="GrandTotalNumber 2 3 5 4" xfId="8855"/>
    <cellStyle name="GrandTotalNumber 2 3 6" xfId="8856"/>
    <cellStyle name="GrandTotalNumber 2 3 6 2" xfId="8857"/>
    <cellStyle name="GrandTotalNumber 2 3 6 2 2" xfId="8858"/>
    <cellStyle name="GrandTotalNumber 2 3 6 2 3" xfId="8859"/>
    <cellStyle name="GrandTotalNumber 2 3 6 3" xfId="8860"/>
    <cellStyle name="GrandTotalNumber 2 3 6 4" xfId="8861"/>
    <cellStyle name="GrandTotalNumber 2 3 7" xfId="8862"/>
    <cellStyle name="GrandTotalNumber 2 3 7 2" xfId="8863"/>
    <cellStyle name="GrandTotalNumber 2 3 7 3" xfId="8864"/>
    <cellStyle name="GrandTotalNumber 2 3 8" xfId="8865"/>
    <cellStyle name="GrandTotalNumber 2 3 9" xfId="8866"/>
    <cellStyle name="GrandTotalNumber 2 4" xfId="8867"/>
    <cellStyle name="GrandTotalNumber 2 4 2" xfId="8868"/>
    <cellStyle name="GrandTotalNumber 2 4 2 2" xfId="8869"/>
    <cellStyle name="GrandTotalNumber 2 4 2 2 2" xfId="8870"/>
    <cellStyle name="GrandTotalNumber 2 4 2 2 3" xfId="8871"/>
    <cellStyle name="GrandTotalNumber 2 4 2 3" xfId="8872"/>
    <cellStyle name="GrandTotalNumber 2 4 2 4" xfId="8873"/>
    <cellStyle name="GrandTotalNumber 2 4 3" xfId="8874"/>
    <cellStyle name="GrandTotalNumber 2 4 3 2" xfId="8875"/>
    <cellStyle name="GrandTotalNumber 2 4 3 2 2" xfId="8876"/>
    <cellStyle name="GrandTotalNumber 2 4 3 2 3" xfId="8877"/>
    <cellStyle name="GrandTotalNumber 2 4 3 3" xfId="8878"/>
    <cellStyle name="GrandTotalNumber 2 4 3 4" xfId="8879"/>
    <cellStyle name="GrandTotalNumber 2 4 4" xfId="8880"/>
    <cellStyle name="GrandTotalNumber 2 4 4 2" xfId="8881"/>
    <cellStyle name="GrandTotalNumber 2 4 4 2 2" xfId="8882"/>
    <cellStyle name="GrandTotalNumber 2 4 4 2 3" xfId="8883"/>
    <cellStyle name="GrandTotalNumber 2 4 4 3" xfId="8884"/>
    <cellStyle name="GrandTotalNumber 2 4 4 4" xfId="8885"/>
    <cellStyle name="GrandTotalNumber 2 4 5" xfId="8886"/>
    <cellStyle name="GrandTotalNumber 2 4 5 2" xfId="8887"/>
    <cellStyle name="GrandTotalNumber 2 4 5 2 2" xfId="8888"/>
    <cellStyle name="GrandTotalNumber 2 4 5 2 3" xfId="8889"/>
    <cellStyle name="GrandTotalNumber 2 4 5 3" xfId="8890"/>
    <cellStyle name="GrandTotalNumber 2 4 5 4" xfId="8891"/>
    <cellStyle name="GrandTotalNumber 2 4 6" xfId="8892"/>
    <cellStyle name="GrandTotalNumber 2 4 6 2" xfId="8893"/>
    <cellStyle name="GrandTotalNumber 2 4 6 2 2" xfId="8894"/>
    <cellStyle name="GrandTotalNumber 2 4 6 2 3" xfId="8895"/>
    <cellStyle name="GrandTotalNumber 2 4 6 3" xfId="8896"/>
    <cellStyle name="GrandTotalNumber 2 4 6 4" xfId="8897"/>
    <cellStyle name="GrandTotalNumber 2 4 7" xfId="8898"/>
    <cellStyle name="GrandTotalNumber 2 4 7 2" xfId="8899"/>
    <cellStyle name="GrandTotalNumber 2 4 7 3" xfId="8900"/>
    <cellStyle name="GrandTotalNumber 2 4 8" xfId="8901"/>
    <cellStyle name="GrandTotalNumber 2 4 9" xfId="8902"/>
    <cellStyle name="GrandTotalNumber 2 5" xfId="8903"/>
    <cellStyle name="GrandTotalNumber 2 5 2" xfId="8904"/>
    <cellStyle name="GrandTotalNumber 2 5 2 2" xfId="8905"/>
    <cellStyle name="GrandTotalNumber 2 5 2 2 2" xfId="8906"/>
    <cellStyle name="GrandTotalNumber 2 5 2 2 3" xfId="8907"/>
    <cellStyle name="GrandTotalNumber 2 5 2 3" xfId="8908"/>
    <cellStyle name="GrandTotalNumber 2 5 2 4" xfId="8909"/>
    <cellStyle name="GrandTotalNumber 2 5 3" xfId="8910"/>
    <cellStyle name="GrandTotalNumber 2 5 3 2" xfId="8911"/>
    <cellStyle name="GrandTotalNumber 2 5 3 2 2" xfId="8912"/>
    <cellStyle name="GrandTotalNumber 2 5 3 2 3" xfId="8913"/>
    <cellStyle name="GrandTotalNumber 2 5 3 3" xfId="8914"/>
    <cellStyle name="GrandTotalNumber 2 5 3 4" xfId="8915"/>
    <cellStyle name="GrandTotalNumber 2 5 4" xfId="8916"/>
    <cellStyle name="GrandTotalNumber 2 5 4 2" xfId="8917"/>
    <cellStyle name="GrandTotalNumber 2 5 4 2 2" xfId="8918"/>
    <cellStyle name="GrandTotalNumber 2 5 4 2 3" xfId="8919"/>
    <cellStyle name="GrandTotalNumber 2 5 4 3" xfId="8920"/>
    <cellStyle name="GrandTotalNumber 2 5 4 4" xfId="8921"/>
    <cellStyle name="GrandTotalNumber 2 5 5" xfId="8922"/>
    <cellStyle name="GrandTotalNumber 2 5 5 2" xfId="8923"/>
    <cellStyle name="GrandTotalNumber 2 5 5 2 2" xfId="8924"/>
    <cellStyle name="GrandTotalNumber 2 5 5 2 3" xfId="8925"/>
    <cellStyle name="GrandTotalNumber 2 5 5 3" xfId="8926"/>
    <cellStyle name="GrandTotalNumber 2 5 5 4" xfId="8927"/>
    <cellStyle name="GrandTotalNumber 2 5 6" xfId="8928"/>
    <cellStyle name="GrandTotalNumber 2 5 6 2" xfId="8929"/>
    <cellStyle name="GrandTotalNumber 2 5 6 2 2" xfId="8930"/>
    <cellStyle name="GrandTotalNumber 2 5 6 2 3" xfId="8931"/>
    <cellStyle name="GrandTotalNumber 2 5 6 3" xfId="8932"/>
    <cellStyle name="GrandTotalNumber 2 5 6 4" xfId="8933"/>
    <cellStyle name="GrandTotalNumber 2 5 7" xfId="8934"/>
    <cellStyle name="GrandTotalNumber 2 5 7 2" xfId="8935"/>
    <cellStyle name="GrandTotalNumber 2 5 7 3" xfId="8936"/>
    <cellStyle name="GrandTotalNumber 2 5 8" xfId="8937"/>
    <cellStyle name="GrandTotalNumber 2 5 9" xfId="8938"/>
    <cellStyle name="GrandTotalNumber 2 6" xfId="8939"/>
    <cellStyle name="GrandTotalNumber 2 6 2" xfId="8940"/>
    <cellStyle name="GrandTotalNumber 2 6 2 2" xfId="8941"/>
    <cellStyle name="GrandTotalNumber 2 6 2 3" xfId="8942"/>
    <cellStyle name="GrandTotalNumber 2 6 3" xfId="8943"/>
    <cellStyle name="GrandTotalNumber 2 6 4" xfId="8944"/>
    <cellStyle name="GrandTotalNumber 2 7" xfId="8945"/>
    <cellStyle name="GrandTotalNumber 2 7 2" xfId="8946"/>
    <cellStyle name="GrandTotalNumber 2 7 2 2" xfId="8947"/>
    <cellStyle name="GrandTotalNumber 2 7 2 3" xfId="8948"/>
    <cellStyle name="GrandTotalNumber 2 7 3" xfId="8949"/>
    <cellStyle name="GrandTotalNumber 2 7 4" xfId="8950"/>
    <cellStyle name="GrandTotalNumber 2 8" xfId="8951"/>
    <cellStyle name="GrandTotalNumber 2 8 2" xfId="8952"/>
    <cellStyle name="GrandTotalNumber 2 8 2 2" xfId="8953"/>
    <cellStyle name="GrandTotalNumber 2 8 2 3" xfId="8954"/>
    <cellStyle name="GrandTotalNumber 2 8 3" xfId="8955"/>
    <cellStyle name="GrandTotalNumber 2 8 4" xfId="8956"/>
    <cellStyle name="GrandTotalNumber 2 9" xfId="8957"/>
    <cellStyle name="GrandTotalNumber 2 9 2" xfId="8958"/>
    <cellStyle name="GrandTotalNumber 2 9 2 2" xfId="8959"/>
    <cellStyle name="GrandTotalNumber 2 9 2 3" xfId="8960"/>
    <cellStyle name="GrandTotalNumber 2 9 3" xfId="8961"/>
    <cellStyle name="GrandTotalNumber 2 9 4" xfId="8962"/>
    <cellStyle name="GrandTotalNumber 20" xfId="8963"/>
    <cellStyle name="GrandTotalNumber 3" xfId="8964"/>
    <cellStyle name="GrandTotalNumber 3 10" xfId="8965"/>
    <cellStyle name="GrandTotalNumber 3 10 2" xfId="8966"/>
    <cellStyle name="GrandTotalNumber 3 10 3" xfId="8967"/>
    <cellStyle name="GrandTotalNumber 3 11" xfId="8968"/>
    <cellStyle name="GrandTotalNumber 3 11 2" xfId="8969"/>
    <cellStyle name="GrandTotalNumber 3 11 3" xfId="8970"/>
    <cellStyle name="GrandTotalNumber 3 12" xfId="8971"/>
    <cellStyle name="GrandTotalNumber 3 12 2" xfId="8972"/>
    <cellStyle name="GrandTotalNumber 3 12 3" xfId="8973"/>
    <cellStyle name="GrandTotalNumber 3 13" xfId="8974"/>
    <cellStyle name="GrandTotalNumber 3 13 2" xfId="8975"/>
    <cellStyle name="GrandTotalNumber 3 13 3" xfId="8976"/>
    <cellStyle name="GrandTotalNumber 3 14" xfId="8977"/>
    <cellStyle name="GrandTotalNumber 3 14 2" xfId="8978"/>
    <cellStyle name="GrandTotalNumber 3 14 3" xfId="8979"/>
    <cellStyle name="GrandTotalNumber 3 15" xfId="8980"/>
    <cellStyle name="GrandTotalNumber 3 16" xfId="8981"/>
    <cellStyle name="GrandTotalNumber 3 2" xfId="8982"/>
    <cellStyle name="GrandTotalNumber 3 2 10" xfId="8983"/>
    <cellStyle name="GrandTotalNumber 3 2 10 2" xfId="8984"/>
    <cellStyle name="GrandTotalNumber 3 2 10 3" xfId="8985"/>
    <cellStyle name="GrandTotalNumber 3 2 11" xfId="8986"/>
    <cellStyle name="GrandTotalNumber 3 2 12" xfId="8987"/>
    <cellStyle name="GrandTotalNumber 3 2 2" xfId="8988"/>
    <cellStyle name="GrandTotalNumber 3 2 2 2" xfId="8989"/>
    <cellStyle name="GrandTotalNumber 3 2 2 2 2" xfId="8990"/>
    <cellStyle name="GrandTotalNumber 3 2 2 2 2 2" xfId="8991"/>
    <cellStyle name="GrandTotalNumber 3 2 2 2 2 3" xfId="8992"/>
    <cellStyle name="GrandTotalNumber 3 2 2 2 3" xfId="8993"/>
    <cellStyle name="GrandTotalNumber 3 2 2 2 4" xfId="8994"/>
    <cellStyle name="GrandTotalNumber 3 2 2 3" xfId="8995"/>
    <cellStyle name="GrandTotalNumber 3 2 2 3 2" xfId="8996"/>
    <cellStyle name="GrandTotalNumber 3 2 2 3 2 2" xfId="8997"/>
    <cellStyle name="GrandTotalNumber 3 2 2 3 2 3" xfId="8998"/>
    <cellStyle name="GrandTotalNumber 3 2 2 3 3" xfId="8999"/>
    <cellStyle name="GrandTotalNumber 3 2 2 3 4" xfId="9000"/>
    <cellStyle name="GrandTotalNumber 3 2 2 4" xfId="9001"/>
    <cellStyle name="GrandTotalNumber 3 2 2 4 2" xfId="9002"/>
    <cellStyle name="GrandTotalNumber 3 2 2 4 2 2" xfId="9003"/>
    <cellStyle name="GrandTotalNumber 3 2 2 4 2 3" xfId="9004"/>
    <cellStyle name="GrandTotalNumber 3 2 2 4 3" xfId="9005"/>
    <cellStyle name="GrandTotalNumber 3 2 2 4 4" xfId="9006"/>
    <cellStyle name="GrandTotalNumber 3 2 2 5" xfId="9007"/>
    <cellStyle name="GrandTotalNumber 3 2 2 5 2" xfId="9008"/>
    <cellStyle name="GrandTotalNumber 3 2 2 5 2 2" xfId="9009"/>
    <cellStyle name="GrandTotalNumber 3 2 2 5 2 3" xfId="9010"/>
    <cellStyle name="GrandTotalNumber 3 2 2 5 3" xfId="9011"/>
    <cellStyle name="GrandTotalNumber 3 2 2 5 4" xfId="9012"/>
    <cellStyle name="GrandTotalNumber 3 2 2 6" xfId="9013"/>
    <cellStyle name="GrandTotalNumber 3 2 2 6 2" xfId="9014"/>
    <cellStyle name="GrandTotalNumber 3 2 2 6 2 2" xfId="9015"/>
    <cellStyle name="GrandTotalNumber 3 2 2 6 2 3" xfId="9016"/>
    <cellStyle name="GrandTotalNumber 3 2 2 6 3" xfId="9017"/>
    <cellStyle name="GrandTotalNumber 3 2 2 6 4" xfId="9018"/>
    <cellStyle name="GrandTotalNumber 3 2 2 7" xfId="9019"/>
    <cellStyle name="GrandTotalNumber 3 2 2 7 2" xfId="9020"/>
    <cellStyle name="GrandTotalNumber 3 2 2 7 3" xfId="9021"/>
    <cellStyle name="GrandTotalNumber 3 2 2 8" xfId="9022"/>
    <cellStyle name="GrandTotalNumber 3 2 2 9" xfId="9023"/>
    <cellStyle name="GrandTotalNumber 3 2 3" xfId="9024"/>
    <cellStyle name="GrandTotalNumber 3 2 3 2" xfId="9025"/>
    <cellStyle name="GrandTotalNumber 3 2 3 2 2" xfId="9026"/>
    <cellStyle name="GrandTotalNumber 3 2 3 2 2 2" xfId="9027"/>
    <cellStyle name="GrandTotalNumber 3 2 3 2 2 3" xfId="9028"/>
    <cellStyle name="GrandTotalNumber 3 2 3 2 3" xfId="9029"/>
    <cellStyle name="GrandTotalNumber 3 2 3 2 4" xfId="9030"/>
    <cellStyle name="GrandTotalNumber 3 2 3 3" xfId="9031"/>
    <cellStyle name="GrandTotalNumber 3 2 3 3 2" xfId="9032"/>
    <cellStyle name="GrandTotalNumber 3 2 3 3 2 2" xfId="9033"/>
    <cellStyle name="GrandTotalNumber 3 2 3 3 2 3" xfId="9034"/>
    <cellStyle name="GrandTotalNumber 3 2 3 3 3" xfId="9035"/>
    <cellStyle name="GrandTotalNumber 3 2 3 3 4" xfId="9036"/>
    <cellStyle name="GrandTotalNumber 3 2 3 4" xfId="9037"/>
    <cellStyle name="GrandTotalNumber 3 2 3 4 2" xfId="9038"/>
    <cellStyle name="GrandTotalNumber 3 2 3 4 2 2" xfId="9039"/>
    <cellStyle name="GrandTotalNumber 3 2 3 4 2 3" xfId="9040"/>
    <cellStyle name="GrandTotalNumber 3 2 3 4 3" xfId="9041"/>
    <cellStyle name="GrandTotalNumber 3 2 3 4 4" xfId="9042"/>
    <cellStyle name="GrandTotalNumber 3 2 3 5" xfId="9043"/>
    <cellStyle name="GrandTotalNumber 3 2 3 5 2" xfId="9044"/>
    <cellStyle name="GrandTotalNumber 3 2 3 5 2 2" xfId="9045"/>
    <cellStyle name="GrandTotalNumber 3 2 3 5 2 3" xfId="9046"/>
    <cellStyle name="GrandTotalNumber 3 2 3 5 3" xfId="9047"/>
    <cellStyle name="GrandTotalNumber 3 2 3 5 4" xfId="9048"/>
    <cellStyle name="GrandTotalNumber 3 2 3 6" xfId="9049"/>
    <cellStyle name="GrandTotalNumber 3 2 3 6 2" xfId="9050"/>
    <cellStyle name="GrandTotalNumber 3 2 3 6 2 2" xfId="9051"/>
    <cellStyle name="GrandTotalNumber 3 2 3 6 2 3" xfId="9052"/>
    <cellStyle name="GrandTotalNumber 3 2 3 6 3" xfId="9053"/>
    <cellStyle name="GrandTotalNumber 3 2 3 6 4" xfId="9054"/>
    <cellStyle name="GrandTotalNumber 3 2 3 7" xfId="9055"/>
    <cellStyle name="GrandTotalNumber 3 2 3 7 2" xfId="9056"/>
    <cellStyle name="GrandTotalNumber 3 2 3 7 3" xfId="9057"/>
    <cellStyle name="GrandTotalNumber 3 2 3 8" xfId="9058"/>
    <cellStyle name="GrandTotalNumber 3 2 3 9" xfId="9059"/>
    <cellStyle name="GrandTotalNumber 3 2 4" xfId="9060"/>
    <cellStyle name="GrandTotalNumber 3 2 4 2" xfId="9061"/>
    <cellStyle name="GrandTotalNumber 3 2 4 2 2" xfId="9062"/>
    <cellStyle name="GrandTotalNumber 3 2 4 2 2 2" xfId="9063"/>
    <cellStyle name="GrandTotalNumber 3 2 4 2 2 3" xfId="9064"/>
    <cellStyle name="GrandTotalNumber 3 2 4 2 3" xfId="9065"/>
    <cellStyle name="GrandTotalNumber 3 2 4 2 4" xfId="9066"/>
    <cellStyle name="GrandTotalNumber 3 2 4 3" xfId="9067"/>
    <cellStyle name="GrandTotalNumber 3 2 4 3 2" xfId="9068"/>
    <cellStyle name="GrandTotalNumber 3 2 4 3 2 2" xfId="9069"/>
    <cellStyle name="GrandTotalNumber 3 2 4 3 2 3" xfId="9070"/>
    <cellStyle name="GrandTotalNumber 3 2 4 3 3" xfId="9071"/>
    <cellStyle name="GrandTotalNumber 3 2 4 3 4" xfId="9072"/>
    <cellStyle name="GrandTotalNumber 3 2 4 4" xfId="9073"/>
    <cellStyle name="GrandTotalNumber 3 2 4 4 2" xfId="9074"/>
    <cellStyle name="GrandTotalNumber 3 2 4 4 2 2" xfId="9075"/>
    <cellStyle name="GrandTotalNumber 3 2 4 4 2 3" xfId="9076"/>
    <cellStyle name="GrandTotalNumber 3 2 4 4 3" xfId="9077"/>
    <cellStyle name="GrandTotalNumber 3 2 4 4 4" xfId="9078"/>
    <cellStyle name="GrandTotalNumber 3 2 4 5" xfId="9079"/>
    <cellStyle name="GrandTotalNumber 3 2 4 5 2" xfId="9080"/>
    <cellStyle name="GrandTotalNumber 3 2 4 5 2 2" xfId="9081"/>
    <cellStyle name="GrandTotalNumber 3 2 4 5 2 3" xfId="9082"/>
    <cellStyle name="GrandTotalNumber 3 2 4 5 3" xfId="9083"/>
    <cellStyle name="GrandTotalNumber 3 2 4 5 4" xfId="9084"/>
    <cellStyle name="GrandTotalNumber 3 2 4 6" xfId="9085"/>
    <cellStyle name="GrandTotalNumber 3 2 4 6 2" xfId="9086"/>
    <cellStyle name="GrandTotalNumber 3 2 4 6 2 2" xfId="9087"/>
    <cellStyle name="GrandTotalNumber 3 2 4 6 2 3" xfId="9088"/>
    <cellStyle name="GrandTotalNumber 3 2 4 6 3" xfId="9089"/>
    <cellStyle name="GrandTotalNumber 3 2 4 6 4" xfId="9090"/>
    <cellStyle name="GrandTotalNumber 3 2 4 7" xfId="9091"/>
    <cellStyle name="GrandTotalNumber 3 2 4 7 2" xfId="9092"/>
    <cellStyle name="GrandTotalNumber 3 2 4 7 3" xfId="9093"/>
    <cellStyle name="GrandTotalNumber 3 2 4 8" xfId="9094"/>
    <cellStyle name="GrandTotalNumber 3 2 4 9" xfId="9095"/>
    <cellStyle name="GrandTotalNumber 3 2 5" xfId="9096"/>
    <cellStyle name="GrandTotalNumber 3 2 5 2" xfId="9097"/>
    <cellStyle name="GrandTotalNumber 3 2 5 2 2" xfId="9098"/>
    <cellStyle name="GrandTotalNumber 3 2 5 2 3" xfId="9099"/>
    <cellStyle name="GrandTotalNumber 3 2 5 3" xfId="9100"/>
    <cellStyle name="GrandTotalNumber 3 2 5 4" xfId="9101"/>
    <cellStyle name="GrandTotalNumber 3 2 6" xfId="9102"/>
    <cellStyle name="GrandTotalNumber 3 2 6 2" xfId="9103"/>
    <cellStyle name="GrandTotalNumber 3 2 6 2 2" xfId="9104"/>
    <cellStyle name="GrandTotalNumber 3 2 6 2 3" xfId="9105"/>
    <cellStyle name="GrandTotalNumber 3 2 6 3" xfId="9106"/>
    <cellStyle name="GrandTotalNumber 3 2 6 4" xfId="9107"/>
    <cellStyle name="GrandTotalNumber 3 2 7" xfId="9108"/>
    <cellStyle name="GrandTotalNumber 3 2 7 2" xfId="9109"/>
    <cellStyle name="GrandTotalNumber 3 2 7 2 2" xfId="9110"/>
    <cellStyle name="GrandTotalNumber 3 2 7 2 3" xfId="9111"/>
    <cellStyle name="GrandTotalNumber 3 2 7 3" xfId="9112"/>
    <cellStyle name="GrandTotalNumber 3 2 7 4" xfId="9113"/>
    <cellStyle name="GrandTotalNumber 3 2 8" xfId="9114"/>
    <cellStyle name="GrandTotalNumber 3 2 8 2" xfId="9115"/>
    <cellStyle name="GrandTotalNumber 3 2 8 2 2" xfId="9116"/>
    <cellStyle name="GrandTotalNumber 3 2 8 2 3" xfId="9117"/>
    <cellStyle name="GrandTotalNumber 3 2 8 3" xfId="9118"/>
    <cellStyle name="GrandTotalNumber 3 2 8 4" xfId="9119"/>
    <cellStyle name="GrandTotalNumber 3 2 9" xfId="9120"/>
    <cellStyle name="GrandTotalNumber 3 2 9 2" xfId="9121"/>
    <cellStyle name="GrandTotalNumber 3 2 9 2 2" xfId="9122"/>
    <cellStyle name="GrandTotalNumber 3 2 9 2 3" xfId="9123"/>
    <cellStyle name="GrandTotalNumber 3 2 9 3" xfId="9124"/>
    <cellStyle name="GrandTotalNumber 3 2 9 4" xfId="9125"/>
    <cellStyle name="GrandTotalNumber 3 3" xfId="9126"/>
    <cellStyle name="GrandTotalNumber 3 3 2" xfId="9127"/>
    <cellStyle name="GrandTotalNumber 3 3 2 2" xfId="9128"/>
    <cellStyle name="GrandTotalNumber 3 3 2 2 2" xfId="9129"/>
    <cellStyle name="GrandTotalNumber 3 3 2 2 3" xfId="9130"/>
    <cellStyle name="GrandTotalNumber 3 3 2 3" xfId="9131"/>
    <cellStyle name="GrandTotalNumber 3 3 2 4" xfId="9132"/>
    <cellStyle name="GrandTotalNumber 3 3 3" xfId="9133"/>
    <cellStyle name="GrandTotalNumber 3 3 3 2" xfId="9134"/>
    <cellStyle name="GrandTotalNumber 3 3 3 2 2" xfId="9135"/>
    <cellStyle name="GrandTotalNumber 3 3 3 2 3" xfId="9136"/>
    <cellStyle name="GrandTotalNumber 3 3 3 3" xfId="9137"/>
    <cellStyle name="GrandTotalNumber 3 3 3 4" xfId="9138"/>
    <cellStyle name="GrandTotalNumber 3 3 4" xfId="9139"/>
    <cellStyle name="GrandTotalNumber 3 3 4 2" xfId="9140"/>
    <cellStyle name="GrandTotalNumber 3 3 4 2 2" xfId="9141"/>
    <cellStyle name="GrandTotalNumber 3 3 4 2 3" xfId="9142"/>
    <cellStyle name="GrandTotalNumber 3 3 4 3" xfId="9143"/>
    <cellStyle name="GrandTotalNumber 3 3 4 4" xfId="9144"/>
    <cellStyle name="GrandTotalNumber 3 3 5" xfId="9145"/>
    <cellStyle name="GrandTotalNumber 3 3 5 2" xfId="9146"/>
    <cellStyle name="GrandTotalNumber 3 3 5 2 2" xfId="9147"/>
    <cellStyle name="GrandTotalNumber 3 3 5 2 3" xfId="9148"/>
    <cellStyle name="GrandTotalNumber 3 3 5 3" xfId="9149"/>
    <cellStyle name="GrandTotalNumber 3 3 5 4" xfId="9150"/>
    <cellStyle name="GrandTotalNumber 3 3 6" xfId="9151"/>
    <cellStyle name="GrandTotalNumber 3 3 6 2" xfId="9152"/>
    <cellStyle name="GrandTotalNumber 3 3 6 2 2" xfId="9153"/>
    <cellStyle name="GrandTotalNumber 3 3 6 2 3" xfId="9154"/>
    <cellStyle name="GrandTotalNumber 3 3 6 3" xfId="9155"/>
    <cellStyle name="GrandTotalNumber 3 3 6 4" xfId="9156"/>
    <cellStyle name="GrandTotalNumber 3 3 7" xfId="9157"/>
    <cellStyle name="GrandTotalNumber 3 3 7 2" xfId="9158"/>
    <cellStyle name="GrandTotalNumber 3 3 7 3" xfId="9159"/>
    <cellStyle name="GrandTotalNumber 3 3 8" xfId="9160"/>
    <cellStyle name="GrandTotalNumber 3 3 9" xfId="9161"/>
    <cellStyle name="GrandTotalNumber 3 4" xfId="9162"/>
    <cellStyle name="GrandTotalNumber 3 4 2" xfId="9163"/>
    <cellStyle name="GrandTotalNumber 3 4 2 2" xfId="9164"/>
    <cellStyle name="GrandTotalNumber 3 4 2 2 2" xfId="9165"/>
    <cellStyle name="GrandTotalNumber 3 4 2 2 3" xfId="9166"/>
    <cellStyle name="GrandTotalNumber 3 4 2 3" xfId="9167"/>
    <cellStyle name="GrandTotalNumber 3 4 2 4" xfId="9168"/>
    <cellStyle name="GrandTotalNumber 3 4 3" xfId="9169"/>
    <cellStyle name="GrandTotalNumber 3 4 3 2" xfId="9170"/>
    <cellStyle name="GrandTotalNumber 3 4 3 2 2" xfId="9171"/>
    <cellStyle name="GrandTotalNumber 3 4 3 2 3" xfId="9172"/>
    <cellStyle name="GrandTotalNumber 3 4 3 3" xfId="9173"/>
    <cellStyle name="GrandTotalNumber 3 4 3 4" xfId="9174"/>
    <cellStyle name="GrandTotalNumber 3 4 4" xfId="9175"/>
    <cellStyle name="GrandTotalNumber 3 4 4 2" xfId="9176"/>
    <cellStyle name="GrandTotalNumber 3 4 4 2 2" xfId="9177"/>
    <cellStyle name="GrandTotalNumber 3 4 4 2 3" xfId="9178"/>
    <cellStyle name="GrandTotalNumber 3 4 4 3" xfId="9179"/>
    <cellStyle name="GrandTotalNumber 3 4 4 4" xfId="9180"/>
    <cellStyle name="GrandTotalNumber 3 4 5" xfId="9181"/>
    <cellStyle name="GrandTotalNumber 3 4 5 2" xfId="9182"/>
    <cellStyle name="GrandTotalNumber 3 4 5 2 2" xfId="9183"/>
    <cellStyle name="GrandTotalNumber 3 4 5 2 3" xfId="9184"/>
    <cellStyle name="GrandTotalNumber 3 4 5 3" xfId="9185"/>
    <cellStyle name="GrandTotalNumber 3 4 5 4" xfId="9186"/>
    <cellStyle name="GrandTotalNumber 3 4 6" xfId="9187"/>
    <cellStyle name="GrandTotalNumber 3 4 6 2" xfId="9188"/>
    <cellStyle name="GrandTotalNumber 3 4 6 2 2" xfId="9189"/>
    <cellStyle name="GrandTotalNumber 3 4 6 2 3" xfId="9190"/>
    <cellStyle name="GrandTotalNumber 3 4 6 3" xfId="9191"/>
    <cellStyle name="GrandTotalNumber 3 4 6 4" xfId="9192"/>
    <cellStyle name="GrandTotalNumber 3 4 7" xfId="9193"/>
    <cellStyle name="GrandTotalNumber 3 4 7 2" xfId="9194"/>
    <cellStyle name="GrandTotalNumber 3 4 7 3" xfId="9195"/>
    <cellStyle name="GrandTotalNumber 3 4 8" xfId="9196"/>
    <cellStyle name="GrandTotalNumber 3 4 9" xfId="9197"/>
    <cellStyle name="GrandTotalNumber 3 5" xfId="9198"/>
    <cellStyle name="GrandTotalNumber 3 5 2" xfId="9199"/>
    <cellStyle name="GrandTotalNumber 3 5 2 2" xfId="9200"/>
    <cellStyle name="GrandTotalNumber 3 5 2 2 2" xfId="9201"/>
    <cellStyle name="GrandTotalNumber 3 5 2 2 3" xfId="9202"/>
    <cellStyle name="GrandTotalNumber 3 5 2 3" xfId="9203"/>
    <cellStyle name="GrandTotalNumber 3 5 2 4" xfId="9204"/>
    <cellStyle name="GrandTotalNumber 3 5 3" xfId="9205"/>
    <cellStyle name="GrandTotalNumber 3 5 3 2" xfId="9206"/>
    <cellStyle name="GrandTotalNumber 3 5 3 2 2" xfId="9207"/>
    <cellStyle name="GrandTotalNumber 3 5 3 2 3" xfId="9208"/>
    <cellStyle name="GrandTotalNumber 3 5 3 3" xfId="9209"/>
    <cellStyle name="GrandTotalNumber 3 5 3 4" xfId="9210"/>
    <cellStyle name="GrandTotalNumber 3 5 4" xfId="9211"/>
    <cellStyle name="GrandTotalNumber 3 5 4 2" xfId="9212"/>
    <cellStyle name="GrandTotalNumber 3 5 4 2 2" xfId="9213"/>
    <cellStyle name="GrandTotalNumber 3 5 4 2 3" xfId="9214"/>
    <cellStyle name="GrandTotalNumber 3 5 4 3" xfId="9215"/>
    <cellStyle name="GrandTotalNumber 3 5 4 4" xfId="9216"/>
    <cellStyle name="GrandTotalNumber 3 5 5" xfId="9217"/>
    <cellStyle name="GrandTotalNumber 3 5 5 2" xfId="9218"/>
    <cellStyle name="GrandTotalNumber 3 5 5 2 2" xfId="9219"/>
    <cellStyle name="GrandTotalNumber 3 5 5 2 3" xfId="9220"/>
    <cellStyle name="GrandTotalNumber 3 5 5 3" xfId="9221"/>
    <cellStyle name="GrandTotalNumber 3 5 5 4" xfId="9222"/>
    <cellStyle name="GrandTotalNumber 3 5 6" xfId="9223"/>
    <cellStyle name="GrandTotalNumber 3 5 6 2" xfId="9224"/>
    <cellStyle name="GrandTotalNumber 3 5 6 2 2" xfId="9225"/>
    <cellStyle name="GrandTotalNumber 3 5 6 2 3" xfId="9226"/>
    <cellStyle name="GrandTotalNumber 3 5 6 3" xfId="9227"/>
    <cellStyle name="GrandTotalNumber 3 5 6 4" xfId="9228"/>
    <cellStyle name="GrandTotalNumber 3 5 7" xfId="9229"/>
    <cellStyle name="GrandTotalNumber 3 5 7 2" xfId="9230"/>
    <cellStyle name="GrandTotalNumber 3 5 7 3" xfId="9231"/>
    <cellStyle name="GrandTotalNumber 3 5 8" xfId="9232"/>
    <cellStyle name="GrandTotalNumber 3 5 9" xfId="9233"/>
    <cellStyle name="GrandTotalNumber 3 6" xfId="9234"/>
    <cellStyle name="GrandTotalNumber 3 6 2" xfId="9235"/>
    <cellStyle name="GrandTotalNumber 3 6 2 2" xfId="9236"/>
    <cellStyle name="GrandTotalNumber 3 6 2 3" xfId="9237"/>
    <cellStyle name="GrandTotalNumber 3 6 3" xfId="9238"/>
    <cellStyle name="GrandTotalNumber 3 6 4" xfId="9239"/>
    <cellStyle name="GrandTotalNumber 3 7" xfId="9240"/>
    <cellStyle name="GrandTotalNumber 3 7 2" xfId="9241"/>
    <cellStyle name="GrandTotalNumber 3 7 2 2" xfId="9242"/>
    <cellStyle name="GrandTotalNumber 3 7 2 3" xfId="9243"/>
    <cellStyle name="GrandTotalNumber 3 7 3" xfId="9244"/>
    <cellStyle name="GrandTotalNumber 3 7 4" xfId="9245"/>
    <cellStyle name="GrandTotalNumber 3 8" xfId="9246"/>
    <cellStyle name="GrandTotalNumber 3 8 2" xfId="9247"/>
    <cellStyle name="GrandTotalNumber 3 8 2 2" xfId="9248"/>
    <cellStyle name="GrandTotalNumber 3 8 2 3" xfId="9249"/>
    <cellStyle name="GrandTotalNumber 3 8 3" xfId="9250"/>
    <cellStyle name="GrandTotalNumber 3 8 4" xfId="9251"/>
    <cellStyle name="GrandTotalNumber 3 9" xfId="9252"/>
    <cellStyle name="GrandTotalNumber 3 9 2" xfId="9253"/>
    <cellStyle name="GrandTotalNumber 3 9 2 2" xfId="9254"/>
    <cellStyle name="GrandTotalNumber 3 9 2 3" xfId="9255"/>
    <cellStyle name="GrandTotalNumber 3 9 3" xfId="9256"/>
    <cellStyle name="GrandTotalNumber 3 9 4" xfId="9257"/>
    <cellStyle name="GrandTotalNumber 4" xfId="9258"/>
    <cellStyle name="GrandTotalNumber 4 10" xfId="9259"/>
    <cellStyle name="GrandTotalNumber 4 10 2" xfId="9260"/>
    <cellStyle name="GrandTotalNumber 4 10 3" xfId="9261"/>
    <cellStyle name="GrandTotalNumber 4 11" xfId="9262"/>
    <cellStyle name="GrandTotalNumber 4 11 2" xfId="9263"/>
    <cellStyle name="GrandTotalNumber 4 11 3" xfId="9264"/>
    <cellStyle name="GrandTotalNumber 4 12" xfId="9265"/>
    <cellStyle name="GrandTotalNumber 4 12 2" xfId="9266"/>
    <cellStyle name="GrandTotalNumber 4 12 3" xfId="9267"/>
    <cellStyle name="GrandTotalNumber 4 13" xfId="9268"/>
    <cellStyle name="GrandTotalNumber 4 13 2" xfId="9269"/>
    <cellStyle name="GrandTotalNumber 4 13 3" xfId="9270"/>
    <cellStyle name="GrandTotalNumber 4 14" xfId="9271"/>
    <cellStyle name="GrandTotalNumber 4 14 2" xfId="9272"/>
    <cellStyle name="GrandTotalNumber 4 14 3" xfId="9273"/>
    <cellStyle name="GrandTotalNumber 4 15" xfId="9274"/>
    <cellStyle name="GrandTotalNumber 4 16" xfId="9275"/>
    <cellStyle name="GrandTotalNumber 4 2" xfId="9276"/>
    <cellStyle name="GrandTotalNumber 4 2 10" xfId="9277"/>
    <cellStyle name="GrandTotalNumber 4 2 10 2" xfId="9278"/>
    <cellStyle name="GrandTotalNumber 4 2 10 3" xfId="9279"/>
    <cellStyle name="GrandTotalNumber 4 2 11" xfId="9280"/>
    <cellStyle name="GrandTotalNumber 4 2 12" xfId="9281"/>
    <cellStyle name="GrandTotalNumber 4 2 2" xfId="9282"/>
    <cellStyle name="GrandTotalNumber 4 2 2 2" xfId="9283"/>
    <cellStyle name="GrandTotalNumber 4 2 2 2 2" xfId="9284"/>
    <cellStyle name="GrandTotalNumber 4 2 2 2 2 2" xfId="9285"/>
    <cellStyle name="GrandTotalNumber 4 2 2 2 2 3" xfId="9286"/>
    <cellStyle name="GrandTotalNumber 4 2 2 2 3" xfId="9287"/>
    <cellStyle name="GrandTotalNumber 4 2 2 2 4" xfId="9288"/>
    <cellStyle name="GrandTotalNumber 4 2 2 3" xfId="9289"/>
    <cellStyle name="GrandTotalNumber 4 2 2 3 2" xfId="9290"/>
    <cellStyle name="GrandTotalNumber 4 2 2 3 2 2" xfId="9291"/>
    <cellStyle name="GrandTotalNumber 4 2 2 3 2 3" xfId="9292"/>
    <cellStyle name="GrandTotalNumber 4 2 2 3 3" xfId="9293"/>
    <cellStyle name="GrandTotalNumber 4 2 2 3 4" xfId="9294"/>
    <cellStyle name="GrandTotalNumber 4 2 2 4" xfId="9295"/>
    <cellStyle name="GrandTotalNumber 4 2 2 4 2" xfId="9296"/>
    <cellStyle name="GrandTotalNumber 4 2 2 4 2 2" xfId="9297"/>
    <cellStyle name="GrandTotalNumber 4 2 2 4 2 3" xfId="9298"/>
    <cellStyle name="GrandTotalNumber 4 2 2 4 3" xfId="9299"/>
    <cellStyle name="GrandTotalNumber 4 2 2 4 4" xfId="9300"/>
    <cellStyle name="GrandTotalNumber 4 2 2 5" xfId="9301"/>
    <cellStyle name="GrandTotalNumber 4 2 2 5 2" xfId="9302"/>
    <cellStyle name="GrandTotalNumber 4 2 2 5 2 2" xfId="9303"/>
    <cellStyle name="GrandTotalNumber 4 2 2 5 2 3" xfId="9304"/>
    <cellStyle name="GrandTotalNumber 4 2 2 5 3" xfId="9305"/>
    <cellStyle name="GrandTotalNumber 4 2 2 5 4" xfId="9306"/>
    <cellStyle name="GrandTotalNumber 4 2 2 6" xfId="9307"/>
    <cellStyle name="GrandTotalNumber 4 2 2 6 2" xfId="9308"/>
    <cellStyle name="GrandTotalNumber 4 2 2 6 2 2" xfId="9309"/>
    <cellStyle name="GrandTotalNumber 4 2 2 6 2 3" xfId="9310"/>
    <cellStyle name="GrandTotalNumber 4 2 2 6 3" xfId="9311"/>
    <cellStyle name="GrandTotalNumber 4 2 2 6 4" xfId="9312"/>
    <cellStyle name="GrandTotalNumber 4 2 2 7" xfId="9313"/>
    <cellStyle name="GrandTotalNumber 4 2 2 7 2" xfId="9314"/>
    <cellStyle name="GrandTotalNumber 4 2 2 7 3" xfId="9315"/>
    <cellStyle name="GrandTotalNumber 4 2 2 8" xfId="9316"/>
    <cellStyle name="GrandTotalNumber 4 2 2 9" xfId="9317"/>
    <cellStyle name="GrandTotalNumber 4 2 3" xfId="9318"/>
    <cellStyle name="GrandTotalNumber 4 2 3 2" xfId="9319"/>
    <cellStyle name="GrandTotalNumber 4 2 3 2 2" xfId="9320"/>
    <cellStyle name="GrandTotalNumber 4 2 3 2 2 2" xfId="9321"/>
    <cellStyle name="GrandTotalNumber 4 2 3 2 2 3" xfId="9322"/>
    <cellStyle name="GrandTotalNumber 4 2 3 2 3" xfId="9323"/>
    <cellStyle name="GrandTotalNumber 4 2 3 2 4" xfId="9324"/>
    <cellStyle name="GrandTotalNumber 4 2 3 3" xfId="9325"/>
    <cellStyle name="GrandTotalNumber 4 2 3 3 2" xfId="9326"/>
    <cellStyle name="GrandTotalNumber 4 2 3 3 2 2" xfId="9327"/>
    <cellStyle name="GrandTotalNumber 4 2 3 3 2 3" xfId="9328"/>
    <cellStyle name="GrandTotalNumber 4 2 3 3 3" xfId="9329"/>
    <cellStyle name="GrandTotalNumber 4 2 3 3 4" xfId="9330"/>
    <cellStyle name="GrandTotalNumber 4 2 3 4" xfId="9331"/>
    <cellStyle name="GrandTotalNumber 4 2 3 4 2" xfId="9332"/>
    <cellStyle name="GrandTotalNumber 4 2 3 4 2 2" xfId="9333"/>
    <cellStyle name="GrandTotalNumber 4 2 3 4 2 3" xfId="9334"/>
    <cellStyle name="GrandTotalNumber 4 2 3 4 3" xfId="9335"/>
    <cellStyle name="GrandTotalNumber 4 2 3 4 4" xfId="9336"/>
    <cellStyle name="GrandTotalNumber 4 2 3 5" xfId="9337"/>
    <cellStyle name="GrandTotalNumber 4 2 3 5 2" xfId="9338"/>
    <cellStyle name="GrandTotalNumber 4 2 3 5 2 2" xfId="9339"/>
    <cellStyle name="GrandTotalNumber 4 2 3 5 2 3" xfId="9340"/>
    <cellStyle name="GrandTotalNumber 4 2 3 5 3" xfId="9341"/>
    <cellStyle name="GrandTotalNumber 4 2 3 5 4" xfId="9342"/>
    <cellStyle name="GrandTotalNumber 4 2 3 6" xfId="9343"/>
    <cellStyle name="GrandTotalNumber 4 2 3 6 2" xfId="9344"/>
    <cellStyle name="GrandTotalNumber 4 2 3 6 2 2" xfId="9345"/>
    <cellStyle name="GrandTotalNumber 4 2 3 6 2 3" xfId="9346"/>
    <cellStyle name="GrandTotalNumber 4 2 3 6 3" xfId="9347"/>
    <cellStyle name="GrandTotalNumber 4 2 3 6 4" xfId="9348"/>
    <cellStyle name="GrandTotalNumber 4 2 3 7" xfId="9349"/>
    <cellStyle name="GrandTotalNumber 4 2 3 7 2" xfId="9350"/>
    <cellStyle name="GrandTotalNumber 4 2 3 7 3" xfId="9351"/>
    <cellStyle name="GrandTotalNumber 4 2 3 8" xfId="9352"/>
    <cellStyle name="GrandTotalNumber 4 2 3 9" xfId="9353"/>
    <cellStyle name="GrandTotalNumber 4 2 4" xfId="9354"/>
    <cellStyle name="GrandTotalNumber 4 2 4 2" xfId="9355"/>
    <cellStyle name="GrandTotalNumber 4 2 4 2 2" xfId="9356"/>
    <cellStyle name="GrandTotalNumber 4 2 4 2 2 2" xfId="9357"/>
    <cellStyle name="GrandTotalNumber 4 2 4 2 2 3" xfId="9358"/>
    <cellStyle name="GrandTotalNumber 4 2 4 2 3" xfId="9359"/>
    <cellStyle name="GrandTotalNumber 4 2 4 2 4" xfId="9360"/>
    <cellStyle name="GrandTotalNumber 4 2 4 3" xfId="9361"/>
    <cellStyle name="GrandTotalNumber 4 2 4 3 2" xfId="9362"/>
    <cellStyle name="GrandTotalNumber 4 2 4 3 2 2" xfId="9363"/>
    <cellStyle name="GrandTotalNumber 4 2 4 3 2 3" xfId="9364"/>
    <cellStyle name="GrandTotalNumber 4 2 4 3 3" xfId="9365"/>
    <cellStyle name="GrandTotalNumber 4 2 4 3 4" xfId="9366"/>
    <cellStyle name="GrandTotalNumber 4 2 4 4" xfId="9367"/>
    <cellStyle name="GrandTotalNumber 4 2 4 4 2" xfId="9368"/>
    <cellStyle name="GrandTotalNumber 4 2 4 4 2 2" xfId="9369"/>
    <cellStyle name="GrandTotalNumber 4 2 4 4 2 3" xfId="9370"/>
    <cellStyle name="GrandTotalNumber 4 2 4 4 3" xfId="9371"/>
    <cellStyle name="GrandTotalNumber 4 2 4 4 4" xfId="9372"/>
    <cellStyle name="GrandTotalNumber 4 2 4 5" xfId="9373"/>
    <cellStyle name="GrandTotalNumber 4 2 4 5 2" xfId="9374"/>
    <cellStyle name="GrandTotalNumber 4 2 4 5 2 2" xfId="9375"/>
    <cellStyle name="GrandTotalNumber 4 2 4 5 2 3" xfId="9376"/>
    <cellStyle name="GrandTotalNumber 4 2 4 5 3" xfId="9377"/>
    <cellStyle name="GrandTotalNumber 4 2 4 5 4" xfId="9378"/>
    <cellStyle name="GrandTotalNumber 4 2 4 6" xfId="9379"/>
    <cellStyle name="GrandTotalNumber 4 2 4 6 2" xfId="9380"/>
    <cellStyle name="GrandTotalNumber 4 2 4 6 2 2" xfId="9381"/>
    <cellStyle name="GrandTotalNumber 4 2 4 6 2 3" xfId="9382"/>
    <cellStyle name="GrandTotalNumber 4 2 4 6 3" xfId="9383"/>
    <cellStyle name="GrandTotalNumber 4 2 4 6 4" xfId="9384"/>
    <cellStyle name="GrandTotalNumber 4 2 4 7" xfId="9385"/>
    <cellStyle name="GrandTotalNumber 4 2 4 7 2" xfId="9386"/>
    <cellStyle name="GrandTotalNumber 4 2 4 7 3" xfId="9387"/>
    <cellStyle name="GrandTotalNumber 4 2 4 8" xfId="9388"/>
    <cellStyle name="GrandTotalNumber 4 2 4 9" xfId="9389"/>
    <cellStyle name="GrandTotalNumber 4 2 5" xfId="9390"/>
    <cellStyle name="GrandTotalNumber 4 2 5 2" xfId="9391"/>
    <cellStyle name="GrandTotalNumber 4 2 5 2 2" xfId="9392"/>
    <cellStyle name="GrandTotalNumber 4 2 5 2 3" xfId="9393"/>
    <cellStyle name="GrandTotalNumber 4 2 5 3" xfId="9394"/>
    <cellStyle name="GrandTotalNumber 4 2 5 4" xfId="9395"/>
    <cellStyle name="GrandTotalNumber 4 2 6" xfId="9396"/>
    <cellStyle name="GrandTotalNumber 4 2 6 2" xfId="9397"/>
    <cellStyle name="GrandTotalNumber 4 2 6 2 2" xfId="9398"/>
    <cellStyle name="GrandTotalNumber 4 2 6 2 3" xfId="9399"/>
    <cellStyle name="GrandTotalNumber 4 2 6 3" xfId="9400"/>
    <cellStyle name="GrandTotalNumber 4 2 6 4" xfId="9401"/>
    <cellStyle name="GrandTotalNumber 4 2 7" xfId="9402"/>
    <cellStyle name="GrandTotalNumber 4 2 7 2" xfId="9403"/>
    <cellStyle name="GrandTotalNumber 4 2 7 2 2" xfId="9404"/>
    <cellStyle name="GrandTotalNumber 4 2 7 2 3" xfId="9405"/>
    <cellStyle name="GrandTotalNumber 4 2 7 3" xfId="9406"/>
    <cellStyle name="GrandTotalNumber 4 2 7 4" xfId="9407"/>
    <cellStyle name="GrandTotalNumber 4 2 8" xfId="9408"/>
    <cellStyle name="GrandTotalNumber 4 2 8 2" xfId="9409"/>
    <cellStyle name="GrandTotalNumber 4 2 8 2 2" xfId="9410"/>
    <cellStyle name="GrandTotalNumber 4 2 8 2 3" xfId="9411"/>
    <cellStyle name="GrandTotalNumber 4 2 8 3" xfId="9412"/>
    <cellStyle name="GrandTotalNumber 4 2 8 4" xfId="9413"/>
    <cellStyle name="GrandTotalNumber 4 2 9" xfId="9414"/>
    <cellStyle name="GrandTotalNumber 4 2 9 2" xfId="9415"/>
    <cellStyle name="GrandTotalNumber 4 2 9 2 2" xfId="9416"/>
    <cellStyle name="GrandTotalNumber 4 2 9 2 3" xfId="9417"/>
    <cellStyle name="GrandTotalNumber 4 2 9 3" xfId="9418"/>
    <cellStyle name="GrandTotalNumber 4 2 9 4" xfId="9419"/>
    <cellStyle name="GrandTotalNumber 4 3" xfId="9420"/>
    <cellStyle name="GrandTotalNumber 4 3 2" xfId="9421"/>
    <cellStyle name="GrandTotalNumber 4 3 2 2" xfId="9422"/>
    <cellStyle name="GrandTotalNumber 4 3 2 2 2" xfId="9423"/>
    <cellStyle name="GrandTotalNumber 4 3 2 2 3" xfId="9424"/>
    <cellStyle name="GrandTotalNumber 4 3 2 3" xfId="9425"/>
    <cellStyle name="GrandTotalNumber 4 3 2 4" xfId="9426"/>
    <cellStyle name="GrandTotalNumber 4 3 3" xfId="9427"/>
    <cellStyle name="GrandTotalNumber 4 3 3 2" xfId="9428"/>
    <cellStyle name="GrandTotalNumber 4 3 3 2 2" xfId="9429"/>
    <cellStyle name="GrandTotalNumber 4 3 3 2 3" xfId="9430"/>
    <cellStyle name="GrandTotalNumber 4 3 3 3" xfId="9431"/>
    <cellStyle name="GrandTotalNumber 4 3 3 4" xfId="9432"/>
    <cellStyle name="GrandTotalNumber 4 3 4" xfId="9433"/>
    <cellStyle name="GrandTotalNumber 4 3 4 2" xfId="9434"/>
    <cellStyle name="GrandTotalNumber 4 3 4 2 2" xfId="9435"/>
    <cellStyle name="GrandTotalNumber 4 3 4 2 3" xfId="9436"/>
    <cellStyle name="GrandTotalNumber 4 3 4 3" xfId="9437"/>
    <cellStyle name="GrandTotalNumber 4 3 4 4" xfId="9438"/>
    <cellStyle name="GrandTotalNumber 4 3 5" xfId="9439"/>
    <cellStyle name="GrandTotalNumber 4 3 5 2" xfId="9440"/>
    <cellStyle name="GrandTotalNumber 4 3 5 2 2" xfId="9441"/>
    <cellStyle name="GrandTotalNumber 4 3 5 2 3" xfId="9442"/>
    <cellStyle name="GrandTotalNumber 4 3 5 3" xfId="9443"/>
    <cellStyle name="GrandTotalNumber 4 3 5 4" xfId="9444"/>
    <cellStyle name="GrandTotalNumber 4 3 6" xfId="9445"/>
    <cellStyle name="GrandTotalNumber 4 3 6 2" xfId="9446"/>
    <cellStyle name="GrandTotalNumber 4 3 6 2 2" xfId="9447"/>
    <cellStyle name="GrandTotalNumber 4 3 6 2 3" xfId="9448"/>
    <cellStyle name="GrandTotalNumber 4 3 6 3" xfId="9449"/>
    <cellStyle name="GrandTotalNumber 4 3 6 4" xfId="9450"/>
    <cellStyle name="GrandTotalNumber 4 3 7" xfId="9451"/>
    <cellStyle name="GrandTotalNumber 4 3 7 2" xfId="9452"/>
    <cellStyle name="GrandTotalNumber 4 3 7 3" xfId="9453"/>
    <cellStyle name="GrandTotalNumber 4 3 8" xfId="9454"/>
    <cellStyle name="GrandTotalNumber 4 3 9" xfId="9455"/>
    <cellStyle name="GrandTotalNumber 4 4" xfId="9456"/>
    <cellStyle name="GrandTotalNumber 4 4 2" xfId="9457"/>
    <cellStyle name="GrandTotalNumber 4 4 2 2" xfId="9458"/>
    <cellStyle name="GrandTotalNumber 4 4 2 2 2" xfId="9459"/>
    <cellStyle name="GrandTotalNumber 4 4 2 2 3" xfId="9460"/>
    <cellStyle name="GrandTotalNumber 4 4 2 3" xfId="9461"/>
    <cellStyle name="GrandTotalNumber 4 4 2 4" xfId="9462"/>
    <cellStyle name="GrandTotalNumber 4 4 3" xfId="9463"/>
    <cellStyle name="GrandTotalNumber 4 4 3 2" xfId="9464"/>
    <cellStyle name="GrandTotalNumber 4 4 3 2 2" xfId="9465"/>
    <cellStyle name="GrandTotalNumber 4 4 3 2 3" xfId="9466"/>
    <cellStyle name="GrandTotalNumber 4 4 3 3" xfId="9467"/>
    <cellStyle name="GrandTotalNumber 4 4 3 4" xfId="9468"/>
    <cellStyle name="GrandTotalNumber 4 4 4" xfId="9469"/>
    <cellStyle name="GrandTotalNumber 4 4 4 2" xfId="9470"/>
    <cellStyle name="GrandTotalNumber 4 4 4 2 2" xfId="9471"/>
    <cellStyle name="GrandTotalNumber 4 4 4 2 3" xfId="9472"/>
    <cellStyle name="GrandTotalNumber 4 4 4 3" xfId="9473"/>
    <cellStyle name="GrandTotalNumber 4 4 4 4" xfId="9474"/>
    <cellStyle name="GrandTotalNumber 4 4 5" xfId="9475"/>
    <cellStyle name="GrandTotalNumber 4 4 5 2" xfId="9476"/>
    <cellStyle name="GrandTotalNumber 4 4 5 2 2" xfId="9477"/>
    <cellStyle name="GrandTotalNumber 4 4 5 2 3" xfId="9478"/>
    <cellStyle name="GrandTotalNumber 4 4 5 3" xfId="9479"/>
    <cellStyle name="GrandTotalNumber 4 4 5 4" xfId="9480"/>
    <cellStyle name="GrandTotalNumber 4 4 6" xfId="9481"/>
    <cellStyle name="GrandTotalNumber 4 4 6 2" xfId="9482"/>
    <cellStyle name="GrandTotalNumber 4 4 6 2 2" xfId="9483"/>
    <cellStyle name="GrandTotalNumber 4 4 6 2 3" xfId="9484"/>
    <cellStyle name="GrandTotalNumber 4 4 6 3" xfId="9485"/>
    <cellStyle name="GrandTotalNumber 4 4 6 4" xfId="9486"/>
    <cellStyle name="GrandTotalNumber 4 4 7" xfId="9487"/>
    <cellStyle name="GrandTotalNumber 4 4 7 2" xfId="9488"/>
    <cellStyle name="GrandTotalNumber 4 4 7 3" xfId="9489"/>
    <cellStyle name="GrandTotalNumber 4 4 8" xfId="9490"/>
    <cellStyle name="GrandTotalNumber 4 4 9" xfId="9491"/>
    <cellStyle name="GrandTotalNumber 4 5" xfId="9492"/>
    <cellStyle name="GrandTotalNumber 4 5 2" xfId="9493"/>
    <cellStyle name="GrandTotalNumber 4 5 2 2" xfId="9494"/>
    <cellStyle name="GrandTotalNumber 4 5 2 2 2" xfId="9495"/>
    <cellStyle name="GrandTotalNumber 4 5 2 2 3" xfId="9496"/>
    <cellStyle name="GrandTotalNumber 4 5 2 3" xfId="9497"/>
    <cellStyle name="GrandTotalNumber 4 5 2 4" xfId="9498"/>
    <cellStyle name="GrandTotalNumber 4 5 3" xfId="9499"/>
    <cellStyle name="GrandTotalNumber 4 5 3 2" xfId="9500"/>
    <cellStyle name="GrandTotalNumber 4 5 3 2 2" xfId="9501"/>
    <cellStyle name="GrandTotalNumber 4 5 3 2 3" xfId="9502"/>
    <cellStyle name="GrandTotalNumber 4 5 3 3" xfId="9503"/>
    <cellStyle name="GrandTotalNumber 4 5 3 4" xfId="9504"/>
    <cellStyle name="GrandTotalNumber 4 5 4" xfId="9505"/>
    <cellStyle name="GrandTotalNumber 4 5 4 2" xfId="9506"/>
    <cellStyle name="GrandTotalNumber 4 5 4 2 2" xfId="9507"/>
    <cellStyle name="GrandTotalNumber 4 5 4 2 3" xfId="9508"/>
    <cellStyle name="GrandTotalNumber 4 5 4 3" xfId="9509"/>
    <cellStyle name="GrandTotalNumber 4 5 4 4" xfId="9510"/>
    <cellStyle name="GrandTotalNumber 4 5 5" xfId="9511"/>
    <cellStyle name="GrandTotalNumber 4 5 5 2" xfId="9512"/>
    <cellStyle name="GrandTotalNumber 4 5 5 2 2" xfId="9513"/>
    <cellStyle name="GrandTotalNumber 4 5 5 2 3" xfId="9514"/>
    <cellStyle name="GrandTotalNumber 4 5 5 3" xfId="9515"/>
    <cellStyle name="GrandTotalNumber 4 5 5 4" xfId="9516"/>
    <cellStyle name="GrandTotalNumber 4 5 6" xfId="9517"/>
    <cellStyle name="GrandTotalNumber 4 5 6 2" xfId="9518"/>
    <cellStyle name="GrandTotalNumber 4 5 6 2 2" xfId="9519"/>
    <cellStyle name="GrandTotalNumber 4 5 6 2 3" xfId="9520"/>
    <cellStyle name="GrandTotalNumber 4 5 6 3" xfId="9521"/>
    <cellStyle name="GrandTotalNumber 4 5 6 4" xfId="9522"/>
    <cellStyle name="GrandTotalNumber 4 5 7" xfId="9523"/>
    <cellStyle name="GrandTotalNumber 4 5 7 2" xfId="9524"/>
    <cellStyle name="GrandTotalNumber 4 5 7 3" xfId="9525"/>
    <cellStyle name="GrandTotalNumber 4 5 8" xfId="9526"/>
    <cellStyle name="GrandTotalNumber 4 5 9" xfId="9527"/>
    <cellStyle name="GrandTotalNumber 4 6" xfId="9528"/>
    <cellStyle name="GrandTotalNumber 4 6 2" xfId="9529"/>
    <cellStyle name="GrandTotalNumber 4 6 2 2" xfId="9530"/>
    <cellStyle name="GrandTotalNumber 4 6 2 3" xfId="9531"/>
    <cellStyle name="GrandTotalNumber 4 6 3" xfId="9532"/>
    <cellStyle name="GrandTotalNumber 4 6 4" xfId="9533"/>
    <cellStyle name="GrandTotalNumber 4 7" xfId="9534"/>
    <cellStyle name="GrandTotalNumber 4 7 2" xfId="9535"/>
    <cellStyle name="GrandTotalNumber 4 7 2 2" xfId="9536"/>
    <cellStyle name="GrandTotalNumber 4 7 2 3" xfId="9537"/>
    <cellStyle name="GrandTotalNumber 4 7 3" xfId="9538"/>
    <cellStyle name="GrandTotalNumber 4 7 4" xfId="9539"/>
    <cellStyle name="GrandTotalNumber 4 8" xfId="9540"/>
    <cellStyle name="GrandTotalNumber 4 8 2" xfId="9541"/>
    <cellStyle name="GrandTotalNumber 4 8 2 2" xfId="9542"/>
    <cellStyle name="GrandTotalNumber 4 8 2 3" xfId="9543"/>
    <cellStyle name="GrandTotalNumber 4 8 3" xfId="9544"/>
    <cellStyle name="GrandTotalNumber 4 8 4" xfId="9545"/>
    <cellStyle name="GrandTotalNumber 4 9" xfId="9546"/>
    <cellStyle name="GrandTotalNumber 4 9 2" xfId="9547"/>
    <cellStyle name="GrandTotalNumber 4 9 2 2" xfId="9548"/>
    <cellStyle name="GrandTotalNumber 4 9 2 3" xfId="9549"/>
    <cellStyle name="GrandTotalNumber 4 9 3" xfId="9550"/>
    <cellStyle name="GrandTotalNumber 4 9 4" xfId="9551"/>
    <cellStyle name="GrandTotalNumber 5" xfId="9552"/>
    <cellStyle name="GrandTotalNumber 5 10" xfId="9553"/>
    <cellStyle name="GrandTotalNumber 5 10 2" xfId="9554"/>
    <cellStyle name="GrandTotalNumber 5 10 2 2" xfId="9555"/>
    <cellStyle name="GrandTotalNumber 5 10 2 3" xfId="9556"/>
    <cellStyle name="GrandTotalNumber 5 10 3" xfId="9557"/>
    <cellStyle name="GrandTotalNumber 5 10 4" xfId="9558"/>
    <cellStyle name="GrandTotalNumber 5 11" xfId="9559"/>
    <cellStyle name="GrandTotalNumber 5 11 2" xfId="9560"/>
    <cellStyle name="GrandTotalNumber 5 11 3" xfId="9561"/>
    <cellStyle name="GrandTotalNumber 5 12" xfId="9562"/>
    <cellStyle name="GrandTotalNumber 5 12 2" xfId="9563"/>
    <cellStyle name="GrandTotalNumber 5 12 3" xfId="9564"/>
    <cellStyle name="GrandTotalNumber 5 13" xfId="9565"/>
    <cellStyle name="GrandTotalNumber 5 13 2" xfId="9566"/>
    <cellStyle name="GrandTotalNumber 5 13 3" xfId="9567"/>
    <cellStyle name="GrandTotalNumber 5 14" xfId="9568"/>
    <cellStyle name="GrandTotalNumber 5 14 2" xfId="9569"/>
    <cellStyle name="GrandTotalNumber 5 14 3" xfId="9570"/>
    <cellStyle name="GrandTotalNumber 5 15" xfId="9571"/>
    <cellStyle name="GrandTotalNumber 5 15 2" xfId="9572"/>
    <cellStyle name="GrandTotalNumber 5 15 3" xfId="9573"/>
    <cellStyle name="GrandTotalNumber 5 16" xfId="9574"/>
    <cellStyle name="GrandTotalNumber 5 17" xfId="9575"/>
    <cellStyle name="GrandTotalNumber 5 2" xfId="9576"/>
    <cellStyle name="GrandTotalNumber 5 2 10" xfId="9577"/>
    <cellStyle name="GrandTotalNumber 5 2 10 2" xfId="9578"/>
    <cellStyle name="GrandTotalNumber 5 2 10 3" xfId="9579"/>
    <cellStyle name="GrandTotalNumber 5 2 11" xfId="9580"/>
    <cellStyle name="GrandTotalNumber 5 2 11 2" xfId="9581"/>
    <cellStyle name="GrandTotalNumber 5 2 11 3" xfId="9582"/>
    <cellStyle name="GrandTotalNumber 5 2 12" xfId="9583"/>
    <cellStyle name="GrandTotalNumber 5 2 12 2" xfId="9584"/>
    <cellStyle name="GrandTotalNumber 5 2 12 3" xfId="9585"/>
    <cellStyle name="GrandTotalNumber 5 2 13" xfId="9586"/>
    <cellStyle name="GrandTotalNumber 5 2 13 2" xfId="9587"/>
    <cellStyle name="GrandTotalNumber 5 2 13 3" xfId="9588"/>
    <cellStyle name="GrandTotalNumber 5 2 14" xfId="9589"/>
    <cellStyle name="GrandTotalNumber 5 2 14 2" xfId="9590"/>
    <cellStyle name="GrandTotalNumber 5 2 14 3" xfId="9591"/>
    <cellStyle name="GrandTotalNumber 5 2 15" xfId="9592"/>
    <cellStyle name="GrandTotalNumber 5 2 16" xfId="9593"/>
    <cellStyle name="GrandTotalNumber 5 2 2" xfId="9594"/>
    <cellStyle name="GrandTotalNumber 5 2 2 10" xfId="9595"/>
    <cellStyle name="GrandTotalNumber 5 2 2 10 2" xfId="9596"/>
    <cellStyle name="GrandTotalNumber 5 2 2 10 3" xfId="9597"/>
    <cellStyle name="GrandTotalNumber 5 2 2 11" xfId="9598"/>
    <cellStyle name="GrandTotalNumber 5 2 2 12" xfId="9599"/>
    <cellStyle name="GrandTotalNumber 5 2 2 2" xfId="9600"/>
    <cellStyle name="GrandTotalNumber 5 2 2 2 2" xfId="9601"/>
    <cellStyle name="GrandTotalNumber 5 2 2 2 2 2" xfId="9602"/>
    <cellStyle name="GrandTotalNumber 5 2 2 2 2 2 2" xfId="9603"/>
    <cellStyle name="GrandTotalNumber 5 2 2 2 2 2 3" xfId="9604"/>
    <cellStyle name="GrandTotalNumber 5 2 2 2 2 3" xfId="9605"/>
    <cellStyle name="GrandTotalNumber 5 2 2 2 2 4" xfId="9606"/>
    <cellStyle name="GrandTotalNumber 5 2 2 2 3" xfId="9607"/>
    <cellStyle name="GrandTotalNumber 5 2 2 2 3 2" xfId="9608"/>
    <cellStyle name="GrandTotalNumber 5 2 2 2 3 2 2" xfId="9609"/>
    <cellStyle name="GrandTotalNumber 5 2 2 2 3 2 3" xfId="9610"/>
    <cellStyle name="GrandTotalNumber 5 2 2 2 3 3" xfId="9611"/>
    <cellStyle name="GrandTotalNumber 5 2 2 2 3 4" xfId="9612"/>
    <cellStyle name="GrandTotalNumber 5 2 2 2 4" xfId="9613"/>
    <cellStyle name="GrandTotalNumber 5 2 2 2 4 2" xfId="9614"/>
    <cellStyle name="GrandTotalNumber 5 2 2 2 4 2 2" xfId="9615"/>
    <cellStyle name="GrandTotalNumber 5 2 2 2 4 2 3" xfId="9616"/>
    <cellStyle name="GrandTotalNumber 5 2 2 2 4 3" xfId="9617"/>
    <cellStyle name="GrandTotalNumber 5 2 2 2 4 4" xfId="9618"/>
    <cellStyle name="GrandTotalNumber 5 2 2 2 5" xfId="9619"/>
    <cellStyle name="GrandTotalNumber 5 2 2 2 5 2" xfId="9620"/>
    <cellStyle name="GrandTotalNumber 5 2 2 2 5 2 2" xfId="9621"/>
    <cellStyle name="GrandTotalNumber 5 2 2 2 5 2 3" xfId="9622"/>
    <cellStyle name="GrandTotalNumber 5 2 2 2 5 3" xfId="9623"/>
    <cellStyle name="GrandTotalNumber 5 2 2 2 5 4" xfId="9624"/>
    <cellStyle name="GrandTotalNumber 5 2 2 2 6" xfId="9625"/>
    <cellStyle name="GrandTotalNumber 5 2 2 2 6 2" xfId="9626"/>
    <cellStyle name="GrandTotalNumber 5 2 2 2 6 2 2" xfId="9627"/>
    <cellStyle name="GrandTotalNumber 5 2 2 2 6 2 3" xfId="9628"/>
    <cellStyle name="GrandTotalNumber 5 2 2 2 6 3" xfId="9629"/>
    <cellStyle name="GrandTotalNumber 5 2 2 2 6 4" xfId="9630"/>
    <cellStyle name="GrandTotalNumber 5 2 2 2 7" xfId="9631"/>
    <cellStyle name="GrandTotalNumber 5 2 2 2 7 2" xfId="9632"/>
    <cellStyle name="GrandTotalNumber 5 2 2 2 7 3" xfId="9633"/>
    <cellStyle name="GrandTotalNumber 5 2 2 2 8" xfId="9634"/>
    <cellStyle name="GrandTotalNumber 5 2 2 2 9" xfId="9635"/>
    <cellStyle name="GrandTotalNumber 5 2 2 3" xfId="9636"/>
    <cellStyle name="GrandTotalNumber 5 2 2 3 2" xfId="9637"/>
    <cellStyle name="GrandTotalNumber 5 2 2 3 2 2" xfId="9638"/>
    <cellStyle name="GrandTotalNumber 5 2 2 3 2 2 2" xfId="9639"/>
    <cellStyle name="GrandTotalNumber 5 2 2 3 2 2 3" xfId="9640"/>
    <cellStyle name="GrandTotalNumber 5 2 2 3 2 3" xfId="9641"/>
    <cellStyle name="GrandTotalNumber 5 2 2 3 2 4" xfId="9642"/>
    <cellStyle name="GrandTotalNumber 5 2 2 3 3" xfId="9643"/>
    <cellStyle name="GrandTotalNumber 5 2 2 3 3 2" xfId="9644"/>
    <cellStyle name="GrandTotalNumber 5 2 2 3 3 2 2" xfId="9645"/>
    <cellStyle name="GrandTotalNumber 5 2 2 3 3 2 3" xfId="9646"/>
    <cellStyle name="GrandTotalNumber 5 2 2 3 3 3" xfId="9647"/>
    <cellStyle name="GrandTotalNumber 5 2 2 3 3 4" xfId="9648"/>
    <cellStyle name="GrandTotalNumber 5 2 2 3 4" xfId="9649"/>
    <cellStyle name="GrandTotalNumber 5 2 2 3 4 2" xfId="9650"/>
    <cellStyle name="GrandTotalNumber 5 2 2 3 4 2 2" xfId="9651"/>
    <cellStyle name="GrandTotalNumber 5 2 2 3 4 2 3" xfId="9652"/>
    <cellStyle name="GrandTotalNumber 5 2 2 3 4 3" xfId="9653"/>
    <cellStyle name="GrandTotalNumber 5 2 2 3 4 4" xfId="9654"/>
    <cellStyle name="GrandTotalNumber 5 2 2 3 5" xfId="9655"/>
    <cellStyle name="GrandTotalNumber 5 2 2 3 5 2" xfId="9656"/>
    <cellStyle name="GrandTotalNumber 5 2 2 3 5 2 2" xfId="9657"/>
    <cellStyle name="GrandTotalNumber 5 2 2 3 5 2 3" xfId="9658"/>
    <cellStyle name="GrandTotalNumber 5 2 2 3 5 3" xfId="9659"/>
    <cellStyle name="GrandTotalNumber 5 2 2 3 5 4" xfId="9660"/>
    <cellStyle name="GrandTotalNumber 5 2 2 3 6" xfId="9661"/>
    <cellStyle name="GrandTotalNumber 5 2 2 3 6 2" xfId="9662"/>
    <cellStyle name="GrandTotalNumber 5 2 2 3 6 2 2" xfId="9663"/>
    <cellStyle name="GrandTotalNumber 5 2 2 3 6 2 3" xfId="9664"/>
    <cellStyle name="GrandTotalNumber 5 2 2 3 6 3" xfId="9665"/>
    <cellStyle name="GrandTotalNumber 5 2 2 3 6 4" xfId="9666"/>
    <cellStyle name="GrandTotalNumber 5 2 2 3 7" xfId="9667"/>
    <cellStyle name="GrandTotalNumber 5 2 2 3 7 2" xfId="9668"/>
    <cellStyle name="GrandTotalNumber 5 2 2 3 7 3" xfId="9669"/>
    <cellStyle name="GrandTotalNumber 5 2 2 3 8" xfId="9670"/>
    <cellStyle name="GrandTotalNumber 5 2 2 3 9" xfId="9671"/>
    <cellStyle name="GrandTotalNumber 5 2 2 4" xfId="9672"/>
    <cellStyle name="GrandTotalNumber 5 2 2 4 2" xfId="9673"/>
    <cellStyle name="GrandTotalNumber 5 2 2 4 2 2" xfId="9674"/>
    <cellStyle name="GrandTotalNumber 5 2 2 4 2 2 2" xfId="9675"/>
    <cellStyle name="GrandTotalNumber 5 2 2 4 2 2 3" xfId="9676"/>
    <cellStyle name="GrandTotalNumber 5 2 2 4 2 3" xfId="9677"/>
    <cellStyle name="GrandTotalNumber 5 2 2 4 2 4" xfId="9678"/>
    <cellStyle name="GrandTotalNumber 5 2 2 4 3" xfId="9679"/>
    <cellStyle name="GrandTotalNumber 5 2 2 4 3 2" xfId="9680"/>
    <cellStyle name="GrandTotalNumber 5 2 2 4 3 2 2" xfId="9681"/>
    <cellStyle name="GrandTotalNumber 5 2 2 4 3 2 3" xfId="9682"/>
    <cellStyle name="GrandTotalNumber 5 2 2 4 3 3" xfId="9683"/>
    <cellStyle name="GrandTotalNumber 5 2 2 4 3 4" xfId="9684"/>
    <cellStyle name="GrandTotalNumber 5 2 2 4 4" xfId="9685"/>
    <cellStyle name="GrandTotalNumber 5 2 2 4 4 2" xfId="9686"/>
    <cellStyle name="GrandTotalNumber 5 2 2 4 4 2 2" xfId="9687"/>
    <cellStyle name="GrandTotalNumber 5 2 2 4 4 2 3" xfId="9688"/>
    <cellStyle name="GrandTotalNumber 5 2 2 4 4 3" xfId="9689"/>
    <cellStyle name="GrandTotalNumber 5 2 2 4 4 4" xfId="9690"/>
    <cellStyle name="GrandTotalNumber 5 2 2 4 5" xfId="9691"/>
    <cellStyle name="GrandTotalNumber 5 2 2 4 5 2" xfId="9692"/>
    <cellStyle name="GrandTotalNumber 5 2 2 4 5 2 2" xfId="9693"/>
    <cellStyle name="GrandTotalNumber 5 2 2 4 5 2 3" xfId="9694"/>
    <cellStyle name="GrandTotalNumber 5 2 2 4 5 3" xfId="9695"/>
    <cellStyle name="GrandTotalNumber 5 2 2 4 5 4" xfId="9696"/>
    <cellStyle name="GrandTotalNumber 5 2 2 4 6" xfId="9697"/>
    <cellStyle name="GrandTotalNumber 5 2 2 4 6 2" xfId="9698"/>
    <cellStyle name="GrandTotalNumber 5 2 2 4 6 2 2" xfId="9699"/>
    <cellStyle name="GrandTotalNumber 5 2 2 4 6 2 3" xfId="9700"/>
    <cellStyle name="GrandTotalNumber 5 2 2 4 6 3" xfId="9701"/>
    <cellStyle name="GrandTotalNumber 5 2 2 4 6 4" xfId="9702"/>
    <cellStyle name="GrandTotalNumber 5 2 2 4 7" xfId="9703"/>
    <cellStyle name="GrandTotalNumber 5 2 2 4 7 2" xfId="9704"/>
    <cellStyle name="GrandTotalNumber 5 2 2 4 7 3" xfId="9705"/>
    <cellStyle name="GrandTotalNumber 5 2 2 4 8" xfId="9706"/>
    <cellStyle name="GrandTotalNumber 5 2 2 4 9" xfId="9707"/>
    <cellStyle name="GrandTotalNumber 5 2 2 5" xfId="9708"/>
    <cellStyle name="GrandTotalNumber 5 2 2 5 2" xfId="9709"/>
    <cellStyle name="GrandTotalNumber 5 2 2 5 2 2" xfId="9710"/>
    <cellStyle name="GrandTotalNumber 5 2 2 5 2 3" xfId="9711"/>
    <cellStyle name="GrandTotalNumber 5 2 2 5 3" xfId="9712"/>
    <cellStyle name="GrandTotalNumber 5 2 2 5 4" xfId="9713"/>
    <cellStyle name="GrandTotalNumber 5 2 2 6" xfId="9714"/>
    <cellStyle name="GrandTotalNumber 5 2 2 6 2" xfId="9715"/>
    <cellStyle name="GrandTotalNumber 5 2 2 6 2 2" xfId="9716"/>
    <cellStyle name="GrandTotalNumber 5 2 2 6 2 3" xfId="9717"/>
    <cellStyle name="GrandTotalNumber 5 2 2 6 3" xfId="9718"/>
    <cellStyle name="GrandTotalNumber 5 2 2 6 4" xfId="9719"/>
    <cellStyle name="GrandTotalNumber 5 2 2 7" xfId="9720"/>
    <cellStyle name="GrandTotalNumber 5 2 2 7 2" xfId="9721"/>
    <cellStyle name="GrandTotalNumber 5 2 2 7 2 2" xfId="9722"/>
    <cellStyle name="GrandTotalNumber 5 2 2 7 2 3" xfId="9723"/>
    <cellStyle name="GrandTotalNumber 5 2 2 7 3" xfId="9724"/>
    <cellStyle name="GrandTotalNumber 5 2 2 7 4" xfId="9725"/>
    <cellStyle name="GrandTotalNumber 5 2 2 8" xfId="9726"/>
    <cellStyle name="GrandTotalNumber 5 2 2 8 2" xfId="9727"/>
    <cellStyle name="GrandTotalNumber 5 2 2 8 2 2" xfId="9728"/>
    <cellStyle name="GrandTotalNumber 5 2 2 8 2 3" xfId="9729"/>
    <cellStyle name="GrandTotalNumber 5 2 2 8 3" xfId="9730"/>
    <cellStyle name="GrandTotalNumber 5 2 2 8 4" xfId="9731"/>
    <cellStyle name="GrandTotalNumber 5 2 2 9" xfId="9732"/>
    <cellStyle name="GrandTotalNumber 5 2 2 9 2" xfId="9733"/>
    <cellStyle name="GrandTotalNumber 5 2 2 9 2 2" xfId="9734"/>
    <cellStyle name="GrandTotalNumber 5 2 2 9 2 3" xfId="9735"/>
    <cellStyle name="GrandTotalNumber 5 2 2 9 3" xfId="9736"/>
    <cellStyle name="GrandTotalNumber 5 2 2 9 4" xfId="9737"/>
    <cellStyle name="GrandTotalNumber 5 2 3" xfId="9738"/>
    <cellStyle name="GrandTotalNumber 5 2 3 2" xfId="9739"/>
    <cellStyle name="GrandTotalNumber 5 2 3 2 2" xfId="9740"/>
    <cellStyle name="GrandTotalNumber 5 2 3 2 2 2" xfId="9741"/>
    <cellStyle name="GrandTotalNumber 5 2 3 2 2 3" xfId="9742"/>
    <cellStyle name="GrandTotalNumber 5 2 3 2 3" xfId="9743"/>
    <cellStyle name="GrandTotalNumber 5 2 3 2 4" xfId="9744"/>
    <cellStyle name="GrandTotalNumber 5 2 3 3" xfId="9745"/>
    <cellStyle name="GrandTotalNumber 5 2 3 3 2" xfId="9746"/>
    <cellStyle name="GrandTotalNumber 5 2 3 3 2 2" xfId="9747"/>
    <cellStyle name="GrandTotalNumber 5 2 3 3 2 3" xfId="9748"/>
    <cellStyle name="GrandTotalNumber 5 2 3 3 3" xfId="9749"/>
    <cellStyle name="GrandTotalNumber 5 2 3 3 4" xfId="9750"/>
    <cellStyle name="GrandTotalNumber 5 2 3 4" xfId="9751"/>
    <cellStyle name="GrandTotalNumber 5 2 3 4 2" xfId="9752"/>
    <cellStyle name="GrandTotalNumber 5 2 3 4 2 2" xfId="9753"/>
    <cellStyle name="GrandTotalNumber 5 2 3 4 2 3" xfId="9754"/>
    <cellStyle name="GrandTotalNumber 5 2 3 4 3" xfId="9755"/>
    <cellStyle name="GrandTotalNumber 5 2 3 4 4" xfId="9756"/>
    <cellStyle name="GrandTotalNumber 5 2 3 5" xfId="9757"/>
    <cellStyle name="GrandTotalNumber 5 2 3 5 2" xfId="9758"/>
    <cellStyle name="GrandTotalNumber 5 2 3 5 2 2" xfId="9759"/>
    <cellStyle name="GrandTotalNumber 5 2 3 5 2 3" xfId="9760"/>
    <cellStyle name="GrandTotalNumber 5 2 3 5 3" xfId="9761"/>
    <cellStyle name="GrandTotalNumber 5 2 3 5 4" xfId="9762"/>
    <cellStyle name="GrandTotalNumber 5 2 3 6" xfId="9763"/>
    <cellStyle name="GrandTotalNumber 5 2 3 6 2" xfId="9764"/>
    <cellStyle name="GrandTotalNumber 5 2 3 6 2 2" xfId="9765"/>
    <cellStyle name="GrandTotalNumber 5 2 3 6 2 3" xfId="9766"/>
    <cellStyle name="GrandTotalNumber 5 2 3 6 3" xfId="9767"/>
    <cellStyle name="GrandTotalNumber 5 2 3 6 4" xfId="9768"/>
    <cellStyle name="GrandTotalNumber 5 2 3 7" xfId="9769"/>
    <cellStyle name="GrandTotalNumber 5 2 3 7 2" xfId="9770"/>
    <cellStyle name="GrandTotalNumber 5 2 3 7 3" xfId="9771"/>
    <cellStyle name="GrandTotalNumber 5 2 3 8" xfId="9772"/>
    <cellStyle name="GrandTotalNumber 5 2 3 9" xfId="9773"/>
    <cellStyle name="GrandTotalNumber 5 2 4" xfId="9774"/>
    <cellStyle name="GrandTotalNumber 5 2 4 2" xfId="9775"/>
    <cellStyle name="GrandTotalNumber 5 2 4 2 2" xfId="9776"/>
    <cellStyle name="GrandTotalNumber 5 2 4 2 2 2" xfId="9777"/>
    <cellStyle name="GrandTotalNumber 5 2 4 2 2 3" xfId="9778"/>
    <cellStyle name="GrandTotalNumber 5 2 4 2 3" xfId="9779"/>
    <cellStyle name="GrandTotalNumber 5 2 4 2 4" xfId="9780"/>
    <cellStyle name="GrandTotalNumber 5 2 4 3" xfId="9781"/>
    <cellStyle name="GrandTotalNumber 5 2 4 3 2" xfId="9782"/>
    <cellStyle name="GrandTotalNumber 5 2 4 3 2 2" xfId="9783"/>
    <cellStyle name="GrandTotalNumber 5 2 4 3 2 3" xfId="9784"/>
    <cellStyle name="GrandTotalNumber 5 2 4 3 3" xfId="9785"/>
    <cellStyle name="GrandTotalNumber 5 2 4 3 4" xfId="9786"/>
    <cellStyle name="GrandTotalNumber 5 2 4 4" xfId="9787"/>
    <cellStyle name="GrandTotalNumber 5 2 4 4 2" xfId="9788"/>
    <cellStyle name="GrandTotalNumber 5 2 4 4 2 2" xfId="9789"/>
    <cellStyle name="GrandTotalNumber 5 2 4 4 2 3" xfId="9790"/>
    <cellStyle name="GrandTotalNumber 5 2 4 4 3" xfId="9791"/>
    <cellStyle name="GrandTotalNumber 5 2 4 4 4" xfId="9792"/>
    <cellStyle name="GrandTotalNumber 5 2 4 5" xfId="9793"/>
    <cellStyle name="GrandTotalNumber 5 2 4 5 2" xfId="9794"/>
    <cellStyle name="GrandTotalNumber 5 2 4 5 2 2" xfId="9795"/>
    <cellStyle name="GrandTotalNumber 5 2 4 5 2 3" xfId="9796"/>
    <cellStyle name="GrandTotalNumber 5 2 4 5 3" xfId="9797"/>
    <cellStyle name="GrandTotalNumber 5 2 4 5 4" xfId="9798"/>
    <cellStyle name="GrandTotalNumber 5 2 4 6" xfId="9799"/>
    <cellStyle name="GrandTotalNumber 5 2 4 6 2" xfId="9800"/>
    <cellStyle name="GrandTotalNumber 5 2 4 6 2 2" xfId="9801"/>
    <cellStyle name="GrandTotalNumber 5 2 4 6 2 3" xfId="9802"/>
    <cellStyle name="GrandTotalNumber 5 2 4 6 3" xfId="9803"/>
    <cellStyle name="GrandTotalNumber 5 2 4 6 4" xfId="9804"/>
    <cellStyle name="GrandTotalNumber 5 2 4 7" xfId="9805"/>
    <cellStyle name="GrandTotalNumber 5 2 4 7 2" xfId="9806"/>
    <cellStyle name="GrandTotalNumber 5 2 4 7 3" xfId="9807"/>
    <cellStyle name="GrandTotalNumber 5 2 4 8" xfId="9808"/>
    <cellStyle name="GrandTotalNumber 5 2 4 9" xfId="9809"/>
    <cellStyle name="GrandTotalNumber 5 2 5" xfId="9810"/>
    <cellStyle name="GrandTotalNumber 5 2 5 2" xfId="9811"/>
    <cellStyle name="GrandTotalNumber 5 2 5 2 2" xfId="9812"/>
    <cellStyle name="GrandTotalNumber 5 2 5 2 2 2" xfId="9813"/>
    <cellStyle name="GrandTotalNumber 5 2 5 2 2 3" xfId="9814"/>
    <cellStyle name="GrandTotalNumber 5 2 5 2 3" xfId="9815"/>
    <cellStyle name="GrandTotalNumber 5 2 5 2 4" xfId="9816"/>
    <cellStyle name="GrandTotalNumber 5 2 5 3" xfId="9817"/>
    <cellStyle name="GrandTotalNumber 5 2 5 3 2" xfId="9818"/>
    <cellStyle name="GrandTotalNumber 5 2 5 3 2 2" xfId="9819"/>
    <cellStyle name="GrandTotalNumber 5 2 5 3 2 3" xfId="9820"/>
    <cellStyle name="GrandTotalNumber 5 2 5 3 3" xfId="9821"/>
    <cellStyle name="GrandTotalNumber 5 2 5 3 4" xfId="9822"/>
    <cellStyle name="GrandTotalNumber 5 2 5 4" xfId="9823"/>
    <cellStyle name="GrandTotalNumber 5 2 5 4 2" xfId="9824"/>
    <cellStyle name="GrandTotalNumber 5 2 5 4 2 2" xfId="9825"/>
    <cellStyle name="GrandTotalNumber 5 2 5 4 2 3" xfId="9826"/>
    <cellStyle name="GrandTotalNumber 5 2 5 4 3" xfId="9827"/>
    <cellStyle name="GrandTotalNumber 5 2 5 4 4" xfId="9828"/>
    <cellStyle name="GrandTotalNumber 5 2 5 5" xfId="9829"/>
    <cellStyle name="GrandTotalNumber 5 2 5 5 2" xfId="9830"/>
    <cellStyle name="GrandTotalNumber 5 2 5 5 2 2" xfId="9831"/>
    <cellStyle name="GrandTotalNumber 5 2 5 5 2 3" xfId="9832"/>
    <cellStyle name="GrandTotalNumber 5 2 5 5 3" xfId="9833"/>
    <cellStyle name="GrandTotalNumber 5 2 5 5 4" xfId="9834"/>
    <cellStyle name="GrandTotalNumber 5 2 5 6" xfId="9835"/>
    <cellStyle name="GrandTotalNumber 5 2 5 6 2" xfId="9836"/>
    <cellStyle name="GrandTotalNumber 5 2 5 6 2 2" xfId="9837"/>
    <cellStyle name="GrandTotalNumber 5 2 5 6 2 3" xfId="9838"/>
    <cellStyle name="GrandTotalNumber 5 2 5 6 3" xfId="9839"/>
    <cellStyle name="GrandTotalNumber 5 2 5 6 4" xfId="9840"/>
    <cellStyle name="GrandTotalNumber 5 2 5 7" xfId="9841"/>
    <cellStyle name="GrandTotalNumber 5 2 5 7 2" xfId="9842"/>
    <cellStyle name="GrandTotalNumber 5 2 5 7 3" xfId="9843"/>
    <cellStyle name="GrandTotalNumber 5 2 5 8" xfId="9844"/>
    <cellStyle name="GrandTotalNumber 5 2 5 9" xfId="9845"/>
    <cellStyle name="GrandTotalNumber 5 2 6" xfId="9846"/>
    <cellStyle name="GrandTotalNumber 5 2 6 2" xfId="9847"/>
    <cellStyle name="GrandTotalNumber 5 2 6 2 2" xfId="9848"/>
    <cellStyle name="GrandTotalNumber 5 2 6 2 3" xfId="9849"/>
    <cellStyle name="GrandTotalNumber 5 2 6 3" xfId="9850"/>
    <cellStyle name="GrandTotalNumber 5 2 6 4" xfId="9851"/>
    <cellStyle name="GrandTotalNumber 5 2 7" xfId="9852"/>
    <cellStyle name="GrandTotalNumber 5 2 7 2" xfId="9853"/>
    <cellStyle name="GrandTotalNumber 5 2 7 2 2" xfId="9854"/>
    <cellStyle name="GrandTotalNumber 5 2 7 2 3" xfId="9855"/>
    <cellStyle name="GrandTotalNumber 5 2 7 3" xfId="9856"/>
    <cellStyle name="GrandTotalNumber 5 2 7 4" xfId="9857"/>
    <cellStyle name="GrandTotalNumber 5 2 8" xfId="9858"/>
    <cellStyle name="GrandTotalNumber 5 2 8 2" xfId="9859"/>
    <cellStyle name="GrandTotalNumber 5 2 8 2 2" xfId="9860"/>
    <cellStyle name="GrandTotalNumber 5 2 8 2 3" xfId="9861"/>
    <cellStyle name="GrandTotalNumber 5 2 8 3" xfId="9862"/>
    <cellStyle name="GrandTotalNumber 5 2 8 4" xfId="9863"/>
    <cellStyle name="GrandTotalNumber 5 2 9" xfId="9864"/>
    <cellStyle name="GrandTotalNumber 5 2 9 2" xfId="9865"/>
    <cellStyle name="GrandTotalNumber 5 2 9 2 2" xfId="9866"/>
    <cellStyle name="GrandTotalNumber 5 2 9 2 3" xfId="9867"/>
    <cellStyle name="GrandTotalNumber 5 2 9 3" xfId="9868"/>
    <cellStyle name="GrandTotalNumber 5 2 9 4" xfId="9869"/>
    <cellStyle name="GrandTotalNumber 5 3" xfId="9870"/>
    <cellStyle name="GrandTotalNumber 5 3 10" xfId="9871"/>
    <cellStyle name="GrandTotalNumber 5 3 10 2" xfId="9872"/>
    <cellStyle name="GrandTotalNumber 5 3 10 3" xfId="9873"/>
    <cellStyle name="GrandTotalNumber 5 3 11" xfId="9874"/>
    <cellStyle name="GrandTotalNumber 5 3 12" xfId="9875"/>
    <cellStyle name="GrandTotalNumber 5 3 2" xfId="9876"/>
    <cellStyle name="GrandTotalNumber 5 3 2 2" xfId="9877"/>
    <cellStyle name="GrandTotalNumber 5 3 2 2 2" xfId="9878"/>
    <cellStyle name="GrandTotalNumber 5 3 2 2 2 2" xfId="9879"/>
    <cellStyle name="GrandTotalNumber 5 3 2 2 2 3" xfId="9880"/>
    <cellStyle name="GrandTotalNumber 5 3 2 2 3" xfId="9881"/>
    <cellStyle name="GrandTotalNumber 5 3 2 2 4" xfId="9882"/>
    <cellStyle name="GrandTotalNumber 5 3 2 3" xfId="9883"/>
    <cellStyle name="GrandTotalNumber 5 3 2 3 2" xfId="9884"/>
    <cellStyle name="GrandTotalNumber 5 3 2 3 2 2" xfId="9885"/>
    <cellStyle name="GrandTotalNumber 5 3 2 3 2 3" xfId="9886"/>
    <cellStyle name="GrandTotalNumber 5 3 2 3 3" xfId="9887"/>
    <cellStyle name="GrandTotalNumber 5 3 2 3 4" xfId="9888"/>
    <cellStyle name="GrandTotalNumber 5 3 2 4" xfId="9889"/>
    <cellStyle name="GrandTotalNumber 5 3 2 4 2" xfId="9890"/>
    <cellStyle name="GrandTotalNumber 5 3 2 4 2 2" xfId="9891"/>
    <cellStyle name="GrandTotalNumber 5 3 2 4 2 3" xfId="9892"/>
    <cellStyle name="GrandTotalNumber 5 3 2 4 3" xfId="9893"/>
    <cellStyle name="GrandTotalNumber 5 3 2 4 4" xfId="9894"/>
    <cellStyle name="GrandTotalNumber 5 3 2 5" xfId="9895"/>
    <cellStyle name="GrandTotalNumber 5 3 2 5 2" xfId="9896"/>
    <cellStyle name="GrandTotalNumber 5 3 2 5 2 2" xfId="9897"/>
    <cellStyle name="GrandTotalNumber 5 3 2 5 2 3" xfId="9898"/>
    <cellStyle name="GrandTotalNumber 5 3 2 5 3" xfId="9899"/>
    <cellStyle name="GrandTotalNumber 5 3 2 5 4" xfId="9900"/>
    <cellStyle name="GrandTotalNumber 5 3 2 6" xfId="9901"/>
    <cellStyle name="GrandTotalNumber 5 3 2 6 2" xfId="9902"/>
    <cellStyle name="GrandTotalNumber 5 3 2 6 2 2" xfId="9903"/>
    <cellStyle name="GrandTotalNumber 5 3 2 6 2 3" xfId="9904"/>
    <cellStyle name="GrandTotalNumber 5 3 2 6 3" xfId="9905"/>
    <cellStyle name="GrandTotalNumber 5 3 2 6 4" xfId="9906"/>
    <cellStyle name="GrandTotalNumber 5 3 2 7" xfId="9907"/>
    <cellStyle name="GrandTotalNumber 5 3 2 7 2" xfId="9908"/>
    <cellStyle name="GrandTotalNumber 5 3 2 7 3" xfId="9909"/>
    <cellStyle name="GrandTotalNumber 5 3 2 8" xfId="9910"/>
    <cellStyle name="GrandTotalNumber 5 3 2 9" xfId="9911"/>
    <cellStyle name="GrandTotalNumber 5 3 3" xfId="9912"/>
    <cellStyle name="GrandTotalNumber 5 3 3 2" xfId="9913"/>
    <cellStyle name="GrandTotalNumber 5 3 3 2 2" xfId="9914"/>
    <cellStyle name="GrandTotalNumber 5 3 3 2 2 2" xfId="9915"/>
    <cellStyle name="GrandTotalNumber 5 3 3 2 2 3" xfId="9916"/>
    <cellStyle name="GrandTotalNumber 5 3 3 2 3" xfId="9917"/>
    <cellStyle name="GrandTotalNumber 5 3 3 2 4" xfId="9918"/>
    <cellStyle name="GrandTotalNumber 5 3 3 3" xfId="9919"/>
    <cellStyle name="GrandTotalNumber 5 3 3 3 2" xfId="9920"/>
    <cellStyle name="GrandTotalNumber 5 3 3 3 2 2" xfId="9921"/>
    <cellStyle name="GrandTotalNumber 5 3 3 3 2 3" xfId="9922"/>
    <cellStyle name="GrandTotalNumber 5 3 3 3 3" xfId="9923"/>
    <cellStyle name="GrandTotalNumber 5 3 3 3 4" xfId="9924"/>
    <cellStyle name="GrandTotalNumber 5 3 3 4" xfId="9925"/>
    <cellStyle name="GrandTotalNumber 5 3 3 4 2" xfId="9926"/>
    <cellStyle name="GrandTotalNumber 5 3 3 4 2 2" xfId="9927"/>
    <cellStyle name="GrandTotalNumber 5 3 3 4 2 3" xfId="9928"/>
    <cellStyle name="GrandTotalNumber 5 3 3 4 3" xfId="9929"/>
    <cellStyle name="GrandTotalNumber 5 3 3 4 4" xfId="9930"/>
    <cellStyle name="GrandTotalNumber 5 3 3 5" xfId="9931"/>
    <cellStyle name="GrandTotalNumber 5 3 3 5 2" xfId="9932"/>
    <cellStyle name="GrandTotalNumber 5 3 3 5 2 2" xfId="9933"/>
    <cellStyle name="GrandTotalNumber 5 3 3 5 2 3" xfId="9934"/>
    <cellStyle name="GrandTotalNumber 5 3 3 5 3" xfId="9935"/>
    <cellStyle name="GrandTotalNumber 5 3 3 5 4" xfId="9936"/>
    <cellStyle name="GrandTotalNumber 5 3 3 6" xfId="9937"/>
    <cellStyle name="GrandTotalNumber 5 3 3 6 2" xfId="9938"/>
    <cellStyle name="GrandTotalNumber 5 3 3 6 2 2" xfId="9939"/>
    <cellStyle name="GrandTotalNumber 5 3 3 6 2 3" xfId="9940"/>
    <cellStyle name="GrandTotalNumber 5 3 3 6 3" xfId="9941"/>
    <cellStyle name="GrandTotalNumber 5 3 3 6 4" xfId="9942"/>
    <cellStyle name="GrandTotalNumber 5 3 3 7" xfId="9943"/>
    <cellStyle name="GrandTotalNumber 5 3 3 7 2" xfId="9944"/>
    <cellStyle name="GrandTotalNumber 5 3 3 7 3" xfId="9945"/>
    <cellStyle name="GrandTotalNumber 5 3 3 8" xfId="9946"/>
    <cellStyle name="GrandTotalNumber 5 3 3 9" xfId="9947"/>
    <cellStyle name="GrandTotalNumber 5 3 4" xfId="9948"/>
    <cellStyle name="GrandTotalNumber 5 3 4 2" xfId="9949"/>
    <cellStyle name="GrandTotalNumber 5 3 4 2 2" xfId="9950"/>
    <cellStyle name="GrandTotalNumber 5 3 4 2 2 2" xfId="9951"/>
    <cellStyle name="GrandTotalNumber 5 3 4 2 2 3" xfId="9952"/>
    <cellStyle name="GrandTotalNumber 5 3 4 2 3" xfId="9953"/>
    <cellStyle name="GrandTotalNumber 5 3 4 2 4" xfId="9954"/>
    <cellStyle name="GrandTotalNumber 5 3 4 3" xfId="9955"/>
    <cellStyle name="GrandTotalNumber 5 3 4 3 2" xfId="9956"/>
    <cellStyle name="GrandTotalNumber 5 3 4 3 2 2" xfId="9957"/>
    <cellStyle name="GrandTotalNumber 5 3 4 3 2 3" xfId="9958"/>
    <cellStyle name="GrandTotalNumber 5 3 4 3 3" xfId="9959"/>
    <cellStyle name="GrandTotalNumber 5 3 4 3 4" xfId="9960"/>
    <cellStyle name="GrandTotalNumber 5 3 4 4" xfId="9961"/>
    <cellStyle name="GrandTotalNumber 5 3 4 4 2" xfId="9962"/>
    <cellStyle name="GrandTotalNumber 5 3 4 4 2 2" xfId="9963"/>
    <cellStyle name="GrandTotalNumber 5 3 4 4 2 3" xfId="9964"/>
    <cellStyle name="GrandTotalNumber 5 3 4 4 3" xfId="9965"/>
    <cellStyle name="GrandTotalNumber 5 3 4 4 4" xfId="9966"/>
    <cellStyle name="GrandTotalNumber 5 3 4 5" xfId="9967"/>
    <cellStyle name="GrandTotalNumber 5 3 4 5 2" xfId="9968"/>
    <cellStyle name="GrandTotalNumber 5 3 4 5 2 2" xfId="9969"/>
    <cellStyle name="GrandTotalNumber 5 3 4 5 2 3" xfId="9970"/>
    <cellStyle name="GrandTotalNumber 5 3 4 5 3" xfId="9971"/>
    <cellStyle name="GrandTotalNumber 5 3 4 5 4" xfId="9972"/>
    <cellStyle name="GrandTotalNumber 5 3 4 6" xfId="9973"/>
    <cellStyle name="GrandTotalNumber 5 3 4 6 2" xfId="9974"/>
    <cellStyle name="GrandTotalNumber 5 3 4 6 2 2" xfId="9975"/>
    <cellStyle name="GrandTotalNumber 5 3 4 6 2 3" xfId="9976"/>
    <cellStyle name="GrandTotalNumber 5 3 4 6 3" xfId="9977"/>
    <cellStyle name="GrandTotalNumber 5 3 4 6 4" xfId="9978"/>
    <cellStyle name="GrandTotalNumber 5 3 4 7" xfId="9979"/>
    <cellStyle name="GrandTotalNumber 5 3 4 7 2" xfId="9980"/>
    <cellStyle name="GrandTotalNumber 5 3 4 7 3" xfId="9981"/>
    <cellStyle name="GrandTotalNumber 5 3 4 8" xfId="9982"/>
    <cellStyle name="GrandTotalNumber 5 3 4 9" xfId="9983"/>
    <cellStyle name="GrandTotalNumber 5 3 5" xfId="9984"/>
    <cellStyle name="GrandTotalNumber 5 3 5 2" xfId="9985"/>
    <cellStyle name="GrandTotalNumber 5 3 5 2 2" xfId="9986"/>
    <cellStyle name="GrandTotalNumber 5 3 5 2 3" xfId="9987"/>
    <cellStyle name="GrandTotalNumber 5 3 5 3" xfId="9988"/>
    <cellStyle name="GrandTotalNumber 5 3 5 4" xfId="9989"/>
    <cellStyle name="GrandTotalNumber 5 3 6" xfId="9990"/>
    <cellStyle name="GrandTotalNumber 5 3 6 2" xfId="9991"/>
    <cellStyle name="GrandTotalNumber 5 3 6 2 2" xfId="9992"/>
    <cellStyle name="GrandTotalNumber 5 3 6 2 3" xfId="9993"/>
    <cellStyle name="GrandTotalNumber 5 3 6 3" xfId="9994"/>
    <cellStyle name="GrandTotalNumber 5 3 6 4" xfId="9995"/>
    <cellStyle name="GrandTotalNumber 5 3 7" xfId="9996"/>
    <cellStyle name="GrandTotalNumber 5 3 7 2" xfId="9997"/>
    <cellStyle name="GrandTotalNumber 5 3 7 2 2" xfId="9998"/>
    <cellStyle name="GrandTotalNumber 5 3 7 2 3" xfId="9999"/>
    <cellStyle name="GrandTotalNumber 5 3 7 3" xfId="10000"/>
    <cellStyle name="GrandTotalNumber 5 3 7 4" xfId="10001"/>
    <cellStyle name="GrandTotalNumber 5 3 8" xfId="10002"/>
    <cellStyle name="GrandTotalNumber 5 3 8 2" xfId="10003"/>
    <cellStyle name="GrandTotalNumber 5 3 8 2 2" xfId="10004"/>
    <cellStyle name="GrandTotalNumber 5 3 8 2 3" xfId="10005"/>
    <cellStyle name="GrandTotalNumber 5 3 8 3" xfId="10006"/>
    <cellStyle name="GrandTotalNumber 5 3 8 4" xfId="10007"/>
    <cellStyle name="GrandTotalNumber 5 3 9" xfId="10008"/>
    <cellStyle name="GrandTotalNumber 5 3 9 2" xfId="10009"/>
    <cellStyle name="GrandTotalNumber 5 3 9 2 2" xfId="10010"/>
    <cellStyle name="GrandTotalNumber 5 3 9 2 3" xfId="10011"/>
    <cellStyle name="GrandTotalNumber 5 3 9 3" xfId="10012"/>
    <cellStyle name="GrandTotalNumber 5 3 9 4" xfId="10013"/>
    <cellStyle name="GrandTotalNumber 5 4" xfId="10014"/>
    <cellStyle name="GrandTotalNumber 5 4 2" xfId="10015"/>
    <cellStyle name="GrandTotalNumber 5 4 2 2" xfId="10016"/>
    <cellStyle name="GrandTotalNumber 5 4 2 2 2" xfId="10017"/>
    <cellStyle name="GrandTotalNumber 5 4 2 2 3" xfId="10018"/>
    <cellStyle name="GrandTotalNumber 5 4 2 3" xfId="10019"/>
    <cellStyle name="GrandTotalNumber 5 4 2 4" xfId="10020"/>
    <cellStyle name="GrandTotalNumber 5 4 3" xfId="10021"/>
    <cellStyle name="GrandTotalNumber 5 4 3 2" xfId="10022"/>
    <cellStyle name="GrandTotalNumber 5 4 3 2 2" xfId="10023"/>
    <cellStyle name="GrandTotalNumber 5 4 3 2 3" xfId="10024"/>
    <cellStyle name="GrandTotalNumber 5 4 3 3" xfId="10025"/>
    <cellStyle name="GrandTotalNumber 5 4 3 4" xfId="10026"/>
    <cellStyle name="GrandTotalNumber 5 4 4" xfId="10027"/>
    <cellStyle name="GrandTotalNumber 5 4 4 2" xfId="10028"/>
    <cellStyle name="GrandTotalNumber 5 4 4 2 2" xfId="10029"/>
    <cellStyle name="GrandTotalNumber 5 4 4 2 3" xfId="10030"/>
    <cellStyle name="GrandTotalNumber 5 4 4 3" xfId="10031"/>
    <cellStyle name="GrandTotalNumber 5 4 4 4" xfId="10032"/>
    <cellStyle name="GrandTotalNumber 5 4 5" xfId="10033"/>
    <cellStyle name="GrandTotalNumber 5 4 5 2" xfId="10034"/>
    <cellStyle name="GrandTotalNumber 5 4 5 2 2" xfId="10035"/>
    <cellStyle name="GrandTotalNumber 5 4 5 2 3" xfId="10036"/>
    <cellStyle name="GrandTotalNumber 5 4 5 3" xfId="10037"/>
    <cellStyle name="GrandTotalNumber 5 4 5 4" xfId="10038"/>
    <cellStyle name="GrandTotalNumber 5 4 6" xfId="10039"/>
    <cellStyle name="GrandTotalNumber 5 4 6 2" xfId="10040"/>
    <cellStyle name="GrandTotalNumber 5 4 6 2 2" xfId="10041"/>
    <cellStyle name="GrandTotalNumber 5 4 6 2 3" xfId="10042"/>
    <cellStyle name="GrandTotalNumber 5 4 6 3" xfId="10043"/>
    <cellStyle name="GrandTotalNumber 5 4 6 4" xfId="10044"/>
    <cellStyle name="GrandTotalNumber 5 4 7" xfId="10045"/>
    <cellStyle name="GrandTotalNumber 5 4 7 2" xfId="10046"/>
    <cellStyle name="GrandTotalNumber 5 4 7 3" xfId="10047"/>
    <cellStyle name="GrandTotalNumber 5 4 8" xfId="10048"/>
    <cellStyle name="GrandTotalNumber 5 4 9" xfId="10049"/>
    <cellStyle name="GrandTotalNumber 5 5" xfId="10050"/>
    <cellStyle name="GrandTotalNumber 5 5 2" xfId="10051"/>
    <cellStyle name="GrandTotalNumber 5 5 2 2" xfId="10052"/>
    <cellStyle name="GrandTotalNumber 5 5 2 2 2" xfId="10053"/>
    <cellStyle name="GrandTotalNumber 5 5 2 2 3" xfId="10054"/>
    <cellStyle name="GrandTotalNumber 5 5 2 3" xfId="10055"/>
    <cellStyle name="GrandTotalNumber 5 5 2 4" xfId="10056"/>
    <cellStyle name="GrandTotalNumber 5 5 3" xfId="10057"/>
    <cellStyle name="GrandTotalNumber 5 5 3 2" xfId="10058"/>
    <cellStyle name="GrandTotalNumber 5 5 3 2 2" xfId="10059"/>
    <cellStyle name="GrandTotalNumber 5 5 3 2 3" xfId="10060"/>
    <cellStyle name="GrandTotalNumber 5 5 3 3" xfId="10061"/>
    <cellStyle name="GrandTotalNumber 5 5 3 4" xfId="10062"/>
    <cellStyle name="GrandTotalNumber 5 5 4" xfId="10063"/>
    <cellStyle name="GrandTotalNumber 5 5 4 2" xfId="10064"/>
    <cellStyle name="GrandTotalNumber 5 5 4 2 2" xfId="10065"/>
    <cellStyle name="GrandTotalNumber 5 5 4 2 3" xfId="10066"/>
    <cellStyle name="GrandTotalNumber 5 5 4 3" xfId="10067"/>
    <cellStyle name="GrandTotalNumber 5 5 4 4" xfId="10068"/>
    <cellStyle name="GrandTotalNumber 5 5 5" xfId="10069"/>
    <cellStyle name="GrandTotalNumber 5 5 5 2" xfId="10070"/>
    <cellStyle name="GrandTotalNumber 5 5 5 2 2" xfId="10071"/>
    <cellStyle name="GrandTotalNumber 5 5 5 2 3" xfId="10072"/>
    <cellStyle name="GrandTotalNumber 5 5 5 3" xfId="10073"/>
    <cellStyle name="GrandTotalNumber 5 5 5 4" xfId="10074"/>
    <cellStyle name="GrandTotalNumber 5 5 6" xfId="10075"/>
    <cellStyle name="GrandTotalNumber 5 5 6 2" xfId="10076"/>
    <cellStyle name="GrandTotalNumber 5 5 6 2 2" xfId="10077"/>
    <cellStyle name="GrandTotalNumber 5 5 6 2 3" xfId="10078"/>
    <cellStyle name="GrandTotalNumber 5 5 6 3" xfId="10079"/>
    <cellStyle name="GrandTotalNumber 5 5 6 4" xfId="10080"/>
    <cellStyle name="GrandTotalNumber 5 5 7" xfId="10081"/>
    <cellStyle name="GrandTotalNumber 5 5 7 2" xfId="10082"/>
    <cellStyle name="GrandTotalNumber 5 5 7 3" xfId="10083"/>
    <cellStyle name="GrandTotalNumber 5 5 8" xfId="10084"/>
    <cellStyle name="GrandTotalNumber 5 5 9" xfId="10085"/>
    <cellStyle name="GrandTotalNumber 5 6" xfId="10086"/>
    <cellStyle name="GrandTotalNumber 5 6 2" xfId="10087"/>
    <cellStyle name="GrandTotalNumber 5 6 2 2" xfId="10088"/>
    <cellStyle name="GrandTotalNumber 5 6 2 2 2" xfId="10089"/>
    <cellStyle name="GrandTotalNumber 5 6 2 2 3" xfId="10090"/>
    <cellStyle name="GrandTotalNumber 5 6 2 3" xfId="10091"/>
    <cellStyle name="GrandTotalNumber 5 6 2 4" xfId="10092"/>
    <cellStyle name="GrandTotalNumber 5 6 3" xfId="10093"/>
    <cellStyle name="GrandTotalNumber 5 6 3 2" xfId="10094"/>
    <cellStyle name="GrandTotalNumber 5 6 3 2 2" xfId="10095"/>
    <cellStyle name="GrandTotalNumber 5 6 3 2 3" xfId="10096"/>
    <cellStyle name="GrandTotalNumber 5 6 3 3" xfId="10097"/>
    <cellStyle name="GrandTotalNumber 5 6 3 4" xfId="10098"/>
    <cellStyle name="GrandTotalNumber 5 6 4" xfId="10099"/>
    <cellStyle name="GrandTotalNumber 5 6 4 2" xfId="10100"/>
    <cellStyle name="GrandTotalNumber 5 6 4 2 2" xfId="10101"/>
    <cellStyle name="GrandTotalNumber 5 6 4 2 3" xfId="10102"/>
    <cellStyle name="GrandTotalNumber 5 6 4 3" xfId="10103"/>
    <cellStyle name="GrandTotalNumber 5 6 4 4" xfId="10104"/>
    <cellStyle name="GrandTotalNumber 5 6 5" xfId="10105"/>
    <cellStyle name="GrandTotalNumber 5 6 5 2" xfId="10106"/>
    <cellStyle name="GrandTotalNumber 5 6 5 2 2" xfId="10107"/>
    <cellStyle name="GrandTotalNumber 5 6 5 2 3" xfId="10108"/>
    <cellStyle name="GrandTotalNumber 5 6 5 3" xfId="10109"/>
    <cellStyle name="GrandTotalNumber 5 6 5 4" xfId="10110"/>
    <cellStyle name="GrandTotalNumber 5 6 6" xfId="10111"/>
    <cellStyle name="GrandTotalNumber 5 6 6 2" xfId="10112"/>
    <cellStyle name="GrandTotalNumber 5 6 6 2 2" xfId="10113"/>
    <cellStyle name="GrandTotalNumber 5 6 6 2 3" xfId="10114"/>
    <cellStyle name="GrandTotalNumber 5 6 6 3" xfId="10115"/>
    <cellStyle name="GrandTotalNumber 5 6 6 4" xfId="10116"/>
    <cellStyle name="GrandTotalNumber 5 6 7" xfId="10117"/>
    <cellStyle name="GrandTotalNumber 5 6 7 2" xfId="10118"/>
    <cellStyle name="GrandTotalNumber 5 6 7 3" xfId="10119"/>
    <cellStyle name="GrandTotalNumber 5 6 8" xfId="10120"/>
    <cellStyle name="GrandTotalNumber 5 6 9" xfId="10121"/>
    <cellStyle name="GrandTotalNumber 5 7" xfId="10122"/>
    <cellStyle name="GrandTotalNumber 5 7 2" xfId="10123"/>
    <cellStyle name="GrandTotalNumber 5 7 2 2" xfId="10124"/>
    <cellStyle name="GrandTotalNumber 5 7 2 3" xfId="10125"/>
    <cellStyle name="GrandTotalNumber 5 7 3" xfId="10126"/>
    <cellStyle name="GrandTotalNumber 5 7 4" xfId="10127"/>
    <cellStyle name="GrandTotalNumber 5 8" xfId="10128"/>
    <cellStyle name="GrandTotalNumber 5 8 2" xfId="10129"/>
    <cellStyle name="GrandTotalNumber 5 8 2 2" xfId="10130"/>
    <cellStyle name="GrandTotalNumber 5 8 2 3" xfId="10131"/>
    <cellStyle name="GrandTotalNumber 5 8 3" xfId="10132"/>
    <cellStyle name="GrandTotalNumber 5 8 4" xfId="10133"/>
    <cellStyle name="GrandTotalNumber 5 9" xfId="10134"/>
    <cellStyle name="GrandTotalNumber 5 9 2" xfId="10135"/>
    <cellStyle name="GrandTotalNumber 5 9 2 2" xfId="10136"/>
    <cellStyle name="GrandTotalNumber 5 9 2 3" xfId="10137"/>
    <cellStyle name="GrandTotalNumber 5 9 3" xfId="10138"/>
    <cellStyle name="GrandTotalNumber 5 9 4" xfId="10139"/>
    <cellStyle name="GrandTotalNumber 6" xfId="10140"/>
    <cellStyle name="GrandTotalNumber 6 10" xfId="10141"/>
    <cellStyle name="GrandTotalNumber 6 10 2" xfId="10142"/>
    <cellStyle name="GrandTotalNumber 6 10 3" xfId="10143"/>
    <cellStyle name="GrandTotalNumber 6 11" xfId="10144"/>
    <cellStyle name="GrandTotalNumber 6 11 2" xfId="10145"/>
    <cellStyle name="GrandTotalNumber 6 11 3" xfId="10146"/>
    <cellStyle name="GrandTotalNumber 6 12" xfId="10147"/>
    <cellStyle name="GrandTotalNumber 6 12 2" xfId="10148"/>
    <cellStyle name="GrandTotalNumber 6 12 3" xfId="10149"/>
    <cellStyle name="GrandTotalNumber 6 13" xfId="10150"/>
    <cellStyle name="GrandTotalNumber 6 13 2" xfId="10151"/>
    <cellStyle name="GrandTotalNumber 6 13 3" xfId="10152"/>
    <cellStyle name="GrandTotalNumber 6 14" xfId="10153"/>
    <cellStyle name="GrandTotalNumber 6 14 2" xfId="10154"/>
    <cellStyle name="GrandTotalNumber 6 14 3" xfId="10155"/>
    <cellStyle name="GrandTotalNumber 6 15" xfId="10156"/>
    <cellStyle name="GrandTotalNumber 6 16" xfId="10157"/>
    <cellStyle name="GrandTotalNumber 6 2" xfId="10158"/>
    <cellStyle name="GrandTotalNumber 6 2 10" xfId="10159"/>
    <cellStyle name="GrandTotalNumber 6 2 10 2" xfId="10160"/>
    <cellStyle name="GrandTotalNumber 6 2 10 3" xfId="10161"/>
    <cellStyle name="GrandTotalNumber 6 2 11" xfId="10162"/>
    <cellStyle name="GrandTotalNumber 6 2 12" xfId="10163"/>
    <cellStyle name="GrandTotalNumber 6 2 2" xfId="10164"/>
    <cellStyle name="GrandTotalNumber 6 2 2 2" xfId="10165"/>
    <cellStyle name="GrandTotalNumber 6 2 2 2 2" xfId="10166"/>
    <cellStyle name="GrandTotalNumber 6 2 2 2 2 2" xfId="10167"/>
    <cellStyle name="GrandTotalNumber 6 2 2 2 2 3" xfId="10168"/>
    <cellStyle name="GrandTotalNumber 6 2 2 2 3" xfId="10169"/>
    <cellStyle name="GrandTotalNumber 6 2 2 2 4" xfId="10170"/>
    <cellStyle name="GrandTotalNumber 6 2 2 3" xfId="10171"/>
    <cellStyle name="GrandTotalNumber 6 2 2 3 2" xfId="10172"/>
    <cellStyle name="GrandTotalNumber 6 2 2 3 2 2" xfId="10173"/>
    <cellStyle name="GrandTotalNumber 6 2 2 3 2 3" xfId="10174"/>
    <cellStyle name="GrandTotalNumber 6 2 2 3 3" xfId="10175"/>
    <cellStyle name="GrandTotalNumber 6 2 2 3 4" xfId="10176"/>
    <cellStyle name="GrandTotalNumber 6 2 2 4" xfId="10177"/>
    <cellStyle name="GrandTotalNumber 6 2 2 4 2" xfId="10178"/>
    <cellStyle name="GrandTotalNumber 6 2 2 4 2 2" xfId="10179"/>
    <cellStyle name="GrandTotalNumber 6 2 2 4 2 3" xfId="10180"/>
    <cellStyle name="GrandTotalNumber 6 2 2 4 3" xfId="10181"/>
    <cellStyle name="GrandTotalNumber 6 2 2 4 4" xfId="10182"/>
    <cellStyle name="GrandTotalNumber 6 2 2 5" xfId="10183"/>
    <cellStyle name="GrandTotalNumber 6 2 2 5 2" xfId="10184"/>
    <cellStyle name="GrandTotalNumber 6 2 2 5 2 2" xfId="10185"/>
    <cellStyle name="GrandTotalNumber 6 2 2 5 2 3" xfId="10186"/>
    <cellStyle name="GrandTotalNumber 6 2 2 5 3" xfId="10187"/>
    <cellStyle name="GrandTotalNumber 6 2 2 5 4" xfId="10188"/>
    <cellStyle name="GrandTotalNumber 6 2 2 6" xfId="10189"/>
    <cellStyle name="GrandTotalNumber 6 2 2 6 2" xfId="10190"/>
    <cellStyle name="GrandTotalNumber 6 2 2 6 2 2" xfId="10191"/>
    <cellStyle name="GrandTotalNumber 6 2 2 6 2 3" xfId="10192"/>
    <cellStyle name="GrandTotalNumber 6 2 2 6 3" xfId="10193"/>
    <cellStyle name="GrandTotalNumber 6 2 2 6 4" xfId="10194"/>
    <cellStyle name="GrandTotalNumber 6 2 2 7" xfId="10195"/>
    <cellStyle name="GrandTotalNumber 6 2 2 7 2" xfId="10196"/>
    <cellStyle name="GrandTotalNumber 6 2 2 7 3" xfId="10197"/>
    <cellStyle name="GrandTotalNumber 6 2 2 8" xfId="10198"/>
    <cellStyle name="GrandTotalNumber 6 2 2 9" xfId="10199"/>
    <cellStyle name="GrandTotalNumber 6 2 3" xfId="10200"/>
    <cellStyle name="GrandTotalNumber 6 2 3 2" xfId="10201"/>
    <cellStyle name="GrandTotalNumber 6 2 3 2 2" xfId="10202"/>
    <cellStyle name="GrandTotalNumber 6 2 3 2 2 2" xfId="10203"/>
    <cellStyle name="GrandTotalNumber 6 2 3 2 2 3" xfId="10204"/>
    <cellStyle name="GrandTotalNumber 6 2 3 2 3" xfId="10205"/>
    <cellStyle name="GrandTotalNumber 6 2 3 2 4" xfId="10206"/>
    <cellStyle name="GrandTotalNumber 6 2 3 3" xfId="10207"/>
    <cellStyle name="GrandTotalNumber 6 2 3 3 2" xfId="10208"/>
    <cellStyle name="GrandTotalNumber 6 2 3 3 2 2" xfId="10209"/>
    <cellStyle name="GrandTotalNumber 6 2 3 3 2 3" xfId="10210"/>
    <cellStyle name="GrandTotalNumber 6 2 3 3 3" xfId="10211"/>
    <cellStyle name="GrandTotalNumber 6 2 3 3 4" xfId="10212"/>
    <cellStyle name="GrandTotalNumber 6 2 3 4" xfId="10213"/>
    <cellStyle name="GrandTotalNumber 6 2 3 4 2" xfId="10214"/>
    <cellStyle name="GrandTotalNumber 6 2 3 4 2 2" xfId="10215"/>
    <cellStyle name="GrandTotalNumber 6 2 3 4 2 3" xfId="10216"/>
    <cellStyle name="GrandTotalNumber 6 2 3 4 3" xfId="10217"/>
    <cellStyle name="GrandTotalNumber 6 2 3 4 4" xfId="10218"/>
    <cellStyle name="GrandTotalNumber 6 2 3 5" xfId="10219"/>
    <cellStyle name="GrandTotalNumber 6 2 3 5 2" xfId="10220"/>
    <cellStyle name="GrandTotalNumber 6 2 3 5 2 2" xfId="10221"/>
    <cellStyle name="GrandTotalNumber 6 2 3 5 2 3" xfId="10222"/>
    <cellStyle name="GrandTotalNumber 6 2 3 5 3" xfId="10223"/>
    <cellStyle name="GrandTotalNumber 6 2 3 5 4" xfId="10224"/>
    <cellStyle name="GrandTotalNumber 6 2 3 6" xfId="10225"/>
    <cellStyle name="GrandTotalNumber 6 2 3 6 2" xfId="10226"/>
    <cellStyle name="GrandTotalNumber 6 2 3 6 2 2" xfId="10227"/>
    <cellStyle name="GrandTotalNumber 6 2 3 6 2 3" xfId="10228"/>
    <cellStyle name="GrandTotalNumber 6 2 3 6 3" xfId="10229"/>
    <cellStyle name="GrandTotalNumber 6 2 3 6 4" xfId="10230"/>
    <cellStyle name="GrandTotalNumber 6 2 3 7" xfId="10231"/>
    <cellStyle name="GrandTotalNumber 6 2 3 7 2" xfId="10232"/>
    <cellStyle name="GrandTotalNumber 6 2 3 7 3" xfId="10233"/>
    <cellStyle name="GrandTotalNumber 6 2 3 8" xfId="10234"/>
    <cellStyle name="GrandTotalNumber 6 2 3 9" xfId="10235"/>
    <cellStyle name="GrandTotalNumber 6 2 4" xfId="10236"/>
    <cellStyle name="GrandTotalNumber 6 2 4 2" xfId="10237"/>
    <cellStyle name="GrandTotalNumber 6 2 4 2 2" xfId="10238"/>
    <cellStyle name="GrandTotalNumber 6 2 4 2 2 2" xfId="10239"/>
    <cellStyle name="GrandTotalNumber 6 2 4 2 2 3" xfId="10240"/>
    <cellStyle name="GrandTotalNumber 6 2 4 2 3" xfId="10241"/>
    <cellStyle name="GrandTotalNumber 6 2 4 2 4" xfId="10242"/>
    <cellStyle name="GrandTotalNumber 6 2 4 3" xfId="10243"/>
    <cellStyle name="GrandTotalNumber 6 2 4 3 2" xfId="10244"/>
    <cellStyle name="GrandTotalNumber 6 2 4 3 2 2" xfId="10245"/>
    <cellStyle name="GrandTotalNumber 6 2 4 3 2 3" xfId="10246"/>
    <cellStyle name="GrandTotalNumber 6 2 4 3 3" xfId="10247"/>
    <cellStyle name="GrandTotalNumber 6 2 4 3 4" xfId="10248"/>
    <cellStyle name="GrandTotalNumber 6 2 4 4" xfId="10249"/>
    <cellStyle name="GrandTotalNumber 6 2 4 4 2" xfId="10250"/>
    <cellStyle name="GrandTotalNumber 6 2 4 4 2 2" xfId="10251"/>
    <cellStyle name="GrandTotalNumber 6 2 4 4 2 3" xfId="10252"/>
    <cellStyle name="GrandTotalNumber 6 2 4 4 3" xfId="10253"/>
    <cellStyle name="GrandTotalNumber 6 2 4 4 4" xfId="10254"/>
    <cellStyle name="GrandTotalNumber 6 2 4 5" xfId="10255"/>
    <cellStyle name="GrandTotalNumber 6 2 4 5 2" xfId="10256"/>
    <cellStyle name="GrandTotalNumber 6 2 4 5 2 2" xfId="10257"/>
    <cellStyle name="GrandTotalNumber 6 2 4 5 2 3" xfId="10258"/>
    <cellStyle name="GrandTotalNumber 6 2 4 5 3" xfId="10259"/>
    <cellStyle name="GrandTotalNumber 6 2 4 5 4" xfId="10260"/>
    <cellStyle name="GrandTotalNumber 6 2 4 6" xfId="10261"/>
    <cellStyle name="GrandTotalNumber 6 2 4 6 2" xfId="10262"/>
    <cellStyle name="GrandTotalNumber 6 2 4 6 2 2" xfId="10263"/>
    <cellStyle name="GrandTotalNumber 6 2 4 6 2 3" xfId="10264"/>
    <cellStyle name="GrandTotalNumber 6 2 4 6 3" xfId="10265"/>
    <cellStyle name="GrandTotalNumber 6 2 4 6 4" xfId="10266"/>
    <cellStyle name="GrandTotalNumber 6 2 4 7" xfId="10267"/>
    <cellStyle name="GrandTotalNumber 6 2 4 7 2" xfId="10268"/>
    <cellStyle name="GrandTotalNumber 6 2 4 7 3" xfId="10269"/>
    <cellStyle name="GrandTotalNumber 6 2 4 8" xfId="10270"/>
    <cellStyle name="GrandTotalNumber 6 2 4 9" xfId="10271"/>
    <cellStyle name="GrandTotalNumber 6 2 5" xfId="10272"/>
    <cellStyle name="GrandTotalNumber 6 2 5 2" xfId="10273"/>
    <cellStyle name="GrandTotalNumber 6 2 5 2 2" xfId="10274"/>
    <cellStyle name="GrandTotalNumber 6 2 5 2 3" xfId="10275"/>
    <cellStyle name="GrandTotalNumber 6 2 5 3" xfId="10276"/>
    <cellStyle name="GrandTotalNumber 6 2 5 4" xfId="10277"/>
    <cellStyle name="GrandTotalNumber 6 2 6" xfId="10278"/>
    <cellStyle name="GrandTotalNumber 6 2 6 2" xfId="10279"/>
    <cellStyle name="GrandTotalNumber 6 2 6 2 2" xfId="10280"/>
    <cellStyle name="GrandTotalNumber 6 2 6 2 3" xfId="10281"/>
    <cellStyle name="GrandTotalNumber 6 2 6 3" xfId="10282"/>
    <cellStyle name="GrandTotalNumber 6 2 6 4" xfId="10283"/>
    <cellStyle name="GrandTotalNumber 6 2 7" xfId="10284"/>
    <cellStyle name="GrandTotalNumber 6 2 7 2" xfId="10285"/>
    <cellStyle name="GrandTotalNumber 6 2 7 2 2" xfId="10286"/>
    <cellStyle name="GrandTotalNumber 6 2 7 2 3" xfId="10287"/>
    <cellStyle name="GrandTotalNumber 6 2 7 3" xfId="10288"/>
    <cellStyle name="GrandTotalNumber 6 2 7 4" xfId="10289"/>
    <cellStyle name="GrandTotalNumber 6 2 8" xfId="10290"/>
    <cellStyle name="GrandTotalNumber 6 2 8 2" xfId="10291"/>
    <cellStyle name="GrandTotalNumber 6 2 8 2 2" xfId="10292"/>
    <cellStyle name="GrandTotalNumber 6 2 8 2 3" xfId="10293"/>
    <cellStyle name="GrandTotalNumber 6 2 8 3" xfId="10294"/>
    <cellStyle name="GrandTotalNumber 6 2 8 4" xfId="10295"/>
    <cellStyle name="GrandTotalNumber 6 2 9" xfId="10296"/>
    <cellStyle name="GrandTotalNumber 6 2 9 2" xfId="10297"/>
    <cellStyle name="GrandTotalNumber 6 2 9 2 2" xfId="10298"/>
    <cellStyle name="GrandTotalNumber 6 2 9 2 3" xfId="10299"/>
    <cellStyle name="GrandTotalNumber 6 2 9 3" xfId="10300"/>
    <cellStyle name="GrandTotalNumber 6 2 9 4" xfId="10301"/>
    <cellStyle name="GrandTotalNumber 6 3" xfId="10302"/>
    <cellStyle name="GrandTotalNumber 6 3 2" xfId="10303"/>
    <cellStyle name="GrandTotalNumber 6 3 2 2" xfId="10304"/>
    <cellStyle name="GrandTotalNumber 6 3 2 2 2" xfId="10305"/>
    <cellStyle name="GrandTotalNumber 6 3 2 2 3" xfId="10306"/>
    <cellStyle name="GrandTotalNumber 6 3 2 3" xfId="10307"/>
    <cellStyle name="GrandTotalNumber 6 3 2 4" xfId="10308"/>
    <cellStyle name="GrandTotalNumber 6 3 3" xfId="10309"/>
    <cellStyle name="GrandTotalNumber 6 3 3 2" xfId="10310"/>
    <cellStyle name="GrandTotalNumber 6 3 3 2 2" xfId="10311"/>
    <cellStyle name="GrandTotalNumber 6 3 3 2 3" xfId="10312"/>
    <cellStyle name="GrandTotalNumber 6 3 3 3" xfId="10313"/>
    <cellStyle name="GrandTotalNumber 6 3 3 4" xfId="10314"/>
    <cellStyle name="GrandTotalNumber 6 3 4" xfId="10315"/>
    <cellStyle name="GrandTotalNumber 6 3 4 2" xfId="10316"/>
    <cellStyle name="GrandTotalNumber 6 3 4 2 2" xfId="10317"/>
    <cellStyle name="GrandTotalNumber 6 3 4 2 3" xfId="10318"/>
    <cellStyle name="GrandTotalNumber 6 3 4 3" xfId="10319"/>
    <cellStyle name="GrandTotalNumber 6 3 4 4" xfId="10320"/>
    <cellStyle name="GrandTotalNumber 6 3 5" xfId="10321"/>
    <cellStyle name="GrandTotalNumber 6 3 5 2" xfId="10322"/>
    <cellStyle name="GrandTotalNumber 6 3 5 2 2" xfId="10323"/>
    <cellStyle name="GrandTotalNumber 6 3 5 2 3" xfId="10324"/>
    <cellStyle name="GrandTotalNumber 6 3 5 3" xfId="10325"/>
    <cellStyle name="GrandTotalNumber 6 3 5 4" xfId="10326"/>
    <cellStyle name="GrandTotalNumber 6 3 6" xfId="10327"/>
    <cellStyle name="GrandTotalNumber 6 3 6 2" xfId="10328"/>
    <cellStyle name="GrandTotalNumber 6 3 6 2 2" xfId="10329"/>
    <cellStyle name="GrandTotalNumber 6 3 6 2 3" xfId="10330"/>
    <cellStyle name="GrandTotalNumber 6 3 6 3" xfId="10331"/>
    <cellStyle name="GrandTotalNumber 6 3 6 4" xfId="10332"/>
    <cellStyle name="GrandTotalNumber 6 3 7" xfId="10333"/>
    <cellStyle name="GrandTotalNumber 6 3 7 2" xfId="10334"/>
    <cellStyle name="GrandTotalNumber 6 3 7 3" xfId="10335"/>
    <cellStyle name="GrandTotalNumber 6 3 8" xfId="10336"/>
    <cellStyle name="GrandTotalNumber 6 3 9" xfId="10337"/>
    <cellStyle name="GrandTotalNumber 6 4" xfId="10338"/>
    <cellStyle name="GrandTotalNumber 6 4 2" xfId="10339"/>
    <cellStyle name="GrandTotalNumber 6 4 2 2" xfId="10340"/>
    <cellStyle name="GrandTotalNumber 6 4 2 2 2" xfId="10341"/>
    <cellStyle name="GrandTotalNumber 6 4 2 2 3" xfId="10342"/>
    <cellStyle name="GrandTotalNumber 6 4 2 3" xfId="10343"/>
    <cellStyle name="GrandTotalNumber 6 4 2 4" xfId="10344"/>
    <cellStyle name="GrandTotalNumber 6 4 3" xfId="10345"/>
    <cellStyle name="GrandTotalNumber 6 4 3 2" xfId="10346"/>
    <cellStyle name="GrandTotalNumber 6 4 3 2 2" xfId="10347"/>
    <cellStyle name="GrandTotalNumber 6 4 3 2 3" xfId="10348"/>
    <cellStyle name="GrandTotalNumber 6 4 3 3" xfId="10349"/>
    <cellStyle name="GrandTotalNumber 6 4 3 4" xfId="10350"/>
    <cellStyle name="GrandTotalNumber 6 4 4" xfId="10351"/>
    <cellStyle name="GrandTotalNumber 6 4 4 2" xfId="10352"/>
    <cellStyle name="GrandTotalNumber 6 4 4 2 2" xfId="10353"/>
    <cellStyle name="GrandTotalNumber 6 4 4 2 3" xfId="10354"/>
    <cellStyle name="GrandTotalNumber 6 4 4 3" xfId="10355"/>
    <cellStyle name="GrandTotalNumber 6 4 4 4" xfId="10356"/>
    <cellStyle name="GrandTotalNumber 6 4 5" xfId="10357"/>
    <cellStyle name="GrandTotalNumber 6 4 5 2" xfId="10358"/>
    <cellStyle name="GrandTotalNumber 6 4 5 2 2" xfId="10359"/>
    <cellStyle name="GrandTotalNumber 6 4 5 2 3" xfId="10360"/>
    <cellStyle name="GrandTotalNumber 6 4 5 3" xfId="10361"/>
    <cellStyle name="GrandTotalNumber 6 4 5 4" xfId="10362"/>
    <cellStyle name="GrandTotalNumber 6 4 6" xfId="10363"/>
    <cellStyle name="GrandTotalNumber 6 4 6 2" xfId="10364"/>
    <cellStyle name="GrandTotalNumber 6 4 6 2 2" xfId="10365"/>
    <cellStyle name="GrandTotalNumber 6 4 6 2 3" xfId="10366"/>
    <cellStyle name="GrandTotalNumber 6 4 6 3" xfId="10367"/>
    <cellStyle name="GrandTotalNumber 6 4 6 4" xfId="10368"/>
    <cellStyle name="GrandTotalNumber 6 4 7" xfId="10369"/>
    <cellStyle name="GrandTotalNumber 6 4 7 2" xfId="10370"/>
    <cellStyle name="GrandTotalNumber 6 4 7 3" xfId="10371"/>
    <cellStyle name="GrandTotalNumber 6 4 8" xfId="10372"/>
    <cellStyle name="GrandTotalNumber 6 4 9" xfId="10373"/>
    <cellStyle name="GrandTotalNumber 6 5" xfId="10374"/>
    <cellStyle name="GrandTotalNumber 6 5 2" xfId="10375"/>
    <cellStyle name="GrandTotalNumber 6 5 2 2" xfId="10376"/>
    <cellStyle name="GrandTotalNumber 6 5 2 2 2" xfId="10377"/>
    <cellStyle name="GrandTotalNumber 6 5 2 2 3" xfId="10378"/>
    <cellStyle name="GrandTotalNumber 6 5 2 3" xfId="10379"/>
    <cellStyle name="GrandTotalNumber 6 5 2 4" xfId="10380"/>
    <cellStyle name="GrandTotalNumber 6 5 3" xfId="10381"/>
    <cellStyle name="GrandTotalNumber 6 5 3 2" xfId="10382"/>
    <cellStyle name="GrandTotalNumber 6 5 3 2 2" xfId="10383"/>
    <cellStyle name="GrandTotalNumber 6 5 3 2 3" xfId="10384"/>
    <cellStyle name="GrandTotalNumber 6 5 3 3" xfId="10385"/>
    <cellStyle name="GrandTotalNumber 6 5 3 4" xfId="10386"/>
    <cellStyle name="GrandTotalNumber 6 5 4" xfId="10387"/>
    <cellStyle name="GrandTotalNumber 6 5 4 2" xfId="10388"/>
    <cellStyle name="GrandTotalNumber 6 5 4 2 2" xfId="10389"/>
    <cellStyle name="GrandTotalNumber 6 5 4 2 3" xfId="10390"/>
    <cellStyle name="GrandTotalNumber 6 5 4 3" xfId="10391"/>
    <cellStyle name="GrandTotalNumber 6 5 4 4" xfId="10392"/>
    <cellStyle name="GrandTotalNumber 6 5 5" xfId="10393"/>
    <cellStyle name="GrandTotalNumber 6 5 5 2" xfId="10394"/>
    <cellStyle name="GrandTotalNumber 6 5 5 2 2" xfId="10395"/>
    <cellStyle name="GrandTotalNumber 6 5 5 2 3" xfId="10396"/>
    <cellStyle name="GrandTotalNumber 6 5 5 3" xfId="10397"/>
    <cellStyle name="GrandTotalNumber 6 5 5 4" xfId="10398"/>
    <cellStyle name="GrandTotalNumber 6 5 6" xfId="10399"/>
    <cellStyle name="GrandTotalNumber 6 5 6 2" xfId="10400"/>
    <cellStyle name="GrandTotalNumber 6 5 6 2 2" xfId="10401"/>
    <cellStyle name="GrandTotalNumber 6 5 6 2 3" xfId="10402"/>
    <cellStyle name="GrandTotalNumber 6 5 6 3" xfId="10403"/>
    <cellStyle name="GrandTotalNumber 6 5 6 4" xfId="10404"/>
    <cellStyle name="GrandTotalNumber 6 5 7" xfId="10405"/>
    <cellStyle name="GrandTotalNumber 6 5 7 2" xfId="10406"/>
    <cellStyle name="GrandTotalNumber 6 5 7 3" xfId="10407"/>
    <cellStyle name="GrandTotalNumber 6 5 8" xfId="10408"/>
    <cellStyle name="GrandTotalNumber 6 5 9" xfId="10409"/>
    <cellStyle name="GrandTotalNumber 6 6" xfId="10410"/>
    <cellStyle name="GrandTotalNumber 6 6 2" xfId="10411"/>
    <cellStyle name="GrandTotalNumber 6 6 2 2" xfId="10412"/>
    <cellStyle name="GrandTotalNumber 6 6 2 3" xfId="10413"/>
    <cellStyle name="GrandTotalNumber 6 6 3" xfId="10414"/>
    <cellStyle name="GrandTotalNumber 6 6 4" xfId="10415"/>
    <cellStyle name="GrandTotalNumber 6 7" xfId="10416"/>
    <cellStyle name="GrandTotalNumber 6 7 2" xfId="10417"/>
    <cellStyle name="GrandTotalNumber 6 7 2 2" xfId="10418"/>
    <cellStyle name="GrandTotalNumber 6 7 2 3" xfId="10419"/>
    <cellStyle name="GrandTotalNumber 6 7 3" xfId="10420"/>
    <cellStyle name="GrandTotalNumber 6 7 4" xfId="10421"/>
    <cellStyle name="GrandTotalNumber 6 8" xfId="10422"/>
    <cellStyle name="GrandTotalNumber 6 8 2" xfId="10423"/>
    <cellStyle name="GrandTotalNumber 6 8 2 2" xfId="10424"/>
    <cellStyle name="GrandTotalNumber 6 8 2 3" xfId="10425"/>
    <cellStyle name="GrandTotalNumber 6 8 3" xfId="10426"/>
    <cellStyle name="GrandTotalNumber 6 8 4" xfId="10427"/>
    <cellStyle name="GrandTotalNumber 6 9" xfId="10428"/>
    <cellStyle name="GrandTotalNumber 6 9 2" xfId="10429"/>
    <cellStyle name="GrandTotalNumber 6 9 2 2" xfId="10430"/>
    <cellStyle name="GrandTotalNumber 6 9 2 3" xfId="10431"/>
    <cellStyle name="GrandTotalNumber 6 9 3" xfId="10432"/>
    <cellStyle name="GrandTotalNumber 6 9 4" xfId="10433"/>
    <cellStyle name="GrandTotalNumber 7" xfId="10434"/>
    <cellStyle name="GrandTotalNumber 7 10" xfId="10435"/>
    <cellStyle name="GrandTotalNumber 7 10 2" xfId="10436"/>
    <cellStyle name="GrandTotalNumber 7 10 3" xfId="10437"/>
    <cellStyle name="GrandTotalNumber 7 11" xfId="10438"/>
    <cellStyle name="GrandTotalNumber 7 12" xfId="10439"/>
    <cellStyle name="GrandTotalNumber 7 2" xfId="10440"/>
    <cellStyle name="GrandTotalNumber 7 2 2" xfId="10441"/>
    <cellStyle name="GrandTotalNumber 7 2 2 2" xfId="10442"/>
    <cellStyle name="GrandTotalNumber 7 2 2 2 2" xfId="10443"/>
    <cellStyle name="GrandTotalNumber 7 2 2 2 3" xfId="10444"/>
    <cellStyle name="GrandTotalNumber 7 2 2 3" xfId="10445"/>
    <cellStyle name="GrandTotalNumber 7 2 2 4" xfId="10446"/>
    <cellStyle name="GrandTotalNumber 7 2 3" xfId="10447"/>
    <cellStyle name="GrandTotalNumber 7 2 3 2" xfId="10448"/>
    <cellStyle name="GrandTotalNumber 7 2 3 2 2" xfId="10449"/>
    <cellStyle name="GrandTotalNumber 7 2 3 2 3" xfId="10450"/>
    <cellStyle name="GrandTotalNumber 7 2 3 3" xfId="10451"/>
    <cellStyle name="GrandTotalNumber 7 2 3 4" xfId="10452"/>
    <cellStyle name="GrandTotalNumber 7 2 4" xfId="10453"/>
    <cellStyle name="GrandTotalNumber 7 2 4 2" xfId="10454"/>
    <cellStyle name="GrandTotalNumber 7 2 4 2 2" xfId="10455"/>
    <cellStyle name="GrandTotalNumber 7 2 4 2 3" xfId="10456"/>
    <cellStyle name="GrandTotalNumber 7 2 4 3" xfId="10457"/>
    <cellStyle name="GrandTotalNumber 7 2 4 4" xfId="10458"/>
    <cellStyle name="GrandTotalNumber 7 2 5" xfId="10459"/>
    <cellStyle name="GrandTotalNumber 7 2 5 2" xfId="10460"/>
    <cellStyle name="GrandTotalNumber 7 2 5 2 2" xfId="10461"/>
    <cellStyle name="GrandTotalNumber 7 2 5 2 3" xfId="10462"/>
    <cellStyle name="GrandTotalNumber 7 2 5 3" xfId="10463"/>
    <cellStyle name="GrandTotalNumber 7 2 5 4" xfId="10464"/>
    <cellStyle name="GrandTotalNumber 7 2 6" xfId="10465"/>
    <cellStyle name="GrandTotalNumber 7 2 6 2" xfId="10466"/>
    <cellStyle name="GrandTotalNumber 7 2 6 2 2" xfId="10467"/>
    <cellStyle name="GrandTotalNumber 7 2 6 2 3" xfId="10468"/>
    <cellStyle name="GrandTotalNumber 7 2 6 3" xfId="10469"/>
    <cellStyle name="GrandTotalNumber 7 2 6 4" xfId="10470"/>
    <cellStyle name="GrandTotalNumber 7 2 7" xfId="10471"/>
    <cellStyle name="GrandTotalNumber 7 2 7 2" xfId="10472"/>
    <cellStyle name="GrandTotalNumber 7 2 7 3" xfId="10473"/>
    <cellStyle name="GrandTotalNumber 7 2 8" xfId="10474"/>
    <cellStyle name="GrandTotalNumber 7 2 9" xfId="10475"/>
    <cellStyle name="GrandTotalNumber 7 3" xfId="10476"/>
    <cellStyle name="GrandTotalNumber 7 3 2" xfId="10477"/>
    <cellStyle name="GrandTotalNumber 7 3 2 2" xfId="10478"/>
    <cellStyle name="GrandTotalNumber 7 3 2 2 2" xfId="10479"/>
    <cellStyle name="GrandTotalNumber 7 3 2 2 3" xfId="10480"/>
    <cellStyle name="GrandTotalNumber 7 3 2 3" xfId="10481"/>
    <cellStyle name="GrandTotalNumber 7 3 2 4" xfId="10482"/>
    <cellStyle name="GrandTotalNumber 7 3 3" xfId="10483"/>
    <cellStyle name="GrandTotalNumber 7 3 3 2" xfId="10484"/>
    <cellStyle name="GrandTotalNumber 7 3 3 2 2" xfId="10485"/>
    <cellStyle name="GrandTotalNumber 7 3 3 2 3" xfId="10486"/>
    <cellStyle name="GrandTotalNumber 7 3 3 3" xfId="10487"/>
    <cellStyle name="GrandTotalNumber 7 3 3 4" xfId="10488"/>
    <cellStyle name="GrandTotalNumber 7 3 4" xfId="10489"/>
    <cellStyle name="GrandTotalNumber 7 3 4 2" xfId="10490"/>
    <cellStyle name="GrandTotalNumber 7 3 4 2 2" xfId="10491"/>
    <cellStyle name="GrandTotalNumber 7 3 4 2 3" xfId="10492"/>
    <cellStyle name="GrandTotalNumber 7 3 4 3" xfId="10493"/>
    <cellStyle name="GrandTotalNumber 7 3 4 4" xfId="10494"/>
    <cellStyle name="GrandTotalNumber 7 3 5" xfId="10495"/>
    <cellStyle name="GrandTotalNumber 7 3 5 2" xfId="10496"/>
    <cellStyle name="GrandTotalNumber 7 3 5 2 2" xfId="10497"/>
    <cellStyle name="GrandTotalNumber 7 3 5 2 3" xfId="10498"/>
    <cellStyle name="GrandTotalNumber 7 3 5 3" xfId="10499"/>
    <cellStyle name="GrandTotalNumber 7 3 5 4" xfId="10500"/>
    <cellStyle name="GrandTotalNumber 7 3 6" xfId="10501"/>
    <cellStyle name="GrandTotalNumber 7 3 6 2" xfId="10502"/>
    <cellStyle name="GrandTotalNumber 7 3 6 2 2" xfId="10503"/>
    <cellStyle name="GrandTotalNumber 7 3 6 2 3" xfId="10504"/>
    <cellStyle name="GrandTotalNumber 7 3 6 3" xfId="10505"/>
    <cellStyle name="GrandTotalNumber 7 3 6 4" xfId="10506"/>
    <cellStyle name="GrandTotalNumber 7 3 7" xfId="10507"/>
    <cellStyle name="GrandTotalNumber 7 3 7 2" xfId="10508"/>
    <cellStyle name="GrandTotalNumber 7 3 7 3" xfId="10509"/>
    <cellStyle name="GrandTotalNumber 7 3 8" xfId="10510"/>
    <cellStyle name="GrandTotalNumber 7 3 9" xfId="10511"/>
    <cellStyle name="GrandTotalNumber 7 4" xfId="10512"/>
    <cellStyle name="GrandTotalNumber 7 4 2" xfId="10513"/>
    <cellStyle name="GrandTotalNumber 7 4 2 2" xfId="10514"/>
    <cellStyle name="GrandTotalNumber 7 4 2 2 2" xfId="10515"/>
    <cellStyle name="GrandTotalNumber 7 4 2 2 3" xfId="10516"/>
    <cellStyle name="GrandTotalNumber 7 4 2 3" xfId="10517"/>
    <cellStyle name="GrandTotalNumber 7 4 2 4" xfId="10518"/>
    <cellStyle name="GrandTotalNumber 7 4 3" xfId="10519"/>
    <cellStyle name="GrandTotalNumber 7 4 3 2" xfId="10520"/>
    <cellStyle name="GrandTotalNumber 7 4 3 2 2" xfId="10521"/>
    <cellStyle name="GrandTotalNumber 7 4 3 2 3" xfId="10522"/>
    <cellStyle name="GrandTotalNumber 7 4 3 3" xfId="10523"/>
    <cellStyle name="GrandTotalNumber 7 4 3 4" xfId="10524"/>
    <cellStyle name="GrandTotalNumber 7 4 4" xfId="10525"/>
    <cellStyle name="GrandTotalNumber 7 4 4 2" xfId="10526"/>
    <cellStyle name="GrandTotalNumber 7 4 4 2 2" xfId="10527"/>
    <cellStyle name="GrandTotalNumber 7 4 4 2 3" xfId="10528"/>
    <cellStyle name="GrandTotalNumber 7 4 4 3" xfId="10529"/>
    <cellStyle name="GrandTotalNumber 7 4 4 4" xfId="10530"/>
    <cellStyle name="GrandTotalNumber 7 4 5" xfId="10531"/>
    <cellStyle name="GrandTotalNumber 7 4 5 2" xfId="10532"/>
    <cellStyle name="GrandTotalNumber 7 4 5 2 2" xfId="10533"/>
    <cellStyle name="GrandTotalNumber 7 4 5 2 3" xfId="10534"/>
    <cellStyle name="GrandTotalNumber 7 4 5 3" xfId="10535"/>
    <cellStyle name="GrandTotalNumber 7 4 5 4" xfId="10536"/>
    <cellStyle name="GrandTotalNumber 7 4 6" xfId="10537"/>
    <cellStyle name="GrandTotalNumber 7 4 6 2" xfId="10538"/>
    <cellStyle name="GrandTotalNumber 7 4 6 2 2" xfId="10539"/>
    <cellStyle name="GrandTotalNumber 7 4 6 2 3" xfId="10540"/>
    <cellStyle name="GrandTotalNumber 7 4 6 3" xfId="10541"/>
    <cellStyle name="GrandTotalNumber 7 4 6 4" xfId="10542"/>
    <cellStyle name="GrandTotalNumber 7 4 7" xfId="10543"/>
    <cellStyle name="GrandTotalNumber 7 4 7 2" xfId="10544"/>
    <cellStyle name="GrandTotalNumber 7 4 7 3" xfId="10545"/>
    <cellStyle name="GrandTotalNumber 7 4 8" xfId="10546"/>
    <cellStyle name="GrandTotalNumber 7 4 9" xfId="10547"/>
    <cellStyle name="GrandTotalNumber 7 5" xfId="10548"/>
    <cellStyle name="GrandTotalNumber 7 5 2" xfId="10549"/>
    <cellStyle name="GrandTotalNumber 7 5 2 2" xfId="10550"/>
    <cellStyle name="GrandTotalNumber 7 5 2 3" xfId="10551"/>
    <cellStyle name="GrandTotalNumber 7 5 3" xfId="10552"/>
    <cellStyle name="GrandTotalNumber 7 5 4" xfId="10553"/>
    <cellStyle name="GrandTotalNumber 7 6" xfId="10554"/>
    <cellStyle name="GrandTotalNumber 7 6 2" xfId="10555"/>
    <cellStyle name="GrandTotalNumber 7 6 2 2" xfId="10556"/>
    <cellStyle name="GrandTotalNumber 7 6 2 3" xfId="10557"/>
    <cellStyle name="GrandTotalNumber 7 6 3" xfId="10558"/>
    <cellStyle name="GrandTotalNumber 7 6 4" xfId="10559"/>
    <cellStyle name="GrandTotalNumber 7 7" xfId="10560"/>
    <cellStyle name="GrandTotalNumber 7 7 2" xfId="10561"/>
    <cellStyle name="GrandTotalNumber 7 7 2 2" xfId="10562"/>
    <cellStyle name="GrandTotalNumber 7 7 2 3" xfId="10563"/>
    <cellStyle name="GrandTotalNumber 7 7 3" xfId="10564"/>
    <cellStyle name="GrandTotalNumber 7 7 4" xfId="10565"/>
    <cellStyle name="GrandTotalNumber 7 8" xfId="10566"/>
    <cellStyle name="GrandTotalNumber 7 8 2" xfId="10567"/>
    <cellStyle name="GrandTotalNumber 7 8 2 2" xfId="10568"/>
    <cellStyle name="GrandTotalNumber 7 8 2 3" xfId="10569"/>
    <cellStyle name="GrandTotalNumber 7 8 3" xfId="10570"/>
    <cellStyle name="GrandTotalNumber 7 8 4" xfId="10571"/>
    <cellStyle name="GrandTotalNumber 7 9" xfId="10572"/>
    <cellStyle name="GrandTotalNumber 7 9 2" xfId="10573"/>
    <cellStyle name="GrandTotalNumber 7 9 2 2" xfId="10574"/>
    <cellStyle name="GrandTotalNumber 7 9 2 3" xfId="10575"/>
    <cellStyle name="GrandTotalNumber 7 9 3" xfId="10576"/>
    <cellStyle name="GrandTotalNumber 7 9 4" xfId="10577"/>
    <cellStyle name="GrandTotalNumber 8" xfId="10578"/>
    <cellStyle name="GrandTotalNumber 8 2" xfId="10579"/>
    <cellStyle name="GrandTotalNumber 8 2 2" xfId="10580"/>
    <cellStyle name="GrandTotalNumber 8 2 2 2" xfId="10581"/>
    <cellStyle name="GrandTotalNumber 8 2 2 3" xfId="10582"/>
    <cellStyle name="GrandTotalNumber 8 2 3" xfId="10583"/>
    <cellStyle name="GrandTotalNumber 8 2 4" xfId="10584"/>
    <cellStyle name="GrandTotalNumber 8 3" xfId="10585"/>
    <cellStyle name="GrandTotalNumber 8 3 2" xfId="10586"/>
    <cellStyle name="GrandTotalNumber 8 3 2 2" xfId="10587"/>
    <cellStyle name="GrandTotalNumber 8 3 2 3" xfId="10588"/>
    <cellStyle name="GrandTotalNumber 8 3 3" xfId="10589"/>
    <cellStyle name="GrandTotalNumber 8 3 4" xfId="10590"/>
    <cellStyle name="GrandTotalNumber 8 4" xfId="10591"/>
    <cellStyle name="GrandTotalNumber 8 4 2" xfId="10592"/>
    <cellStyle name="GrandTotalNumber 8 4 2 2" xfId="10593"/>
    <cellStyle name="GrandTotalNumber 8 4 2 3" xfId="10594"/>
    <cellStyle name="GrandTotalNumber 8 4 3" xfId="10595"/>
    <cellStyle name="GrandTotalNumber 8 4 4" xfId="10596"/>
    <cellStyle name="GrandTotalNumber 8 5" xfId="10597"/>
    <cellStyle name="GrandTotalNumber 8 5 2" xfId="10598"/>
    <cellStyle name="GrandTotalNumber 8 5 2 2" xfId="10599"/>
    <cellStyle name="GrandTotalNumber 8 5 2 3" xfId="10600"/>
    <cellStyle name="GrandTotalNumber 8 5 3" xfId="10601"/>
    <cellStyle name="GrandTotalNumber 8 5 4" xfId="10602"/>
    <cellStyle name="GrandTotalNumber 8 6" xfId="10603"/>
    <cellStyle name="GrandTotalNumber 8 6 2" xfId="10604"/>
    <cellStyle name="GrandTotalNumber 8 6 2 2" xfId="10605"/>
    <cellStyle name="GrandTotalNumber 8 6 2 3" xfId="10606"/>
    <cellStyle name="GrandTotalNumber 8 6 3" xfId="10607"/>
    <cellStyle name="GrandTotalNumber 8 6 4" xfId="10608"/>
    <cellStyle name="GrandTotalNumber 8 7" xfId="10609"/>
    <cellStyle name="GrandTotalNumber 8 7 2" xfId="10610"/>
    <cellStyle name="GrandTotalNumber 8 7 3" xfId="10611"/>
    <cellStyle name="GrandTotalNumber 8 8" xfId="10612"/>
    <cellStyle name="GrandTotalNumber 8 9" xfId="10613"/>
    <cellStyle name="GrandTotalNumber 9" xfId="10614"/>
    <cellStyle name="GrandTotalNumber 9 2" xfId="10615"/>
    <cellStyle name="GrandTotalNumber 9 2 2" xfId="10616"/>
    <cellStyle name="GrandTotalNumber 9 2 2 2" xfId="10617"/>
    <cellStyle name="GrandTotalNumber 9 2 2 3" xfId="10618"/>
    <cellStyle name="GrandTotalNumber 9 2 3" xfId="10619"/>
    <cellStyle name="GrandTotalNumber 9 2 4" xfId="10620"/>
    <cellStyle name="GrandTotalNumber 9 3" xfId="10621"/>
    <cellStyle name="GrandTotalNumber 9 3 2" xfId="10622"/>
    <cellStyle name="GrandTotalNumber 9 3 2 2" xfId="10623"/>
    <cellStyle name="GrandTotalNumber 9 3 2 3" xfId="10624"/>
    <cellStyle name="GrandTotalNumber 9 3 3" xfId="10625"/>
    <cellStyle name="GrandTotalNumber 9 3 4" xfId="10626"/>
    <cellStyle name="GrandTotalNumber 9 4" xfId="10627"/>
    <cellStyle name="GrandTotalNumber 9 4 2" xfId="10628"/>
    <cellStyle name="GrandTotalNumber 9 4 2 2" xfId="10629"/>
    <cellStyle name="GrandTotalNumber 9 4 2 3" xfId="10630"/>
    <cellStyle name="GrandTotalNumber 9 4 3" xfId="10631"/>
    <cellStyle name="GrandTotalNumber 9 4 4" xfId="10632"/>
    <cellStyle name="GrandTotalNumber 9 5" xfId="10633"/>
    <cellStyle name="GrandTotalNumber 9 5 2" xfId="10634"/>
    <cellStyle name="GrandTotalNumber 9 5 2 2" xfId="10635"/>
    <cellStyle name="GrandTotalNumber 9 5 2 3" xfId="10636"/>
    <cellStyle name="GrandTotalNumber 9 5 3" xfId="10637"/>
    <cellStyle name="GrandTotalNumber 9 5 4" xfId="10638"/>
    <cellStyle name="GrandTotalNumber 9 6" xfId="10639"/>
    <cellStyle name="GrandTotalNumber 9 6 2" xfId="10640"/>
    <cellStyle name="GrandTotalNumber 9 6 2 2" xfId="10641"/>
    <cellStyle name="GrandTotalNumber 9 6 2 3" xfId="10642"/>
    <cellStyle name="GrandTotalNumber 9 6 3" xfId="10643"/>
    <cellStyle name="GrandTotalNumber 9 6 4" xfId="10644"/>
    <cellStyle name="GrandTotalNumber 9 7" xfId="10645"/>
    <cellStyle name="GrandTotalNumber 9 7 2" xfId="10646"/>
    <cellStyle name="GrandTotalNumber 9 7 3" xfId="10647"/>
    <cellStyle name="GrandTotalNumber 9 8" xfId="10648"/>
    <cellStyle name="GrandTotalNumber 9 9" xfId="10649"/>
    <cellStyle name="GrandTotalRate" xfId="10650"/>
    <cellStyle name="GrandTotalRate 10" xfId="10651"/>
    <cellStyle name="GrandTotalRate 10 2" xfId="10652"/>
    <cellStyle name="GrandTotalRate 10 2 2" xfId="10653"/>
    <cellStyle name="GrandTotalRate 10 2 3" xfId="10654"/>
    <cellStyle name="GrandTotalRate 10 3" xfId="10655"/>
    <cellStyle name="GrandTotalRate 10 4" xfId="10656"/>
    <cellStyle name="GrandTotalRate 11" xfId="10657"/>
    <cellStyle name="GrandTotalRate 11 2" xfId="10658"/>
    <cellStyle name="GrandTotalRate 11 2 2" xfId="10659"/>
    <cellStyle name="GrandTotalRate 11 2 3" xfId="10660"/>
    <cellStyle name="GrandTotalRate 11 3" xfId="10661"/>
    <cellStyle name="GrandTotalRate 11 4" xfId="10662"/>
    <cellStyle name="GrandTotalRate 12" xfId="10663"/>
    <cellStyle name="GrandTotalRate 12 2" xfId="10664"/>
    <cellStyle name="GrandTotalRate 12 3" xfId="10665"/>
    <cellStyle name="GrandTotalRate 13" xfId="10666"/>
    <cellStyle name="GrandTotalRate 13 2" xfId="10667"/>
    <cellStyle name="GrandTotalRate 13 3" xfId="10668"/>
    <cellStyle name="GrandTotalRate 14" xfId="10669"/>
    <cellStyle name="GrandTotalRate 14 2" xfId="10670"/>
    <cellStyle name="GrandTotalRate 14 3" xfId="10671"/>
    <cellStyle name="GrandTotalRate 15" xfId="10672"/>
    <cellStyle name="GrandTotalRate 16" xfId="10673"/>
    <cellStyle name="GrandTotalRate 2" xfId="10674"/>
    <cellStyle name="GrandTotalRate 2 10" xfId="10675"/>
    <cellStyle name="GrandTotalRate 2 10 2" xfId="10676"/>
    <cellStyle name="GrandTotalRate 2 10 3" xfId="10677"/>
    <cellStyle name="GrandTotalRate 2 11" xfId="10678"/>
    <cellStyle name="GrandTotalRate 2 11 2" xfId="10679"/>
    <cellStyle name="GrandTotalRate 2 11 3" xfId="10680"/>
    <cellStyle name="GrandTotalRate 2 12" xfId="10681"/>
    <cellStyle name="GrandTotalRate 2 12 2" xfId="10682"/>
    <cellStyle name="GrandTotalRate 2 12 3" xfId="10683"/>
    <cellStyle name="GrandTotalRate 2 13" xfId="10684"/>
    <cellStyle name="GrandTotalRate 2 13 2" xfId="10685"/>
    <cellStyle name="GrandTotalRate 2 13 3" xfId="10686"/>
    <cellStyle name="GrandTotalRate 2 14" xfId="10687"/>
    <cellStyle name="GrandTotalRate 2 14 2" xfId="10688"/>
    <cellStyle name="GrandTotalRate 2 14 3" xfId="10689"/>
    <cellStyle name="GrandTotalRate 2 15" xfId="10690"/>
    <cellStyle name="GrandTotalRate 2 16" xfId="10691"/>
    <cellStyle name="GrandTotalRate 2 2" xfId="10692"/>
    <cellStyle name="GrandTotalRate 2 2 10" xfId="10693"/>
    <cellStyle name="GrandTotalRate 2 2 10 2" xfId="10694"/>
    <cellStyle name="GrandTotalRate 2 2 10 3" xfId="10695"/>
    <cellStyle name="GrandTotalRate 2 2 11" xfId="10696"/>
    <cellStyle name="GrandTotalRate 2 2 12" xfId="10697"/>
    <cellStyle name="GrandTotalRate 2 2 2" xfId="10698"/>
    <cellStyle name="GrandTotalRate 2 2 2 2" xfId="10699"/>
    <cellStyle name="GrandTotalRate 2 2 2 2 2" xfId="10700"/>
    <cellStyle name="GrandTotalRate 2 2 2 2 2 2" xfId="10701"/>
    <cellStyle name="GrandTotalRate 2 2 2 2 2 3" xfId="10702"/>
    <cellStyle name="GrandTotalRate 2 2 2 2 3" xfId="10703"/>
    <cellStyle name="GrandTotalRate 2 2 2 2 4" xfId="10704"/>
    <cellStyle name="GrandTotalRate 2 2 2 3" xfId="10705"/>
    <cellStyle name="GrandTotalRate 2 2 2 3 2" xfId="10706"/>
    <cellStyle name="GrandTotalRate 2 2 2 3 2 2" xfId="10707"/>
    <cellStyle name="GrandTotalRate 2 2 2 3 2 3" xfId="10708"/>
    <cellStyle name="GrandTotalRate 2 2 2 3 3" xfId="10709"/>
    <cellStyle name="GrandTotalRate 2 2 2 3 4" xfId="10710"/>
    <cellStyle name="GrandTotalRate 2 2 2 4" xfId="10711"/>
    <cellStyle name="GrandTotalRate 2 2 2 4 2" xfId="10712"/>
    <cellStyle name="GrandTotalRate 2 2 2 4 2 2" xfId="10713"/>
    <cellStyle name="GrandTotalRate 2 2 2 4 2 3" xfId="10714"/>
    <cellStyle name="GrandTotalRate 2 2 2 4 3" xfId="10715"/>
    <cellStyle name="GrandTotalRate 2 2 2 4 4" xfId="10716"/>
    <cellStyle name="GrandTotalRate 2 2 2 5" xfId="10717"/>
    <cellStyle name="GrandTotalRate 2 2 2 5 2" xfId="10718"/>
    <cellStyle name="GrandTotalRate 2 2 2 5 2 2" xfId="10719"/>
    <cellStyle name="GrandTotalRate 2 2 2 5 2 3" xfId="10720"/>
    <cellStyle name="GrandTotalRate 2 2 2 5 3" xfId="10721"/>
    <cellStyle name="GrandTotalRate 2 2 2 5 4" xfId="10722"/>
    <cellStyle name="GrandTotalRate 2 2 2 6" xfId="10723"/>
    <cellStyle name="GrandTotalRate 2 2 2 6 2" xfId="10724"/>
    <cellStyle name="GrandTotalRate 2 2 2 6 2 2" xfId="10725"/>
    <cellStyle name="GrandTotalRate 2 2 2 6 2 3" xfId="10726"/>
    <cellStyle name="GrandTotalRate 2 2 2 6 3" xfId="10727"/>
    <cellStyle name="GrandTotalRate 2 2 2 6 4" xfId="10728"/>
    <cellStyle name="GrandTotalRate 2 2 2 7" xfId="10729"/>
    <cellStyle name="GrandTotalRate 2 2 2 7 2" xfId="10730"/>
    <cellStyle name="GrandTotalRate 2 2 2 7 3" xfId="10731"/>
    <cellStyle name="GrandTotalRate 2 2 2 8" xfId="10732"/>
    <cellStyle name="GrandTotalRate 2 2 2 9" xfId="10733"/>
    <cellStyle name="GrandTotalRate 2 2 3" xfId="10734"/>
    <cellStyle name="GrandTotalRate 2 2 3 2" xfId="10735"/>
    <cellStyle name="GrandTotalRate 2 2 3 2 2" xfId="10736"/>
    <cellStyle name="GrandTotalRate 2 2 3 2 2 2" xfId="10737"/>
    <cellStyle name="GrandTotalRate 2 2 3 2 2 3" xfId="10738"/>
    <cellStyle name="GrandTotalRate 2 2 3 2 3" xfId="10739"/>
    <cellStyle name="GrandTotalRate 2 2 3 2 4" xfId="10740"/>
    <cellStyle name="GrandTotalRate 2 2 3 3" xfId="10741"/>
    <cellStyle name="GrandTotalRate 2 2 3 3 2" xfId="10742"/>
    <cellStyle name="GrandTotalRate 2 2 3 3 2 2" xfId="10743"/>
    <cellStyle name="GrandTotalRate 2 2 3 3 2 3" xfId="10744"/>
    <cellStyle name="GrandTotalRate 2 2 3 3 3" xfId="10745"/>
    <cellStyle name="GrandTotalRate 2 2 3 3 4" xfId="10746"/>
    <cellStyle name="GrandTotalRate 2 2 3 4" xfId="10747"/>
    <cellStyle name="GrandTotalRate 2 2 3 4 2" xfId="10748"/>
    <cellStyle name="GrandTotalRate 2 2 3 4 2 2" xfId="10749"/>
    <cellStyle name="GrandTotalRate 2 2 3 4 2 3" xfId="10750"/>
    <cellStyle name="GrandTotalRate 2 2 3 4 3" xfId="10751"/>
    <cellStyle name="GrandTotalRate 2 2 3 4 4" xfId="10752"/>
    <cellStyle name="GrandTotalRate 2 2 3 5" xfId="10753"/>
    <cellStyle name="GrandTotalRate 2 2 3 5 2" xfId="10754"/>
    <cellStyle name="GrandTotalRate 2 2 3 5 2 2" xfId="10755"/>
    <cellStyle name="GrandTotalRate 2 2 3 5 2 3" xfId="10756"/>
    <cellStyle name="GrandTotalRate 2 2 3 5 3" xfId="10757"/>
    <cellStyle name="GrandTotalRate 2 2 3 5 4" xfId="10758"/>
    <cellStyle name="GrandTotalRate 2 2 3 6" xfId="10759"/>
    <cellStyle name="GrandTotalRate 2 2 3 6 2" xfId="10760"/>
    <cellStyle name="GrandTotalRate 2 2 3 6 2 2" xfId="10761"/>
    <cellStyle name="GrandTotalRate 2 2 3 6 2 3" xfId="10762"/>
    <cellStyle name="GrandTotalRate 2 2 3 6 3" xfId="10763"/>
    <cellStyle name="GrandTotalRate 2 2 3 6 4" xfId="10764"/>
    <cellStyle name="GrandTotalRate 2 2 3 7" xfId="10765"/>
    <cellStyle name="GrandTotalRate 2 2 3 7 2" xfId="10766"/>
    <cellStyle name="GrandTotalRate 2 2 3 7 3" xfId="10767"/>
    <cellStyle name="GrandTotalRate 2 2 3 8" xfId="10768"/>
    <cellStyle name="GrandTotalRate 2 2 3 9" xfId="10769"/>
    <cellStyle name="GrandTotalRate 2 2 4" xfId="10770"/>
    <cellStyle name="GrandTotalRate 2 2 4 2" xfId="10771"/>
    <cellStyle name="GrandTotalRate 2 2 4 2 2" xfId="10772"/>
    <cellStyle name="GrandTotalRate 2 2 4 2 2 2" xfId="10773"/>
    <cellStyle name="GrandTotalRate 2 2 4 2 2 3" xfId="10774"/>
    <cellStyle name="GrandTotalRate 2 2 4 2 3" xfId="10775"/>
    <cellStyle name="GrandTotalRate 2 2 4 2 4" xfId="10776"/>
    <cellStyle name="GrandTotalRate 2 2 4 3" xfId="10777"/>
    <cellStyle name="GrandTotalRate 2 2 4 3 2" xfId="10778"/>
    <cellStyle name="GrandTotalRate 2 2 4 3 2 2" xfId="10779"/>
    <cellStyle name="GrandTotalRate 2 2 4 3 2 3" xfId="10780"/>
    <cellStyle name="GrandTotalRate 2 2 4 3 3" xfId="10781"/>
    <cellStyle name="GrandTotalRate 2 2 4 3 4" xfId="10782"/>
    <cellStyle name="GrandTotalRate 2 2 4 4" xfId="10783"/>
    <cellStyle name="GrandTotalRate 2 2 4 4 2" xfId="10784"/>
    <cellStyle name="GrandTotalRate 2 2 4 4 2 2" xfId="10785"/>
    <cellStyle name="GrandTotalRate 2 2 4 4 2 3" xfId="10786"/>
    <cellStyle name="GrandTotalRate 2 2 4 4 3" xfId="10787"/>
    <cellStyle name="GrandTotalRate 2 2 4 4 4" xfId="10788"/>
    <cellStyle name="GrandTotalRate 2 2 4 5" xfId="10789"/>
    <cellStyle name="GrandTotalRate 2 2 4 5 2" xfId="10790"/>
    <cellStyle name="GrandTotalRate 2 2 4 5 2 2" xfId="10791"/>
    <cellStyle name="GrandTotalRate 2 2 4 5 2 3" xfId="10792"/>
    <cellStyle name="GrandTotalRate 2 2 4 5 3" xfId="10793"/>
    <cellStyle name="GrandTotalRate 2 2 4 5 4" xfId="10794"/>
    <cellStyle name="GrandTotalRate 2 2 4 6" xfId="10795"/>
    <cellStyle name="GrandTotalRate 2 2 4 6 2" xfId="10796"/>
    <cellStyle name="GrandTotalRate 2 2 4 6 2 2" xfId="10797"/>
    <cellStyle name="GrandTotalRate 2 2 4 6 2 3" xfId="10798"/>
    <cellStyle name="GrandTotalRate 2 2 4 6 3" xfId="10799"/>
    <cellStyle name="GrandTotalRate 2 2 4 6 4" xfId="10800"/>
    <cellStyle name="GrandTotalRate 2 2 4 7" xfId="10801"/>
    <cellStyle name="GrandTotalRate 2 2 4 7 2" xfId="10802"/>
    <cellStyle name="GrandTotalRate 2 2 4 7 3" xfId="10803"/>
    <cellStyle name="GrandTotalRate 2 2 4 8" xfId="10804"/>
    <cellStyle name="GrandTotalRate 2 2 4 9" xfId="10805"/>
    <cellStyle name="GrandTotalRate 2 2 5" xfId="10806"/>
    <cellStyle name="GrandTotalRate 2 2 5 2" xfId="10807"/>
    <cellStyle name="GrandTotalRate 2 2 5 2 2" xfId="10808"/>
    <cellStyle name="GrandTotalRate 2 2 5 2 3" xfId="10809"/>
    <cellStyle name="GrandTotalRate 2 2 5 3" xfId="10810"/>
    <cellStyle name="GrandTotalRate 2 2 5 4" xfId="10811"/>
    <cellStyle name="GrandTotalRate 2 2 6" xfId="10812"/>
    <cellStyle name="GrandTotalRate 2 2 6 2" xfId="10813"/>
    <cellStyle name="GrandTotalRate 2 2 6 2 2" xfId="10814"/>
    <cellStyle name="GrandTotalRate 2 2 6 2 3" xfId="10815"/>
    <cellStyle name="GrandTotalRate 2 2 6 3" xfId="10816"/>
    <cellStyle name="GrandTotalRate 2 2 6 4" xfId="10817"/>
    <cellStyle name="GrandTotalRate 2 2 7" xfId="10818"/>
    <cellStyle name="GrandTotalRate 2 2 7 2" xfId="10819"/>
    <cellStyle name="GrandTotalRate 2 2 7 2 2" xfId="10820"/>
    <cellStyle name="GrandTotalRate 2 2 7 2 3" xfId="10821"/>
    <cellStyle name="GrandTotalRate 2 2 7 3" xfId="10822"/>
    <cellStyle name="GrandTotalRate 2 2 7 4" xfId="10823"/>
    <cellStyle name="GrandTotalRate 2 2 8" xfId="10824"/>
    <cellStyle name="GrandTotalRate 2 2 8 2" xfId="10825"/>
    <cellStyle name="GrandTotalRate 2 2 8 2 2" xfId="10826"/>
    <cellStyle name="GrandTotalRate 2 2 8 2 3" xfId="10827"/>
    <cellStyle name="GrandTotalRate 2 2 8 3" xfId="10828"/>
    <cellStyle name="GrandTotalRate 2 2 8 4" xfId="10829"/>
    <cellStyle name="GrandTotalRate 2 2 9" xfId="10830"/>
    <cellStyle name="GrandTotalRate 2 2 9 2" xfId="10831"/>
    <cellStyle name="GrandTotalRate 2 2 9 2 2" xfId="10832"/>
    <cellStyle name="GrandTotalRate 2 2 9 2 3" xfId="10833"/>
    <cellStyle name="GrandTotalRate 2 2 9 3" xfId="10834"/>
    <cellStyle name="GrandTotalRate 2 2 9 4" xfId="10835"/>
    <cellStyle name="GrandTotalRate 2 3" xfId="10836"/>
    <cellStyle name="GrandTotalRate 2 3 2" xfId="10837"/>
    <cellStyle name="GrandTotalRate 2 3 2 2" xfId="10838"/>
    <cellStyle name="GrandTotalRate 2 3 2 2 2" xfId="10839"/>
    <cellStyle name="GrandTotalRate 2 3 2 2 3" xfId="10840"/>
    <cellStyle name="GrandTotalRate 2 3 2 3" xfId="10841"/>
    <cellStyle name="GrandTotalRate 2 3 2 4" xfId="10842"/>
    <cellStyle name="GrandTotalRate 2 3 3" xfId="10843"/>
    <cellStyle name="GrandTotalRate 2 3 3 2" xfId="10844"/>
    <cellStyle name="GrandTotalRate 2 3 3 2 2" xfId="10845"/>
    <cellStyle name="GrandTotalRate 2 3 3 2 3" xfId="10846"/>
    <cellStyle name="GrandTotalRate 2 3 3 3" xfId="10847"/>
    <cellStyle name="GrandTotalRate 2 3 3 4" xfId="10848"/>
    <cellStyle name="GrandTotalRate 2 3 4" xfId="10849"/>
    <cellStyle name="GrandTotalRate 2 3 4 2" xfId="10850"/>
    <cellStyle name="GrandTotalRate 2 3 4 2 2" xfId="10851"/>
    <cellStyle name="GrandTotalRate 2 3 4 2 3" xfId="10852"/>
    <cellStyle name="GrandTotalRate 2 3 4 3" xfId="10853"/>
    <cellStyle name="GrandTotalRate 2 3 4 4" xfId="10854"/>
    <cellStyle name="GrandTotalRate 2 3 5" xfId="10855"/>
    <cellStyle name="GrandTotalRate 2 3 5 2" xfId="10856"/>
    <cellStyle name="GrandTotalRate 2 3 5 2 2" xfId="10857"/>
    <cellStyle name="GrandTotalRate 2 3 5 2 3" xfId="10858"/>
    <cellStyle name="GrandTotalRate 2 3 5 3" xfId="10859"/>
    <cellStyle name="GrandTotalRate 2 3 5 4" xfId="10860"/>
    <cellStyle name="GrandTotalRate 2 3 6" xfId="10861"/>
    <cellStyle name="GrandTotalRate 2 3 6 2" xfId="10862"/>
    <cellStyle name="GrandTotalRate 2 3 6 2 2" xfId="10863"/>
    <cellStyle name="GrandTotalRate 2 3 6 2 3" xfId="10864"/>
    <cellStyle name="GrandTotalRate 2 3 6 3" xfId="10865"/>
    <cellStyle name="GrandTotalRate 2 3 6 4" xfId="10866"/>
    <cellStyle name="GrandTotalRate 2 3 7" xfId="10867"/>
    <cellStyle name="GrandTotalRate 2 3 7 2" xfId="10868"/>
    <cellStyle name="GrandTotalRate 2 3 7 3" xfId="10869"/>
    <cellStyle name="GrandTotalRate 2 3 8" xfId="10870"/>
    <cellStyle name="GrandTotalRate 2 3 9" xfId="10871"/>
    <cellStyle name="GrandTotalRate 2 4" xfId="10872"/>
    <cellStyle name="GrandTotalRate 2 4 2" xfId="10873"/>
    <cellStyle name="GrandTotalRate 2 4 2 2" xfId="10874"/>
    <cellStyle name="GrandTotalRate 2 4 2 2 2" xfId="10875"/>
    <cellStyle name="GrandTotalRate 2 4 2 2 3" xfId="10876"/>
    <cellStyle name="GrandTotalRate 2 4 2 3" xfId="10877"/>
    <cellStyle name="GrandTotalRate 2 4 2 4" xfId="10878"/>
    <cellStyle name="GrandTotalRate 2 4 3" xfId="10879"/>
    <cellStyle name="GrandTotalRate 2 4 3 2" xfId="10880"/>
    <cellStyle name="GrandTotalRate 2 4 3 2 2" xfId="10881"/>
    <cellStyle name="GrandTotalRate 2 4 3 2 3" xfId="10882"/>
    <cellStyle name="GrandTotalRate 2 4 3 3" xfId="10883"/>
    <cellStyle name="GrandTotalRate 2 4 3 4" xfId="10884"/>
    <cellStyle name="GrandTotalRate 2 4 4" xfId="10885"/>
    <cellStyle name="GrandTotalRate 2 4 4 2" xfId="10886"/>
    <cellStyle name="GrandTotalRate 2 4 4 2 2" xfId="10887"/>
    <cellStyle name="GrandTotalRate 2 4 4 2 3" xfId="10888"/>
    <cellStyle name="GrandTotalRate 2 4 4 3" xfId="10889"/>
    <cellStyle name="GrandTotalRate 2 4 4 4" xfId="10890"/>
    <cellStyle name="GrandTotalRate 2 4 5" xfId="10891"/>
    <cellStyle name="GrandTotalRate 2 4 5 2" xfId="10892"/>
    <cellStyle name="GrandTotalRate 2 4 5 2 2" xfId="10893"/>
    <cellStyle name="GrandTotalRate 2 4 5 2 3" xfId="10894"/>
    <cellStyle name="GrandTotalRate 2 4 5 3" xfId="10895"/>
    <cellStyle name="GrandTotalRate 2 4 5 4" xfId="10896"/>
    <cellStyle name="GrandTotalRate 2 4 6" xfId="10897"/>
    <cellStyle name="GrandTotalRate 2 4 6 2" xfId="10898"/>
    <cellStyle name="GrandTotalRate 2 4 6 2 2" xfId="10899"/>
    <cellStyle name="GrandTotalRate 2 4 6 2 3" xfId="10900"/>
    <cellStyle name="GrandTotalRate 2 4 6 3" xfId="10901"/>
    <cellStyle name="GrandTotalRate 2 4 6 4" xfId="10902"/>
    <cellStyle name="GrandTotalRate 2 4 7" xfId="10903"/>
    <cellStyle name="GrandTotalRate 2 4 7 2" xfId="10904"/>
    <cellStyle name="GrandTotalRate 2 4 7 3" xfId="10905"/>
    <cellStyle name="GrandTotalRate 2 4 8" xfId="10906"/>
    <cellStyle name="GrandTotalRate 2 4 9" xfId="10907"/>
    <cellStyle name="GrandTotalRate 2 5" xfId="10908"/>
    <cellStyle name="GrandTotalRate 2 5 2" xfId="10909"/>
    <cellStyle name="GrandTotalRate 2 5 2 2" xfId="10910"/>
    <cellStyle name="GrandTotalRate 2 5 2 2 2" xfId="10911"/>
    <cellStyle name="GrandTotalRate 2 5 2 2 3" xfId="10912"/>
    <cellStyle name="GrandTotalRate 2 5 2 3" xfId="10913"/>
    <cellStyle name="GrandTotalRate 2 5 2 4" xfId="10914"/>
    <cellStyle name="GrandTotalRate 2 5 3" xfId="10915"/>
    <cellStyle name="GrandTotalRate 2 5 3 2" xfId="10916"/>
    <cellStyle name="GrandTotalRate 2 5 3 2 2" xfId="10917"/>
    <cellStyle name="GrandTotalRate 2 5 3 2 3" xfId="10918"/>
    <cellStyle name="GrandTotalRate 2 5 3 3" xfId="10919"/>
    <cellStyle name="GrandTotalRate 2 5 3 4" xfId="10920"/>
    <cellStyle name="GrandTotalRate 2 5 4" xfId="10921"/>
    <cellStyle name="GrandTotalRate 2 5 4 2" xfId="10922"/>
    <cellStyle name="GrandTotalRate 2 5 4 2 2" xfId="10923"/>
    <cellStyle name="GrandTotalRate 2 5 4 2 3" xfId="10924"/>
    <cellStyle name="GrandTotalRate 2 5 4 3" xfId="10925"/>
    <cellStyle name="GrandTotalRate 2 5 4 4" xfId="10926"/>
    <cellStyle name="GrandTotalRate 2 5 5" xfId="10927"/>
    <cellStyle name="GrandTotalRate 2 5 5 2" xfId="10928"/>
    <cellStyle name="GrandTotalRate 2 5 5 2 2" xfId="10929"/>
    <cellStyle name="GrandTotalRate 2 5 5 2 3" xfId="10930"/>
    <cellStyle name="GrandTotalRate 2 5 5 3" xfId="10931"/>
    <cellStyle name="GrandTotalRate 2 5 5 4" xfId="10932"/>
    <cellStyle name="GrandTotalRate 2 5 6" xfId="10933"/>
    <cellStyle name="GrandTotalRate 2 5 6 2" xfId="10934"/>
    <cellStyle name="GrandTotalRate 2 5 6 2 2" xfId="10935"/>
    <cellStyle name="GrandTotalRate 2 5 6 2 3" xfId="10936"/>
    <cellStyle name="GrandTotalRate 2 5 6 3" xfId="10937"/>
    <cellStyle name="GrandTotalRate 2 5 6 4" xfId="10938"/>
    <cellStyle name="GrandTotalRate 2 5 7" xfId="10939"/>
    <cellStyle name="GrandTotalRate 2 5 7 2" xfId="10940"/>
    <cellStyle name="GrandTotalRate 2 5 7 3" xfId="10941"/>
    <cellStyle name="GrandTotalRate 2 5 8" xfId="10942"/>
    <cellStyle name="GrandTotalRate 2 5 9" xfId="10943"/>
    <cellStyle name="GrandTotalRate 2 6" xfId="10944"/>
    <cellStyle name="GrandTotalRate 2 6 2" xfId="10945"/>
    <cellStyle name="GrandTotalRate 2 6 2 2" xfId="10946"/>
    <cellStyle name="GrandTotalRate 2 6 2 3" xfId="10947"/>
    <cellStyle name="GrandTotalRate 2 6 3" xfId="10948"/>
    <cellStyle name="GrandTotalRate 2 6 4" xfId="10949"/>
    <cellStyle name="GrandTotalRate 2 7" xfId="10950"/>
    <cellStyle name="GrandTotalRate 2 7 2" xfId="10951"/>
    <cellStyle name="GrandTotalRate 2 7 2 2" xfId="10952"/>
    <cellStyle name="GrandTotalRate 2 7 2 3" xfId="10953"/>
    <cellStyle name="GrandTotalRate 2 7 3" xfId="10954"/>
    <cellStyle name="GrandTotalRate 2 7 4" xfId="10955"/>
    <cellStyle name="GrandTotalRate 2 8" xfId="10956"/>
    <cellStyle name="GrandTotalRate 2 8 2" xfId="10957"/>
    <cellStyle name="GrandTotalRate 2 8 2 2" xfId="10958"/>
    <cellStyle name="GrandTotalRate 2 8 2 3" xfId="10959"/>
    <cellStyle name="GrandTotalRate 2 8 3" xfId="10960"/>
    <cellStyle name="GrandTotalRate 2 8 4" xfId="10961"/>
    <cellStyle name="GrandTotalRate 2 9" xfId="10962"/>
    <cellStyle name="GrandTotalRate 2 9 2" xfId="10963"/>
    <cellStyle name="GrandTotalRate 2 9 2 2" xfId="10964"/>
    <cellStyle name="GrandTotalRate 2 9 2 3" xfId="10965"/>
    <cellStyle name="GrandTotalRate 2 9 3" xfId="10966"/>
    <cellStyle name="GrandTotalRate 2 9 4" xfId="10967"/>
    <cellStyle name="GrandTotalRate 3" xfId="10968"/>
    <cellStyle name="GrandTotalRate 3 10" xfId="10969"/>
    <cellStyle name="GrandTotalRate 3 10 2" xfId="10970"/>
    <cellStyle name="GrandTotalRate 3 10 3" xfId="10971"/>
    <cellStyle name="GrandTotalRate 3 11" xfId="10972"/>
    <cellStyle name="GrandTotalRate 3 12" xfId="10973"/>
    <cellStyle name="GrandTotalRate 3 2" xfId="10974"/>
    <cellStyle name="GrandTotalRate 3 2 2" xfId="10975"/>
    <cellStyle name="GrandTotalRate 3 2 2 2" xfId="10976"/>
    <cellStyle name="GrandTotalRate 3 2 2 2 2" xfId="10977"/>
    <cellStyle name="GrandTotalRate 3 2 2 2 3" xfId="10978"/>
    <cellStyle name="GrandTotalRate 3 2 2 3" xfId="10979"/>
    <cellStyle name="GrandTotalRate 3 2 2 4" xfId="10980"/>
    <cellStyle name="GrandTotalRate 3 2 3" xfId="10981"/>
    <cellStyle name="GrandTotalRate 3 2 3 2" xfId="10982"/>
    <cellStyle name="GrandTotalRate 3 2 3 2 2" xfId="10983"/>
    <cellStyle name="GrandTotalRate 3 2 3 2 3" xfId="10984"/>
    <cellStyle name="GrandTotalRate 3 2 3 3" xfId="10985"/>
    <cellStyle name="GrandTotalRate 3 2 3 4" xfId="10986"/>
    <cellStyle name="GrandTotalRate 3 2 4" xfId="10987"/>
    <cellStyle name="GrandTotalRate 3 2 4 2" xfId="10988"/>
    <cellStyle name="GrandTotalRate 3 2 4 2 2" xfId="10989"/>
    <cellStyle name="GrandTotalRate 3 2 4 2 3" xfId="10990"/>
    <cellStyle name="GrandTotalRate 3 2 4 3" xfId="10991"/>
    <cellStyle name="GrandTotalRate 3 2 4 4" xfId="10992"/>
    <cellStyle name="GrandTotalRate 3 2 5" xfId="10993"/>
    <cellStyle name="GrandTotalRate 3 2 5 2" xfId="10994"/>
    <cellStyle name="GrandTotalRate 3 2 5 2 2" xfId="10995"/>
    <cellStyle name="GrandTotalRate 3 2 5 2 3" xfId="10996"/>
    <cellStyle name="GrandTotalRate 3 2 5 3" xfId="10997"/>
    <cellStyle name="GrandTotalRate 3 2 5 4" xfId="10998"/>
    <cellStyle name="GrandTotalRate 3 2 6" xfId="10999"/>
    <cellStyle name="GrandTotalRate 3 2 6 2" xfId="11000"/>
    <cellStyle name="GrandTotalRate 3 2 6 2 2" xfId="11001"/>
    <cellStyle name="GrandTotalRate 3 2 6 2 3" xfId="11002"/>
    <cellStyle name="GrandTotalRate 3 2 6 3" xfId="11003"/>
    <cellStyle name="GrandTotalRate 3 2 6 4" xfId="11004"/>
    <cellStyle name="GrandTotalRate 3 2 7" xfId="11005"/>
    <cellStyle name="GrandTotalRate 3 2 7 2" xfId="11006"/>
    <cellStyle name="GrandTotalRate 3 2 7 3" xfId="11007"/>
    <cellStyle name="GrandTotalRate 3 2 8" xfId="11008"/>
    <cellStyle name="GrandTotalRate 3 2 9" xfId="11009"/>
    <cellStyle name="GrandTotalRate 3 3" xfId="11010"/>
    <cellStyle name="GrandTotalRate 3 3 2" xfId="11011"/>
    <cellStyle name="GrandTotalRate 3 3 2 2" xfId="11012"/>
    <cellStyle name="GrandTotalRate 3 3 2 2 2" xfId="11013"/>
    <cellStyle name="GrandTotalRate 3 3 2 2 3" xfId="11014"/>
    <cellStyle name="GrandTotalRate 3 3 2 3" xfId="11015"/>
    <cellStyle name="GrandTotalRate 3 3 2 4" xfId="11016"/>
    <cellStyle name="GrandTotalRate 3 3 3" xfId="11017"/>
    <cellStyle name="GrandTotalRate 3 3 3 2" xfId="11018"/>
    <cellStyle name="GrandTotalRate 3 3 3 2 2" xfId="11019"/>
    <cellStyle name="GrandTotalRate 3 3 3 2 3" xfId="11020"/>
    <cellStyle name="GrandTotalRate 3 3 3 3" xfId="11021"/>
    <cellStyle name="GrandTotalRate 3 3 3 4" xfId="11022"/>
    <cellStyle name="GrandTotalRate 3 3 4" xfId="11023"/>
    <cellStyle name="GrandTotalRate 3 3 4 2" xfId="11024"/>
    <cellStyle name="GrandTotalRate 3 3 4 2 2" xfId="11025"/>
    <cellStyle name="GrandTotalRate 3 3 4 2 3" xfId="11026"/>
    <cellStyle name="GrandTotalRate 3 3 4 3" xfId="11027"/>
    <cellStyle name="GrandTotalRate 3 3 4 4" xfId="11028"/>
    <cellStyle name="GrandTotalRate 3 3 5" xfId="11029"/>
    <cellStyle name="GrandTotalRate 3 3 5 2" xfId="11030"/>
    <cellStyle name="GrandTotalRate 3 3 5 2 2" xfId="11031"/>
    <cellStyle name="GrandTotalRate 3 3 5 2 3" xfId="11032"/>
    <cellStyle name="GrandTotalRate 3 3 5 3" xfId="11033"/>
    <cellStyle name="GrandTotalRate 3 3 5 4" xfId="11034"/>
    <cellStyle name="GrandTotalRate 3 3 6" xfId="11035"/>
    <cellStyle name="GrandTotalRate 3 3 6 2" xfId="11036"/>
    <cellStyle name="GrandTotalRate 3 3 6 2 2" xfId="11037"/>
    <cellStyle name="GrandTotalRate 3 3 6 2 3" xfId="11038"/>
    <cellStyle name="GrandTotalRate 3 3 6 3" xfId="11039"/>
    <cellStyle name="GrandTotalRate 3 3 6 4" xfId="11040"/>
    <cellStyle name="GrandTotalRate 3 3 7" xfId="11041"/>
    <cellStyle name="GrandTotalRate 3 3 7 2" xfId="11042"/>
    <cellStyle name="GrandTotalRate 3 3 7 3" xfId="11043"/>
    <cellStyle name="GrandTotalRate 3 3 8" xfId="11044"/>
    <cellStyle name="GrandTotalRate 3 3 9" xfId="11045"/>
    <cellStyle name="GrandTotalRate 3 4" xfId="11046"/>
    <cellStyle name="GrandTotalRate 3 4 2" xfId="11047"/>
    <cellStyle name="GrandTotalRate 3 4 2 2" xfId="11048"/>
    <cellStyle name="GrandTotalRate 3 4 2 2 2" xfId="11049"/>
    <cellStyle name="GrandTotalRate 3 4 2 2 3" xfId="11050"/>
    <cellStyle name="GrandTotalRate 3 4 2 3" xfId="11051"/>
    <cellStyle name="GrandTotalRate 3 4 2 4" xfId="11052"/>
    <cellStyle name="GrandTotalRate 3 4 3" xfId="11053"/>
    <cellStyle name="GrandTotalRate 3 4 3 2" xfId="11054"/>
    <cellStyle name="GrandTotalRate 3 4 3 2 2" xfId="11055"/>
    <cellStyle name="GrandTotalRate 3 4 3 2 3" xfId="11056"/>
    <cellStyle name="GrandTotalRate 3 4 3 3" xfId="11057"/>
    <cellStyle name="GrandTotalRate 3 4 3 4" xfId="11058"/>
    <cellStyle name="GrandTotalRate 3 4 4" xfId="11059"/>
    <cellStyle name="GrandTotalRate 3 4 4 2" xfId="11060"/>
    <cellStyle name="GrandTotalRate 3 4 4 2 2" xfId="11061"/>
    <cellStyle name="GrandTotalRate 3 4 4 2 3" xfId="11062"/>
    <cellStyle name="GrandTotalRate 3 4 4 3" xfId="11063"/>
    <cellStyle name="GrandTotalRate 3 4 4 4" xfId="11064"/>
    <cellStyle name="GrandTotalRate 3 4 5" xfId="11065"/>
    <cellStyle name="GrandTotalRate 3 4 5 2" xfId="11066"/>
    <cellStyle name="GrandTotalRate 3 4 5 2 2" xfId="11067"/>
    <cellStyle name="GrandTotalRate 3 4 5 2 3" xfId="11068"/>
    <cellStyle name="GrandTotalRate 3 4 5 3" xfId="11069"/>
    <cellStyle name="GrandTotalRate 3 4 5 4" xfId="11070"/>
    <cellStyle name="GrandTotalRate 3 4 6" xfId="11071"/>
    <cellStyle name="GrandTotalRate 3 4 6 2" xfId="11072"/>
    <cellStyle name="GrandTotalRate 3 4 6 2 2" xfId="11073"/>
    <cellStyle name="GrandTotalRate 3 4 6 2 3" xfId="11074"/>
    <cellStyle name="GrandTotalRate 3 4 6 3" xfId="11075"/>
    <cellStyle name="GrandTotalRate 3 4 6 4" xfId="11076"/>
    <cellStyle name="GrandTotalRate 3 4 7" xfId="11077"/>
    <cellStyle name="GrandTotalRate 3 4 7 2" xfId="11078"/>
    <cellStyle name="GrandTotalRate 3 4 7 3" xfId="11079"/>
    <cellStyle name="GrandTotalRate 3 4 8" xfId="11080"/>
    <cellStyle name="GrandTotalRate 3 4 9" xfId="11081"/>
    <cellStyle name="GrandTotalRate 3 5" xfId="11082"/>
    <cellStyle name="GrandTotalRate 3 5 2" xfId="11083"/>
    <cellStyle name="GrandTotalRate 3 5 2 2" xfId="11084"/>
    <cellStyle name="GrandTotalRate 3 5 2 3" xfId="11085"/>
    <cellStyle name="GrandTotalRate 3 5 3" xfId="11086"/>
    <cellStyle name="GrandTotalRate 3 5 4" xfId="11087"/>
    <cellStyle name="GrandTotalRate 3 6" xfId="11088"/>
    <cellStyle name="GrandTotalRate 3 6 2" xfId="11089"/>
    <cellStyle name="GrandTotalRate 3 6 2 2" xfId="11090"/>
    <cellStyle name="GrandTotalRate 3 6 2 3" xfId="11091"/>
    <cellStyle name="GrandTotalRate 3 6 3" xfId="11092"/>
    <cellStyle name="GrandTotalRate 3 6 4" xfId="11093"/>
    <cellStyle name="GrandTotalRate 3 7" xfId="11094"/>
    <cellStyle name="GrandTotalRate 3 7 2" xfId="11095"/>
    <cellStyle name="GrandTotalRate 3 7 2 2" xfId="11096"/>
    <cellStyle name="GrandTotalRate 3 7 2 3" xfId="11097"/>
    <cellStyle name="GrandTotalRate 3 7 3" xfId="11098"/>
    <cellStyle name="GrandTotalRate 3 7 4" xfId="11099"/>
    <cellStyle name="GrandTotalRate 3 8" xfId="11100"/>
    <cellStyle name="GrandTotalRate 3 8 2" xfId="11101"/>
    <cellStyle name="GrandTotalRate 3 8 2 2" xfId="11102"/>
    <cellStyle name="GrandTotalRate 3 8 2 3" xfId="11103"/>
    <cellStyle name="GrandTotalRate 3 8 3" xfId="11104"/>
    <cellStyle name="GrandTotalRate 3 8 4" xfId="11105"/>
    <cellStyle name="GrandTotalRate 3 9" xfId="11106"/>
    <cellStyle name="GrandTotalRate 3 9 2" xfId="11107"/>
    <cellStyle name="GrandTotalRate 3 9 2 2" xfId="11108"/>
    <cellStyle name="GrandTotalRate 3 9 2 3" xfId="11109"/>
    <cellStyle name="GrandTotalRate 3 9 3" xfId="11110"/>
    <cellStyle name="GrandTotalRate 3 9 4" xfId="11111"/>
    <cellStyle name="GrandTotalRate 4" xfId="11112"/>
    <cellStyle name="GrandTotalRate 4 2" xfId="11113"/>
    <cellStyle name="GrandTotalRate 4 2 2" xfId="11114"/>
    <cellStyle name="GrandTotalRate 4 2 2 2" xfId="11115"/>
    <cellStyle name="GrandTotalRate 4 2 2 3" xfId="11116"/>
    <cellStyle name="GrandTotalRate 4 2 3" xfId="11117"/>
    <cellStyle name="GrandTotalRate 4 2 4" xfId="11118"/>
    <cellStyle name="GrandTotalRate 4 3" xfId="11119"/>
    <cellStyle name="GrandTotalRate 4 3 2" xfId="11120"/>
    <cellStyle name="GrandTotalRate 4 3 2 2" xfId="11121"/>
    <cellStyle name="GrandTotalRate 4 3 2 3" xfId="11122"/>
    <cellStyle name="GrandTotalRate 4 3 3" xfId="11123"/>
    <cellStyle name="GrandTotalRate 4 3 4" xfId="11124"/>
    <cellStyle name="GrandTotalRate 4 4" xfId="11125"/>
    <cellStyle name="GrandTotalRate 4 4 2" xfId="11126"/>
    <cellStyle name="GrandTotalRate 4 4 2 2" xfId="11127"/>
    <cellStyle name="GrandTotalRate 4 4 2 3" xfId="11128"/>
    <cellStyle name="GrandTotalRate 4 4 3" xfId="11129"/>
    <cellStyle name="GrandTotalRate 4 4 4" xfId="11130"/>
    <cellStyle name="GrandTotalRate 4 5" xfId="11131"/>
    <cellStyle name="GrandTotalRate 4 5 2" xfId="11132"/>
    <cellStyle name="GrandTotalRate 4 5 2 2" xfId="11133"/>
    <cellStyle name="GrandTotalRate 4 5 2 3" xfId="11134"/>
    <cellStyle name="GrandTotalRate 4 5 3" xfId="11135"/>
    <cellStyle name="GrandTotalRate 4 5 4" xfId="11136"/>
    <cellStyle name="GrandTotalRate 4 6" xfId="11137"/>
    <cellStyle name="GrandTotalRate 4 6 2" xfId="11138"/>
    <cellStyle name="GrandTotalRate 4 6 2 2" xfId="11139"/>
    <cellStyle name="GrandTotalRate 4 6 2 3" xfId="11140"/>
    <cellStyle name="GrandTotalRate 4 6 3" xfId="11141"/>
    <cellStyle name="GrandTotalRate 4 6 4" xfId="11142"/>
    <cellStyle name="GrandTotalRate 4 7" xfId="11143"/>
    <cellStyle name="GrandTotalRate 4 7 2" xfId="11144"/>
    <cellStyle name="GrandTotalRate 4 7 3" xfId="11145"/>
    <cellStyle name="GrandTotalRate 4 8" xfId="11146"/>
    <cellStyle name="GrandTotalRate 4 9" xfId="11147"/>
    <cellStyle name="GrandTotalRate 5" xfId="11148"/>
    <cellStyle name="GrandTotalRate 5 2" xfId="11149"/>
    <cellStyle name="GrandTotalRate 5 2 2" xfId="11150"/>
    <cellStyle name="GrandTotalRate 5 2 2 2" xfId="11151"/>
    <cellStyle name="GrandTotalRate 5 2 2 3" xfId="11152"/>
    <cellStyle name="GrandTotalRate 5 2 3" xfId="11153"/>
    <cellStyle name="GrandTotalRate 5 2 4" xfId="11154"/>
    <cellStyle name="GrandTotalRate 5 3" xfId="11155"/>
    <cellStyle name="GrandTotalRate 5 3 2" xfId="11156"/>
    <cellStyle name="GrandTotalRate 5 3 2 2" xfId="11157"/>
    <cellStyle name="GrandTotalRate 5 3 2 3" xfId="11158"/>
    <cellStyle name="GrandTotalRate 5 3 3" xfId="11159"/>
    <cellStyle name="GrandTotalRate 5 3 4" xfId="11160"/>
    <cellStyle name="GrandTotalRate 5 4" xfId="11161"/>
    <cellStyle name="GrandTotalRate 5 4 2" xfId="11162"/>
    <cellStyle name="GrandTotalRate 5 4 2 2" xfId="11163"/>
    <cellStyle name="GrandTotalRate 5 4 2 3" xfId="11164"/>
    <cellStyle name="GrandTotalRate 5 4 3" xfId="11165"/>
    <cellStyle name="GrandTotalRate 5 4 4" xfId="11166"/>
    <cellStyle name="GrandTotalRate 5 5" xfId="11167"/>
    <cellStyle name="GrandTotalRate 5 5 2" xfId="11168"/>
    <cellStyle name="GrandTotalRate 5 5 2 2" xfId="11169"/>
    <cellStyle name="GrandTotalRate 5 5 2 3" xfId="11170"/>
    <cellStyle name="GrandTotalRate 5 5 3" xfId="11171"/>
    <cellStyle name="GrandTotalRate 5 5 4" xfId="11172"/>
    <cellStyle name="GrandTotalRate 5 6" xfId="11173"/>
    <cellStyle name="GrandTotalRate 5 6 2" xfId="11174"/>
    <cellStyle name="GrandTotalRate 5 6 2 2" xfId="11175"/>
    <cellStyle name="GrandTotalRate 5 6 2 3" xfId="11176"/>
    <cellStyle name="GrandTotalRate 5 6 3" xfId="11177"/>
    <cellStyle name="GrandTotalRate 5 6 4" xfId="11178"/>
    <cellStyle name="GrandTotalRate 5 7" xfId="11179"/>
    <cellStyle name="GrandTotalRate 5 7 2" xfId="11180"/>
    <cellStyle name="GrandTotalRate 5 7 3" xfId="11181"/>
    <cellStyle name="GrandTotalRate 5 8" xfId="11182"/>
    <cellStyle name="GrandTotalRate 5 9" xfId="11183"/>
    <cellStyle name="GrandTotalRate 6" xfId="11184"/>
    <cellStyle name="GrandTotalRate 6 2" xfId="11185"/>
    <cellStyle name="GrandTotalRate 6 2 2" xfId="11186"/>
    <cellStyle name="GrandTotalRate 6 2 2 2" xfId="11187"/>
    <cellStyle name="GrandTotalRate 6 2 2 3" xfId="11188"/>
    <cellStyle name="GrandTotalRate 6 2 3" xfId="11189"/>
    <cellStyle name="GrandTotalRate 6 2 4" xfId="11190"/>
    <cellStyle name="GrandTotalRate 6 3" xfId="11191"/>
    <cellStyle name="GrandTotalRate 6 3 2" xfId="11192"/>
    <cellStyle name="GrandTotalRate 6 3 2 2" xfId="11193"/>
    <cellStyle name="GrandTotalRate 6 3 2 3" xfId="11194"/>
    <cellStyle name="GrandTotalRate 6 3 3" xfId="11195"/>
    <cellStyle name="GrandTotalRate 6 3 4" xfId="11196"/>
    <cellStyle name="GrandTotalRate 6 4" xfId="11197"/>
    <cellStyle name="GrandTotalRate 6 4 2" xfId="11198"/>
    <cellStyle name="GrandTotalRate 6 4 2 2" xfId="11199"/>
    <cellStyle name="GrandTotalRate 6 4 2 3" xfId="11200"/>
    <cellStyle name="GrandTotalRate 6 4 3" xfId="11201"/>
    <cellStyle name="GrandTotalRate 6 4 4" xfId="11202"/>
    <cellStyle name="GrandTotalRate 6 5" xfId="11203"/>
    <cellStyle name="GrandTotalRate 6 5 2" xfId="11204"/>
    <cellStyle name="GrandTotalRate 6 5 2 2" xfId="11205"/>
    <cellStyle name="GrandTotalRate 6 5 2 3" xfId="11206"/>
    <cellStyle name="GrandTotalRate 6 5 3" xfId="11207"/>
    <cellStyle name="GrandTotalRate 6 5 4" xfId="11208"/>
    <cellStyle name="GrandTotalRate 6 6" xfId="11209"/>
    <cellStyle name="GrandTotalRate 6 6 2" xfId="11210"/>
    <cellStyle name="GrandTotalRate 6 6 2 2" xfId="11211"/>
    <cellStyle name="GrandTotalRate 6 6 2 3" xfId="11212"/>
    <cellStyle name="GrandTotalRate 6 6 3" xfId="11213"/>
    <cellStyle name="GrandTotalRate 6 6 4" xfId="11214"/>
    <cellStyle name="GrandTotalRate 6 7" xfId="11215"/>
    <cellStyle name="GrandTotalRate 6 7 2" xfId="11216"/>
    <cellStyle name="GrandTotalRate 6 7 3" xfId="11217"/>
    <cellStyle name="GrandTotalRate 6 8" xfId="11218"/>
    <cellStyle name="GrandTotalRate 6 9" xfId="11219"/>
    <cellStyle name="GrandTotalRate 7" xfId="11220"/>
    <cellStyle name="GrandTotalRate 7 2" xfId="11221"/>
    <cellStyle name="GrandTotalRate 7 2 2" xfId="11222"/>
    <cellStyle name="GrandTotalRate 7 2 3" xfId="11223"/>
    <cellStyle name="GrandTotalRate 7 3" xfId="11224"/>
    <cellStyle name="GrandTotalRate 7 4" xfId="11225"/>
    <cellStyle name="GrandTotalRate 8" xfId="11226"/>
    <cellStyle name="GrandTotalRate 8 2" xfId="11227"/>
    <cellStyle name="GrandTotalRate 8 2 2" xfId="11228"/>
    <cellStyle name="GrandTotalRate 8 2 3" xfId="11229"/>
    <cellStyle name="GrandTotalRate 8 3" xfId="11230"/>
    <cellStyle name="GrandTotalRate 8 4" xfId="11231"/>
    <cellStyle name="GrandTotalRate 9" xfId="11232"/>
    <cellStyle name="GrandTotalRate 9 2" xfId="11233"/>
    <cellStyle name="GrandTotalRate 9 2 2" xfId="11234"/>
    <cellStyle name="GrandTotalRate 9 2 3" xfId="11235"/>
    <cellStyle name="GrandTotalRate 9 3" xfId="11236"/>
    <cellStyle name="GrandTotalRate 9 4" xfId="11237"/>
    <cellStyle name="Grey" xfId="11238"/>
    <cellStyle name="Grey 2" xfId="11239"/>
    <cellStyle name="Grey_March_LTD_Premium" xfId="11240"/>
    <cellStyle name="Grouped Head" xfId="11241"/>
    <cellStyle name="Grouped Head 2" xfId="11242"/>
    <cellStyle name="Grouped Head 2 2" xfId="11243"/>
    <cellStyle name="Grouped Head 2 2 2" xfId="11244"/>
    <cellStyle name="Grouped Head 2 3" xfId="11245"/>
    <cellStyle name="Grouped Head 3" xfId="11246"/>
    <cellStyle name="Grouped Head 3 2" xfId="11247"/>
    <cellStyle name="Grouped Head_401K Summary" xfId="11248"/>
    <cellStyle name="Hard Percent" xfId="11249"/>
    <cellStyle name="HEADER" xfId="11250"/>
    <cellStyle name="Header 2" xfId="11251"/>
    <cellStyle name="Header 3" xfId="11252"/>
    <cellStyle name="Header 4" xfId="11253"/>
    <cellStyle name="Header 5" xfId="11254"/>
    <cellStyle name="Header_3) LTD 2014 FPL Exp Mid Yr" xfId="11255"/>
    <cellStyle name="Header1" xfId="11256"/>
    <cellStyle name="Header1 2" xfId="11257"/>
    <cellStyle name="Header1 2 2" xfId="11258"/>
    <cellStyle name="Header1 2 2 2" xfId="11259"/>
    <cellStyle name="Header1 2 2 2 2" xfId="11260"/>
    <cellStyle name="Header1 2 2 2 2 2" xfId="11261"/>
    <cellStyle name="Header1 2 2 2 3" xfId="11262"/>
    <cellStyle name="Header1 2 2 3" xfId="11263"/>
    <cellStyle name="Header1 2 2 3 2" xfId="11264"/>
    <cellStyle name="Header1 2 2 3 2 2" xfId="11265"/>
    <cellStyle name="Header1 2 2 3 3" xfId="11266"/>
    <cellStyle name="Header1 2 2 4" xfId="11267"/>
    <cellStyle name="Header1 2 2 4 2" xfId="11268"/>
    <cellStyle name="Header1 2 2 5" xfId="11269"/>
    <cellStyle name="Header1 2 3" xfId="11270"/>
    <cellStyle name="Header1 2 3 2" xfId="11271"/>
    <cellStyle name="Header1 2 3 2 2" xfId="11272"/>
    <cellStyle name="Header1 2 3 3" xfId="11273"/>
    <cellStyle name="Header1 2 4" xfId="11274"/>
    <cellStyle name="Header1 2 4 2" xfId="11275"/>
    <cellStyle name="Header1 2 4 2 2" xfId="11276"/>
    <cellStyle name="Header1 2 4 3" xfId="11277"/>
    <cellStyle name="Header1 2 5" xfId="11278"/>
    <cellStyle name="Header1 2 5 2" xfId="11279"/>
    <cellStyle name="Header1 2 6" xfId="11280"/>
    <cellStyle name="Header1 2_Other Benefits Allocation %" xfId="11281"/>
    <cellStyle name="Header1 3" xfId="11282"/>
    <cellStyle name="Header1 3 2" xfId="11283"/>
    <cellStyle name="Header1 3 2 2" xfId="11284"/>
    <cellStyle name="Header1 3 2 2 2" xfId="11285"/>
    <cellStyle name="Header1 3 2 2 2 2" xfId="11286"/>
    <cellStyle name="Header1 3 2 2 3" xfId="11287"/>
    <cellStyle name="Header1 3 2 3" xfId="11288"/>
    <cellStyle name="Header1 3 2 3 2" xfId="11289"/>
    <cellStyle name="Header1 3 2 3 2 2" xfId="11290"/>
    <cellStyle name="Header1 3 2 3 3" xfId="11291"/>
    <cellStyle name="Header1 3 2 4" xfId="11292"/>
    <cellStyle name="Header1 3 2 4 2" xfId="11293"/>
    <cellStyle name="Header1 3 2 5" xfId="11294"/>
    <cellStyle name="Header1 3 2 5 2" xfId="11295"/>
    <cellStyle name="Header1 3 2 6" xfId="11296"/>
    <cellStyle name="Header1 3 3" xfId="11297"/>
    <cellStyle name="Header1 3 3 2" xfId="11298"/>
    <cellStyle name="Header1 3 3 2 2" xfId="11299"/>
    <cellStyle name="Header1 3 3 3" xfId="11300"/>
    <cellStyle name="Header1 3 4" xfId="11301"/>
    <cellStyle name="Header1 3 4 2" xfId="11302"/>
    <cellStyle name="Header1 3 4 2 2" xfId="11303"/>
    <cellStyle name="Header1 3 4 3" xfId="11304"/>
    <cellStyle name="Header1 3 5" xfId="11305"/>
    <cellStyle name="Header1 3 5 2" xfId="11306"/>
    <cellStyle name="Header1 3 6" xfId="11307"/>
    <cellStyle name="Header1 3 6 2" xfId="11308"/>
    <cellStyle name="Header1 3 7" xfId="11309"/>
    <cellStyle name="Header1 3_Other Benefits Allocation %" xfId="11310"/>
    <cellStyle name="Header1 4" xfId="11311"/>
    <cellStyle name="Header1 4 2" xfId="11312"/>
    <cellStyle name="Header1 4 2 2" xfId="11313"/>
    <cellStyle name="Header1 4 2 2 2" xfId="11314"/>
    <cellStyle name="Header1 4 2 2 2 2" xfId="11315"/>
    <cellStyle name="Header1 4 2 2 3" xfId="11316"/>
    <cellStyle name="Header1 4 2 3" xfId="11317"/>
    <cellStyle name="Header1 4 2 3 2" xfId="11318"/>
    <cellStyle name="Header1 4 2 3 2 2" xfId="11319"/>
    <cellStyle name="Header1 4 2 3 3" xfId="11320"/>
    <cellStyle name="Header1 4 2 4" xfId="11321"/>
    <cellStyle name="Header1 4 2 4 2" xfId="11322"/>
    <cellStyle name="Header1 4 2 5" xfId="11323"/>
    <cellStyle name="Header1 4 2 5 2" xfId="11324"/>
    <cellStyle name="Header1 4 2 6" xfId="11325"/>
    <cellStyle name="Header1 4 3" xfId="11326"/>
    <cellStyle name="Header1 4 3 2" xfId="11327"/>
    <cellStyle name="Header1 4 3 2 2" xfId="11328"/>
    <cellStyle name="Header1 4 3 3" xfId="11329"/>
    <cellStyle name="Header1 4 4" xfId="11330"/>
    <cellStyle name="Header1 4 4 2" xfId="11331"/>
    <cellStyle name="Header1 4 4 2 2" xfId="11332"/>
    <cellStyle name="Header1 4 4 3" xfId="11333"/>
    <cellStyle name="Header1 4 5" xfId="11334"/>
    <cellStyle name="Header1 4 5 2" xfId="11335"/>
    <cellStyle name="Header1 4 6" xfId="11336"/>
    <cellStyle name="Header1 4 6 2" xfId="11337"/>
    <cellStyle name="Header1 4 7" xfId="11338"/>
    <cellStyle name="Header1 4_Other Benefits Allocation %" xfId="11339"/>
    <cellStyle name="Header1 5" xfId="11340"/>
    <cellStyle name="Header1 5 2" xfId="11341"/>
    <cellStyle name="Header1 5 2 2" xfId="11342"/>
    <cellStyle name="Header1 5 2 2 2" xfId="11343"/>
    <cellStyle name="Header1 5 2 3" xfId="11344"/>
    <cellStyle name="Header1 5 3" xfId="11345"/>
    <cellStyle name="Header1 5 3 2" xfId="11346"/>
    <cellStyle name="Header1 5 3 2 2" xfId="11347"/>
    <cellStyle name="Header1 5 3 3" xfId="11348"/>
    <cellStyle name="Header1 5 4" xfId="11349"/>
    <cellStyle name="Header1 5 4 2" xfId="11350"/>
    <cellStyle name="Header1 5 5" xfId="11351"/>
    <cellStyle name="Header1 5 5 2" xfId="11352"/>
    <cellStyle name="Header1 5 6" xfId="11353"/>
    <cellStyle name="Header1 6" xfId="11354"/>
    <cellStyle name="Header1 6 2" xfId="11355"/>
    <cellStyle name="Header1 6 2 2" xfId="11356"/>
    <cellStyle name="Header1 6 3" xfId="11357"/>
    <cellStyle name="Header1 7" xfId="11358"/>
    <cellStyle name="Header2" xfId="11359"/>
    <cellStyle name="Header2 10" xfId="11360"/>
    <cellStyle name="Header2 10 2" xfId="11361"/>
    <cellStyle name="Header2 10 2 2" xfId="11362"/>
    <cellStyle name="Header2 10 3" xfId="11363"/>
    <cellStyle name="Header2 11" xfId="11364"/>
    <cellStyle name="Header2 11 2" xfId="11365"/>
    <cellStyle name="Header2 11 2 2" xfId="11366"/>
    <cellStyle name="Header2 11 3" xfId="11367"/>
    <cellStyle name="Header2 12" xfId="11368"/>
    <cellStyle name="Header2 13" xfId="11369"/>
    <cellStyle name="Header2 2" xfId="11370"/>
    <cellStyle name="Header2 2 2" xfId="11371"/>
    <cellStyle name="Header2 2 2 2" xfId="11372"/>
    <cellStyle name="Header2 2 2 2 2" xfId="11373"/>
    <cellStyle name="Header2 2 2 2 2 2" xfId="11374"/>
    <cellStyle name="Header2 2 2 2 2 2 2" xfId="11375"/>
    <cellStyle name="Header2 2 2 2 2 3" xfId="11376"/>
    <cellStyle name="Header2 2 2 2 3" xfId="11377"/>
    <cellStyle name="Header2 2 2 2 3 2" xfId="11378"/>
    <cellStyle name="Header2 2 2 2 3 2 2" xfId="11379"/>
    <cellStyle name="Header2 2 2 2 3 3" xfId="11380"/>
    <cellStyle name="Header2 2 2 2 4" xfId="11381"/>
    <cellStyle name="Header2 2 2 2 4 2" xfId="11382"/>
    <cellStyle name="Header2 2 2 2 5" xfId="11383"/>
    <cellStyle name="Header2 2 2 2 5 2" xfId="11384"/>
    <cellStyle name="Header2 2 2 2 6" xfId="11385"/>
    <cellStyle name="Header2 2 2 3" xfId="11386"/>
    <cellStyle name="Header2 2 2 3 2" xfId="11387"/>
    <cellStyle name="Header2 2 2 3 2 2" xfId="11388"/>
    <cellStyle name="Header2 2 2 3 2 2 2" xfId="11389"/>
    <cellStyle name="Header2 2 2 3 2 3" xfId="11390"/>
    <cellStyle name="Header2 2 2 3 3" xfId="11391"/>
    <cellStyle name="Header2 2 2 3 3 2" xfId="11392"/>
    <cellStyle name="Header2 2 2 3 3 2 2" xfId="11393"/>
    <cellStyle name="Header2 2 2 3 3 3" xfId="11394"/>
    <cellStyle name="Header2 2 2 3 4" xfId="11395"/>
    <cellStyle name="Header2 2 2 3 4 2" xfId="11396"/>
    <cellStyle name="Header2 2 2 3 5" xfId="11397"/>
    <cellStyle name="Header2 2 2 3 5 2" xfId="11398"/>
    <cellStyle name="Header2 2 2 3 6" xfId="11399"/>
    <cellStyle name="Header2 2 2 4" xfId="11400"/>
    <cellStyle name="Header2 2 2 4 2" xfId="11401"/>
    <cellStyle name="Header2 2 2 4 2 2" xfId="11402"/>
    <cellStyle name="Header2 2 2 4 2 2 2" xfId="11403"/>
    <cellStyle name="Header2 2 2 4 2 3" xfId="11404"/>
    <cellStyle name="Header2 2 2 4 3" xfId="11405"/>
    <cellStyle name="Header2 2 2 4 3 2" xfId="11406"/>
    <cellStyle name="Header2 2 2 4 3 2 2" xfId="11407"/>
    <cellStyle name="Header2 2 2 4 3 3" xfId="11408"/>
    <cellStyle name="Header2 2 2 4 4" xfId="11409"/>
    <cellStyle name="Header2 2 2 4 4 2" xfId="11410"/>
    <cellStyle name="Header2 2 2 4 5" xfId="11411"/>
    <cellStyle name="Header2 2 2 4 5 2" xfId="11412"/>
    <cellStyle name="Header2 2 2 4 6" xfId="11413"/>
    <cellStyle name="Header2 2 2 5" xfId="11414"/>
    <cellStyle name="Header2 2 2 5 2" xfId="11415"/>
    <cellStyle name="Header2 2 2 5 2 2" xfId="11416"/>
    <cellStyle name="Header2 2 2 5 3" xfId="11417"/>
    <cellStyle name="Header2 2 2 6" xfId="11418"/>
    <cellStyle name="Header2 2 2_Other Benefits Allocation %" xfId="11419"/>
    <cellStyle name="Header2 2 3" xfId="11420"/>
    <cellStyle name="Header2 2 3 2" xfId="11421"/>
    <cellStyle name="Header2 2 3 2 2" xfId="11422"/>
    <cellStyle name="Header2 2 3 2 2 2" xfId="11423"/>
    <cellStyle name="Header2 2 3 2 2 2 2" xfId="11424"/>
    <cellStyle name="Header2 2 3 2 2 3" xfId="11425"/>
    <cellStyle name="Header2 2 3 2 3" xfId="11426"/>
    <cellStyle name="Header2 2 3 2 3 2" xfId="11427"/>
    <cellStyle name="Header2 2 3 2 3 2 2" xfId="11428"/>
    <cellStyle name="Header2 2 3 2 3 3" xfId="11429"/>
    <cellStyle name="Header2 2 3 2 4" xfId="11430"/>
    <cellStyle name="Header2 2 3 2 4 2" xfId="11431"/>
    <cellStyle name="Header2 2 3 2 5" xfId="11432"/>
    <cellStyle name="Header2 2 3 2 5 2" xfId="11433"/>
    <cellStyle name="Header2 2 3 2 6" xfId="11434"/>
    <cellStyle name="Header2 2 3 3" xfId="11435"/>
    <cellStyle name="Header2 2 3 3 2" xfId="11436"/>
    <cellStyle name="Header2 2 3 3 2 2" xfId="11437"/>
    <cellStyle name="Header2 2 3 3 2 2 2" xfId="11438"/>
    <cellStyle name="Header2 2 3 3 2 3" xfId="11439"/>
    <cellStyle name="Header2 2 3 3 3" xfId="11440"/>
    <cellStyle name="Header2 2 3 3 3 2" xfId="11441"/>
    <cellStyle name="Header2 2 3 3 3 2 2" xfId="11442"/>
    <cellStyle name="Header2 2 3 3 3 3" xfId="11443"/>
    <cellStyle name="Header2 2 3 3 4" xfId="11444"/>
    <cellStyle name="Header2 2 3 3 4 2" xfId="11445"/>
    <cellStyle name="Header2 2 3 3 5" xfId="11446"/>
    <cellStyle name="Header2 2 3 3 5 2" xfId="11447"/>
    <cellStyle name="Header2 2 3 3 6" xfId="11448"/>
    <cellStyle name="Header2 2 3 4" xfId="11449"/>
    <cellStyle name="Header2 2 3 4 2" xfId="11450"/>
    <cellStyle name="Header2 2 3 4 2 2" xfId="11451"/>
    <cellStyle name="Header2 2 3 4 3" xfId="11452"/>
    <cellStyle name="Header2 2 3 5" xfId="11453"/>
    <cellStyle name="Header2 2 3 5 2" xfId="11454"/>
    <cellStyle name="Header2 2 3 5 2 2" xfId="11455"/>
    <cellStyle name="Header2 2 3 5 3" xfId="11456"/>
    <cellStyle name="Header2 2 3 6" xfId="11457"/>
    <cellStyle name="Header2 2 3 6 2" xfId="11458"/>
    <cellStyle name="Header2 2 3 7" xfId="11459"/>
    <cellStyle name="Header2 2 3 7 2" xfId="11460"/>
    <cellStyle name="Header2 2 3 8" xfId="11461"/>
    <cellStyle name="Header2 2 3_Other Benefits Allocation %" xfId="11462"/>
    <cellStyle name="Header2 2 4" xfId="11463"/>
    <cellStyle name="Header2 2 4 2" xfId="11464"/>
    <cellStyle name="Header2 2 4 2 2" xfId="11465"/>
    <cellStyle name="Header2 2 4 3" xfId="11466"/>
    <cellStyle name="Header2 2 5" xfId="11467"/>
    <cellStyle name="Header2 2_401K Summary" xfId="11468"/>
    <cellStyle name="Header2 3" xfId="11469"/>
    <cellStyle name="Header2 3 2" xfId="11470"/>
    <cellStyle name="Header2 3 2 2" xfId="11471"/>
    <cellStyle name="Header2 3 2 2 2" xfId="11472"/>
    <cellStyle name="Header2 3 2 2 2 2" xfId="11473"/>
    <cellStyle name="Header2 3 2 2 2 2 2" xfId="11474"/>
    <cellStyle name="Header2 3 2 2 2 3" xfId="11475"/>
    <cellStyle name="Header2 3 2 2 3" xfId="11476"/>
    <cellStyle name="Header2 3 2 2 3 2" xfId="11477"/>
    <cellStyle name="Header2 3 2 2 3 2 2" xfId="11478"/>
    <cellStyle name="Header2 3 2 2 3 3" xfId="11479"/>
    <cellStyle name="Header2 3 2 2 4" xfId="11480"/>
    <cellStyle name="Header2 3 2 2 4 2" xfId="11481"/>
    <cellStyle name="Header2 3 2 2 5" xfId="11482"/>
    <cellStyle name="Header2 3 2 2 5 2" xfId="11483"/>
    <cellStyle name="Header2 3 2 2 6" xfId="11484"/>
    <cellStyle name="Header2 3 2 3" xfId="11485"/>
    <cellStyle name="Header2 3 2 3 2" xfId="11486"/>
    <cellStyle name="Header2 3 2 3 2 2" xfId="11487"/>
    <cellStyle name="Header2 3 2 3 2 2 2" xfId="11488"/>
    <cellStyle name="Header2 3 2 3 2 3" xfId="11489"/>
    <cellStyle name="Header2 3 2 3 3" xfId="11490"/>
    <cellStyle name="Header2 3 2 3 3 2" xfId="11491"/>
    <cellStyle name="Header2 3 2 3 3 2 2" xfId="11492"/>
    <cellStyle name="Header2 3 2 3 3 3" xfId="11493"/>
    <cellStyle name="Header2 3 2 3 4" xfId="11494"/>
    <cellStyle name="Header2 3 2 3 4 2" xfId="11495"/>
    <cellStyle name="Header2 3 2 3 5" xfId="11496"/>
    <cellStyle name="Header2 3 2 3 5 2" xfId="11497"/>
    <cellStyle name="Header2 3 2 3 6" xfId="11498"/>
    <cellStyle name="Header2 3 2 4" xfId="11499"/>
    <cellStyle name="Header2 3 2 4 2" xfId="11500"/>
    <cellStyle name="Header2 3 2 4 2 2" xfId="11501"/>
    <cellStyle name="Header2 3 2 4 2 2 2" xfId="11502"/>
    <cellStyle name="Header2 3 2 4 2 3" xfId="11503"/>
    <cellStyle name="Header2 3 2 4 3" xfId="11504"/>
    <cellStyle name="Header2 3 2 4 3 2" xfId="11505"/>
    <cellStyle name="Header2 3 2 4 3 2 2" xfId="11506"/>
    <cellStyle name="Header2 3 2 4 3 3" xfId="11507"/>
    <cellStyle name="Header2 3 2 4 4" xfId="11508"/>
    <cellStyle name="Header2 3 2 4 4 2" xfId="11509"/>
    <cellStyle name="Header2 3 2 4 5" xfId="11510"/>
    <cellStyle name="Header2 3 2 4 5 2" xfId="11511"/>
    <cellStyle name="Header2 3 2 4 6" xfId="11512"/>
    <cellStyle name="Header2 3 2 5" xfId="11513"/>
    <cellStyle name="Header2 3 2 5 2" xfId="11514"/>
    <cellStyle name="Header2 3 2 5 2 2" xfId="11515"/>
    <cellStyle name="Header2 3 2 5 3" xfId="11516"/>
    <cellStyle name="Header2 3 2 6" xfId="11517"/>
    <cellStyle name="Header2 3 2_Other Benefits Allocation %" xfId="11518"/>
    <cellStyle name="Header2 3 3" xfId="11519"/>
    <cellStyle name="Header2 3 3 2" xfId="11520"/>
    <cellStyle name="Header2 3 3 2 2" xfId="11521"/>
    <cellStyle name="Header2 3 3 2 2 2" xfId="11522"/>
    <cellStyle name="Header2 3 3 2 2 2 2" xfId="11523"/>
    <cellStyle name="Header2 3 3 2 2 3" xfId="11524"/>
    <cellStyle name="Header2 3 3 2 3" xfId="11525"/>
    <cellStyle name="Header2 3 3 2 3 2" xfId="11526"/>
    <cellStyle name="Header2 3 3 2 3 2 2" xfId="11527"/>
    <cellStyle name="Header2 3 3 2 3 3" xfId="11528"/>
    <cellStyle name="Header2 3 3 2 4" xfId="11529"/>
    <cellStyle name="Header2 3 3 2 4 2" xfId="11530"/>
    <cellStyle name="Header2 3 3 2 5" xfId="11531"/>
    <cellStyle name="Header2 3 3 2 5 2" xfId="11532"/>
    <cellStyle name="Header2 3 3 2 6" xfId="11533"/>
    <cellStyle name="Header2 3 3 3" xfId="11534"/>
    <cellStyle name="Header2 3 3 3 2" xfId="11535"/>
    <cellStyle name="Header2 3 3 3 2 2" xfId="11536"/>
    <cellStyle name="Header2 3 3 3 2 2 2" xfId="11537"/>
    <cellStyle name="Header2 3 3 3 2 3" xfId="11538"/>
    <cellStyle name="Header2 3 3 3 3" xfId="11539"/>
    <cellStyle name="Header2 3 3 3 3 2" xfId="11540"/>
    <cellStyle name="Header2 3 3 3 3 2 2" xfId="11541"/>
    <cellStyle name="Header2 3 3 3 3 3" xfId="11542"/>
    <cellStyle name="Header2 3 3 3 4" xfId="11543"/>
    <cellStyle name="Header2 3 3 3 4 2" xfId="11544"/>
    <cellStyle name="Header2 3 3 3 5" xfId="11545"/>
    <cellStyle name="Header2 3 3 3 5 2" xfId="11546"/>
    <cellStyle name="Header2 3 3 3 6" xfId="11547"/>
    <cellStyle name="Header2 3 3 4" xfId="11548"/>
    <cellStyle name="Header2 3 3 4 2" xfId="11549"/>
    <cellStyle name="Header2 3 3 4 2 2" xfId="11550"/>
    <cellStyle name="Header2 3 3 4 3" xfId="11551"/>
    <cellStyle name="Header2 3 3 5" xfId="11552"/>
    <cellStyle name="Header2 3 3 5 2" xfId="11553"/>
    <cellStyle name="Header2 3 3 5 2 2" xfId="11554"/>
    <cellStyle name="Header2 3 3 5 3" xfId="11555"/>
    <cellStyle name="Header2 3 3 6" xfId="11556"/>
    <cellStyle name="Header2 3 3 6 2" xfId="11557"/>
    <cellStyle name="Header2 3 3 7" xfId="11558"/>
    <cellStyle name="Header2 3 3 7 2" xfId="11559"/>
    <cellStyle name="Header2 3 3 8" xfId="11560"/>
    <cellStyle name="Header2 3 3_Other Benefits Allocation %" xfId="11561"/>
    <cellStyle name="Header2 3 4" xfId="11562"/>
    <cellStyle name="Header2 3 4 2" xfId="11563"/>
    <cellStyle name="Header2 3 4 2 2" xfId="11564"/>
    <cellStyle name="Header2 3 4 3" xfId="11565"/>
    <cellStyle name="Header2 3 5" xfId="11566"/>
    <cellStyle name="Header2 3_401K Summary" xfId="11567"/>
    <cellStyle name="Header2 4" xfId="11568"/>
    <cellStyle name="Header2 4 2" xfId="11569"/>
    <cellStyle name="Header2 4 2 2" xfId="11570"/>
    <cellStyle name="Header2 4 2 2 2" xfId="11571"/>
    <cellStyle name="Header2 4 2 2 2 2" xfId="11572"/>
    <cellStyle name="Header2 4 2 2 3" xfId="11573"/>
    <cellStyle name="Header2 4 2 3" xfId="11574"/>
    <cellStyle name="Header2 4 2 3 2" xfId="11575"/>
    <cellStyle name="Header2 4 2 3 2 2" xfId="11576"/>
    <cellStyle name="Header2 4 2 3 3" xfId="11577"/>
    <cellStyle name="Header2 4 2 4" xfId="11578"/>
    <cellStyle name="Header2 4 2 4 2" xfId="11579"/>
    <cellStyle name="Header2 4 2 5" xfId="11580"/>
    <cellStyle name="Header2 4 2 5 2" xfId="11581"/>
    <cellStyle name="Header2 4 2 6" xfId="11582"/>
    <cellStyle name="Header2 4 3" xfId="11583"/>
    <cellStyle name="Header2 4 3 2" xfId="11584"/>
    <cellStyle name="Header2 4 3 2 2" xfId="11585"/>
    <cellStyle name="Header2 4 3 2 2 2" xfId="11586"/>
    <cellStyle name="Header2 4 3 2 3" xfId="11587"/>
    <cellStyle name="Header2 4 3 3" xfId="11588"/>
    <cellStyle name="Header2 4 3 3 2" xfId="11589"/>
    <cellStyle name="Header2 4 3 3 2 2" xfId="11590"/>
    <cellStyle name="Header2 4 3 3 3" xfId="11591"/>
    <cellStyle name="Header2 4 3 4" xfId="11592"/>
    <cellStyle name="Header2 4 3 4 2" xfId="11593"/>
    <cellStyle name="Header2 4 3 5" xfId="11594"/>
    <cellStyle name="Header2 4 3 5 2" xfId="11595"/>
    <cellStyle name="Header2 4 3 6" xfId="11596"/>
    <cellStyle name="Header2 4 4" xfId="11597"/>
    <cellStyle name="Header2 4 4 2" xfId="11598"/>
    <cellStyle name="Header2 4 4 2 2" xfId="11599"/>
    <cellStyle name="Header2 4 4 2 2 2" xfId="11600"/>
    <cellStyle name="Header2 4 4 2 3" xfId="11601"/>
    <cellStyle name="Header2 4 4 3" xfId="11602"/>
    <cellStyle name="Header2 4 4 3 2" xfId="11603"/>
    <cellStyle name="Header2 4 4 3 2 2" xfId="11604"/>
    <cellStyle name="Header2 4 4 3 3" xfId="11605"/>
    <cellStyle name="Header2 4 4 4" xfId="11606"/>
    <cellStyle name="Header2 4 4 4 2" xfId="11607"/>
    <cellStyle name="Header2 4 4 5" xfId="11608"/>
    <cellStyle name="Header2 4 4 5 2" xfId="11609"/>
    <cellStyle name="Header2 4 4 6" xfId="11610"/>
    <cellStyle name="Header2 4 5" xfId="11611"/>
    <cellStyle name="Header2 4 5 2" xfId="11612"/>
    <cellStyle name="Header2 4 5 2 2" xfId="11613"/>
    <cellStyle name="Header2 4 5 3" xfId="11614"/>
    <cellStyle name="Header2 4 6" xfId="11615"/>
    <cellStyle name="Header2 4_Other Benefits Allocation %" xfId="11616"/>
    <cellStyle name="Header2 5" xfId="11617"/>
    <cellStyle name="Header2 5 2" xfId="11618"/>
    <cellStyle name="Header2 5 2 2" xfId="11619"/>
    <cellStyle name="Header2 5 2 2 2" xfId="11620"/>
    <cellStyle name="Header2 5 2 2 2 2" xfId="11621"/>
    <cellStyle name="Header2 5 2 2 3" xfId="11622"/>
    <cellStyle name="Header2 5 2 3" xfId="11623"/>
    <cellStyle name="Header2 5 2 3 2" xfId="11624"/>
    <cellStyle name="Header2 5 2 3 2 2" xfId="11625"/>
    <cellStyle name="Header2 5 2 3 3" xfId="11626"/>
    <cellStyle name="Header2 5 2 4" xfId="11627"/>
    <cellStyle name="Header2 5 2 4 2" xfId="11628"/>
    <cellStyle name="Header2 5 2 5" xfId="11629"/>
    <cellStyle name="Header2 5 2 5 2" xfId="11630"/>
    <cellStyle name="Header2 5 2 6" xfId="11631"/>
    <cellStyle name="Header2 5 3" xfId="11632"/>
    <cellStyle name="Header2 5 3 2" xfId="11633"/>
    <cellStyle name="Header2 5 3 2 2" xfId="11634"/>
    <cellStyle name="Header2 5 3 2 2 2" xfId="11635"/>
    <cellStyle name="Header2 5 3 2 3" xfId="11636"/>
    <cellStyle name="Header2 5 3 3" xfId="11637"/>
    <cellStyle name="Header2 5 3 3 2" xfId="11638"/>
    <cellStyle name="Header2 5 3 3 2 2" xfId="11639"/>
    <cellStyle name="Header2 5 3 3 3" xfId="11640"/>
    <cellStyle name="Header2 5 3 4" xfId="11641"/>
    <cellStyle name="Header2 5 3 4 2" xfId="11642"/>
    <cellStyle name="Header2 5 3 5" xfId="11643"/>
    <cellStyle name="Header2 5 3 5 2" xfId="11644"/>
    <cellStyle name="Header2 5 3 6" xfId="11645"/>
    <cellStyle name="Header2 5 4" xfId="11646"/>
    <cellStyle name="Header2 5 4 2" xfId="11647"/>
    <cellStyle name="Header2 5 4 2 2" xfId="11648"/>
    <cellStyle name="Header2 5 4 3" xfId="11649"/>
    <cellStyle name="Header2 5 5" xfId="11650"/>
    <cellStyle name="Header2 5 5 2" xfId="11651"/>
    <cellStyle name="Header2 5 5 2 2" xfId="11652"/>
    <cellStyle name="Header2 5 5 3" xfId="11653"/>
    <cellStyle name="Header2 5 6" xfId="11654"/>
    <cellStyle name="Header2 5 6 2" xfId="11655"/>
    <cellStyle name="Header2 5 7" xfId="11656"/>
    <cellStyle name="Header2 5 7 2" xfId="11657"/>
    <cellStyle name="Header2 5 8" xfId="11658"/>
    <cellStyle name="Header2 5_Other Benefits Allocation %" xfId="11659"/>
    <cellStyle name="Header2 6" xfId="11660"/>
    <cellStyle name="Header2 6 2" xfId="11661"/>
    <cellStyle name="Header2 6 2 2" xfId="11662"/>
    <cellStyle name="Header2 6 3" xfId="11663"/>
    <cellStyle name="Header2 7" xfId="11664"/>
    <cellStyle name="Header2 7 2" xfId="11665"/>
    <cellStyle name="Header2 7 2 2" xfId="11666"/>
    <cellStyle name="Header2 7 3" xfId="11667"/>
    <cellStyle name="Header2 8" xfId="11668"/>
    <cellStyle name="Header2 8 2" xfId="11669"/>
    <cellStyle name="Header2 8 2 2" xfId="11670"/>
    <cellStyle name="Header2 8 3" xfId="11671"/>
    <cellStyle name="Header2 9" xfId="11672"/>
    <cellStyle name="Header2 9 2" xfId="11673"/>
    <cellStyle name="Header2 9 2 2" xfId="11674"/>
    <cellStyle name="Header2 9 3" xfId="11675"/>
    <cellStyle name="Header2_401K Summary" xfId="11676"/>
    <cellStyle name="heading" xfId="11677"/>
    <cellStyle name="Heading 1 10" xfId="11678"/>
    <cellStyle name="Heading 1 10 2" xfId="11679"/>
    <cellStyle name="Heading 1 11" xfId="11680"/>
    <cellStyle name="Heading 1 12" xfId="11681"/>
    <cellStyle name="Heading 1 2" xfId="11682"/>
    <cellStyle name="Heading 1 2 2" xfId="11683"/>
    <cellStyle name="Heading 1 2 2 2" xfId="11684"/>
    <cellStyle name="Heading 1 2 3" xfId="11685"/>
    <cellStyle name="Heading 1 2_3) LTD 2014 FPL Exp Mid Yr" xfId="11686"/>
    <cellStyle name="Heading 1 3" xfId="11687"/>
    <cellStyle name="Heading 1 4" xfId="11688"/>
    <cellStyle name="Heading 1 5" xfId="11689"/>
    <cellStyle name="Heading 1 6" xfId="11690"/>
    <cellStyle name="Heading 1 7" xfId="11691"/>
    <cellStyle name="Heading 1 8" xfId="11692"/>
    <cellStyle name="Heading 1 9" xfId="11693"/>
    <cellStyle name="Heading 2 10" xfId="11694"/>
    <cellStyle name="Heading 2 10 2" xfId="11695"/>
    <cellStyle name="Heading 2 11" xfId="11696"/>
    <cellStyle name="Heading 2 12" xfId="11697"/>
    <cellStyle name="Heading 2 2" xfId="11698"/>
    <cellStyle name="Heading 2 2 2" xfId="11699"/>
    <cellStyle name="Heading 2 2 2 2" xfId="11700"/>
    <cellStyle name="Heading 2 2 3" xfId="11701"/>
    <cellStyle name="Heading 2 2_3) LTD 2014 FPL Exp Mid Yr" xfId="11702"/>
    <cellStyle name="Heading 2 3" xfId="11703"/>
    <cellStyle name="Heading 2 4" xfId="11704"/>
    <cellStyle name="Heading 2 5" xfId="11705"/>
    <cellStyle name="Heading 2 6" xfId="11706"/>
    <cellStyle name="Heading 2 7" xfId="11707"/>
    <cellStyle name="Heading 2 8" xfId="11708"/>
    <cellStyle name="Heading 2 9" xfId="11709"/>
    <cellStyle name="Heading 3 2" xfId="11710"/>
    <cellStyle name="Heading 3 2 2" xfId="11711"/>
    <cellStyle name="Heading 3 2 3" xfId="11712"/>
    <cellStyle name="Heading 3 2_401K Summary" xfId="11713"/>
    <cellStyle name="Heading 3 3" xfId="11714"/>
    <cellStyle name="Heading 3 4" xfId="11715"/>
    <cellStyle name="Heading 3 5" xfId="11716"/>
    <cellStyle name="Heading 3 6" xfId="11717"/>
    <cellStyle name="Heading 3 7" xfId="11718"/>
    <cellStyle name="Heading 3 8" xfId="11719"/>
    <cellStyle name="Heading 3 9" xfId="11720"/>
    <cellStyle name="Heading 4 2" xfId="11721"/>
    <cellStyle name="Heading 4 3" xfId="11722"/>
    <cellStyle name="Heading 4 4" xfId="11723"/>
    <cellStyle name="Heading 4 5" xfId="11724"/>
    <cellStyle name="Heading 4 6" xfId="11725"/>
    <cellStyle name="heading 5" xfId="11726"/>
    <cellStyle name="heading 6" xfId="11727"/>
    <cellStyle name="heading 7" xfId="11728"/>
    <cellStyle name="Heading1" xfId="11729"/>
    <cellStyle name="HEADING1 2" xfId="11730"/>
    <cellStyle name="HEADING1_3) LTD 2014 FPL Exp Mid Yr" xfId="11731"/>
    <cellStyle name="Heading2" xfId="11732"/>
    <cellStyle name="HEADING2 2" xfId="11733"/>
    <cellStyle name="HEADING2_3) LTD 2014 FPL Exp Mid Yr" xfId="11734"/>
    <cellStyle name="HEADINGS" xfId="11735"/>
    <cellStyle name="HEADINGSTOP" xfId="11736"/>
    <cellStyle name="Hidden" xfId="11737"/>
    <cellStyle name="Hidden 2" xfId="11738"/>
    <cellStyle name="Hidden_Aug 2014 Variance" xfId="11739"/>
    <cellStyle name="HIGHLIGHT" xfId="11740"/>
    <cellStyle name="Hyperlink 10" xfId="11741"/>
    <cellStyle name="Hyperlink 11" xfId="11742"/>
    <cellStyle name="Hyperlink 2" xfId="11743"/>
    <cellStyle name="Hyperlink 2 2" xfId="11744"/>
    <cellStyle name="Hyperlink 2_3) LTD 2014 FPL Exp Mid Yr" xfId="11745"/>
    <cellStyle name="Hyperlink 3" xfId="11746"/>
    <cellStyle name="Hyperlink 4" xfId="11747"/>
    <cellStyle name="Hyperlink 5" xfId="11748"/>
    <cellStyle name="Hyperlink 6" xfId="11749"/>
    <cellStyle name="Hyperlink 7" xfId="11750"/>
    <cellStyle name="Hyperlink 8" xfId="11751"/>
    <cellStyle name="Hyperlink 9" xfId="11752"/>
    <cellStyle name="Indented_Margin_Text" xfId="11753"/>
    <cellStyle name="Input [yellow]" xfId="11754"/>
    <cellStyle name="Input [yellow] 10" xfId="11755"/>
    <cellStyle name="Input [yellow] 10 2" xfId="11756"/>
    <cellStyle name="Input [yellow] 10 2 2" xfId="11757"/>
    <cellStyle name="Input [yellow] 10 3" xfId="11758"/>
    <cellStyle name="Input [yellow] 11" xfId="11759"/>
    <cellStyle name="Input [yellow] 2" xfId="11760"/>
    <cellStyle name="Input [yellow] 2 2" xfId="11761"/>
    <cellStyle name="Input [yellow] 2 2 2" xfId="11762"/>
    <cellStyle name="Input [yellow] 2 2 2 2" xfId="11763"/>
    <cellStyle name="Input [yellow] 2 2 2 2 2" xfId="11764"/>
    <cellStyle name="Input [yellow] 2 2 2 2 2 2" xfId="11765"/>
    <cellStyle name="Input [yellow] 2 2 2 2 2 2 2" xfId="11766"/>
    <cellStyle name="Input [yellow] 2 2 2 2 2 3" xfId="11767"/>
    <cellStyle name="Input [yellow] 2 2 2 2 3" xfId="11768"/>
    <cellStyle name="Input [yellow] 2 2 2 2 3 2" xfId="11769"/>
    <cellStyle name="Input [yellow] 2 2 2 2 3 2 2" xfId="11770"/>
    <cellStyle name="Input [yellow] 2 2 2 2 3 3" xfId="11771"/>
    <cellStyle name="Input [yellow] 2 2 2 2 4" xfId="11772"/>
    <cellStyle name="Input [yellow] 2 2 2 2 4 2" xfId="11773"/>
    <cellStyle name="Input [yellow] 2 2 2 2 5" xfId="11774"/>
    <cellStyle name="Input [yellow] 2 2 2 2 5 2" xfId="11775"/>
    <cellStyle name="Input [yellow] 2 2 2 2 6" xfId="11776"/>
    <cellStyle name="Input [yellow] 2 2 2 3" xfId="11777"/>
    <cellStyle name="Input [yellow] 2 2 2 3 2" xfId="11778"/>
    <cellStyle name="Input [yellow] 2 2 2 3 2 2" xfId="11779"/>
    <cellStyle name="Input [yellow] 2 2 2 3 2 2 2" xfId="11780"/>
    <cellStyle name="Input [yellow] 2 2 2 3 2 3" xfId="11781"/>
    <cellStyle name="Input [yellow] 2 2 2 3 3" xfId="11782"/>
    <cellStyle name="Input [yellow] 2 2 2 3 3 2" xfId="11783"/>
    <cellStyle name="Input [yellow] 2 2 2 3 3 2 2" xfId="11784"/>
    <cellStyle name="Input [yellow] 2 2 2 3 3 3" xfId="11785"/>
    <cellStyle name="Input [yellow] 2 2 2 3 4" xfId="11786"/>
    <cellStyle name="Input [yellow] 2 2 2 3 4 2" xfId="11787"/>
    <cellStyle name="Input [yellow] 2 2 2 3 5" xfId="11788"/>
    <cellStyle name="Input [yellow] 2 2 2 3 5 2" xfId="11789"/>
    <cellStyle name="Input [yellow] 2 2 2 3 6" xfId="11790"/>
    <cellStyle name="Input [yellow] 2 2 2 4" xfId="11791"/>
    <cellStyle name="Input [yellow] 2 2 2 4 2" xfId="11792"/>
    <cellStyle name="Input [yellow] 2 2 2 4 2 2" xfId="11793"/>
    <cellStyle name="Input [yellow] 2 2 2 4 2 2 2" xfId="11794"/>
    <cellStyle name="Input [yellow] 2 2 2 4 2 3" xfId="11795"/>
    <cellStyle name="Input [yellow] 2 2 2 4 3" xfId="11796"/>
    <cellStyle name="Input [yellow] 2 2 2 4 3 2" xfId="11797"/>
    <cellStyle name="Input [yellow] 2 2 2 4 3 2 2" xfId="11798"/>
    <cellStyle name="Input [yellow] 2 2 2 4 3 3" xfId="11799"/>
    <cellStyle name="Input [yellow] 2 2 2 4 4" xfId="11800"/>
    <cellStyle name="Input [yellow] 2 2 2 4 4 2" xfId="11801"/>
    <cellStyle name="Input [yellow] 2 2 2 4 5" xfId="11802"/>
    <cellStyle name="Input [yellow] 2 2 2 4 5 2" xfId="11803"/>
    <cellStyle name="Input [yellow] 2 2 2 4 6" xfId="11804"/>
    <cellStyle name="Input [yellow] 2 2 2 5" xfId="11805"/>
    <cellStyle name="Input [yellow] 2 2 2 5 2" xfId="11806"/>
    <cellStyle name="Input [yellow] 2 2 2 5 2 2" xfId="11807"/>
    <cellStyle name="Input [yellow] 2 2 2 5 3" xfId="11808"/>
    <cellStyle name="Input [yellow] 2 2 2 6" xfId="11809"/>
    <cellStyle name="Input [yellow] 2 2 3" xfId="11810"/>
    <cellStyle name="Input [yellow] 2 2 3 2" xfId="11811"/>
    <cellStyle name="Input [yellow] 2 2 3 2 2" xfId="11812"/>
    <cellStyle name="Input [yellow] 2 2 3 2 2 2" xfId="11813"/>
    <cellStyle name="Input [yellow] 2 2 3 2 3" xfId="11814"/>
    <cellStyle name="Input [yellow] 2 2 3 3" xfId="11815"/>
    <cellStyle name="Input [yellow] 2 2 3 3 2" xfId="11816"/>
    <cellStyle name="Input [yellow] 2 2 3 3 2 2" xfId="11817"/>
    <cellStyle name="Input [yellow] 2 2 3 3 3" xfId="11818"/>
    <cellStyle name="Input [yellow] 2 2 3 4" xfId="11819"/>
    <cellStyle name="Input [yellow] 2 2 3 4 2" xfId="11820"/>
    <cellStyle name="Input [yellow] 2 2 3 5" xfId="11821"/>
    <cellStyle name="Input [yellow] 2 2 3 5 2" xfId="11822"/>
    <cellStyle name="Input [yellow] 2 2 3 6" xfId="11823"/>
    <cellStyle name="Input [yellow] 2 2 4" xfId="11824"/>
    <cellStyle name="Input [yellow] 2 2 4 2" xfId="11825"/>
    <cellStyle name="Input [yellow] 2 2 4 2 2" xfId="11826"/>
    <cellStyle name="Input [yellow] 2 2 4 2 2 2" xfId="11827"/>
    <cellStyle name="Input [yellow] 2 2 4 2 3" xfId="11828"/>
    <cellStyle name="Input [yellow] 2 2 4 3" xfId="11829"/>
    <cellStyle name="Input [yellow] 2 2 4 3 2" xfId="11830"/>
    <cellStyle name="Input [yellow] 2 2 4 3 2 2" xfId="11831"/>
    <cellStyle name="Input [yellow] 2 2 4 3 3" xfId="11832"/>
    <cellStyle name="Input [yellow] 2 2 4 4" xfId="11833"/>
    <cellStyle name="Input [yellow] 2 2 4 4 2" xfId="11834"/>
    <cellStyle name="Input [yellow] 2 2 4 5" xfId="11835"/>
    <cellStyle name="Input [yellow] 2 2 4 5 2" xfId="11836"/>
    <cellStyle name="Input [yellow] 2 2 4 6" xfId="11837"/>
    <cellStyle name="Input [yellow] 2 2 5" xfId="11838"/>
    <cellStyle name="Input [yellow] 2 2 5 2" xfId="11839"/>
    <cellStyle name="Input [yellow] 2 2 5 2 2" xfId="11840"/>
    <cellStyle name="Input [yellow] 2 2 5 2 2 2" xfId="11841"/>
    <cellStyle name="Input [yellow] 2 2 5 2 3" xfId="11842"/>
    <cellStyle name="Input [yellow] 2 2 5 3" xfId="11843"/>
    <cellStyle name="Input [yellow] 2 2 5 3 2" xfId="11844"/>
    <cellStyle name="Input [yellow] 2 2 5 3 2 2" xfId="11845"/>
    <cellStyle name="Input [yellow] 2 2 5 3 3" xfId="11846"/>
    <cellStyle name="Input [yellow] 2 2 5 4" xfId="11847"/>
    <cellStyle name="Input [yellow] 2 2 5 4 2" xfId="11848"/>
    <cellStyle name="Input [yellow] 2 2 5 5" xfId="11849"/>
    <cellStyle name="Input [yellow] 2 2 5 5 2" xfId="11850"/>
    <cellStyle name="Input [yellow] 2 2 5 6" xfId="11851"/>
    <cellStyle name="Input [yellow] 2 2 6" xfId="11852"/>
    <cellStyle name="Input [yellow] 2 2 6 2" xfId="11853"/>
    <cellStyle name="Input [yellow] 2 2 6 2 2" xfId="11854"/>
    <cellStyle name="Input [yellow] 2 2 6 3" xfId="11855"/>
    <cellStyle name="Input [yellow] 2 2 7" xfId="11856"/>
    <cellStyle name="Input [yellow] 2 3" xfId="11857"/>
    <cellStyle name="Input [yellow] 2 3 2" xfId="11858"/>
    <cellStyle name="Input [yellow] 2 3 2 2" xfId="11859"/>
    <cellStyle name="Input [yellow] 2 3 2 2 2" xfId="11860"/>
    <cellStyle name="Input [yellow] 2 3 2 2 2 2" xfId="11861"/>
    <cellStyle name="Input [yellow] 2 3 2 2 2 2 2" xfId="11862"/>
    <cellStyle name="Input [yellow] 2 3 2 2 2 3" xfId="11863"/>
    <cellStyle name="Input [yellow] 2 3 2 2 3" xfId="11864"/>
    <cellStyle name="Input [yellow] 2 3 2 2 3 2" xfId="11865"/>
    <cellStyle name="Input [yellow] 2 3 2 2 3 2 2" xfId="11866"/>
    <cellStyle name="Input [yellow] 2 3 2 2 3 3" xfId="11867"/>
    <cellStyle name="Input [yellow] 2 3 2 2 4" xfId="11868"/>
    <cellStyle name="Input [yellow] 2 3 2 2 4 2" xfId="11869"/>
    <cellStyle name="Input [yellow] 2 3 2 3" xfId="11870"/>
    <cellStyle name="Input [yellow] 2 3 2 3 2" xfId="11871"/>
    <cellStyle name="Input [yellow] 2 3 2 3 2 2" xfId="11872"/>
    <cellStyle name="Input [yellow] 2 3 2 3 3" xfId="11873"/>
    <cellStyle name="Input [yellow] 2 3 2 4" xfId="11874"/>
    <cellStyle name="Input [yellow] 2 3 2 4 2" xfId="11875"/>
    <cellStyle name="Input [yellow] 2 3 2 4 2 2" xfId="11876"/>
    <cellStyle name="Input [yellow] 2 3 2 4 3" xfId="11877"/>
    <cellStyle name="Input [yellow] 2 3 2 5" xfId="11878"/>
    <cellStyle name="Input [yellow] 2 3 2 5 2" xfId="11879"/>
    <cellStyle name="Input [yellow] 2 3 2 6" xfId="11880"/>
    <cellStyle name="Input [yellow] 2 3 2 6 2" xfId="11881"/>
    <cellStyle name="Input [yellow] 2 3 2 7" xfId="11882"/>
    <cellStyle name="Input [yellow] 2 3 3" xfId="11883"/>
    <cellStyle name="Input [yellow] 2 3 3 2" xfId="11884"/>
    <cellStyle name="Input [yellow] 2 3 3 2 2" xfId="11885"/>
    <cellStyle name="Input [yellow] 2 3 3 2 2 2" xfId="11886"/>
    <cellStyle name="Input [yellow] 2 3 3 2 3" xfId="11887"/>
    <cellStyle name="Input [yellow] 2 3 3 3" xfId="11888"/>
    <cellStyle name="Input [yellow] 2 3 3 3 2" xfId="11889"/>
    <cellStyle name="Input [yellow] 2 3 3 3 2 2" xfId="11890"/>
    <cellStyle name="Input [yellow] 2 3 3 3 3" xfId="11891"/>
    <cellStyle name="Input [yellow] 2 3 3 4" xfId="11892"/>
    <cellStyle name="Input [yellow] 2 3 3 4 2" xfId="11893"/>
    <cellStyle name="Input [yellow] 2 3 3 5" xfId="11894"/>
    <cellStyle name="Input [yellow] 2 3 3 5 2" xfId="11895"/>
    <cellStyle name="Input [yellow] 2 3 3 6" xfId="11896"/>
    <cellStyle name="Input [yellow] 2 3 4" xfId="11897"/>
    <cellStyle name="Input [yellow] 2 3 4 2" xfId="11898"/>
    <cellStyle name="Input [yellow] 2 3 4 2 2" xfId="11899"/>
    <cellStyle name="Input [yellow] 2 3 4 2 2 2" xfId="11900"/>
    <cellStyle name="Input [yellow] 2 3 4 2 3" xfId="11901"/>
    <cellStyle name="Input [yellow] 2 3 4 3" xfId="11902"/>
    <cellStyle name="Input [yellow] 2 3 4 3 2" xfId="11903"/>
    <cellStyle name="Input [yellow] 2 3 4 3 2 2" xfId="11904"/>
    <cellStyle name="Input [yellow] 2 3 4 3 3" xfId="11905"/>
    <cellStyle name="Input [yellow] 2 3 4 4" xfId="11906"/>
    <cellStyle name="Input [yellow] 2 3 4 4 2" xfId="11907"/>
    <cellStyle name="Input [yellow] 2 4" xfId="11908"/>
    <cellStyle name="Input [yellow] 2 4 2" xfId="11909"/>
    <cellStyle name="Input [yellow] 2 4 2 2" xfId="11910"/>
    <cellStyle name="Input [yellow] 2 4 2 2 2" xfId="11911"/>
    <cellStyle name="Input [yellow] 2 4 2 2 2 2" xfId="11912"/>
    <cellStyle name="Input [yellow] 2 4 2 2 3" xfId="11913"/>
    <cellStyle name="Input [yellow] 2 4 2 3" xfId="11914"/>
    <cellStyle name="Input [yellow] 2 4 2 3 2" xfId="11915"/>
    <cellStyle name="Input [yellow] 2 4 2 3 2 2" xfId="11916"/>
    <cellStyle name="Input [yellow] 2 4 2 3 3" xfId="11917"/>
    <cellStyle name="Input [yellow] 2 4 2 4" xfId="11918"/>
    <cellStyle name="Input [yellow] 2 4 2 4 2" xfId="11919"/>
    <cellStyle name="Input [yellow] 2 4 2 5" xfId="11920"/>
    <cellStyle name="Input [yellow] 2 4 2 5 2" xfId="11921"/>
    <cellStyle name="Input [yellow] 2 4 2 6" xfId="11922"/>
    <cellStyle name="Input [yellow] 2 4 3" xfId="11923"/>
    <cellStyle name="Input [yellow] 2 4 3 2" xfId="11924"/>
    <cellStyle name="Input [yellow] 2 4 3 2 2" xfId="11925"/>
    <cellStyle name="Input [yellow] 2 4 3 2 2 2" xfId="11926"/>
    <cellStyle name="Input [yellow] 2 4 3 2 3" xfId="11927"/>
    <cellStyle name="Input [yellow] 2 4 3 3" xfId="11928"/>
    <cellStyle name="Input [yellow] 2 4 3 3 2" xfId="11929"/>
    <cellStyle name="Input [yellow] 2 4 3 3 2 2" xfId="11930"/>
    <cellStyle name="Input [yellow] 2 4 3 3 3" xfId="11931"/>
    <cellStyle name="Input [yellow] 2 4 3 4" xfId="11932"/>
    <cellStyle name="Input [yellow] 2 4 3 4 2" xfId="11933"/>
    <cellStyle name="Input [yellow] 2 4 3 5" xfId="11934"/>
    <cellStyle name="Input [yellow] 2 4 3 5 2" xfId="11935"/>
    <cellStyle name="Input [yellow] 2 4 3 6" xfId="11936"/>
    <cellStyle name="Input [yellow] 2 4 4" xfId="11937"/>
    <cellStyle name="Input [yellow] 2 4 4 2" xfId="11938"/>
    <cellStyle name="Input [yellow] 2 4 4 2 2" xfId="11939"/>
    <cellStyle name="Input [yellow] 2 4 4 3" xfId="11940"/>
    <cellStyle name="Input [yellow] 2 4 5" xfId="11941"/>
    <cellStyle name="Input [yellow] 2 4 5 2" xfId="11942"/>
    <cellStyle name="Input [yellow] 2 4 5 2 2" xfId="11943"/>
    <cellStyle name="Input [yellow] 2 4 5 3" xfId="11944"/>
    <cellStyle name="Input [yellow] 2 4 6" xfId="11945"/>
    <cellStyle name="Input [yellow] 2 4 6 2" xfId="11946"/>
    <cellStyle name="Input [yellow] 2 4 7" xfId="11947"/>
    <cellStyle name="Input [yellow] 2 4 7 2" xfId="11948"/>
    <cellStyle name="Input [yellow] 2 4 8" xfId="11949"/>
    <cellStyle name="Input [yellow] 2 5" xfId="11950"/>
    <cellStyle name="Input [yellow] 2 5 2" xfId="11951"/>
    <cellStyle name="Input [yellow] 2 5 2 2" xfId="11952"/>
    <cellStyle name="Input [yellow] 2 5 2 2 2" xfId="11953"/>
    <cellStyle name="Input [yellow] 2 5 2 2 2 2" xfId="11954"/>
    <cellStyle name="Input [yellow] 2 5 2 2 3" xfId="11955"/>
    <cellStyle name="Input [yellow] 2 5 2 3" xfId="11956"/>
    <cellStyle name="Input [yellow] 2 5 2 3 2" xfId="11957"/>
    <cellStyle name="Input [yellow] 2 5 2 3 2 2" xfId="11958"/>
    <cellStyle name="Input [yellow] 2 5 2 3 3" xfId="11959"/>
    <cellStyle name="Input [yellow] 2 5 2 4" xfId="11960"/>
    <cellStyle name="Input [yellow] 2 5 2 4 2" xfId="11961"/>
    <cellStyle name="Input [yellow] 2 5 3" xfId="11962"/>
    <cellStyle name="Input [yellow] 2 5 3 2" xfId="11963"/>
    <cellStyle name="Input [yellow] 2 5 3 2 2" xfId="11964"/>
    <cellStyle name="Input [yellow] 2 5 3 3" xfId="11965"/>
    <cellStyle name="Input [yellow] 2 5 4" xfId="11966"/>
    <cellStyle name="Input [yellow] 2 5 4 2" xfId="11967"/>
    <cellStyle name="Input [yellow] 2 5 4 2 2" xfId="11968"/>
    <cellStyle name="Input [yellow] 2 5 4 3" xfId="11969"/>
    <cellStyle name="Input [yellow] 2 5 5" xfId="11970"/>
    <cellStyle name="Input [yellow] 2 5 5 2" xfId="11971"/>
    <cellStyle name="Input [yellow] 2 5 6" xfId="11972"/>
    <cellStyle name="Input [yellow] 2 5 6 2" xfId="11973"/>
    <cellStyle name="Input [yellow] 2 5 7" xfId="11974"/>
    <cellStyle name="Input [yellow] 2 6" xfId="11975"/>
    <cellStyle name="Input [yellow] 2 6 2" xfId="11976"/>
    <cellStyle name="Input [yellow] 2 6 2 2" xfId="11977"/>
    <cellStyle name="Input [yellow] 2 6 2 2 2" xfId="11978"/>
    <cellStyle name="Input [yellow] 2 6 2 3" xfId="11979"/>
    <cellStyle name="Input [yellow] 2 6 3" xfId="11980"/>
    <cellStyle name="Input [yellow] 2 6 3 2" xfId="11981"/>
    <cellStyle name="Input [yellow] 2 6 3 2 2" xfId="11982"/>
    <cellStyle name="Input [yellow] 2 6 3 3" xfId="11983"/>
    <cellStyle name="Input [yellow] 2 6 4" xfId="11984"/>
    <cellStyle name="Input [yellow] 2 6 4 2" xfId="11985"/>
    <cellStyle name="Input [yellow] 2 7" xfId="11986"/>
    <cellStyle name="Input [yellow] 2 7 2" xfId="11987"/>
    <cellStyle name="Input [yellow] 2 7 2 2" xfId="11988"/>
    <cellStyle name="Input [yellow] 2 7 3" xfId="11989"/>
    <cellStyle name="Input [yellow] 3" xfId="11990"/>
    <cellStyle name="Input [yellow] 3 2" xfId="11991"/>
    <cellStyle name="Input [yellow] 3 2 2" xfId="11992"/>
    <cellStyle name="Input [yellow] 3 2 2 2" xfId="11993"/>
    <cellStyle name="Input [yellow] 3 2 2 2 2" xfId="11994"/>
    <cellStyle name="Input [yellow] 3 2 2 2 2 2" xfId="11995"/>
    <cellStyle name="Input [yellow] 3 2 2 2 2 2 2" xfId="11996"/>
    <cellStyle name="Input [yellow] 3 2 2 2 2 3" xfId="11997"/>
    <cellStyle name="Input [yellow] 3 2 2 2 3" xfId="11998"/>
    <cellStyle name="Input [yellow] 3 2 2 2 3 2" xfId="11999"/>
    <cellStyle name="Input [yellow] 3 2 2 2 3 2 2" xfId="12000"/>
    <cellStyle name="Input [yellow] 3 2 2 2 3 3" xfId="12001"/>
    <cellStyle name="Input [yellow] 3 2 2 2 4" xfId="12002"/>
    <cellStyle name="Input [yellow] 3 2 2 2 4 2" xfId="12003"/>
    <cellStyle name="Input [yellow] 3 2 2 2 5" xfId="12004"/>
    <cellStyle name="Input [yellow] 3 2 2 2 5 2" xfId="12005"/>
    <cellStyle name="Input [yellow] 3 2 2 2 6" xfId="12006"/>
    <cellStyle name="Input [yellow] 3 2 2 3" xfId="12007"/>
    <cellStyle name="Input [yellow] 3 2 2 3 2" xfId="12008"/>
    <cellStyle name="Input [yellow] 3 2 2 3 2 2" xfId="12009"/>
    <cellStyle name="Input [yellow] 3 2 2 3 2 2 2" xfId="12010"/>
    <cellStyle name="Input [yellow] 3 2 2 3 2 3" xfId="12011"/>
    <cellStyle name="Input [yellow] 3 2 2 3 3" xfId="12012"/>
    <cellStyle name="Input [yellow] 3 2 2 3 3 2" xfId="12013"/>
    <cellStyle name="Input [yellow] 3 2 2 3 3 2 2" xfId="12014"/>
    <cellStyle name="Input [yellow] 3 2 2 3 3 3" xfId="12015"/>
    <cellStyle name="Input [yellow] 3 2 2 3 4" xfId="12016"/>
    <cellStyle name="Input [yellow] 3 2 2 3 4 2" xfId="12017"/>
    <cellStyle name="Input [yellow] 3 2 2 3 5" xfId="12018"/>
    <cellStyle name="Input [yellow] 3 2 2 3 5 2" xfId="12019"/>
    <cellStyle name="Input [yellow] 3 2 2 3 6" xfId="12020"/>
    <cellStyle name="Input [yellow] 3 2 2 4" xfId="12021"/>
    <cellStyle name="Input [yellow] 3 2 2 4 2" xfId="12022"/>
    <cellStyle name="Input [yellow] 3 2 2 4 2 2" xfId="12023"/>
    <cellStyle name="Input [yellow] 3 2 2 4 2 2 2" xfId="12024"/>
    <cellStyle name="Input [yellow] 3 2 2 4 2 3" xfId="12025"/>
    <cellStyle name="Input [yellow] 3 2 2 4 3" xfId="12026"/>
    <cellStyle name="Input [yellow] 3 2 2 4 3 2" xfId="12027"/>
    <cellStyle name="Input [yellow] 3 2 2 4 3 2 2" xfId="12028"/>
    <cellStyle name="Input [yellow] 3 2 2 4 3 3" xfId="12029"/>
    <cellStyle name="Input [yellow] 3 2 2 4 4" xfId="12030"/>
    <cellStyle name="Input [yellow] 3 2 2 4 4 2" xfId="12031"/>
    <cellStyle name="Input [yellow] 3 2 2 4 5" xfId="12032"/>
    <cellStyle name="Input [yellow] 3 2 2 4 5 2" xfId="12033"/>
    <cellStyle name="Input [yellow] 3 2 2 4 6" xfId="12034"/>
    <cellStyle name="Input [yellow] 3 2 2 5" xfId="12035"/>
    <cellStyle name="Input [yellow] 3 2 2 5 2" xfId="12036"/>
    <cellStyle name="Input [yellow] 3 2 2 5 2 2" xfId="12037"/>
    <cellStyle name="Input [yellow] 3 2 2 5 3" xfId="12038"/>
    <cellStyle name="Input [yellow] 3 2 2 6" xfId="12039"/>
    <cellStyle name="Input [yellow] 3 2 3" xfId="12040"/>
    <cellStyle name="Input [yellow] 3 2 3 2" xfId="12041"/>
    <cellStyle name="Input [yellow] 3 2 3 2 2" xfId="12042"/>
    <cellStyle name="Input [yellow] 3 2 3 2 2 2" xfId="12043"/>
    <cellStyle name="Input [yellow] 3 2 3 2 3" xfId="12044"/>
    <cellStyle name="Input [yellow] 3 2 3 3" xfId="12045"/>
    <cellStyle name="Input [yellow] 3 2 3 3 2" xfId="12046"/>
    <cellStyle name="Input [yellow] 3 2 3 3 2 2" xfId="12047"/>
    <cellStyle name="Input [yellow] 3 2 3 3 3" xfId="12048"/>
    <cellStyle name="Input [yellow] 3 2 3 4" xfId="12049"/>
    <cellStyle name="Input [yellow] 3 2 3 4 2" xfId="12050"/>
    <cellStyle name="Input [yellow] 3 2 3 5" xfId="12051"/>
    <cellStyle name="Input [yellow] 3 2 3 5 2" xfId="12052"/>
    <cellStyle name="Input [yellow] 3 2 3 6" xfId="12053"/>
    <cellStyle name="Input [yellow] 3 2 4" xfId="12054"/>
    <cellStyle name="Input [yellow] 3 2 4 2" xfId="12055"/>
    <cellStyle name="Input [yellow] 3 2 4 2 2" xfId="12056"/>
    <cellStyle name="Input [yellow] 3 2 4 2 2 2" xfId="12057"/>
    <cellStyle name="Input [yellow] 3 2 4 2 3" xfId="12058"/>
    <cellStyle name="Input [yellow] 3 2 4 3" xfId="12059"/>
    <cellStyle name="Input [yellow] 3 2 4 3 2" xfId="12060"/>
    <cellStyle name="Input [yellow] 3 2 4 3 2 2" xfId="12061"/>
    <cellStyle name="Input [yellow] 3 2 4 3 3" xfId="12062"/>
    <cellStyle name="Input [yellow] 3 2 4 4" xfId="12063"/>
    <cellStyle name="Input [yellow] 3 2 4 4 2" xfId="12064"/>
    <cellStyle name="Input [yellow] 3 2 4 5" xfId="12065"/>
    <cellStyle name="Input [yellow] 3 2 4 5 2" xfId="12066"/>
    <cellStyle name="Input [yellow] 3 2 4 6" xfId="12067"/>
    <cellStyle name="Input [yellow] 3 2 5" xfId="12068"/>
    <cellStyle name="Input [yellow] 3 2 5 2" xfId="12069"/>
    <cellStyle name="Input [yellow] 3 2 5 2 2" xfId="12070"/>
    <cellStyle name="Input [yellow] 3 2 5 2 2 2" xfId="12071"/>
    <cellStyle name="Input [yellow] 3 2 5 2 3" xfId="12072"/>
    <cellStyle name="Input [yellow] 3 2 5 3" xfId="12073"/>
    <cellStyle name="Input [yellow] 3 2 5 3 2" xfId="12074"/>
    <cellStyle name="Input [yellow] 3 2 5 3 2 2" xfId="12075"/>
    <cellStyle name="Input [yellow] 3 2 5 3 3" xfId="12076"/>
    <cellStyle name="Input [yellow] 3 2 5 4" xfId="12077"/>
    <cellStyle name="Input [yellow] 3 2 5 4 2" xfId="12078"/>
    <cellStyle name="Input [yellow] 3 2 5 5" xfId="12079"/>
    <cellStyle name="Input [yellow] 3 2 5 5 2" xfId="12080"/>
    <cellStyle name="Input [yellow] 3 2 5 6" xfId="12081"/>
    <cellStyle name="Input [yellow] 3 2 6" xfId="12082"/>
    <cellStyle name="Input [yellow] 3 2 6 2" xfId="12083"/>
    <cellStyle name="Input [yellow] 3 2 6 2 2" xfId="12084"/>
    <cellStyle name="Input [yellow] 3 2 6 3" xfId="12085"/>
    <cellStyle name="Input [yellow] 3 2 7" xfId="12086"/>
    <cellStyle name="Input [yellow] 3 3" xfId="12087"/>
    <cellStyle name="Input [yellow] 3 3 2" xfId="12088"/>
    <cellStyle name="Input [yellow] 3 3 2 2" xfId="12089"/>
    <cellStyle name="Input [yellow] 3 3 2 2 2" xfId="12090"/>
    <cellStyle name="Input [yellow] 3 3 2 2 2 2" xfId="12091"/>
    <cellStyle name="Input [yellow] 3 3 2 2 2 2 2" xfId="12092"/>
    <cellStyle name="Input [yellow] 3 3 2 2 2 3" xfId="12093"/>
    <cellStyle name="Input [yellow] 3 3 2 2 3" xfId="12094"/>
    <cellStyle name="Input [yellow] 3 3 2 2 3 2" xfId="12095"/>
    <cellStyle name="Input [yellow] 3 3 2 2 3 2 2" xfId="12096"/>
    <cellStyle name="Input [yellow] 3 3 2 2 3 3" xfId="12097"/>
    <cellStyle name="Input [yellow] 3 3 2 2 4" xfId="12098"/>
    <cellStyle name="Input [yellow] 3 3 2 2 4 2" xfId="12099"/>
    <cellStyle name="Input [yellow] 3 3 2 3" xfId="12100"/>
    <cellStyle name="Input [yellow] 3 3 2 3 2" xfId="12101"/>
    <cellStyle name="Input [yellow] 3 3 2 3 2 2" xfId="12102"/>
    <cellStyle name="Input [yellow] 3 3 2 3 3" xfId="12103"/>
    <cellStyle name="Input [yellow] 3 3 2 4" xfId="12104"/>
    <cellStyle name="Input [yellow] 3 3 2 4 2" xfId="12105"/>
    <cellStyle name="Input [yellow] 3 3 2 4 2 2" xfId="12106"/>
    <cellStyle name="Input [yellow] 3 3 2 4 3" xfId="12107"/>
    <cellStyle name="Input [yellow] 3 3 2 5" xfId="12108"/>
    <cellStyle name="Input [yellow] 3 3 2 5 2" xfId="12109"/>
    <cellStyle name="Input [yellow] 3 3 2 6" xfId="12110"/>
    <cellStyle name="Input [yellow] 3 3 2 6 2" xfId="12111"/>
    <cellStyle name="Input [yellow] 3 3 2 7" xfId="12112"/>
    <cellStyle name="Input [yellow] 3 3 3" xfId="12113"/>
    <cellStyle name="Input [yellow] 3 3 3 2" xfId="12114"/>
    <cellStyle name="Input [yellow] 3 3 3 2 2" xfId="12115"/>
    <cellStyle name="Input [yellow] 3 3 3 2 2 2" xfId="12116"/>
    <cellStyle name="Input [yellow] 3 3 3 2 3" xfId="12117"/>
    <cellStyle name="Input [yellow] 3 3 3 3" xfId="12118"/>
    <cellStyle name="Input [yellow] 3 3 3 3 2" xfId="12119"/>
    <cellStyle name="Input [yellow] 3 3 3 3 2 2" xfId="12120"/>
    <cellStyle name="Input [yellow] 3 3 3 3 3" xfId="12121"/>
    <cellStyle name="Input [yellow] 3 3 3 4" xfId="12122"/>
    <cellStyle name="Input [yellow] 3 3 3 4 2" xfId="12123"/>
    <cellStyle name="Input [yellow] 3 3 3 5" xfId="12124"/>
    <cellStyle name="Input [yellow] 3 3 3 5 2" xfId="12125"/>
    <cellStyle name="Input [yellow] 3 3 3 6" xfId="12126"/>
    <cellStyle name="Input [yellow] 3 3 4" xfId="12127"/>
    <cellStyle name="Input [yellow] 3 3 4 2" xfId="12128"/>
    <cellStyle name="Input [yellow] 3 3 4 2 2" xfId="12129"/>
    <cellStyle name="Input [yellow] 3 3 4 2 2 2" xfId="12130"/>
    <cellStyle name="Input [yellow] 3 3 4 2 3" xfId="12131"/>
    <cellStyle name="Input [yellow] 3 3 4 3" xfId="12132"/>
    <cellStyle name="Input [yellow] 3 3 4 3 2" xfId="12133"/>
    <cellStyle name="Input [yellow] 3 3 4 3 2 2" xfId="12134"/>
    <cellStyle name="Input [yellow] 3 3 4 3 3" xfId="12135"/>
    <cellStyle name="Input [yellow] 3 3 4 4" xfId="12136"/>
    <cellStyle name="Input [yellow] 3 3 4 4 2" xfId="12137"/>
    <cellStyle name="Input [yellow] 3 4" xfId="12138"/>
    <cellStyle name="Input [yellow] 3 4 2" xfId="12139"/>
    <cellStyle name="Input [yellow] 3 4 2 2" xfId="12140"/>
    <cellStyle name="Input [yellow] 3 4 2 2 2" xfId="12141"/>
    <cellStyle name="Input [yellow] 3 4 2 2 2 2" xfId="12142"/>
    <cellStyle name="Input [yellow] 3 4 2 2 3" xfId="12143"/>
    <cellStyle name="Input [yellow] 3 4 2 3" xfId="12144"/>
    <cellStyle name="Input [yellow] 3 4 2 3 2" xfId="12145"/>
    <cellStyle name="Input [yellow] 3 4 2 3 2 2" xfId="12146"/>
    <cellStyle name="Input [yellow] 3 4 2 3 3" xfId="12147"/>
    <cellStyle name="Input [yellow] 3 4 2 4" xfId="12148"/>
    <cellStyle name="Input [yellow] 3 4 2 4 2" xfId="12149"/>
    <cellStyle name="Input [yellow] 3 4 2 5" xfId="12150"/>
    <cellStyle name="Input [yellow] 3 4 2 5 2" xfId="12151"/>
    <cellStyle name="Input [yellow] 3 4 2 6" xfId="12152"/>
    <cellStyle name="Input [yellow] 3 4 3" xfId="12153"/>
    <cellStyle name="Input [yellow] 3 4 3 2" xfId="12154"/>
    <cellStyle name="Input [yellow] 3 4 3 2 2" xfId="12155"/>
    <cellStyle name="Input [yellow] 3 4 3 2 2 2" xfId="12156"/>
    <cellStyle name="Input [yellow] 3 4 3 2 3" xfId="12157"/>
    <cellStyle name="Input [yellow] 3 4 3 3" xfId="12158"/>
    <cellStyle name="Input [yellow] 3 4 3 3 2" xfId="12159"/>
    <cellStyle name="Input [yellow] 3 4 3 3 2 2" xfId="12160"/>
    <cellStyle name="Input [yellow] 3 4 3 3 3" xfId="12161"/>
    <cellStyle name="Input [yellow] 3 4 3 4" xfId="12162"/>
    <cellStyle name="Input [yellow] 3 4 3 4 2" xfId="12163"/>
    <cellStyle name="Input [yellow] 3 4 3 5" xfId="12164"/>
    <cellStyle name="Input [yellow] 3 4 3 5 2" xfId="12165"/>
    <cellStyle name="Input [yellow] 3 4 3 6" xfId="12166"/>
    <cellStyle name="Input [yellow] 3 4 4" xfId="12167"/>
    <cellStyle name="Input [yellow] 3 4 4 2" xfId="12168"/>
    <cellStyle name="Input [yellow] 3 4 4 2 2" xfId="12169"/>
    <cellStyle name="Input [yellow] 3 4 4 3" xfId="12170"/>
    <cellStyle name="Input [yellow] 3 4 5" xfId="12171"/>
    <cellStyle name="Input [yellow] 3 4 5 2" xfId="12172"/>
    <cellStyle name="Input [yellow] 3 4 5 2 2" xfId="12173"/>
    <cellStyle name="Input [yellow] 3 4 5 3" xfId="12174"/>
    <cellStyle name="Input [yellow] 3 4 6" xfId="12175"/>
    <cellStyle name="Input [yellow] 3 4 6 2" xfId="12176"/>
    <cellStyle name="Input [yellow] 3 4 7" xfId="12177"/>
    <cellStyle name="Input [yellow] 3 4 7 2" xfId="12178"/>
    <cellStyle name="Input [yellow] 3 4 8" xfId="12179"/>
    <cellStyle name="Input [yellow] 3 5" xfId="12180"/>
    <cellStyle name="Input [yellow] 3 5 2" xfId="12181"/>
    <cellStyle name="Input [yellow] 3 5 2 2" xfId="12182"/>
    <cellStyle name="Input [yellow] 3 5 2 2 2" xfId="12183"/>
    <cellStyle name="Input [yellow] 3 5 2 2 2 2" xfId="12184"/>
    <cellStyle name="Input [yellow] 3 5 2 2 3" xfId="12185"/>
    <cellStyle name="Input [yellow] 3 5 2 3" xfId="12186"/>
    <cellStyle name="Input [yellow] 3 5 2 3 2" xfId="12187"/>
    <cellStyle name="Input [yellow] 3 5 2 3 2 2" xfId="12188"/>
    <cellStyle name="Input [yellow] 3 5 2 3 3" xfId="12189"/>
    <cellStyle name="Input [yellow] 3 5 2 4" xfId="12190"/>
    <cellStyle name="Input [yellow] 3 5 2 4 2" xfId="12191"/>
    <cellStyle name="Input [yellow] 3 5 3" xfId="12192"/>
    <cellStyle name="Input [yellow] 3 5 3 2" xfId="12193"/>
    <cellStyle name="Input [yellow] 3 5 3 2 2" xfId="12194"/>
    <cellStyle name="Input [yellow] 3 5 3 3" xfId="12195"/>
    <cellStyle name="Input [yellow] 3 5 4" xfId="12196"/>
    <cellStyle name="Input [yellow] 3 5 4 2" xfId="12197"/>
    <cellStyle name="Input [yellow] 3 5 4 2 2" xfId="12198"/>
    <cellStyle name="Input [yellow] 3 5 4 3" xfId="12199"/>
    <cellStyle name="Input [yellow] 3 5 5" xfId="12200"/>
    <cellStyle name="Input [yellow] 3 5 5 2" xfId="12201"/>
    <cellStyle name="Input [yellow] 3 5 6" xfId="12202"/>
    <cellStyle name="Input [yellow] 3 5 6 2" xfId="12203"/>
    <cellStyle name="Input [yellow] 3 5 7" xfId="12204"/>
    <cellStyle name="Input [yellow] 3 6" xfId="12205"/>
    <cellStyle name="Input [yellow] 3 6 2" xfId="12206"/>
    <cellStyle name="Input [yellow] 3 6 2 2" xfId="12207"/>
    <cellStyle name="Input [yellow] 3 6 2 2 2" xfId="12208"/>
    <cellStyle name="Input [yellow] 3 6 2 3" xfId="12209"/>
    <cellStyle name="Input [yellow] 3 6 3" xfId="12210"/>
    <cellStyle name="Input [yellow] 3 6 3 2" xfId="12211"/>
    <cellStyle name="Input [yellow] 3 6 3 2 2" xfId="12212"/>
    <cellStyle name="Input [yellow] 3 6 3 3" xfId="12213"/>
    <cellStyle name="Input [yellow] 3 6 4" xfId="12214"/>
    <cellStyle name="Input [yellow] 3 6 4 2" xfId="12215"/>
    <cellStyle name="Input [yellow] 3 7" xfId="12216"/>
    <cellStyle name="Input [yellow] 3 7 2" xfId="12217"/>
    <cellStyle name="Input [yellow] 3 7 2 2" xfId="12218"/>
    <cellStyle name="Input [yellow] 3 7 3" xfId="12219"/>
    <cellStyle name="Input [yellow] 4" xfId="12220"/>
    <cellStyle name="Input [yellow] 4 2" xfId="12221"/>
    <cellStyle name="Input [yellow] 4 2 2" xfId="12222"/>
    <cellStyle name="Input [yellow] 4 2 2 2" xfId="12223"/>
    <cellStyle name="Input [yellow] 4 2 2 2 2" xfId="12224"/>
    <cellStyle name="Input [yellow] 4 2 2 2 2 2" xfId="12225"/>
    <cellStyle name="Input [yellow] 4 2 2 2 3" xfId="12226"/>
    <cellStyle name="Input [yellow] 4 2 2 3" xfId="12227"/>
    <cellStyle name="Input [yellow] 4 2 2 3 2" xfId="12228"/>
    <cellStyle name="Input [yellow] 4 2 2 3 2 2" xfId="12229"/>
    <cellStyle name="Input [yellow] 4 2 2 3 3" xfId="12230"/>
    <cellStyle name="Input [yellow] 4 2 2 4" xfId="12231"/>
    <cellStyle name="Input [yellow] 4 2 2 4 2" xfId="12232"/>
    <cellStyle name="Input [yellow] 4 2 2 5" xfId="12233"/>
    <cellStyle name="Input [yellow] 4 2 2 5 2" xfId="12234"/>
    <cellStyle name="Input [yellow] 4 2 2 6" xfId="12235"/>
    <cellStyle name="Input [yellow] 4 2 3" xfId="12236"/>
    <cellStyle name="Input [yellow] 4 2 3 2" xfId="12237"/>
    <cellStyle name="Input [yellow] 4 2 3 2 2" xfId="12238"/>
    <cellStyle name="Input [yellow] 4 2 3 2 2 2" xfId="12239"/>
    <cellStyle name="Input [yellow] 4 2 3 2 3" xfId="12240"/>
    <cellStyle name="Input [yellow] 4 2 3 3" xfId="12241"/>
    <cellStyle name="Input [yellow] 4 2 3 3 2" xfId="12242"/>
    <cellStyle name="Input [yellow] 4 2 3 3 2 2" xfId="12243"/>
    <cellStyle name="Input [yellow] 4 2 3 3 3" xfId="12244"/>
    <cellStyle name="Input [yellow] 4 2 3 4" xfId="12245"/>
    <cellStyle name="Input [yellow] 4 2 3 4 2" xfId="12246"/>
    <cellStyle name="Input [yellow] 4 2 3 5" xfId="12247"/>
    <cellStyle name="Input [yellow] 4 2 3 5 2" xfId="12248"/>
    <cellStyle name="Input [yellow] 4 2 3 6" xfId="12249"/>
    <cellStyle name="Input [yellow] 4 2 4" xfId="12250"/>
    <cellStyle name="Input [yellow] 4 2 4 2" xfId="12251"/>
    <cellStyle name="Input [yellow] 4 2 4 2 2" xfId="12252"/>
    <cellStyle name="Input [yellow] 4 2 4 2 2 2" xfId="12253"/>
    <cellStyle name="Input [yellow] 4 2 4 2 3" xfId="12254"/>
    <cellStyle name="Input [yellow] 4 2 4 3" xfId="12255"/>
    <cellStyle name="Input [yellow] 4 2 4 3 2" xfId="12256"/>
    <cellStyle name="Input [yellow] 4 2 4 3 2 2" xfId="12257"/>
    <cellStyle name="Input [yellow] 4 2 4 3 3" xfId="12258"/>
    <cellStyle name="Input [yellow] 4 2 4 4" xfId="12259"/>
    <cellStyle name="Input [yellow] 4 2 4 4 2" xfId="12260"/>
    <cellStyle name="Input [yellow] 4 2 4 5" xfId="12261"/>
    <cellStyle name="Input [yellow] 4 2 4 5 2" xfId="12262"/>
    <cellStyle name="Input [yellow] 4 2 4 6" xfId="12263"/>
    <cellStyle name="Input [yellow] 4 2 5" xfId="12264"/>
    <cellStyle name="Input [yellow] 4 2 5 2" xfId="12265"/>
    <cellStyle name="Input [yellow] 4 2 5 2 2" xfId="12266"/>
    <cellStyle name="Input [yellow] 4 2 5 3" xfId="12267"/>
    <cellStyle name="Input [yellow] 4 2 6" xfId="12268"/>
    <cellStyle name="Input [yellow] 4 3" xfId="12269"/>
    <cellStyle name="Input [yellow] 4 3 2" xfId="12270"/>
    <cellStyle name="Input [yellow] 4 3 2 2" xfId="12271"/>
    <cellStyle name="Input [yellow] 4 3 2 2 2" xfId="12272"/>
    <cellStyle name="Input [yellow] 4 3 2 3" xfId="12273"/>
    <cellStyle name="Input [yellow] 4 3 3" xfId="12274"/>
    <cellStyle name="Input [yellow] 4 3 3 2" xfId="12275"/>
    <cellStyle name="Input [yellow] 4 3 3 2 2" xfId="12276"/>
    <cellStyle name="Input [yellow] 4 3 3 3" xfId="12277"/>
    <cellStyle name="Input [yellow] 4 3 4" xfId="12278"/>
    <cellStyle name="Input [yellow] 4 3 4 2" xfId="12279"/>
    <cellStyle name="Input [yellow] 4 3 5" xfId="12280"/>
    <cellStyle name="Input [yellow] 4 3 5 2" xfId="12281"/>
    <cellStyle name="Input [yellow] 4 3 6" xfId="12282"/>
    <cellStyle name="Input [yellow] 4 4" xfId="12283"/>
    <cellStyle name="Input [yellow] 4 4 2" xfId="12284"/>
    <cellStyle name="Input [yellow] 4 4 2 2" xfId="12285"/>
    <cellStyle name="Input [yellow] 4 4 2 2 2" xfId="12286"/>
    <cellStyle name="Input [yellow] 4 4 2 3" xfId="12287"/>
    <cellStyle name="Input [yellow] 4 4 3" xfId="12288"/>
    <cellStyle name="Input [yellow] 4 4 3 2" xfId="12289"/>
    <cellStyle name="Input [yellow] 4 4 3 2 2" xfId="12290"/>
    <cellStyle name="Input [yellow] 4 4 3 3" xfId="12291"/>
    <cellStyle name="Input [yellow] 4 4 4" xfId="12292"/>
    <cellStyle name="Input [yellow] 4 4 4 2" xfId="12293"/>
    <cellStyle name="Input [yellow] 4 4 5" xfId="12294"/>
    <cellStyle name="Input [yellow] 4 4 5 2" xfId="12295"/>
    <cellStyle name="Input [yellow] 4 4 6" xfId="12296"/>
    <cellStyle name="Input [yellow] 4 5" xfId="12297"/>
    <cellStyle name="Input [yellow] 4 5 2" xfId="12298"/>
    <cellStyle name="Input [yellow] 4 5 2 2" xfId="12299"/>
    <cellStyle name="Input [yellow] 4 5 2 2 2" xfId="12300"/>
    <cellStyle name="Input [yellow] 4 5 2 3" xfId="12301"/>
    <cellStyle name="Input [yellow] 4 5 3" xfId="12302"/>
    <cellStyle name="Input [yellow] 4 5 3 2" xfId="12303"/>
    <cellStyle name="Input [yellow] 4 5 3 2 2" xfId="12304"/>
    <cellStyle name="Input [yellow] 4 5 3 3" xfId="12305"/>
    <cellStyle name="Input [yellow] 4 5 4" xfId="12306"/>
    <cellStyle name="Input [yellow] 4 5 4 2" xfId="12307"/>
    <cellStyle name="Input [yellow] 4 5 5" xfId="12308"/>
    <cellStyle name="Input [yellow] 4 5 5 2" xfId="12309"/>
    <cellStyle name="Input [yellow] 4 5 6" xfId="12310"/>
    <cellStyle name="Input [yellow] 4 6" xfId="12311"/>
    <cellStyle name="Input [yellow] 4 6 2" xfId="12312"/>
    <cellStyle name="Input [yellow] 4 6 2 2" xfId="12313"/>
    <cellStyle name="Input [yellow] 4 6 3" xfId="12314"/>
    <cellStyle name="Input [yellow] 4 7" xfId="12315"/>
    <cellStyle name="Input [yellow] 5" xfId="12316"/>
    <cellStyle name="Input [yellow] 5 2" xfId="12317"/>
    <cellStyle name="Input [yellow] 5 2 2" xfId="12318"/>
    <cellStyle name="Input [yellow] 5 2 2 2" xfId="12319"/>
    <cellStyle name="Input [yellow] 5 2 2 2 2" xfId="12320"/>
    <cellStyle name="Input [yellow] 5 2 2 2 2 2" xfId="12321"/>
    <cellStyle name="Input [yellow] 5 2 2 2 3" xfId="12322"/>
    <cellStyle name="Input [yellow] 5 2 2 3" xfId="12323"/>
    <cellStyle name="Input [yellow] 5 2 2 3 2" xfId="12324"/>
    <cellStyle name="Input [yellow] 5 2 2 3 2 2" xfId="12325"/>
    <cellStyle name="Input [yellow] 5 2 2 3 3" xfId="12326"/>
    <cellStyle name="Input [yellow] 5 2 2 4" xfId="12327"/>
    <cellStyle name="Input [yellow] 5 2 2 4 2" xfId="12328"/>
    <cellStyle name="Input [yellow] 5 2 3" xfId="12329"/>
    <cellStyle name="Input [yellow] 5 2 3 2" xfId="12330"/>
    <cellStyle name="Input [yellow] 5 2 3 2 2" xfId="12331"/>
    <cellStyle name="Input [yellow] 5 2 3 3" xfId="12332"/>
    <cellStyle name="Input [yellow] 5 2 4" xfId="12333"/>
    <cellStyle name="Input [yellow] 5 2 4 2" xfId="12334"/>
    <cellStyle name="Input [yellow] 5 2 4 2 2" xfId="12335"/>
    <cellStyle name="Input [yellow] 5 2 4 3" xfId="12336"/>
    <cellStyle name="Input [yellow] 5 2 5" xfId="12337"/>
    <cellStyle name="Input [yellow] 5 2 5 2" xfId="12338"/>
    <cellStyle name="Input [yellow] 5 2 6" xfId="12339"/>
    <cellStyle name="Input [yellow] 5 2 6 2" xfId="12340"/>
    <cellStyle name="Input [yellow] 5 2 7" xfId="12341"/>
    <cellStyle name="Input [yellow] 5 3" xfId="12342"/>
    <cellStyle name="Input [yellow] 5 3 2" xfId="12343"/>
    <cellStyle name="Input [yellow] 5 3 2 2" xfId="12344"/>
    <cellStyle name="Input [yellow] 5 3 2 2 2" xfId="12345"/>
    <cellStyle name="Input [yellow] 5 3 2 3" xfId="12346"/>
    <cellStyle name="Input [yellow] 5 3 3" xfId="12347"/>
    <cellStyle name="Input [yellow] 5 3 3 2" xfId="12348"/>
    <cellStyle name="Input [yellow] 5 3 3 2 2" xfId="12349"/>
    <cellStyle name="Input [yellow] 5 3 3 3" xfId="12350"/>
    <cellStyle name="Input [yellow] 5 3 4" xfId="12351"/>
    <cellStyle name="Input [yellow] 5 3 4 2" xfId="12352"/>
    <cellStyle name="Input [yellow] 5 3 5" xfId="12353"/>
    <cellStyle name="Input [yellow] 5 3 5 2" xfId="12354"/>
    <cellStyle name="Input [yellow] 5 3 6" xfId="12355"/>
    <cellStyle name="Input [yellow] 5 4" xfId="12356"/>
    <cellStyle name="Input [yellow] 5 4 2" xfId="12357"/>
    <cellStyle name="Input [yellow] 5 4 2 2" xfId="12358"/>
    <cellStyle name="Input [yellow] 5 4 2 2 2" xfId="12359"/>
    <cellStyle name="Input [yellow] 5 4 2 3" xfId="12360"/>
    <cellStyle name="Input [yellow] 5 4 3" xfId="12361"/>
    <cellStyle name="Input [yellow] 5 4 3 2" xfId="12362"/>
    <cellStyle name="Input [yellow] 5 4 3 2 2" xfId="12363"/>
    <cellStyle name="Input [yellow] 5 4 3 3" xfId="12364"/>
    <cellStyle name="Input [yellow] 5 4 4" xfId="12365"/>
    <cellStyle name="Input [yellow] 5 4 4 2" xfId="12366"/>
    <cellStyle name="Input [yellow] 6" xfId="12367"/>
    <cellStyle name="Input [yellow] 6 2" xfId="12368"/>
    <cellStyle name="Input [yellow] 6 2 2" xfId="12369"/>
    <cellStyle name="Input [yellow] 6 2 2 2" xfId="12370"/>
    <cellStyle name="Input [yellow] 6 2 2 2 2" xfId="12371"/>
    <cellStyle name="Input [yellow] 6 2 2 3" xfId="12372"/>
    <cellStyle name="Input [yellow] 6 2 3" xfId="12373"/>
    <cellStyle name="Input [yellow] 6 2 3 2" xfId="12374"/>
    <cellStyle name="Input [yellow] 6 2 3 2 2" xfId="12375"/>
    <cellStyle name="Input [yellow] 6 2 3 3" xfId="12376"/>
    <cellStyle name="Input [yellow] 6 2 4" xfId="12377"/>
    <cellStyle name="Input [yellow] 6 2 4 2" xfId="12378"/>
    <cellStyle name="Input [yellow] 6 2 5" xfId="12379"/>
    <cellStyle name="Input [yellow] 6 2 5 2" xfId="12380"/>
    <cellStyle name="Input [yellow] 6 2 6" xfId="12381"/>
    <cellStyle name="Input [yellow] 6 3" xfId="12382"/>
    <cellStyle name="Input [yellow] 6 3 2" xfId="12383"/>
    <cellStyle name="Input [yellow] 6 3 2 2" xfId="12384"/>
    <cellStyle name="Input [yellow] 6 3 2 2 2" xfId="12385"/>
    <cellStyle name="Input [yellow] 6 3 2 3" xfId="12386"/>
    <cellStyle name="Input [yellow] 6 3 3" xfId="12387"/>
    <cellStyle name="Input [yellow] 6 3 3 2" xfId="12388"/>
    <cellStyle name="Input [yellow] 6 3 3 2 2" xfId="12389"/>
    <cellStyle name="Input [yellow] 6 3 3 3" xfId="12390"/>
    <cellStyle name="Input [yellow] 6 3 4" xfId="12391"/>
    <cellStyle name="Input [yellow] 6 3 4 2" xfId="12392"/>
    <cellStyle name="Input [yellow] 6 3 5" xfId="12393"/>
    <cellStyle name="Input [yellow] 6 3 5 2" xfId="12394"/>
    <cellStyle name="Input [yellow] 6 3 6" xfId="12395"/>
    <cellStyle name="Input [yellow] 6 4" xfId="12396"/>
    <cellStyle name="Input [yellow] 6 4 2" xfId="12397"/>
    <cellStyle name="Input [yellow] 6 4 2 2" xfId="12398"/>
    <cellStyle name="Input [yellow] 6 4 3" xfId="12399"/>
    <cellStyle name="Input [yellow] 6 5" xfId="12400"/>
    <cellStyle name="Input [yellow] 6 5 2" xfId="12401"/>
    <cellStyle name="Input [yellow] 6 5 2 2" xfId="12402"/>
    <cellStyle name="Input [yellow] 6 5 3" xfId="12403"/>
    <cellStyle name="Input [yellow] 6 6" xfId="12404"/>
    <cellStyle name="Input [yellow] 6 6 2" xfId="12405"/>
    <cellStyle name="Input [yellow] 6 7" xfId="12406"/>
    <cellStyle name="Input [yellow] 6 7 2" xfId="12407"/>
    <cellStyle name="Input [yellow] 6 8" xfId="12408"/>
    <cellStyle name="Input [yellow] 7" xfId="12409"/>
    <cellStyle name="Input [yellow] 7 2" xfId="12410"/>
    <cellStyle name="Input [yellow] 7 2 2" xfId="12411"/>
    <cellStyle name="Input [yellow] 7 2 2 2" xfId="12412"/>
    <cellStyle name="Input [yellow] 7 2 2 2 2" xfId="12413"/>
    <cellStyle name="Input [yellow] 7 2 2 3" xfId="12414"/>
    <cellStyle name="Input [yellow] 7 2 3" xfId="12415"/>
    <cellStyle name="Input [yellow] 7 2 3 2" xfId="12416"/>
    <cellStyle name="Input [yellow] 7 2 3 2 2" xfId="12417"/>
    <cellStyle name="Input [yellow] 7 2 3 3" xfId="12418"/>
    <cellStyle name="Input [yellow] 7 2 4" xfId="12419"/>
    <cellStyle name="Input [yellow] 7 2 4 2" xfId="12420"/>
    <cellStyle name="Input [yellow] 7 3" xfId="12421"/>
    <cellStyle name="Input [yellow] 7 3 2" xfId="12422"/>
    <cellStyle name="Input [yellow] 7 3 2 2" xfId="12423"/>
    <cellStyle name="Input [yellow] 7 3 3" xfId="12424"/>
    <cellStyle name="Input [yellow] 7 4" xfId="12425"/>
    <cellStyle name="Input [yellow] 7 4 2" xfId="12426"/>
    <cellStyle name="Input [yellow] 7 4 2 2" xfId="12427"/>
    <cellStyle name="Input [yellow] 7 4 3" xfId="12428"/>
    <cellStyle name="Input [yellow] 7 5" xfId="12429"/>
    <cellStyle name="Input [yellow] 7 5 2" xfId="12430"/>
    <cellStyle name="Input [yellow] 7 6" xfId="12431"/>
    <cellStyle name="Input [yellow] 7 6 2" xfId="12432"/>
    <cellStyle name="Input [yellow] 7 7" xfId="12433"/>
    <cellStyle name="Input [yellow] 8" xfId="12434"/>
    <cellStyle name="Input [yellow] 8 2" xfId="12435"/>
    <cellStyle name="Input [yellow] 8 2 2" xfId="12436"/>
    <cellStyle name="Input [yellow] 8 2 2 2" xfId="12437"/>
    <cellStyle name="Input [yellow] 8 2 3" xfId="12438"/>
    <cellStyle name="Input [yellow] 8 3" xfId="12439"/>
    <cellStyle name="Input [yellow] 8 3 2" xfId="12440"/>
    <cellStyle name="Input [yellow] 8 3 2 2" xfId="12441"/>
    <cellStyle name="Input [yellow] 8 3 3" xfId="12442"/>
    <cellStyle name="Input [yellow] 8 4" xfId="12443"/>
    <cellStyle name="Input [yellow] 8 4 2" xfId="12444"/>
    <cellStyle name="Input [yellow] 9" xfId="12445"/>
    <cellStyle name="Input [yellow] 9 2" xfId="12446"/>
    <cellStyle name="Input [yellow] 9 2 2" xfId="12447"/>
    <cellStyle name="Input [yellow] 9 3" xfId="12448"/>
    <cellStyle name="Input [yellow]_March_LTD_Premium" xfId="12449"/>
    <cellStyle name="Input 10" xfId="12450"/>
    <cellStyle name="Input 11" xfId="12451"/>
    <cellStyle name="Input 11 2" xfId="12452"/>
    <cellStyle name="Input 11 2 2" xfId="12453"/>
    <cellStyle name="Input 11 3" xfId="12454"/>
    <cellStyle name="Input 12" xfId="12455"/>
    <cellStyle name="Input 12 2" xfId="12456"/>
    <cellStyle name="Input 12 2 2" xfId="12457"/>
    <cellStyle name="Input 12 3" xfId="12458"/>
    <cellStyle name="Input 13" xfId="12459"/>
    <cellStyle name="Input 2" xfId="12460"/>
    <cellStyle name="Input 2 10" xfId="12461"/>
    <cellStyle name="Input 2 10 2" xfId="12462"/>
    <cellStyle name="Input 2 10 2 2" xfId="12463"/>
    <cellStyle name="Input 2 10 3" xfId="12464"/>
    <cellStyle name="Input 2 11" xfId="12465"/>
    <cellStyle name="Input 2 11 2" xfId="12466"/>
    <cellStyle name="Input 2 11 2 2" xfId="12467"/>
    <cellStyle name="Input 2 11 3" xfId="12468"/>
    <cellStyle name="Input 2 12" xfId="12469"/>
    <cellStyle name="Input 2 2" xfId="12470"/>
    <cellStyle name="Input 2 2 10" xfId="12471"/>
    <cellStyle name="Input 2 2 10 2" xfId="12472"/>
    <cellStyle name="Input 2 2 10 2 2" xfId="12473"/>
    <cellStyle name="Input 2 2 10 3" xfId="12474"/>
    <cellStyle name="Input 2 2 11" xfId="12475"/>
    <cellStyle name="Input 2 2 2" xfId="12476"/>
    <cellStyle name="Input 2 2 2 2" xfId="12477"/>
    <cellStyle name="Input 2 2 2 2 2" xfId="12478"/>
    <cellStyle name="Input 2 2 2 2 2 2" xfId="12479"/>
    <cellStyle name="Input 2 2 2 2 2 2 2" xfId="12480"/>
    <cellStyle name="Input 2 2 2 2 2 3" xfId="12481"/>
    <cellStyle name="Input 2 2 2 2 3" xfId="12482"/>
    <cellStyle name="Input 2 2 2 2 3 2" xfId="12483"/>
    <cellStyle name="Input 2 2 2 2 3 2 2" xfId="12484"/>
    <cellStyle name="Input 2 2 2 2 3 3" xfId="12485"/>
    <cellStyle name="Input 2 2 2 2 4" xfId="12486"/>
    <cellStyle name="Input 2 2 2 2 4 2" xfId="12487"/>
    <cellStyle name="Input 2 2 2 2 5" xfId="12488"/>
    <cellStyle name="Input 2 2 2 2 5 2" xfId="12489"/>
    <cellStyle name="Input 2 2 2 2 6" xfId="12490"/>
    <cellStyle name="Input 2 2 2 3" xfId="12491"/>
    <cellStyle name="Input 2 2 2 3 2" xfId="12492"/>
    <cellStyle name="Input 2 2 2 3 2 2" xfId="12493"/>
    <cellStyle name="Input 2 2 2 3 2 2 2" xfId="12494"/>
    <cellStyle name="Input 2 2 2 3 2 3" xfId="12495"/>
    <cellStyle name="Input 2 2 2 3 3" xfId="12496"/>
    <cellStyle name="Input 2 2 2 3 3 2" xfId="12497"/>
    <cellStyle name="Input 2 2 2 3 3 2 2" xfId="12498"/>
    <cellStyle name="Input 2 2 2 3 3 3" xfId="12499"/>
    <cellStyle name="Input 2 2 2 3 4" xfId="12500"/>
    <cellStyle name="Input 2 2 2 3 4 2" xfId="12501"/>
    <cellStyle name="Input 2 2 2 3 5" xfId="12502"/>
    <cellStyle name="Input 2 2 2 3 5 2" xfId="12503"/>
    <cellStyle name="Input 2 2 2 3 6" xfId="12504"/>
    <cellStyle name="Input 2 2 2 4" xfId="12505"/>
    <cellStyle name="Input 2 2 2 4 2" xfId="12506"/>
    <cellStyle name="Input 2 2 2 4 2 2" xfId="12507"/>
    <cellStyle name="Input 2 2 2 4 2 2 2" xfId="12508"/>
    <cellStyle name="Input 2 2 2 4 2 3" xfId="12509"/>
    <cellStyle name="Input 2 2 2 4 3" xfId="12510"/>
    <cellStyle name="Input 2 2 2 4 3 2" xfId="12511"/>
    <cellStyle name="Input 2 2 2 4 3 2 2" xfId="12512"/>
    <cellStyle name="Input 2 2 2 4 3 3" xfId="12513"/>
    <cellStyle name="Input 2 2 2 4 4" xfId="12514"/>
    <cellStyle name="Input 2 2 2 4 4 2" xfId="12515"/>
    <cellStyle name="Input 2 2 2 4 5" xfId="12516"/>
    <cellStyle name="Input 2 2 2 4 5 2" xfId="12517"/>
    <cellStyle name="Input 2 2 2 4 6" xfId="12518"/>
    <cellStyle name="Input 2 2 2 5" xfId="12519"/>
    <cellStyle name="Input 2 2 2 5 2" xfId="12520"/>
    <cellStyle name="Input 2 2 2 5 2 2" xfId="12521"/>
    <cellStyle name="Input 2 2 2 5 3" xfId="12522"/>
    <cellStyle name="Input 2 2 2 6" xfId="12523"/>
    <cellStyle name="Input 2 2 2_Other Benefits Allocation %" xfId="12524"/>
    <cellStyle name="Input 2 2 3" xfId="12525"/>
    <cellStyle name="Input 2 2 3 2" xfId="12526"/>
    <cellStyle name="Input 2 2 3 2 2" xfId="12527"/>
    <cellStyle name="Input 2 2 3 2 2 2" xfId="12528"/>
    <cellStyle name="Input 2 2 3 2 2 2 2" xfId="12529"/>
    <cellStyle name="Input 2 2 3 2 2 3" xfId="12530"/>
    <cellStyle name="Input 2 2 3 2 3" xfId="12531"/>
    <cellStyle name="Input 2 2 3 2 3 2" xfId="12532"/>
    <cellStyle name="Input 2 2 3 2 3 2 2" xfId="12533"/>
    <cellStyle name="Input 2 2 3 2 3 3" xfId="12534"/>
    <cellStyle name="Input 2 2 3 2 4" xfId="12535"/>
    <cellStyle name="Input 2 2 3 2 4 2" xfId="12536"/>
    <cellStyle name="Input 2 2 3 2 5" xfId="12537"/>
    <cellStyle name="Input 2 2 3 2 5 2" xfId="12538"/>
    <cellStyle name="Input 2 2 3 2 6" xfId="12539"/>
    <cellStyle name="Input 2 2 3 3" xfId="12540"/>
    <cellStyle name="Input 2 2 3 3 2" xfId="12541"/>
    <cellStyle name="Input 2 2 3 3 2 2" xfId="12542"/>
    <cellStyle name="Input 2 2 3 3 2 2 2" xfId="12543"/>
    <cellStyle name="Input 2 2 3 3 2 3" xfId="12544"/>
    <cellStyle name="Input 2 2 3 3 3" xfId="12545"/>
    <cellStyle name="Input 2 2 3 3 3 2" xfId="12546"/>
    <cellStyle name="Input 2 2 3 3 3 2 2" xfId="12547"/>
    <cellStyle name="Input 2 2 3 3 3 3" xfId="12548"/>
    <cellStyle name="Input 2 2 3 3 4" xfId="12549"/>
    <cellStyle name="Input 2 2 3 3 4 2" xfId="12550"/>
    <cellStyle name="Input 2 2 3 3 5" xfId="12551"/>
    <cellStyle name="Input 2 2 3 3 5 2" xfId="12552"/>
    <cellStyle name="Input 2 2 3 3 6" xfId="12553"/>
    <cellStyle name="Input 2 2 3 4" xfId="12554"/>
    <cellStyle name="Input 2 2 3 4 2" xfId="12555"/>
    <cellStyle name="Input 2 2 3 4 2 2" xfId="12556"/>
    <cellStyle name="Input 2 2 3 4 3" xfId="12557"/>
    <cellStyle name="Input 2 2 3 5" xfId="12558"/>
    <cellStyle name="Input 2 2 3 5 2" xfId="12559"/>
    <cellStyle name="Input 2 2 3 5 2 2" xfId="12560"/>
    <cellStyle name="Input 2 2 3 5 3" xfId="12561"/>
    <cellStyle name="Input 2 2 3 6" xfId="12562"/>
    <cellStyle name="Input 2 2 3 6 2" xfId="12563"/>
    <cellStyle name="Input 2 2 3 7" xfId="12564"/>
    <cellStyle name="Input 2 2 3 7 2" xfId="12565"/>
    <cellStyle name="Input 2 2 3 8" xfId="12566"/>
    <cellStyle name="Input 2 2 3_Other Benefits Allocation %" xfId="12567"/>
    <cellStyle name="Input 2 2 4" xfId="12568"/>
    <cellStyle name="Input 2 2 4 2" xfId="12569"/>
    <cellStyle name="Input 2 2 4 2 2" xfId="12570"/>
    <cellStyle name="Input 2 2 4 3" xfId="12571"/>
    <cellStyle name="Input 2 2 5" xfId="12572"/>
    <cellStyle name="Input 2 2 5 2" xfId="12573"/>
    <cellStyle name="Input 2 2 5 2 2" xfId="12574"/>
    <cellStyle name="Input 2 2 5 3" xfId="12575"/>
    <cellStyle name="Input 2 2 6" xfId="12576"/>
    <cellStyle name="Input 2 2 6 2" xfId="12577"/>
    <cellStyle name="Input 2 2 6 2 2" xfId="12578"/>
    <cellStyle name="Input 2 2 6 3" xfId="12579"/>
    <cellStyle name="Input 2 2 7" xfId="12580"/>
    <cellStyle name="Input 2 2 7 2" xfId="12581"/>
    <cellStyle name="Input 2 2 7 2 2" xfId="12582"/>
    <cellStyle name="Input 2 2 7 3" xfId="12583"/>
    <cellStyle name="Input 2 2 8" xfId="12584"/>
    <cellStyle name="Input 2 2 8 2" xfId="12585"/>
    <cellStyle name="Input 2 2 8 2 2" xfId="12586"/>
    <cellStyle name="Input 2 2 8 3" xfId="12587"/>
    <cellStyle name="Input 2 2 9" xfId="12588"/>
    <cellStyle name="Input 2 2 9 2" xfId="12589"/>
    <cellStyle name="Input 2 2 9 2 2" xfId="12590"/>
    <cellStyle name="Input 2 2 9 3" xfId="12591"/>
    <cellStyle name="Input 2 2_401K Summary" xfId="12592"/>
    <cellStyle name="Input 2 3" xfId="12593"/>
    <cellStyle name="Input 2 3 2" xfId="12594"/>
    <cellStyle name="Input 2 3 2 2" xfId="12595"/>
    <cellStyle name="Input 2 3 2 2 2" xfId="12596"/>
    <cellStyle name="Input 2 3 2 2 2 2" xfId="12597"/>
    <cellStyle name="Input 2 3 2 2 2 2 2" xfId="12598"/>
    <cellStyle name="Input 2 3 2 2 2 3" xfId="12599"/>
    <cellStyle name="Input 2 3 2 2 3" xfId="12600"/>
    <cellStyle name="Input 2 3 2 2 3 2" xfId="12601"/>
    <cellStyle name="Input 2 3 2 2 3 2 2" xfId="12602"/>
    <cellStyle name="Input 2 3 2 2 3 3" xfId="12603"/>
    <cellStyle name="Input 2 3 2 2 4" xfId="12604"/>
    <cellStyle name="Input 2 3 2 2 4 2" xfId="12605"/>
    <cellStyle name="Input 2 3 2 2 5" xfId="12606"/>
    <cellStyle name="Input 2 3 2 2 5 2" xfId="12607"/>
    <cellStyle name="Input 2 3 2 2 6" xfId="12608"/>
    <cellStyle name="Input 2 3 2 3" xfId="12609"/>
    <cellStyle name="Input 2 3 2 3 2" xfId="12610"/>
    <cellStyle name="Input 2 3 2 3 2 2" xfId="12611"/>
    <cellStyle name="Input 2 3 2 3 2 2 2" xfId="12612"/>
    <cellStyle name="Input 2 3 2 3 2 3" xfId="12613"/>
    <cellStyle name="Input 2 3 2 3 3" xfId="12614"/>
    <cellStyle name="Input 2 3 2 3 3 2" xfId="12615"/>
    <cellStyle name="Input 2 3 2 3 3 2 2" xfId="12616"/>
    <cellStyle name="Input 2 3 2 3 3 3" xfId="12617"/>
    <cellStyle name="Input 2 3 2 3 4" xfId="12618"/>
    <cellStyle name="Input 2 3 2 3 4 2" xfId="12619"/>
    <cellStyle name="Input 2 3 2 3 5" xfId="12620"/>
    <cellStyle name="Input 2 3 2 3 5 2" xfId="12621"/>
    <cellStyle name="Input 2 3 2 3 6" xfId="12622"/>
    <cellStyle name="Input 2 3 2 4" xfId="12623"/>
    <cellStyle name="Input 2 3 2 4 2" xfId="12624"/>
    <cellStyle name="Input 2 3 2 4 2 2" xfId="12625"/>
    <cellStyle name="Input 2 3 2 4 2 2 2" xfId="12626"/>
    <cellStyle name="Input 2 3 2 4 2 3" xfId="12627"/>
    <cellStyle name="Input 2 3 2 4 3" xfId="12628"/>
    <cellStyle name="Input 2 3 2 4 3 2" xfId="12629"/>
    <cellStyle name="Input 2 3 2 4 3 2 2" xfId="12630"/>
    <cellStyle name="Input 2 3 2 4 3 3" xfId="12631"/>
    <cellStyle name="Input 2 3 2 4 4" xfId="12632"/>
    <cellStyle name="Input 2 3 2 4 4 2" xfId="12633"/>
    <cellStyle name="Input 2 3 2 4 5" xfId="12634"/>
    <cellStyle name="Input 2 3 2 4 5 2" xfId="12635"/>
    <cellStyle name="Input 2 3 2 4 6" xfId="12636"/>
    <cellStyle name="Input 2 3 2 5" xfId="12637"/>
    <cellStyle name="Input 2 3 2 5 2" xfId="12638"/>
    <cellStyle name="Input 2 3 2 5 2 2" xfId="12639"/>
    <cellStyle name="Input 2 3 2 5 3" xfId="12640"/>
    <cellStyle name="Input 2 3 2 6" xfId="12641"/>
    <cellStyle name="Input 2 3 2_Other Benefits Allocation %" xfId="12642"/>
    <cellStyle name="Input 2 3 3" xfId="12643"/>
    <cellStyle name="Input 2 3 3 2" xfId="12644"/>
    <cellStyle name="Input 2 3 3 2 2" xfId="12645"/>
    <cellStyle name="Input 2 3 3 2 2 2" xfId="12646"/>
    <cellStyle name="Input 2 3 3 2 2 2 2" xfId="12647"/>
    <cellStyle name="Input 2 3 3 2 2 3" xfId="12648"/>
    <cellStyle name="Input 2 3 3 2 3" xfId="12649"/>
    <cellStyle name="Input 2 3 3 2 3 2" xfId="12650"/>
    <cellStyle name="Input 2 3 3 2 3 2 2" xfId="12651"/>
    <cellStyle name="Input 2 3 3 2 3 3" xfId="12652"/>
    <cellStyle name="Input 2 3 3 2 4" xfId="12653"/>
    <cellStyle name="Input 2 3 3 2 4 2" xfId="12654"/>
    <cellStyle name="Input 2 3 3 2 5" xfId="12655"/>
    <cellStyle name="Input 2 3 3 2 5 2" xfId="12656"/>
    <cellStyle name="Input 2 3 3 2 6" xfId="12657"/>
    <cellStyle name="Input 2 3 3 3" xfId="12658"/>
    <cellStyle name="Input 2 3 3 3 2" xfId="12659"/>
    <cellStyle name="Input 2 3 3 3 2 2" xfId="12660"/>
    <cellStyle name="Input 2 3 3 3 2 2 2" xfId="12661"/>
    <cellStyle name="Input 2 3 3 3 2 3" xfId="12662"/>
    <cellStyle name="Input 2 3 3 3 3" xfId="12663"/>
    <cellStyle name="Input 2 3 3 3 3 2" xfId="12664"/>
    <cellStyle name="Input 2 3 3 3 3 2 2" xfId="12665"/>
    <cellStyle name="Input 2 3 3 3 3 3" xfId="12666"/>
    <cellStyle name="Input 2 3 3 3 4" xfId="12667"/>
    <cellStyle name="Input 2 3 3 3 4 2" xfId="12668"/>
    <cellStyle name="Input 2 3 3 3 5" xfId="12669"/>
    <cellStyle name="Input 2 3 3 3 5 2" xfId="12670"/>
    <cellStyle name="Input 2 3 3 3 6" xfId="12671"/>
    <cellStyle name="Input 2 3 3 4" xfId="12672"/>
    <cellStyle name="Input 2 3 3 4 2" xfId="12673"/>
    <cellStyle name="Input 2 3 3 4 2 2" xfId="12674"/>
    <cellStyle name="Input 2 3 3 4 3" xfId="12675"/>
    <cellStyle name="Input 2 3 3 5" xfId="12676"/>
    <cellStyle name="Input 2 3 3 5 2" xfId="12677"/>
    <cellStyle name="Input 2 3 3 5 2 2" xfId="12678"/>
    <cellStyle name="Input 2 3 3 5 3" xfId="12679"/>
    <cellStyle name="Input 2 3 3 6" xfId="12680"/>
    <cellStyle name="Input 2 3 3 6 2" xfId="12681"/>
    <cellStyle name="Input 2 3 3 7" xfId="12682"/>
    <cellStyle name="Input 2 3 3 7 2" xfId="12683"/>
    <cellStyle name="Input 2 3 3 8" xfId="12684"/>
    <cellStyle name="Input 2 3 3_Other Benefits Allocation %" xfId="12685"/>
    <cellStyle name="Input 2 3 4" xfId="12686"/>
    <cellStyle name="Input 2 3 4 2" xfId="12687"/>
    <cellStyle name="Input 2 3 4 2 2" xfId="12688"/>
    <cellStyle name="Input 2 3 4 3" xfId="12689"/>
    <cellStyle name="Input 2 3 5" xfId="12690"/>
    <cellStyle name="Input 2 3_401K Summary" xfId="12691"/>
    <cellStyle name="Input 2 4" xfId="12692"/>
    <cellStyle name="Input 2 4 2" xfId="12693"/>
    <cellStyle name="Input 2 4 2 2" xfId="12694"/>
    <cellStyle name="Input 2 4 2 2 2" xfId="12695"/>
    <cellStyle name="Input 2 4 2 2 2 2" xfId="12696"/>
    <cellStyle name="Input 2 4 2 2 3" xfId="12697"/>
    <cellStyle name="Input 2 4 2 3" xfId="12698"/>
    <cellStyle name="Input 2 4 2 3 2" xfId="12699"/>
    <cellStyle name="Input 2 4 2 3 2 2" xfId="12700"/>
    <cellStyle name="Input 2 4 2 3 3" xfId="12701"/>
    <cellStyle name="Input 2 4 2 4" xfId="12702"/>
    <cellStyle name="Input 2 4 2 4 2" xfId="12703"/>
    <cellStyle name="Input 2 4 2 5" xfId="12704"/>
    <cellStyle name="Input 2 4 2 5 2" xfId="12705"/>
    <cellStyle name="Input 2 4 2 6" xfId="12706"/>
    <cellStyle name="Input 2 4 3" xfId="12707"/>
    <cellStyle name="Input 2 4 3 2" xfId="12708"/>
    <cellStyle name="Input 2 4 3 2 2" xfId="12709"/>
    <cellStyle name="Input 2 4 3 2 2 2" xfId="12710"/>
    <cellStyle name="Input 2 4 3 2 3" xfId="12711"/>
    <cellStyle name="Input 2 4 3 3" xfId="12712"/>
    <cellStyle name="Input 2 4 3 3 2" xfId="12713"/>
    <cellStyle name="Input 2 4 3 3 2 2" xfId="12714"/>
    <cellStyle name="Input 2 4 3 3 3" xfId="12715"/>
    <cellStyle name="Input 2 4 3 4" xfId="12716"/>
    <cellStyle name="Input 2 4 3 4 2" xfId="12717"/>
    <cellStyle name="Input 2 4 3 5" xfId="12718"/>
    <cellStyle name="Input 2 4 3 5 2" xfId="12719"/>
    <cellStyle name="Input 2 4 3 6" xfId="12720"/>
    <cellStyle name="Input 2 4 4" xfId="12721"/>
    <cellStyle name="Input 2 4 4 2" xfId="12722"/>
    <cellStyle name="Input 2 4 4 2 2" xfId="12723"/>
    <cellStyle name="Input 2 4 4 2 2 2" xfId="12724"/>
    <cellStyle name="Input 2 4 4 2 3" xfId="12725"/>
    <cellStyle name="Input 2 4 4 3" xfId="12726"/>
    <cellStyle name="Input 2 4 4 3 2" xfId="12727"/>
    <cellStyle name="Input 2 4 4 3 2 2" xfId="12728"/>
    <cellStyle name="Input 2 4 4 3 3" xfId="12729"/>
    <cellStyle name="Input 2 4 4 4" xfId="12730"/>
    <cellStyle name="Input 2 4 4 4 2" xfId="12731"/>
    <cellStyle name="Input 2 4 4 5" xfId="12732"/>
    <cellStyle name="Input 2 4 4 5 2" xfId="12733"/>
    <cellStyle name="Input 2 4 4 6" xfId="12734"/>
    <cellStyle name="Input 2 4 5" xfId="12735"/>
    <cellStyle name="Input 2 4 5 2" xfId="12736"/>
    <cellStyle name="Input 2 4 5 2 2" xfId="12737"/>
    <cellStyle name="Input 2 4 5 3" xfId="12738"/>
    <cellStyle name="Input 2 4 6" xfId="12739"/>
    <cellStyle name="Input 2 4_Other Benefits Allocation %" xfId="12740"/>
    <cellStyle name="Input 2 5" xfId="12741"/>
    <cellStyle name="Input 2 5 2" xfId="12742"/>
    <cellStyle name="Input 2 5 2 2" xfId="12743"/>
    <cellStyle name="Input 2 5 2 2 2" xfId="12744"/>
    <cellStyle name="Input 2 5 2 2 2 2" xfId="12745"/>
    <cellStyle name="Input 2 5 2 2 3" xfId="12746"/>
    <cellStyle name="Input 2 5 2 3" xfId="12747"/>
    <cellStyle name="Input 2 5 2 3 2" xfId="12748"/>
    <cellStyle name="Input 2 5 2 3 2 2" xfId="12749"/>
    <cellStyle name="Input 2 5 2 3 3" xfId="12750"/>
    <cellStyle name="Input 2 5 2 4" xfId="12751"/>
    <cellStyle name="Input 2 5 2 4 2" xfId="12752"/>
    <cellStyle name="Input 2 5 2 5" xfId="12753"/>
    <cellStyle name="Input 2 5 2 5 2" xfId="12754"/>
    <cellStyle name="Input 2 5 2 6" xfId="12755"/>
    <cellStyle name="Input 2 5 3" xfId="12756"/>
    <cellStyle name="Input 2 5 3 2" xfId="12757"/>
    <cellStyle name="Input 2 5 3 2 2" xfId="12758"/>
    <cellStyle name="Input 2 5 3 2 2 2" xfId="12759"/>
    <cellStyle name="Input 2 5 3 2 3" xfId="12760"/>
    <cellStyle name="Input 2 5 3 3" xfId="12761"/>
    <cellStyle name="Input 2 5 3 3 2" xfId="12762"/>
    <cellStyle name="Input 2 5 3 3 2 2" xfId="12763"/>
    <cellStyle name="Input 2 5 3 3 3" xfId="12764"/>
    <cellStyle name="Input 2 5 3 4" xfId="12765"/>
    <cellStyle name="Input 2 5 3 4 2" xfId="12766"/>
    <cellStyle name="Input 2 5 3 5" xfId="12767"/>
    <cellStyle name="Input 2 5 3 5 2" xfId="12768"/>
    <cellStyle name="Input 2 5 3 6" xfId="12769"/>
    <cellStyle name="Input 2 5 4" xfId="12770"/>
    <cellStyle name="Input 2 5 4 2" xfId="12771"/>
    <cellStyle name="Input 2 5 4 2 2" xfId="12772"/>
    <cellStyle name="Input 2 5 4 3" xfId="12773"/>
    <cellStyle name="Input 2 5 5" xfId="12774"/>
    <cellStyle name="Input 2 5 5 2" xfId="12775"/>
    <cellStyle name="Input 2 5 5 2 2" xfId="12776"/>
    <cellStyle name="Input 2 5 5 3" xfId="12777"/>
    <cellStyle name="Input 2 5 6" xfId="12778"/>
    <cellStyle name="Input 2 5 6 2" xfId="12779"/>
    <cellStyle name="Input 2 5 7" xfId="12780"/>
    <cellStyle name="Input 2 5 7 2" xfId="12781"/>
    <cellStyle name="Input 2 5 8" xfId="12782"/>
    <cellStyle name="Input 2 5_Other Benefits Allocation %" xfId="12783"/>
    <cellStyle name="Input 2 6" xfId="12784"/>
    <cellStyle name="Input 2 6 2" xfId="12785"/>
    <cellStyle name="Input 2 6 2 2" xfId="12786"/>
    <cellStyle name="Input 2 6 3" xfId="12787"/>
    <cellStyle name="Input 2 7" xfId="12788"/>
    <cellStyle name="Input 2 7 2" xfId="12789"/>
    <cellStyle name="Input 2 7 2 2" xfId="12790"/>
    <cellStyle name="Input 2 7 3" xfId="12791"/>
    <cellStyle name="Input 2 8" xfId="12792"/>
    <cellStyle name="Input 2 8 2" xfId="12793"/>
    <cellStyle name="Input 2 8 2 2" xfId="12794"/>
    <cellStyle name="Input 2 8 3" xfId="12795"/>
    <cellStyle name="Input 2 9" xfId="12796"/>
    <cellStyle name="Input 2 9 2" xfId="12797"/>
    <cellStyle name="Input 2 9 2 2" xfId="12798"/>
    <cellStyle name="Input 2 9 3" xfId="12799"/>
    <cellStyle name="Input 2_401K Summary" xfId="12800"/>
    <cellStyle name="Input 3" xfId="12801"/>
    <cellStyle name="Input 3 10" xfId="12802"/>
    <cellStyle name="Input 3 11" xfId="12803"/>
    <cellStyle name="Input 3 11 2" xfId="12804"/>
    <cellStyle name="Input 3 11 2 2" xfId="12805"/>
    <cellStyle name="Input 3 11 3" xfId="12806"/>
    <cellStyle name="Input 3 12" xfId="12807"/>
    <cellStyle name="Input 3 2" xfId="12808"/>
    <cellStyle name="Input 3 2 2" xfId="12809"/>
    <cellStyle name="Input 3 2 2 2" xfId="12810"/>
    <cellStyle name="Input 3 2 2 2 2" xfId="12811"/>
    <cellStyle name="Input 3 2 2 2 2 2" xfId="12812"/>
    <cellStyle name="Input 3 2 2 2 3" xfId="12813"/>
    <cellStyle name="Input 3 2 2 3" xfId="12814"/>
    <cellStyle name="Input 3 2 2 3 2" xfId="12815"/>
    <cellStyle name="Input 3 2 2 3 2 2" xfId="12816"/>
    <cellStyle name="Input 3 2 2 3 3" xfId="12817"/>
    <cellStyle name="Input 3 2 2 4" xfId="12818"/>
    <cellStyle name="Input 3 2 2 4 2" xfId="12819"/>
    <cellStyle name="Input 3 2 2 5" xfId="12820"/>
    <cellStyle name="Input 3 2 2 5 2" xfId="12821"/>
    <cellStyle name="Input 3 2 2 6" xfId="12822"/>
    <cellStyle name="Input 3 2 3" xfId="12823"/>
    <cellStyle name="Input 3 2 3 2" xfId="12824"/>
    <cellStyle name="Input 3 2 3 2 2" xfId="12825"/>
    <cellStyle name="Input 3 2 3 2 2 2" xfId="12826"/>
    <cellStyle name="Input 3 2 3 2 3" xfId="12827"/>
    <cellStyle name="Input 3 2 3 3" xfId="12828"/>
    <cellStyle name="Input 3 2 3 3 2" xfId="12829"/>
    <cellStyle name="Input 3 2 3 3 2 2" xfId="12830"/>
    <cellStyle name="Input 3 2 3 3 3" xfId="12831"/>
    <cellStyle name="Input 3 2 3 4" xfId="12832"/>
    <cellStyle name="Input 3 2 3 4 2" xfId="12833"/>
    <cellStyle name="Input 3 2 3 5" xfId="12834"/>
    <cellStyle name="Input 3 2 3 5 2" xfId="12835"/>
    <cellStyle name="Input 3 2 3 6" xfId="12836"/>
    <cellStyle name="Input 3 2 4" xfId="12837"/>
    <cellStyle name="Input 3 2 4 2" xfId="12838"/>
    <cellStyle name="Input 3 2 4 2 2" xfId="12839"/>
    <cellStyle name="Input 3 2 4 2 2 2" xfId="12840"/>
    <cellStyle name="Input 3 2 4 2 3" xfId="12841"/>
    <cellStyle name="Input 3 2 4 3" xfId="12842"/>
    <cellStyle name="Input 3 2 4 3 2" xfId="12843"/>
    <cellStyle name="Input 3 2 4 3 2 2" xfId="12844"/>
    <cellStyle name="Input 3 2 4 3 3" xfId="12845"/>
    <cellStyle name="Input 3 2 4 4" xfId="12846"/>
    <cellStyle name="Input 3 2 4 4 2" xfId="12847"/>
    <cellStyle name="Input 3 2 4 5" xfId="12848"/>
    <cellStyle name="Input 3 2 4 5 2" xfId="12849"/>
    <cellStyle name="Input 3 2 4 6" xfId="12850"/>
    <cellStyle name="Input 3 2 5" xfId="12851"/>
    <cellStyle name="Input 3 2 5 2" xfId="12852"/>
    <cellStyle name="Input 3 2 5 2 2" xfId="12853"/>
    <cellStyle name="Input 3 2 5 3" xfId="12854"/>
    <cellStyle name="Input 3 2 6" xfId="12855"/>
    <cellStyle name="Input 3 2_Other Benefits Allocation %" xfId="12856"/>
    <cellStyle name="Input 3 3" xfId="12857"/>
    <cellStyle name="Input 3 3 2" xfId="12858"/>
    <cellStyle name="Input 3 3 2 2" xfId="12859"/>
    <cellStyle name="Input 3 3 2 2 2" xfId="12860"/>
    <cellStyle name="Input 3 3 2 2 2 2" xfId="12861"/>
    <cellStyle name="Input 3 3 2 2 3" xfId="12862"/>
    <cellStyle name="Input 3 3 2 3" xfId="12863"/>
    <cellStyle name="Input 3 3 2 3 2" xfId="12864"/>
    <cellStyle name="Input 3 3 2 3 2 2" xfId="12865"/>
    <cellStyle name="Input 3 3 2 3 3" xfId="12866"/>
    <cellStyle name="Input 3 3 2 4" xfId="12867"/>
    <cellStyle name="Input 3 3 2 4 2" xfId="12868"/>
    <cellStyle name="Input 3 3 2 5" xfId="12869"/>
    <cellStyle name="Input 3 3 2 5 2" xfId="12870"/>
    <cellStyle name="Input 3 3 2 6" xfId="12871"/>
    <cellStyle name="Input 3 3 3" xfId="12872"/>
    <cellStyle name="Input 3 3 3 2" xfId="12873"/>
    <cellStyle name="Input 3 3 3 2 2" xfId="12874"/>
    <cellStyle name="Input 3 3 3 2 2 2" xfId="12875"/>
    <cellStyle name="Input 3 3 3 2 3" xfId="12876"/>
    <cellStyle name="Input 3 3 3 3" xfId="12877"/>
    <cellStyle name="Input 3 3 3 3 2" xfId="12878"/>
    <cellStyle name="Input 3 3 3 3 2 2" xfId="12879"/>
    <cellStyle name="Input 3 3 3 3 3" xfId="12880"/>
    <cellStyle name="Input 3 3 3 4" xfId="12881"/>
    <cellStyle name="Input 3 3 3 4 2" xfId="12882"/>
    <cellStyle name="Input 3 3 3 5" xfId="12883"/>
    <cellStyle name="Input 3 3 3 5 2" xfId="12884"/>
    <cellStyle name="Input 3 3 3 6" xfId="12885"/>
    <cellStyle name="Input 3 3 4" xfId="12886"/>
    <cellStyle name="Input 3 3 4 2" xfId="12887"/>
    <cellStyle name="Input 3 3 4 2 2" xfId="12888"/>
    <cellStyle name="Input 3 3 4 3" xfId="12889"/>
    <cellStyle name="Input 3 3 5" xfId="12890"/>
    <cellStyle name="Input 3 3 5 2" xfId="12891"/>
    <cellStyle name="Input 3 3 5 2 2" xfId="12892"/>
    <cellStyle name="Input 3 3 5 3" xfId="12893"/>
    <cellStyle name="Input 3 3 6" xfId="12894"/>
    <cellStyle name="Input 3 3 6 2" xfId="12895"/>
    <cellStyle name="Input 3 3 7" xfId="12896"/>
    <cellStyle name="Input 3 3 7 2" xfId="12897"/>
    <cellStyle name="Input 3 3 8" xfId="12898"/>
    <cellStyle name="Input 3 3_Other Benefits Allocation %" xfId="12899"/>
    <cellStyle name="Input 3 4" xfId="12900"/>
    <cellStyle name="Input 3 5" xfId="12901"/>
    <cellStyle name="Input 3 6" xfId="12902"/>
    <cellStyle name="Input 3 7" xfId="12903"/>
    <cellStyle name="Input 3 8" xfId="12904"/>
    <cellStyle name="Input 3 9" xfId="12905"/>
    <cellStyle name="Input 3_401K Summary" xfId="12906"/>
    <cellStyle name="Input 4" xfId="12907"/>
    <cellStyle name="Input 4 10" xfId="12908"/>
    <cellStyle name="Input 4 11" xfId="12909"/>
    <cellStyle name="Input 4 11 2" xfId="12910"/>
    <cellStyle name="Input 4 11 2 2" xfId="12911"/>
    <cellStyle name="Input 4 11 3" xfId="12912"/>
    <cellStyle name="Input 4 12" xfId="12913"/>
    <cellStyle name="Input 4 2" xfId="12914"/>
    <cellStyle name="Input 4 2 2" xfId="12915"/>
    <cellStyle name="Input 4 2 2 2" xfId="12916"/>
    <cellStyle name="Input 4 2 2 2 2" xfId="12917"/>
    <cellStyle name="Input 4 2 2 2 2 2" xfId="12918"/>
    <cellStyle name="Input 4 2 2 2 3" xfId="12919"/>
    <cellStyle name="Input 4 2 2 3" xfId="12920"/>
    <cellStyle name="Input 4 2 2 3 2" xfId="12921"/>
    <cellStyle name="Input 4 2 2 3 2 2" xfId="12922"/>
    <cellStyle name="Input 4 2 2 3 3" xfId="12923"/>
    <cellStyle name="Input 4 2 2 4" xfId="12924"/>
    <cellStyle name="Input 4 2 2 4 2" xfId="12925"/>
    <cellStyle name="Input 4 2 2 5" xfId="12926"/>
    <cellStyle name="Input 4 2 2 5 2" xfId="12927"/>
    <cellStyle name="Input 4 2 2 6" xfId="12928"/>
    <cellStyle name="Input 4 2 3" xfId="12929"/>
    <cellStyle name="Input 4 2 3 2" xfId="12930"/>
    <cellStyle name="Input 4 2 3 2 2" xfId="12931"/>
    <cellStyle name="Input 4 2 3 2 2 2" xfId="12932"/>
    <cellStyle name="Input 4 2 3 2 3" xfId="12933"/>
    <cellStyle name="Input 4 2 3 3" xfId="12934"/>
    <cellStyle name="Input 4 2 3 3 2" xfId="12935"/>
    <cellStyle name="Input 4 2 3 3 2 2" xfId="12936"/>
    <cellStyle name="Input 4 2 3 3 3" xfId="12937"/>
    <cellStyle name="Input 4 2 3 4" xfId="12938"/>
    <cellStyle name="Input 4 2 3 4 2" xfId="12939"/>
    <cellStyle name="Input 4 2 3 5" xfId="12940"/>
    <cellStyle name="Input 4 2 3 5 2" xfId="12941"/>
    <cellStyle name="Input 4 2 3 6" xfId="12942"/>
    <cellStyle name="Input 4 2 4" xfId="12943"/>
    <cellStyle name="Input 4 2 4 2" xfId="12944"/>
    <cellStyle name="Input 4 2 4 2 2" xfId="12945"/>
    <cellStyle name="Input 4 2 4 2 2 2" xfId="12946"/>
    <cellStyle name="Input 4 2 4 2 3" xfId="12947"/>
    <cellStyle name="Input 4 2 4 3" xfId="12948"/>
    <cellStyle name="Input 4 2 4 3 2" xfId="12949"/>
    <cellStyle name="Input 4 2 4 3 2 2" xfId="12950"/>
    <cellStyle name="Input 4 2 4 3 3" xfId="12951"/>
    <cellStyle name="Input 4 2 4 4" xfId="12952"/>
    <cellStyle name="Input 4 2 4 4 2" xfId="12953"/>
    <cellStyle name="Input 4 2 4 5" xfId="12954"/>
    <cellStyle name="Input 4 2 4 5 2" xfId="12955"/>
    <cellStyle name="Input 4 2 4 6" xfId="12956"/>
    <cellStyle name="Input 4 2 5" xfId="12957"/>
    <cellStyle name="Input 4 2 5 2" xfId="12958"/>
    <cellStyle name="Input 4 2 5 2 2" xfId="12959"/>
    <cellStyle name="Input 4 2 5 3" xfId="12960"/>
    <cellStyle name="Input 4 2 6" xfId="12961"/>
    <cellStyle name="Input 4 2_Other Benefits Allocation %" xfId="12962"/>
    <cellStyle name="Input 4 3" xfId="12963"/>
    <cellStyle name="Input 4 3 2" xfId="12964"/>
    <cellStyle name="Input 4 3 2 2" xfId="12965"/>
    <cellStyle name="Input 4 3 2 2 2" xfId="12966"/>
    <cellStyle name="Input 4 3 2 2 2 2" xfId="12967"/>
    <cellStyle name="Input 4 3 2 2 3" xfId="12968"/>
    <cellStyle name="Input 4 3 2 3" xfId="12969"/>
    <cellStyle name="Input 4 3 2 3 2" xfId="12970"/>
    <cellStyle name="Input 4 3 2 3 2 2" xfId="12971"/>
    <cellStyle name="Input 4 3 2 3 3" xfId="12972"/>
    <cellStyle name="Input 4 3 2 4" xfId="12973"/>
    <cellStyle name="Input 4 3 2 4 2" xfId="12974"/>
    <cellStyle name="Input 4 3 2 5" xfId="12975"/>
    <cellStyle name="Input 4 3 2 5 2" xfId="12976"/>
    <cellStyle name="Input 4 3 2 6" xfId="12977"/>
    <cellStyle name="Input 4 3 3" xfId="12978"/>
    <cellStyle name="Input 4 3 3 2" xfId="12979"/>
    <cellStyle name="Input 4 3 3 2 2" xfId="12980"/>
    <cellStyle name="Input 4 3 3 2 2 2" xfId="12981"/>
    <cellStyle name="Input 4 3 3 2 3" xfId="12982"/>
    <cellStyle name="Input 4 3 3 3" xfId="12983"/>
    <cellStyle name="Input 4 3 3 3 2" xfId="12984"/>
    <cellStyle name="Input 4 3 3 3 2 2" xfId="12985"/>
    <cellStyle name="Input 4 3 3 3 3" xfId="12986"/>
    <cellStyle name="Input 4 3 3 4" xfId="12987"/>
    <cellStyle name="Input 4 3 3 4 2" xfId="12988"/>
    <cellStyle name="Input 4 3 3 5" xfId="12989"/>
    <cellStyle name="Input 4 3 3 5 2" xfId="12990"/>
    <cellStyle name="Input 4 3 3 6" xfId="12991"/>
    <cellStyle name="Input 4 3 4" xfId="12992"/>
    <cellStyle name="Input 4 3 4 2" xfId="12993"/>
    <cellStyle name="Input 4 3 4 2 2" xfId="12994"/>
    <cellStyle name="Input 4 3 4 3" xfId="12995"/>
    <cellStyle name="Input 4 3 5" xfId="12996"/>
    <cellStyle name="Input 4 3 5 2" xfId="12997"/>
    <cellStyle name="Input 4 3 5 2 2" xfId="12998"/>
    <cellStyle name="Input 4 3 5 3" xfId="12999"/>
    <cellStyle name="Input 4 3 6" xfId="13000"/>
    <cellStyle name="Input 4 3 6 2" xfId="13001"/>
    <cellStyle name="Input 4 3 7" xfId="13002"/>
    <cellStyle name="Input 4 3 7 2" xfId="13003"/>
    <cellStyle name="Input 4 3 8" xfId="13004"/>
    <cellStyle name="Input 4 3_Other Benefits Allocation %" xfId="13005"/>
    <cellStyle name="Input 4 4" xfId="13006"/>
    <cellStyle name="Input 4 5" xfId="13007"/>
    <cellStyle name="Input 4 6" xfId="13008"/>
    <cellStyle name="Input 4 7" xfId="13009"/>
    <cellStyle name="Input 4 8" xfId="13010"/>
    <cellStyle name="Input 4 9" xfId="13011"/>
    <cellStyle name="Input 4_401K Summary" xfId="13012"/>
    <cellStyle name="Input 5" xfId="13013"/>
    <cellStyle name="Input 5 10" xfId="13014"/>
    <cellStyle name="Input 5 11" xfId="13015"/>
    <cellStyle name="Input 5 11 2" xfId="13016"/>
    <cellStyle name="Input 5 11 2 2" xfId="13017"/>
    <cellStyle name="Input 5 11 3" xfId="13018"/>
    <cellStyle name="Input 5 12" xfId="13019"/>
    <cellStyle name="Input 5 2" xfId="13020"/>
    <cellStyle name="Input 5 2 2" xfId="13021"/>
    <cellStyle name="Input 5 2 2 2" xfId="13022"/>
    <cellStyle name="Input 5 2 2 2 2" xfId="13023"/>
    <cellStyle name="Input 5 2 2 2 2 2" xfId="13024"/>
    <cellStyle name="Input 5 2 2 2 3" xfId="13025"/>
    <cellStyle name="Input 5 2 2 3" xfId="13026"/>
    <cellStyle name="Input 5 2 2 3 2" xfId="13027"/>
    <cellStyle name="Input 5 2 2 3 2 2" xfId="13028"/>
    <cellStyle name="Input 5 2 2 3 3" xfId="13029"/>
    <cellStyle name="Input 5 2 2 4" xfId="13030"/>
    <cellStyle name="Input 5 2 2 4 2" xfId="13031"/>
    <cellStyle name="Input 5 2 2 5" xfId="13032"/>
    <cellStyle name="Input 5 2 2 5 2" xfId="13033"/>
    <cellStyle name="Input 5 2 2 6" xfId="13034"/>
    <cellStyle name="Input 5 2 3" xfId="13035"/>
    <cellStyle name="Input 5 2 3 2" xfId="13036"/>
    <cellStyle name="Input 5 2 3 2 2" xfId="13037"/>
    <cellStyle name="Input 5 2 3 2 2 2" xfId="13038"/>
    <cellStyle name="Input 5 2 3 2 3" xfId="13039"/>
    <cellStyle name="Input 5 2 3 3" xfId="13040"/>
    <cellStyle name="Input 5 2 3 3 2" xfId="13041"/>
    <cellStyle name="Input 5 2 3 3 2 2" xfId="13042"/>
    <cellStyle name="Input 5 2 3 3 3" xfId="13043"/>
    <cellStyle name="Input 5 2 3 4" xfId="13044"/>
    <cellStyle name="Input 5 2 3 4 2" xfId="13045"/>
    <cellStyle name="Input 5 2 3 5" xfId="13046"/>
    <cellStyle name="Input 5 2 3 5 2" xfId="13047"/>
    <cellStyle name="Input 5 2 3 6" xfId="13048"/>
    <cellStyle name="Input 5 2 4" xfId="13049"/>
    <cellStyle name="Input 5 2 4 2" xfId="13050"/>
    <cellStyle name="Input 5 2 4 2 2" xfId="13051"/>
    <cellStyle name="Input 5 2 4 2 2 2" xfId="13052"/>
    <cellStyle name="Input 5 2 4 2 3" xfId="13053"/>
    <cellStyle name="Input 5 2 4 3" xfId="13054"/>
    <cellStyle name="Input 5 2 4 3 2" xfId="13055"/>
    <cellStyle name="Input 5 2 4 3 2 2" xfId="13056"/>
    <cellStyle name="Input 5 2 4 3 3" xfId="13057"/>
    <cellStyle name="Input 5 2 4 4" xfId="13058"/>
    <cellStyle name="Input 5 2 4 4 2" xfId="13059"/>
    <cellStyle name="Input 5 2 4 5" xfId="13060"/>
    <cellStyle name="Input 5 2 4 5 2" xfId="13061"/>
    <cellStyle name="Input 5 2 4 6" xfId="13062"/>
    <cellStyle name="Input 5 2 5" xfId="13063"/>
    <cellStyle name="Input 5 2 5 2" xfId="13064"/>
    <cellStyle name="Input 5 2 5 2 2" xfId="13065"/>
    <cellStyle name="Input 5 2 5 3" xfId="13066"/>
    <cellStyle name="Input 5 2 6" xfId="13067"/>
    <cellStyle name="Input 5 2_Other Benefits Allocation %" xfId="13068"/>
    <cellStyle name="Input 5 3" xfId="13069"/>
    <cellStyle name="Input 5 3 2" xfId="13070"/>
    <cellStyle name="Input 5 3 2 2" xfId="13071"/>
    <cellStyle name="Input 5 3 2 2 2" xfId="13072"/>
    <cellStyle name="Input 5 3 2 2 2 2" xfId="13073"/>
    <cellStyle name="Input 5 3 2 2 3" xfId="13074"/>
    <cellStyle name="Input 5 3 2 3" xfId="13075"/>
    <cellStyle name="Input 5 3 2 3 2" xfId="13076"/>
    <cellStyle name="Input 5 3 2 3 2 2" xfId="13077"/>
    <cellStyle name="Input 5 3 2 3 3" xfId="13078"/>
    <cellStyle name="Input 5 3 2 4" xfId="13079"/>
    <cellStyle name="Input 5 3 2 4 2" xfId="13080"/>
    <cellStyle name="Input 5 3 2 5" xfId="13081"/>
    <cellStyle name="Input 5 3 2 5 2" xfId="13082"/>
    <cellStyle name="Input 5 3 2 6" xfId="13083"/>
    <cellStyle name="Input 5 3 3" xfId="13084"/>
    <cellStyle name="Input 5 3 3 2" xfId="13085"/>
    <cellStyle name="Input 5 3 3 2 2" xfId="13086"/>
    <cellStyle name="Input 5 3 3 2 2 2" xfId="13087"/>
    <cellStyle name="Input 5 3 3 2 3" xfId="13088"/>
    <cellStyle name="Input 5 3 3 3" xfId="13089"/>
    <cellStyle name="Input 5 3 3 3 2" xfId="13090"/>
    <cellStyle name="Input 5 3 3 3 2 2" xfId="13091"/>
    <cellStyle name="Input 5 3 3 3 3" xfId="13092"/>
    <cellStyle name="Input 5 3 3 4" xfId="13093"/>
    <cellStyle name="Input 5 3 3 4 2" xfId="13094"/>
    <cellStyle name="Input 5 3 3 5" xfId="13095"/>
    <cellStyle name="Input 5 3 3 5 2" xfId="13096"/>
    <cellStyle name="Input 5 3 3 6" xfId="13097"/>
    <cellStyle name="Input 5 3 4" xfId="13098"/>
    <cellStyle name="Input 5 3 4 2" xfId="13099"/>
    <cellStyle name="Input 5 3 4 2 2" xfId="13100"/>
    <cellStyle name="Input 5 3 4 3" xfId="13101"/>
    <cellStyle name="Input 5 3 5" xfId="13102"/>
    <cellStyle name="Input 5 3 5 2" xfId="13103"/>
    <cellStyle name="Input 5 3 5 2 2" xfId="13104"/>
    <cellStyle name="Input 5 3 5 3" xfId="13105"/>
    <cellStyle name="Input 5 3 6" xfId="13106"/>
    <cellStyle name="Input 5 3 6 2" xfId="13107"/>
    <cellStyle name="Input 5 3 7" xfId="13108"/>
    <cellStyle name="Input 5 3 7 2" xfId="13109"/>
    <cellStyle name="Input 5 3 8" xfId="13110"/>
    <cellStyle name="Input 5 3_Other Benefits Allocation %" xfId="13111"/>
    <cellStyle name="Input 5 4" xfId="13112"/>
    <cellStyle name="Input 5 5" xfId="13113"/>
    <cellStyle name="Input 5 6" xfId="13114"/>
    <cellStyle name="Input 5 7" xfId="13115"/>
    <cellStyle name="Input 5 8" xfId="13116"/>
    <cellStyle name="Input 5 9" xfId="13117"/>
    <cellStyle name="Input 5_401K Summary" xfId="13118"/>
    <cellStyle name="Input 6" xfId="13119"/>
    <cellStyle name="Input 7" xfId="13120"/>
    <cellStyle name="Input 8" xfId="13121"/>
    <cellStyle name="Input 9" xfId="13122"/>
    <cellStyle name="Input0" xfId="13123"/>
    <cellStyle name="Input0 2" xfId="13124"/>
    <cellStyle name="Input0_March_LTD_Premium" xfId="13125"/>
    <cellStyle name="InputCurrency" xfId="13126"/>
    <cellStyle name="InputCurrency 2" xfId="13127"/>
    <cellStyle name="InputCurrency_March_LTD_Premium" xfId="13128"/>
    <cellStyle name="InputCurrency2" xfId="13129"/>
    <cellStyle name="InputCurrency2 2" xfId="13130"/>
    <cellStyle name="InputCurrency2_March_LTD_Premium" xfId="13131"/>
    <cellStyle name="InputNormal" xfId="13132"/>
    <cellStyle name="InputNormal 2" xfId="13133"/>
    <cellStyle name="InputNormal_March_LTD_Premium" xfId="13134"/>
    <cellStyle name="InputPercent1" xfId="13135"/>
    <cellStyle name="INPUTS" xfId="13136"/>
    <cellStyle name="INPUTS 2" xfId="13137"/>
    <cellStyle name="INPUTS 2 10" xfId="13138"/>
    <cellStyle name="INPUTS 2 10 2" xfId="13139"/>
    <cellStyle name="INPUTS 2 10 2 2" xfId="13140"/>
    <cellStyle name="INPUTS 2 10 3" xfId="13141"/>
    <cellStyle name="INPUTS 2 11" xfId="13142"/>
    <cellStyle name="INPUTS 2 11 2" xfId="13143"/>
    <cellStyle name="INPUTS 2 11 2 2" xfId="13144"/>
    <cellStyle name="INPUTS 2 11 3" xfId="13145"/>
    <cellStyle name="INPUTS 2 12" xfId="13146"/>
    <cellStyle name="INPUTS 2 12 2" xfId="13147"/>
    <cellStyle name="INPUTS 2 13" xfId="13148"/>
    <cellStyle name="INPUTS 2 13 2" xfId="13149"/>
    <cellStyle name="INPUTS 2 2" xfId="13150"/>
    <cellStyle name="INPUTS 2 2 2" xfId="13151"/>
    <cellStyle name="INPUTS 2 2 2 2" xfId="13152"/>
    <cellStyle name="INPUTS 2 2 2 2 2" xfId="13153"/>
    <cellStyle name="INPUTS 2 2 2 2 2 2" xfId="13154"/>
    <cellStyle name="INPUTS 2 2 2 2 3" xfId="13155"/>
    <cellStyle name="INPUTS 2 2 2 3" xfId="13156"/>
    <cellStyle name="INPUTS 2 2 2 3 2" xfId="13157"/>
    <cellStyle name="INPUTS 2 2 2 3 2 2" xfId="13158"/>
    <cellStyle name="INPUTS 2 2 2 3 3" xfId="13159"/>
    <cellStyle name="INPUTS 2 2 2 4" xfId="13160"/>
    <cellStyle name="INPUTS 2 2 2 4 2" xfId="13161"/>
    <cellStyle name="INPUTS 2 2 2 5" xfId="13162"/>
    <cellStyle name="INPUTS 2 2 2 5 2" xfId="13163"/>
    <cellStyle name="INPUTS 2 2 2 6" xfId="13164"/>
    <cellStyle name="INPUTS 2 2 3" xfId="13165"/>
    <cellStyle name="INPUTS 2 2 3 2" xfId="13166"/>
    <cellStyle name="INPUTS 2 2 3 2 2" xfId="13167"/>
    <cellStyle name="INPUTS 2 2 3 3" xfId="13168"/>
    <cellStyle name="INPUTS 2 2 4" xfId="13169"/>
    <cellStyle name="INPUTS 2 2 4 2" xfId="13170"/>
    <cellStyle name="INPUTS 2 2 4 2 2" xfId="13171"/>
    <cellStyle name="INPUTS 2 2 4 3" xfId="13172"/>
    <cellStyle name="INPUTS 2 2 5" xfId="13173"/>
    <cellStyle name="INPUTS 2 2 5 2" xfId="13174"/>
    <cellStyle name="INPUTS 2 2 6" xfId="13175"/>
    <cellStyle name="INPUTS 2 2 6 2" xfId="13176"/>
    <cellStyle name="INPUTS 2 3" xfId="13177"/>
    <cellStyle name="INPUTS 2 3 2" xfId="13178"/>
    <cellStyle name="INPUTS 2 3 2 2" xfId="13179"/>
    <cellStyle name="INPUTS 2 3 2 2 2" xfId="13180"/>
    <cellStyle name="INPUTS 2 3 2 2 2 2" xfId="13181"/>
    <cellStyle name="INPUTS 2 3 2 2 3" xfId="13182"/>
    <cellStyle name="INPUTS 2 3 2 3" xfId="13183"/>
    <cellStyle name="INPUTS 2 3 2 3 2" xfId="13184"/>
    <cellStyle name="INPUTS 2 3 2 3 2 2" xfId="13185"/>
    <cellStyle name="INPUTS 2 3 2 3 3" xfId="13186"/>
    <cellStyle name="INPUTS 2 3 2 4" xfId="13187"/>
    <cellStyle name="INPUTS 2 3 2 4 2" xfId="13188"/>
    <cellStyle name="INPUTS 2 3 2 5" xfId="13189"/>
    <cellStyle name="INPUTS 2 3 2 5 2" xfId="13190"/>
    <cellStyle name="INPUTS 2 3 2 6" xfId="13191"/>
    <cellStyle name="INPUTS 2 3 3" xfId="13192"/>
    <cellStyle name="INPUTS 2 3 3 2" xfId="13193"/>
    <cellStyle name="INPUTS 2 3 3 2 2" xfId="13194"/>
    <cellStyle name="INPUTS 2 3 3 3" xfId="13195"/>
    <cellStyle name="INPUTS 2 3 4" xfId="13196"/>
    <cellStyle name="INPUTS 2 3 4 2" xfId="13197"/>
    <cellStyle name="INPUTS 2 3 4 2 2" xfId="13198"/>
    <cellStyle name="INPUTS 2 3 4 3" xfId="13199"/>
    <cellStyle name="INPUTS 2 3 5" xfId="13200"/>
    <cellStyle name="INPUTS 2 3 5 2" xfId="13201"/>
    <cellStyle name="INPUTS 2 3 6" xfId="13202"/>
    <cellStyle name="INPUTS 2 3 6 2" xfId="13203"/>
    <cellStyle name="INPUTS 2 4" xfId="13204"/>
    <cellStyle name="INPUTS 2 4 2" xfId="13205"/>
    <cellStyle name="INPUTS 2 4 2 2" xfId="13206"/>
    <cellStyle name="INPUTS 2 4 2 2 2" xfId="13207"/>
    <cellStyle name="INPUTS 2 4 2 2 2 2" xfId="13208"/>
    <cellStyle name="INPUTS 2 4 2 2 3" xfId="13209"/>
    <cellStyle name="INPUTS 2 4 2 3" xfId="13210"/>
    <cellStyle name="INPUTS 2 4 2 3 2" xfId="13211"/>
    <cellStyle name="INPUTS 2 4 2 3 2 2" xfId="13212"/>
    <cellStyle name="INPUTS 2 4 2 3 3" xfId="13213"/>
    <cellStyle name="INPUTS 2 4 2 4" xfId="13214"/>
    <cellStyle name="INPUTS 2 4 2 4 2" xfId="13215"/>
    <cellStyle name="INPUTS 2 4 2 5" xfId="13216"/>
    <cellStyle name="INPUTS 2 4 2 5 2" xfId="13217"/>
    <cellStyle name="INPUTS 2 4 2 6" xfId="13218"/>
    <cellStyle name="INPUTS 2 4 3" xfId="13219"/>
    <cellStyle name="INPUTS 2 4 3 2" xfId="13220"/>
    <cellStyle name="INPUTS 2 4 3 2 2" xfId="13221"/>
    <cellStyle name="INPUTS 2 4 3 3" xfId="13222"/>
    <cellStyle name="INPUTS 2 4 4" xfId="13223"/>
    <cellStyle name="INPUTS 2 4 4 2" xfId="13224"/>
    <cellStyle name="INPUTS 2 4 4 2 2" xfId="13225"/>
    <cellStyle name="INPUTS 2 4 4 3" xfId="13226"/>
    <cellStyle name="INPUTS 2 4 5" xfId="13227"/>
    <cellStyle name="INPUTS 2 4 5 2" xfId="13228"/>
    <cellStyle name="INPUTS 2 4 6" xfId="13229"/>
    <cellStyle name="INPUTS 2 4 6 2" xfId="13230"/>
    <cellStyle name="INPUTS 2 5" xfId="13231"/>
    <cellStyle name="INPUTS 2 5 2" xfId="13232"/>
    <cellStyle name="INPUTS 2 5 2 2" xfId="13233"/>
    <cellStyle name="INPUTS 2 5 2 2 2" xfId="13234"/>
    <cellStyle name="INPUTS 2 5 2 2 2 2" xfId="13235"/>
    <cellStyle name="INPUTS 2 5 2 2 3" xfId="13236"/>
    <cellStyle name="INPUTS 2 5 2 3" xfId="13237"/>
    <cellStyle name="INPUTS 2 5 2 3 2" xfId="13238"/>
    <cellStyle name="INPUTS 2 5 2 3 2 2" xfId="13239"/>
    <cellStyle name="INPUTS 2 5 2 3 3" xfId="13240"/>
    <cellStyle name="INPUTS 2 5 2 4" xfId="13241"/>
    <cellStyle name="INPUTS 2 5 2 4 2" xfId="13242"/>
    <cellStyle name="INPUTS 2 5 2 5" xfId="13243"/>
    <cellStyle name="INPUTS 2 5 2 5 2" xfId="13244"/>
    <cellStyle name="INPUTS 2 5 2 6" xfId="13245"/>
    <cellStyle name="INPUTS 2 5 3" xfId="13246"/>
    <cellStyle name="INPUTS 2 5 3 2" xfId="13247"/>
    <cellStyle name="INPUTS 2 5 3 2 2" xfId="13248"/>
    <cellStyle name="INPUTS 2 5 3 3" xfId="13249"/>
    <cellStyle name="INPUTS 2 5 4" xfId="13250"/>
    <cellStyle name="INPUTS 2 5 4 2" xfId="13251"/>
    <cellStyle name="INPUTS 2 5 4 2 2" xfId="13252"/>
    <cellStyle name="INPUTS 2 5 4 3" xfId="13253"/>
    <cellStyle name="INPUTS 2 5 5" xfId="13254"/>
    <cellStyle name="INPUTS 2 5 5 2" xfId="13255"/>
    <cellStyle name="INPUTS 2 5 6" xfId="13256"/>
    <cellStyle name="INPUTS 2 5 6 2" xfId="13257"/>
    <cellStyle name="INPUTS 2 6" xfId="13258"/>
    <cellStyle name="INPUTS 2 6 2" xfId="13259"/>
    <cellStyle name="INPUTS 2 6 2 2" xfId="13260"/>
    <cellStyle name="INPUTS 2 6 2 2 2" xfId="13261"/>
    <cellStyle name="INPUTS 2 6 2 2 2 2" xfId="13262"/>
    <cellStyle name="INPUTS 2 6 2 2 3" xfId="13263"/>
    <cellStyle name="INPUTS 2 6 2 3" xfId="13264"/>
    <cellStyle name="INPUTS 2 6 2 3 2" xfId="13265"/>
    <cellStyle name="INPUTS 2 6 2 3 2 2" xfId="13266"/>
    <cellStyle name="INPUTS 2 6 2 3 3" xfId="13267"/>
    <cellStyle name="INPUTS 2 6 2 4" xfId="13268"/>
    <cellStyle name="INPUTS 2 6 2 4 2" xfId="13269"/>
    <cellStyle name="INPUTS 2 6 2 5" xfId="13270"/>
    <cellStyle name="INPUTS 2 6 2 5 2" xfId="13271"/>
    <cellStyle name="INPUTS 2 6 2 6" xfId="13272"/>
    <cellStyle name="INPUTS 2 6 3" xfId="13273"/>
    <cellStyle name="INPUTS 2 6 3 2" xfId="13274"/>
    <cellStyle name="INPUTS 2 6 3 2 2" xfId="13275"/>
    <cellStyle name="INPUTS 2 6 3 3" xfId="13276"/>
    <cellStyle name="INPUTS 2 6 4" xfId="13277"/>
    <cellStyle name="INPUTS 2 6 4 2" xfId="13278"/>
    <cellStyle name="INPUTS 2 6 4 2 2" xfId="13279"/>
    <cellStyle name="INPUTS 2 6 4 3" xfId="13280"/>
    <cellStyle name="INPUTS 2 6 5" xfId="13281"/>
    <cellStyle name="INPUTS 2 6 5 2" xfId="13282"/>
    <cellStyle name="INPUTS 2 6 6" xfId="13283"/>
    <cellStyle name="INPUTS 2 6 6 2" xfId="13284"/>
    <cellStyle name="INPUTS 2 7" xfId="13285"/>
    <cellStyle name="INPUTS 2 7 2" xfId="13286"/>
    <cellStyle name="INPUTS 2 7 2 2" xfId="13287"/>
    <cellStyle name="INPUTS 2 7 2 2 2" xfId="13288"/>
    <cellStyle name="INPUTS 2 7 2 2 2 2" xfId="13289"/>
    <cellStyle name="INPUTS 2 7 2 2 3" xfId="13290"/>
    <cellStyle name="INPUTS 2 7 2 3" xfId="13291"/>
    <cellStyle name="INPUTS 2 7 2 3 2" xfId="13292"/>
    <cellStyle name="INPUTS 2 7 2 3 2 2" xfId="13293"/>
    <cellStyle name="INPUTS 2 7 2 3 3" xfId="13294"/>
    <cellStyle name="INPUTS 2 7 2 4" xfId="13295"/>
    <cellStyle name="INPUTS 2 7 2 4 2" xfId="13296"/>
    <cellStyle name="INPUTS 2 7 2 5" xfId="13297"/>
    <cellStyle name="INPUTS 2 7 2 5 2" xfId="13298"/>
    <cellStyle name="INPUTS 2 7 2 6" xfId="13299"/>
    <cellStyle name="INPUTS 2 7 3" xfId="13300"/>
    <cellStyle name="INPUTS 2 7 3 2" xfId="13301"/>
    <cellStyle name="INPUTS 2 7 3 2 2" xfId="13302"/>
    <cellStyle name="INPUTS 2 7 3 3" xfId="13303"/>
    <cellStyle name="INPUTS 2 7 4" xfId="13304"/>
    <cellStyle name="INPUTS 2 7 4 2" xfId="13305"/>
    <cellStyle name="INPUTS 2 7 4 2 2" xfId="13306"/>
    <cellStyle name="INPUTS 2 7 4 3" xfId="13307"/>
    <cellStyle name="INPUTS 2 7 5" xfId="13308"/>
    <cellStyle name="INPUTS 2 7 5 2" xfId="13309"/>
    <cellStyle name="INPUTS 2 7 6" xfId="13310"/>
    <cellStyle name="INPUTS 2 7 6 2" xfId="13311"/>
    <cellStyle name="INPUTS 2 8" xfId="13312"/>
    <cellStyle name="INPUTS 2 8 2" xfId="13313"/>
    <cellStyle name="INPUTS 2 8 2 2" xfId="13314"/>
    <cellStyle name="INPUTS 2 8 2 2 2" xfId="13315"/>
    <cellStyle name="INPUTS 2 8 2 3" xfId="13316"/>
    <cellStyle name="INPUTS 2 8 3" xfId="13317"/>
    <cellStyle name="INPUTS 2 8 3 2" xfId="13318"/>
    <cellStyle name="INPUTS 2 8 3 2 2" xfId="13319"/>
    <cellStyle name="INPUTS 2 8 3 3" xfId="13320"/>
    <cellStyle name="INPUTS 2 8 4" xfId="13321"/>
    <cellStyle name="INPUTS 2 8 4 2" xfId="13322"/>
    <cellStyle name="INPUTS 2 8 5" xfId="13323"/>
    <cellStyle name="INPUTS 2 8 5 2" xfId="13324"/>
    <cellStyle name="INPUTS 2 8 6" xfId="13325"/>
    <cellStyle name="INPUTS 2 9" xfId="13326"/>
    <cellStyle name="INPUTS 2 9 2" xfId="13327"/>
    <cellStyle name="INPUTS 2 9 2 2" xfId="13328"/>
    <cellStyle name="INPUTS 2 9 2 2 2" xfId="13329"/>
    <cellStyle name="INPUTS 2 9 2 3" xfId="13330"/>
    <cellStyle name="INPUTS 2 9 3" xfId="13331"/>
    <cellStyle name="INPUTS 2 9 3 2" xfId="13332"/>
    <cellStyle name="INPUTS 2 9 3 2 2" xfId="13333"/>
    <cellStyle name="INPUTS 2 9 3 3" xfId="13334"/>
    <cellStyle name="INPUTS 2 9 4" xfId="13335"/>
    <cellStyle name="INPUTS 2 9 4 2" xfId="13336"/>
    <cellStyle name="INPUTS 2 9 5" xfId="13337"/>
    <cellStyle name="INPUTS 3" xfId="13338"/>
    <cellStyle name="INPUTS 3 2" xfId="13339"/>
    <cellStyle name="INPUTS 3 2 2" xfId="13340"/>
    <cellStyle name="INPUTS 3 3" xfId="13341"/>
    <cellStyle name="INPUTS 4" xfId="13342"/>
    <cellStyle name="INPUTS 4 2" xfId="13343"/>
    <cellStyle name="INPUTS 4 2 2" xfId="13344"/>
    <cellStyle name="INPUTS 4 3" xfId="13345"/>
    <cellStyle name="INPUTS 5" xfId="13346"/>
    <cellStyle name="INPUTS 5 2" xfId="13347"/>
    <cellStyle name="Inputs2" xfId="13348"/>
    <cellStyle name="Integer" xfId="13349"/>
    <cellStyle name="Integer 2" xfId="13350"/>
    <cellStyle name="Integer_March_LTD_Premium" xfId="13351"/>
    <cellStyle name="Interstitial" xfId="13352"/>
    <cellStyle name="Italics" xfId="13353"/>
    <cellStyle name="Komma [0]_laroux" xfId="13354"/>
    <cellStyle name="Komma_laroux" xfId="13355"/>
    <cellStyle name="Lable8Left" xfId="13356"/>
    <cellStyle name="Line" xfId="13357"/>
    <cellStyle name="Line 2" xfId="13358"/>
    <cellStyle name="Line 3" xfId="13359"/>
    <cellStyle name="Line 4" xfId="13360"/>
    <cellStyle name="Line_Capital Prov 1Q10" xfId="13361"/>
    <cellStyle name="Link Currency (0)" xfId="13362"/>
    <cellStyle name="Link Currency (2)" xfId="13363"/>
    <cellStyle name="Link Units (0)" xfId="13364"/>
    <cellStyle name="Link Units (1)" xfId="13365"/>
    <cellStyle name="Link Units (2)" xfId="13366"/>
    <cellStyle name="Linked Cell 2" xfId="13367"/>
    <cellStyle name="Linked Cell 2 2" xfId="13368"/>
    <cellStyle name="Linked Cell 2 3" xfId="13369"/>
    <cellStyle name="Linked Cell 3" xfId="13370"/>
    <cellStyle name="Linked Cell 4" xfId="13371"/>
    <cellStyle name="Linked Cell 5" xfId="13372"/>
    <cellStyle name="Linked Cell 6" xfId="13373"/>
    <cellStyle name="Linked Cell 7" xfId="13374"/>
    <cellStyle name="Linked Cell 8" xfId="13375"/>
    <cellStyle name="Linked Cell 9" xfId="13376"/>
    <cellStyle name="Lire 0" xfId="13377"/>
    <cellStyle name="Lire 0 2" xfId="13378"/>
    <cellStyle name="Long Date" xfId="13379"/>
    <cellStyle name="Long Date 2" xfId="13380"/>
    <cellStyle name="Long Date_March_LTD_Premium" xfId="13381"/>
    <cellStyle name="m/d/yy" xfId="13382"/>
    <cellStyle name="Main Dim Rollup" xfId="13383"/>
    <cellStyle name="Main Dim Rollup$ZP$" xfId="13384"/>
    <cellStyle name="Main Dim Rollup$ZP$ 2" xfId="13385"/>
    <cellStyle name="Main Dim Rollup$ZP$_OM vs Plan" xfId="13386"/>
    <cellStyle name="MainHead" xfId="13387"/>
    <cellStyle name="Margin_Data" xfId="13388"/>
    <cellStyle name="Millares [0]_2AV_M_M " xfId="13389"/>
    <cellStyle name="Millares_2AV_M_M " xfId="13390"/>
    <cellStyle name="Milliers [0]_ACES" xfId="13391"/>
    <cellStyle name="Milliers_ACES" xfId="13392"/>
    <cellStyle name="Millions" xfId="13393"/>
    <cellStyle name="MLComma0" xfId="13394"/>
    <cellStyle name="MLDollar0" xfId="13395"/>
    <cellStyle name="MLMultiple0" xfId="13396"/>
    <cellStyle name="MLPercent0" xfId="13397"/>
    <cellStyle name="Moneda [0]_2AV_M_M " xfId="13398"/>
    <cellStyle name="Moneda_2AV_M_M " xfId="13399"/>
    <cellStyle name="Monétaire [0]_ACES" xfId="13400"/>
    <cellStyle name="Monétaire_ACES" xfId="13401"/>
    <cellStyle name="Month" xfId="13402"/>
    <cellStyle name="Month 10" xfId="13403"/>
    <cellStyle name="Month 10 2" xfId="13404"/>
    <cellStyle name="Month 10 2 2" xfId="13405"/>
    <cellStyle name="Month 10 2 2 2" xfId="13406"/>
    <cellStyle name="Month 10 2 3" xfId="13407"/>
    <cellStyle name="Month 10 3" xfId="13408"/>
    <cellStyle name="Month 10 3 2" xfId="13409"/>
    <cellStyle name="Month 10 3 2 2" xfId="13410"/>
    <cellStyle name="Month 10 3 3" xfId="13411"/>
    <cellStyle name="Month 10 4" xfId="13412"/>
    <cellStyle name="Month 10 4 2" xfId="13413"/>
    <cellStyle name="Month 10 5" xfId="13414"/>
    <cellStyle name="Month 10 5 2" xfId="13415"/>
    <cellStyle name="Month 10 6" xfId="13416"/>
    <cellStyle name="Month 11" xfId="13417"/>
    <cellStyle name="Month 11 2" xfId="13418"/>
    <cellStyle name="Month 11 2 2" xfId="13419"/>
    <cellStyle name="Month 11 2 2 2" xfId="13420"/>
    <cellStyle name="Month 11 2 3" xfId="13421"/>
    <cellStyle name="Month 11 3" xfId="13422"/>
    <cellStyle name="Month 11 3 2" xfId="13423"/>
    <cellStyle name="Month 11 3 2 2" xfId="13424"/>
    <cellStyle name="Month 11 3 3" xfId="13425"/>
    <cellStyle name="Month 11 4" xfId="13426"/>
    <cellStyle name="Month 11 4 2" xfId="13427"/>
    <cellStyle name="Month 11 5" xfId="13428"/>
    <cellStyle name="Month 11 5 2" xfId="13429"/>
    <cellStyle name="Month 11 6" xfId="13430"/>
    <cellStyle name="Month 12" xfId="13431"/>
    <cellStyle name="Month 12 2" xfId="13432"/>
    <cellStyle name="Month 12 2 2" xfId="13433"/>
    <cellStyle name="Month 12 3" xfId="13434"/>
    <cellStyle name="Month 13" xfId="13435"/>
    <cellStyle name="Month 13 2" xfId="13436"/>
    <cellStyle name="Month 13 2 2" xfId="13437"/>
    <cellStyle name="Month 13 3" xfId="13438"/>
    <cellStyle name="Month 14" xfId="13439"/>
    <cellStyle name="Month 15" xfId="13440"/>
    <cellStyle name="Month 2" xfId="13441"/>
    <cellStyle name="Month 2 2" xfId="13442"/>
    <cellStyle name="Month 2 2 2" xfId="13443"/>
    <cellStyle name="Month 2 2 2 2" xfId="13444"/>
    <cellStyle name="Month 2 2 2 2 2" xfId="13445"/>
    <cellStyle name="Month 2 2 2 2 2 2" xfId="13446"/>
    <cellStyle name="Month 2 2 2 2 3" xfId="13447"/>
    <cellStyle name="Month 2 2 2 3" xfId="13448"/>
    <cellStyle name="Month 2 2 2 3 2" xfId="13449"/>
    <cellStyle name="Month 2 2 2 3 2 2" xfId="13450"/>
    <cellStyle name="Month 2 2 2 3 3" xfId="13451"/>
    <cellStyle name="Month 2 2 2 4" xfId="13452"/>
    <cellStyle name="Month 2 2 2 4 2" xfId="13453"/>
    <cellStyle name="Month 2 2 2 5" xfId="13454"/>
    <cellStyle name="Month 2 2 2 5 2" xfId="13455"/>
    <cellStyle name="Month 2 2 2 6" xfId="13456"/>
    <cellStyle name="Month 2 2 3" xfId="13457"/>
    <cellStyle name="Month 2 2 3 2" xfId="13458"/>
    <cellStyle name="Month 2 2 3 2 2" xfId="13459"/>
    <cellStyle name="Month 2 2 3 2 2 2" xfId="13460"/>
    <cellStyle name="Month 2 2 3 2 3" xfId="13461"/>
    <cellStyle name="Month 2 2 3 3" xfId="13462"/>
    <cellStyle name="Month 2 2 3 3 2" xfId="13463"/>
    <cellStyle name="Month 2 2 3 3 2 2" xfId="13464"/>
    <cellStyle name="Month 2 2 3 3 3" xfId="13465"/>
    <cellStyle name="Month 2 2 3 4" xfId="13466"/>
    <cellStyle name="Month 2 2 3 4 2" xfId="13467"/>
    <cellStyle name="Month 2 2 3 5" xfId="13468"/>
    <cellStyle name="Month 2 2 3 5 2" xfId="13469"/>
    <cellStyle name="Month 2 2 3 6" xfId="13470"/>
    <cellStyle name="Month 2 2 4" xfId="13471"/>
    <cellStyle name="Month 2 2 4 2" xfId="13472"/>
    <cellStyle name="Month 2 2 4 2 2" xfId="13473"/>
    <cellStyle name="Month 2 2 4 2 2 2" xfId="13474"/>
    <cellStyle name="Month 2 2 4 2 3" xfId="13475"/>
    <cellStyle name="Month 2 2 4 3" xfId="13476"/>
    <cellStyle name="Month 2 2 4 3 2" xfId="13477"/>
    <cellStyle name="Month 2 2 4 3 2 2" xfId="13478"/>
    <cellStyle name="Month 2 2 4 3 3" xfId="13479"/>
    <cellStyle name="Month 2 2 4 4" xfId="13480"/>
    <cellStyle name="Month 2 2 4 4 2" xfId="13481"/>
    <cellStyle name="Month 2 2 4 5" xfId="13482"/>
    <cellStyle name="Month 2 2 4 5 2" xfId="13483"/>
    <cellStyle name="Month 2 2 4 6" xfId="13484"/>
    <cellStyle name="Month 2 2 5" xfId="13485"/>
    <cellStyle name="Month 2 2 5 2" xfId="13486"/>
    <cellStyle name="Month 2 2 5 2 2" xfId="13487"/>
    <cellStyle name="Month 2 2 5 3" xfId="13488"/>
    <cellStyle name="Month 2 2 6" xfId="13489"/>
    <cellStyle name="Month 2 2_Other Benefits Allocation %" xfId="13490"/>
    <cellStyle name="Month 2 3" xfId="13491"/>
    <cellStyle name="Month 2 3 2" xfId="13492"/>
    <cellStyle name="Month 2 3 2 2" xfId="13493"/>
    <cellStyle name="Month 2 3 2 2 2" xfId="13494"/>
    <cellStyle name="Month 2 3 2 2 2 2" xfId="13495"/>
    <cellStyle name="Month 2 3 2 2 3" xfId="13496"/>
    <cellStyle name="Month 2 3 2 3" xfId="13497"/>
    <cellStyle name="Month 2 3 2 3 2" xfId="13498"/>
    <cellStyle name="Month 2 3 2 3 2 2" xfId="13499"/>
    <cellStyle name="Month 2 3 2 3 3" xfId="13500"/>
    <cellStyle name="Month 2 3 2 4" xfId="13501"/>
    <cellStyle name="Month 2 3 2 4 2" xfId="13502"/>
    <cellStyle name="Month 2 3 2 5" xfId="13503"/>
    <cellStyle name="Month 2 3 2 5 2" xfId="13504"/>
    <cellStyle name="Month 2 3 2 6" xfId="13505"/>
    <cellStyle name="Month 2 3 3" xfId="13506"/>
    <cellStyle name="Month 2 3 3 2" xfId="13507"/>
    <cellStyle name="Month 2 3 3 2 2" xfId="13508"/>
    <cellStyle name="Month 2 3 3 2 2 2" xfId="13509"/>
    <cellStyle name="Month 2 3 3 2 3" xfId="13510"/>
    <cellStyle name="Month 2 3 3 3" xfId="13511"/>
    <cellStyle name="Month 2 3 3 3 2" xfId="13512"/>
    <cellStyle name="Month 2 3 3 3 2 2" xfId="13513"/>
    <cellStyle name="Month 2 3 3 3 3" xfId="13514"/>
    <cellStyle name="Month 2 3 3 4" xfId="13515"/>
    <cellStyle name="Month 2 3 3 4 2" xfId="13516"/>
    <cellStyle name="Month 2 3 3 5" xfId="13517"/>
    <cellStyle name="Month 2 3 3 5 2" xfId="13518"/>
    <cellStyle name="Month 2 3 3 6" xfId="13519"/>
    <cellStyle name="Month 2 3 4" xfId="13520"/>
    <cellStyle name="Month 2 3 4 2" xfId="13521"/>
    <cellStyle name="Month 2 3 4 2 2" xfId="13522"/>
    <cellStyle name="Month 2 3 4 3" xfId="13523"/>
    <cellStyle name="Month 2 3 5" xfId="13524"/>
    <cellStyle name="Month 2 3 5 2" xfId="13525"/>
    <cellStyle name="Month 2 3 5 2 2" xfId="13526"/>
    <cellStyle name="Month 2 3 5 3" xfId="13527"/>
    <cellStyle name="Month 2 3 6" xfId="13528"/>
    <cellStyle name="Month 2 3 6 2" xfId="13529"/>
    <cellStyle name="Month 2 3 7" xfId="13530"/>
    <cellStyle name="Month 2 3 7 2" xfId="13531"/>
    <cellStyle name="Month 2 3 8" xfId="13532"/>
    <cellStyle name="Month 2 3_Other Benefits Allocation %" xfId="13533"/>
    <cellStyle name="Month 2 4" xfId="13534"/>
    <cellStyle name="Month 2 4 2" xfId="13535"/>
    <cellStyle name="Month 2 4 2 2" xfId="13536"/>
    <cellStyle name="Month 2 4 3" xfId="13537"/>
    <cellStyle name="Month 2 5" xfId="13538"/>
    <cellStyle name="Month 2_401K Summary" xfId="13539"/>
    <cellStyle name="Month 3" xfId="13540"/>
    <cellStyle name="Month 3 2" xfId="13541"/>
    <cellStyle name="Month 3 2 2" xfId="13542"/>
    <cellStyle name="Month 3 2 2 2" xfId="13543"/>
    <cellStyle name="Month 3 2 2 2 2" xfId="13544"/>
    <cellStyle name="Month 3 2 2 3" xfId="13545"/>
    <cellStyle name="Month 3 2 3" xfId="13546"/>
    <cellStyle name="Month 3 2 3 2" xfId="13547"/>
    <cellStyle name="Month 3 2 3 2 2" xfId="13548"/>
    <cellStyle name="Month 3 2 3 3" xfId="13549"/>
    <cellStyle name="Month 3 2 4" xfId="13550"/>
    <cellStyle name="Month 3 2 4 2" xfId="13551"/>
    <cellStyle name="Month 3 2 5" xfId="13552"/>
    <cellStyle name="Month 3 2 5 2" xfId="13553"/>
    <cellStyle name="Month 3 2 6" xfId="13554"/>
    <cellStyle name="Month 3 3" xfId="13555"/>
    <cellStyle name="Month 3 3 2" xfId="13556"/>
    <cellStyle name="Month 3 3 2 2" xfId="13557"/>
    <cellStyle name="Month 3 3 2 2 2" xfId="13558"/>
    <cellStyle name="Month 3 3 2 3" xfId="13559"/>
    <cellStyle name="Month 3 3 3" xfId="13560"/>
    <cellStyle name="Month 3 3 3 2" xfId="13561"/>
    <cellStyle name="Month 3 3 3 2 2" xfId="13562"/>
    <cellStyle name="Month 3 3 3 3" xfId="13563"/>
    <cellStyle name="Month 3 3 4" xfId="13564"/>
    <cellStyle name="Month 3 3 4 2" xfId="13565"/>
    <cellStyle name="Month 3 3 5" xfId="13566"/>
    <cellStyle name="Month 3 3 5 2" xfId="13567"/>
    <cellStyle name="Month 3 3 6" xfId="13568"/>
    <cellStyle name="Month 3 4" xfId="13569"/>
    <cellStyle name="Month 3 4 2" xfId="13570"/>
    <cellStyle name="Month 3 4 2 2" xfId="13571"/>
    <cellStyle name="Month 3 4 2 2 2" xfId="13572"/>
    <cellStyle name="Month 3 4 2 3" xfId="13573"/>
    <cellStyle name="Month 3 4 3" xfId="13574"/>
    <cellStyle name="Month 3 4 3 2" xfId="13575"/>
    <cellStyle name="Month 3 4 3 2 2" xfId="13576"/>
    <cellStyle name="Month 3 4 3 3" xfId="13577"/>
    <cellStyle name="Month 3 4 4" xfId="13578"/>
    <cellStyle name="Month 3 4 4 2" xfId="13579"/>
    <cellStyle name="Month 3 4 5" xfId="13580"/>
    <cellStyle name="Month 3 4 5 2" xfId="13581"/>
    <cellStyle name="Month 3 4 6" xfId="13582"/>
    <cellStyle name="Month 3 5" xfId="13583"/>
    <cellStyle name="Month 3 5 2" xfId="13584"/>
    <cellStyle name="Month 3 5 2 2" xfId="13585"/>
    <cellStyle name="Month 3 5 3" xfId="13586"/>
    <cellStyle name="Month 3 6" xfId="13587"/>
    <cellStyle name="Month 3_Other Benefits Allocation %" xfId="13588"/>
    <cellStyle name="Month 4" xfId="13589"/>
    <cellStyle name="Month 4 2" xfId="13590"/>
    <cellStyle name="Month 4 2 2" xfId="13591"/>
    <cellStyle name="Month 4 2 2 2" xfId="13592"/>
    <cellStyle name="Month 4 2 2 2 2" xfId="13593"/>
    <cellStyle name="Month 4 2 2 3" xfId="13594"/>
    <cellStyle name="Month 4 2 3" xfId="13595"/>
    <cellStyle name="Month 4 2 3 2" xfId="13596"/>
    <cellStyle name="Month 4 2 3 2 2" xfId="13597"/>
    <cellStyle name="Month 4 2 3 3" xfId="13598"/>
    <cellStyle name="Month 4 2 4" xfId="13599"/>
    <cellStyle name="Month 4 2 4 2" xfId="13600"/>
    <cellStyle name="Month 4 2 5" xfId="13601"/>
    <cellStyle name="Month 4 2 5 2" xfId="13602"/>
    <cellStyle name="Month 4 2 6" xfId="13603"/>
    <cellStyle name="Month 4 3" xfId="13604"/>
    <cellStyle name="Month 4 3 2" xfId="13605"/>
    <cellStyle name="Month 4 3 2 2" xfId="13606"/>
    <cellStyle name="Month 4 3 2 2 2" xfId="13607"/>
    <cellStyle name="Month 4 3 2 3" xfId="13608"/>
    <cellStyle name="Month 4 3 3" xfId="13609"/>
    <cellStyle name="Month 4 3 3 2" xfId="13610"/>
    <cellStyle name="Month 4 3 3 2 2" xfId="13611"/>
    <cellStyle name="Month 4 3 3 3" xfId="13612"/>
    <cellStyle name="Month 4 3 4" xfId="13613"/>
    <cellStyle name="Month 4 3 4 2" xfId="13614"/>
    <cellStyle name="Month 4 3 5" xfId="13615"/>
    <cellStyle name="Month 4 3 5 2" xfId="13616"/>
    <cellStyle name="Month 4 3 6" xfId="13617"/>
    <cellStyle name="Month 4 4" xfId="13618"/>
    <cellStyle name="Month 4 4 2" xfId="13619"/>
    <cellStyle name="Month 4 4 2 2" xfId="13620"/>
    <cellStyle name="Month 4 4 3" xfId="13621"/>
    <cellStyle name="Month 4 5" xfId="13622"/>
    <cellStyle name="Month 4 5 2" xfId="13623"/>
    <cellStyle name="Month 4 5 2 2" xfId="13624"/>
    <cellStyle name="Month 4 5 3" xfId="13625"/>
    <cellStyle name="Month 4 6" xfId="13626"/>
    <cellStyle name="Month 4 6 2" xfId="13627"/>
    <cellStyle name="Month 4 7" xfId="13628"/>
    <cellStyle name="Month 4 7 2" xfId="13629"/>
    <cellStyle name="Month 4 8" xfId="13630"/>
    <cellStyle name="Month 4_Other Benefits Allocation %" xfId="13631"/>
    <cellStyle name="Month 5" xfId="13632"/>
    <cellStyle name="Month 5 2" xfId="13633"/>
    <cellStyle name="Month 5 2 2" xfId="13634"/>
    <cellStyle name="Month 5 2 2 2" xfId="13635"/>
    <cellStyle name="Month 5 2 3" xfId="13636"/>
    <cellStyle name="Month 5 3" xfId="13637"/>
    <cellStyle name="Month 5 3 2" xfId="13638"/>
    <cellStyle name="Month 5 3 2 2" xfId="13639"/>
    <cellStyle name="Month 5 3 3" xfId="13640"/>
    <cellStyle name="Month 5 4" xfId="13641"/>
    <cellStyle name="Month 5 4 2" xfId="13642"/>
    <cellStyle name="Month 5 5" xfId="13643"/>
    <cellStyle name="Month 5 5 2" xfId="13644"/>
    <cellStyle name="Month 5 6" xfId="13645"/>
    <cellStyle name="Month 6" xfId="13646"/>
    <cellStyle name="Month 6 2" xfId="13647"/>
    <cellStyle name="Month 6 2 2" xfId="13648"/>
    <cellStyle name="Month 6 2 2 2" xfId="13649"/>
    <cellStyle name="Month 6 2 3" xfId="13650"/>
    <cellStyle name="Month 6 3" xfId="13651"/>
    <cellStyle name="Month 6 3 2" xfId="13652"/>
    <cellStyle name="Month 6 3 2 2" xfId="13653"/>
    <cellStyle name="Month 6 3 3" xfId="13654"/>
    <cellStyle name="Month 6 4" xfId="13655"/>
    <cellStyle name="Month 6 4 2" xfId="13656"/>
    <cellStyle name="Month 6 5" xfId="13657"/>
    <cellStyle name="Month 6 5 2" xfId="13658"/>
    <cellStyle name="Month 6 6" xfId="13659"/>
    <cellStyle name="Month 7" xfId="13660"/>
    <cellStyle name="Month 7 2" xfId="13661"/>
    <cellStyle name="Month 7 2 2" xfId="13662"/>
    <cellStyle name="Month 7 2 2 2" xfId="13663"/>
    <cellStyle name="Month 7 2 3" xfId="13664"/>
    <cellStyle name="Month 7 3" xfId="13665"/>
    <cellStyle name="Month 7 3 2" xfId="13666"/>
    <cellStyle name="Month 7 3 2 2" xfId="13667"/>
    <cellStyle name="Month 7 3 3" xfId="13668"/>
    <cellStyle name="Month 7 4" xfId="13669"/>
    <cellStyle name="Month 7 4 2" xfId="13670"/>
    <cellStyle name="Month 7 5" xfId="13671"/>
    <cellStyle name="Month 7 5 2" xfId="13672"/>
    <cellStyle name="Month 7 6" xfId="13673"/>
    <cellStyle name="Month 8" xfId="13674"/>
    <cellStyle name="Month 8 2" xfId="13675"/>
    <cellStyle name="Month 8 2 2" xfId="13676"/>
    <cellStyle name="Month 8 2 2 2" xfId="13677"/>
    <cellStyle name="Month 8 2 3" xfId="13678"/>
    <cellStyle name="Month 8 3" xfId="13679"/>
    <cellStyle name="Month 8 3 2" xfId="13680"/>
    <cellStyle name="Month 8 3 2 2" xfId="13681"/>
    <cellStyle name="Month 8 3 3" xfId="13682"/>
    <cellStyle name="Month 8 4" xfId="13683"/>
    <cellStyle name="Month 8 4 2" xfId="13684"/>
    <cellStyle name="Month 8 5" xfId="13685"/>
    <cellStyle name="Month 8 5 2" xfId="13686"/>
    <cellStyle name="Month 8 6" xfId="13687"/>
    <cellStyle name="Month 9" xfId="13688"/>
    <cellStyle name="Month 9 2" xfId="13689"/>
    <cellStyle name="Month 9 2 2" xfId="13690"/>
    <cellStyle name="Month 9 2 2 2" xfId="13691"/>
    <cellStyle name="Month 9 2 3" xfId="13692"/>
    <cellStyle name="Month 9 3" xfId="13693"/>
    <cellStyle name="Month 9 3 2" xfId="13694"/>
    <cellStyle name="Month 9 3 2 2" xfId="13695"/>
    <cellStyle name="Month 9 3 3" xfId="13696"/>
    <cellStyle name="Month 9 4" xfId="13697"/>
    <cellStyle name="Month 9 4 2" xfId="13698"/>
    <cellStyle name="Month 9 5" xfId="13699"/>
    <cellStyle name="Month 9 5 2" xfId="13700"/>
    <cellStyle name="Month 9 6" xfId="13701"/>
    <cellStyle name="Month_401K Summary" xfId="13702"/>
    <cellStyle name="Month-long" xfId="13703"/>
    <cellStyle name="Month-long 2" xfId="13704"/>
    <cellStyle name="Month-long_Aug 2014 Variance" xfId="13705"/>
    <cellStyle name="Month-short" xfId="13706"/>
    <cellStyle name="Month-short 2" xfId="13707"/>
    <cellStyle name="Month-short_Aug 2014 Variance" xfId="13708"/>
    <cellStyle name="Mon-yr" xfId="13709"/>
    <cellStyle name="Multiple" xfId="13710"/>
    <cellStyle name="Multiple1" xfId="13711"/>
    <cellStyle name="Multiple1 2" xfId="13712"/>
    <cellStyle name="Multiple1_March_LTD_Premium" xfId="13713"/>
    <cellStyle name="Multiples" xfId="13714"/>
    <cellStyle name="Multiples 2" xfId="13715"/>
    <cellStyle name="Multiples_March_LTD_Premium" xfId="13716"/>
    <cellStyle name="Multiple-Terminal" xfId="13717"/>
    <cellStyle name="Multiple-Value" xfId="13718"/>
    <cellStyle name="Multiple-Value 2" xfId="13719"/>
    <cellStyle name="n" xfId="13720"/>
    <cellStyle name="n_2003 Wkld MASTER" xfId="13721"/>
    <cellStyle name="n_2003 Wkld Master In Progress V5" xfId="13722"/>
    <cellStyle name="n_2004 Wkld Rev6" xfId="13723"/>
    <cellStyle name="n_2004 Wkld Rev8" xfId="13724"/>
    <cellStyle name="n_2005 CMH Fcst Rev5" xfId="13725"/>
    <cellStyle name="n_2005 CMH History" xfId="13726"/>
    <cellStyle name="n_2006 NSA Fcst FINAL V5 113k NSA 0929 V1" xfId="13727"/>
    <cellStyle name="n_2006 Wkld Preliminary working file 1-6 MB" xfId="13728"/>
    <cellStyle name="n_75A &amp; 75D tracking for Bud Rev" xfId="13729"/>
    <cellStyle name="n_Actual Data" xfId="13730"/>
    <cellStyle name="n_BR" xfId="13731"/>
    <cellStyle name="n_BV" xfId="13732"/>
    <cellStyle name="n_CB" xfId="13733"/>
    <cellStyle name="n_CD" xfId="13734"/>
    <cellStyle name="n_CF" xfId="13735"/>
    <cellStyle name="n_Copy of 2007 CMH Workload Plan-SS-9-29-06 V1" xfId="13736"/>
    <cellStyle name="n_Cust Resp YTD Jun06 by TW" xfId="13737"/>
    <cellStyle name="n_Jan07 WP CMH Completed" xfId="13738"/>
    <cellStyle name="n_Lg Rev Summary 2006 rev.1" xfId="13739"/>
    <cellStyle name="n_March07 Check" xfId="13740"/>
    <cellStyle name="n_MS" xfId="13741"/>
    <cellStyle name="n_NA" xfId="13742"/>
    <cellStyle name="n_NB" xfId="13743"/>
    <cellStyle name="n_ND" xfId="13744"/>
    <cellStyle name="n_NF" xfId="13745"/>
    <cellStyle name="n_SB" xfId="13746"/>
    <cellStyle name="n_SD" xfId="13747"/>
    <cellStyle name="n_Target 2004" xfId="13748"/>
    <cellStyle name="n_TB" xfId="13749"/>
    <cellStyle name="n_TC" xfId="13750"/>
    <cellStyle name="n_WB" xfId="13751"/>
    <cellStyle name="n_WD" xfId="13752"/>
    <cellStyle name="n_Wkld Assign Area Tgt 570k V9" xfId="13753"/>
    <cellStyle name="Names" xfId="13754"/>
    <cellStyle name="Neutral 10" xfId="13755"/>
    <cellStyle name="Neutral 2" xfId="13756"/>
    <cellStyle name="Neutral 2 2" xfId="13757"/>
    <cellStyle name="Neutral 2 3" xfId="13758"/>
    <cellStyle name="Neutral 3" xfId="13759"/>
    <cellStyle name="Neutral 3 2" xfId="13760"/>
    <cellStyle name="Neutral 4" xfId="13761"/>
    <cellStyle name="Neutral 5" xfId="13762"/>
    <cellStyle name="Neutral 6" xfId="13763"/>
    <cellStyle name="Neutral 7" xfId="13764"/>
    <cellStyle name="Neutral 8" xfId="13765"/>
    <cellStyle name="Neutral 9" xfId="13766"/>
    <cellStyle name="New Times Roman" xfId="13767"/>
    <cellStyle name="no dec" xfId="13768"/>
    <cellStyle name="Nor" xfId="13769"/>
    <cellStyle name="Normal" xfId="0" builtinId="0"/>
    <cellStyle name="Normal - Style1" xfId="13770"/>
    <cellStyle name="Normal - Style1 2" xfId="13771"/>
    <cellStyle name="Normal - Style1 3" xfId="13772"/>
    <cellStyle name="Normal - Style1_3) LTD 2014 FPL Exp Mid Yr" xfId="13773"/>
    <cellStyle name="Normal - Style5" xfId="13774"/>
    <cellStyle name="Normal 10" xfId="13775"/>
    <cellStyle name="Normal 10 10" xfId="64602"/>
    <cellStyle name="Normal 10 11" xfId="64603"/>
    <cellStyle name="Normal 10 12" xfId="64604"/>
    <cellStyle name="Normal 10 2" xfId="13776"/>
    <cellStyle name="Normal 10 3" xfId="13777"/>
    <cellStyle name="Normal 10 4" xfId="64605"/>
    <cellStyle name="Normal 10 5" xfId="64606"/>
    <cellStyle name="Normal 10 6" xfId="64607"/>
    <cellStyle name="Normal 10 7" xfId="64608"/>
    <cellStyle name="Normal 10 8" xfId="64609"/>
    <cellStyle name="Normal 10 9" xfId="64610"/>
    <cellStyle name="Normal 10_Data" xfId="13778"/>
    <cellStyle name="Normal 100" xfId="13779"/>
    <cellStyle name="Normal 101" xfId="13780"/>
    <cellStyle name="Normal 102" xfId="13781"/>
    <cellStyle name="Normal 103" xfId="13782"/>
    <cellStyle name="Normal 104" xfId="13783"/>
    <cellStyle name="Normal 105" xfId="13784"/>
    <cellStyle name="Normal 106" xfId="13785"/>
    <cellStyle name="Normal 107" xfId="13786"/>
    <cellStyle name="Normal 108" xfId="13787"/>
    <cellStyle name="Normal 109" xfId="13788"/>
    <cellStyle name="Normal 11" xfId="13789"/>
    <cellStyle name="Normal 11 2" xfId="13790"/>
    <cellStyle name="Normal 11 2 2" xfId="13791"/>
    <cellStyle name="Normal 11 3" xfId="13792"/>
    <cellStyle name="Normal 11_3) LTD 2014 FPL Exp Mid Yr" xfId="13793"/>
    <cellStyle name="Normal 110" xfId="13794"/>
    <cellStyle name="Normal 111" xfId="13795"/>
    <cellStyle name="Normal 112" xfId="13796"/>
    <cellStyle name="Normal 113" xfId="13797"/>
    <cellStyle name="Normal 114" xfId="13798"/>
    <cellStyle name="Normal 115" xfId="13799"/>
    <cellStyle name="Normal 116" xfId="13800"/>
    <cellStyle name="Normal 117" xfId="13801"/>
    <cellStyle name="Normal 118" xfId="13802"/>
    <cellStyle name="Normal 119" xfId="13803"/>
    <cellStyle name="Normal 12" xfId="13804"/>
    <cellStyle name="Normal 12 2" xfId="13805"/>
    <cellStyle name="Normal 12 3" xfId="13806"/>
    <cellStyle name="Normal 12 3 2" xfId="13807"/>
    <cellStyle name="Normal 12 3 2 2" xfId="13808"/>
    <cellStyle name="Normal 12 3 3" xfId="13809"/>
    <cellStyle name="Normal 12 4" xfId="13810"/>
    <cellStyle name="Normal 12 4 2" xfId="13811"/>
    <cellStyle name="Normal 12 5" xfId="13812"/>
    <cellStyle name="Normal 12_3) LTD 2014 FPL Exp Mid Yr" xfId="13813"/>
    <cellStyle name="Normal 120" xfId="13814"/>
    <cellStyle name="Normal 121" xfId="13815"/>
    <cellStyle name="Normal 122" xfId="13816"/>
    <cellStyle name="Normal 123" xfId="13817"/>
    <cellStyle name="Normal 124" xfId="13818"/>
    <cellStyle name="Normal 125" xfId="13819"/>
    <cellStyle name="Normal 126" xfId="13820"/>
    <cellStyle name="Normal 127" xfId="13821"/>
    <cellStyle name="Normal 128" xfId="13822"/>
    <cellStyle name="Normal 129" xfId="13823"/>
    <cellStyle name="Normal 13" xfId="13824"/>
    <cellStyle name="Normal 13 2" xfId="13825"/>
    <cellStyle name="Normal 13 3" xfId="13826"/>
    <cellStyle name="Normal 13 4" xfId="64611"/>
    <cellStyle name="Normal 13_3) LTD 2014 FPL Exp Mid Yr" xfId="13827"/>
    <cellStyle name="Normal 130" xfId="13828"/>
    <cellStyle name="Normal 131" xfId="13829"/>
    <cellStyle name="Normal 132" xfId="13830"/>
    <cellStyle name="Normal 133" xfId="64578"/>
    <cellStyle name="Normal 14" xfId="13831"/>
    <cellStyle name="Normal 14 2" xfId="13832"/>
    <cellStyle name="Normal 14 3" xfId="13833"/>
    <cellStyle name="Normal 14 4" xfId="13834"/>
    <cellStyle name="Normal 14_3) LTD 2014 FPL Exp Mid Yr" xfId="13835"/>
    <cellStyle name="Normal 15" xfId="13836"/>
    <cellStyle name="Normal 15 2" xfId="13837"/>
    <cellStyle name="Normal 15_3) LTD 2014 FPL Exp Mid Yr" xfId="13838"/>
    <cellStyle name="Normal 16" xfId="13839"/>
    <cellStyle name="Normal 16 2" xfId="13840"/>
    <cellStyle name="Normal 16 3" xfId="13841"/>
    <cellStyle name="Normal 16_Dental" xfId="13842"/>
    <cellStyle name="Normal 169" xfId="13843"/>
    <cellStyle name="Normal 17" xfId="13844"/>
    <cellStyle name="Normal 17 2" xfId="13845"/>
    <cellStyle name="Normal 18" xfId="13846"/>
    <cellStyle name="Normal 18 2" xfId="13847"/>
    <cellStyle name="Normal 18 2 2" xfId="13848"/>
    <cellStyle name="Normal 18_March_LTD_Premium" xfId="13849"/>
    <cellStyle name="Normal 19" xfId="13850"/>
    <cellStyle name="Normal 19 2" xfId="13851"/>
    <cellStyle name="Normal 19 2 2" xfId="13852"/>
    <cellStyle name="Normal 19_March_LTD_Premium" xfId="13853"/>
    <cellStyle name="Normal 2" xfId="13854"/>
    <cellStyle name="Normal 2 10" xfId="13855"/>
    <cellStyle name="Normal 2 11" xfId="13856"/>
    <cellStyle name="Normal 2 11 2" xfId="13857"/>
    <cellStyle name="Normal 2 11 2 2" xfId="13858"/>
    <cellStyle name="Normal 2 11 2 2 2" xfId="13859"/>
    <cellStyle name="Normal 2 11 2 3" xfId="13860"/>
    <cellStyle name="Normal 2 11 3" xfId="13861"/>
    <cellStyle name="Normal 2 11 3 2" xfId="13862"/>
    <cellStyle name="Normal 2 11 3 2 2" xfId="13863"/>
    <cellStyle name="Normal 2 11 3 3" xfId="13864"/>
    <cellStyle name="Normal 2 11 4" xfId="13865"/>
    <cellStyle name="Normal 2 11 4 2" xfId="13866"/>
    <cellStyle name="Normal 2 11 5" xfId="13867"/>
    <cellStyle name="Normal 2 11 5 2" xfId="13868"/>
    <cellStyle name="Normal 2 11 6" xfId="13869"/>
    <cellStyle name="Normal 2 12" xfId="13870"/>
    <cellStyle name="Normal 2 12 2" xfId="13871"/>
    <cellStyle name="Normal 2 12 2 2" xfId="13872"/>
    <cellStyle name="Normal 2 12 2 2 2" xfId="13873"/>
    <cellStyle name="Normal 2 12 2 3" xfId="13874"/>
    <cellStyle name="Normal 2 12 3" xfId="13875"/>
    <cellStyle name="Normal 2 12 3 2" xfId="13876"/>
    <cellStyle name="Normal 2 12 3 2 2" xfId="13877"/>
    <cellStyle name="Normal 2 12 3 3" xfId="13878"/>
    <cellStyle name="Normal 2 12 4" xfId="13879"/>
    <cellStyle name="Normal 2 12 4 2" xfId="13880"/>
    <cellStyle name="Normal 2 12 5" xfId="13881"/>
    <cellStyle name="Normal 2 12 5 2" xfId="13882"/>
    <cellStyle name="Normal 2 12 6" xfId="13883"/>
    <cellStyle name="Normal 2 13" xfId="13884"/>
    <cellStyle name="Normal 2 13 2" xfId="13885"/>
    <cellStyle name="Normal 2 13 2 2" xfId="13886"/>
    <cellStyle name="Normal 2 13 3" xfId="13887"/>
    <cellStyle name="Normal 2 14" xfId="13888"/>
    <cellStyle name="Normal 2 14 2" xfId="13889"/>
    <cellStyle name="Normal 2 14 2 2" xfId="13890"/>
    <cellStyle name="Normal 2 14 3" xfId="13891"/>
    <cellStyle name="Normal 2 15" xfId="13892"/>
    <cellStyle name="Normal 2 15 2" xfId="13893"/>
    <cellStyle name="Normal 2 15 2 2" xfId="13894"/>
    <cellStyle name="Normal 2 16" xfId="13895"/>
    <cellStyle name="Normal 2 16 2" xfId="13896"/>
    <cellStyle name="Normal 2 17" xfId="13897"/>
    <cellStyle name="Normal 2 2" xfId="13898"/>
    <cellStyle name="Normal 2 2 10" xfId="13899"/>
    <cellStyle name="Normal 2 2 11" xfId="13900"/>
    <cellStyle name="Normal 2 2 2" xfId="13901"/>
    <cellStyle name="Normal 2 2 2 2" xfId="13902"/>
    <cellStyle name="Normal 2 2 2 3" xfId="13903"/>
    <cellStyle name="Normal 2 2 2_401K Summary" xfId="13904"/>
    <cellStyle name="Normal 2 2 3" xfId="13905"/>
    <cellStyle name="Normal 2 2 4" xfId="13906"/>
    <cellStyle name="Normal 2 2 5" xfId="13907"/>
    <cellStyle name="Normal 2 2 6" xfId="13908"/>
    <cellStyle name="Normal 2 2 7" xfId="13909"/>
    <cellStyle name="Normal 2 2 8" xfId="13910"/>
    <cellStyle name="Normal 2 2 9" xfId="13911"/>
    <cellStyle name="Normal 2 2_3) LTD 2014 FPL Exp Mid Yr" xfId="13912"/>
    <cellStyle name="Normal 2 3" xfId="13913"/>
    <cellStyle name="Normal 2 3 2" xfId="13914"/>
    <cellStyle name="Normal 2 3_3) LTD 2014 FPL Exp Mid Yr" xfId="13915"/>
    <cellStyle name="Normal 2 4" xfId="13916"/>
    <cellStyle name="Normal 2 4 2" xfId="13917"/>
    <cellStyle name="Normal 2 4 3" xfId="13918"/>
    <cellStyle name="Normal 2 4_401K Summary" xfId="13919"/>
    <cellStyle name="Normal 2 5" xfId="13920"/>
    <cellStyle name="Normal 2 5 10" xfId="13921"/>
    <cellStyle name="Normal 2 5 10 2" xfId="13922"/>
    <cellStyle name="Normal 2 5 11" xfId="13923"/>
    <cellStyle name="Normal 2 5 11 2" xfId="13924"/>
    <cellStyle name="Normal 2 5 12" xfId="13925"/>
    <cellStyle name="Normal 2 5 2" xfId="13926"/>
    <cellStyle name="Normal 2 5 2 2" xfId="13927"/>
    <cellStyle name="Normal 2 5 2 2 2" xfId="13928"/>
    <cellStyle name="Normal 2 5 2 2 2 2" xfId="13929"/>
    <cellStyle name="Normal 2 5 2 2 2 2 2" xfId="13930"/>
    <cellStyle name="Normal 2 5 2 2 2 2 2 2" xfId="13931"/>
    <cellStyle name="Normal 2 5 2 2 2 2 3" xfId="13932"/>
    <cellStyle name="Normal 2 5 2 2 2 3" xfId="13933"/>
    <cellStyle name="Normal 2 5 2 2 2 3 2" xfId="13934"/>
    <cellStyle name="Normal 2 5 2 2 2 3 2 2" xfId="13935"/>
    <cellStyle name="Normal 2 5 2 2 2 3 3" xfId="13936"/>
    <cellStyle name="Normal 2 5 2 2 2 4" xfId="13937"/>
    <cellStyle name="Normal 2 5 2 2 2 4 2" xfId="13938"/>
    <cellStyle name="Normal 2 5 2 2 2 5" xfId="13939"/>
    <cellStyle name="Normal 2 5 2 2 2 5 2" xfId="13940"/>
    <cellStyle name="Normal 2 5 2 2 2 6" xfId="13941"/>
    <cellStyle name="Normal 2 5 2 2 3" xfId="13942"/>
    <cellStyle name="Normal 2 5 2 2 3 2" xfId="13943"/>
    <cellStyle name="Normal 2 5 2 2 3 2 2" xfId="13944"/>
    <cellStyle name="Normal 2 5 2 2 3 2 2 2" xfId="13945"/>
    <cellStyle name="Normal 2 5 2 2 3 2 3" xfId="13946"/>
    <cellStyle name="Normal 2 5 2 2 3 3" xfId="13947"/>
    <cellStyle name="Normal 2 5 2 2 3 3 2" xfId="13948"/>
    <cellStyle name="Normal 2 5 2 2 3 3 2 2" xfId="13949"/>
    <cellStyle name="Normal 2 5 2 2 3 3 3" xfId="13950"/>
    <cellStyle name="Normal 2 5 2 2 3 4" xfId="13951"/>
    <cellStyle name="Normal 2 5 2 2 3 4 2" xfId="13952"/>
    <cellStyle name="Normal 2 5 2 2 3 5" xfId="13953"/>
    <cellStyle name="Normal 2 5 2 2 3 5 2" xfId="13954"/>
    <cellStyle name="Normal 2 5 2 2 3 6" xfId="13955"/>
    <cellStyle name="Normal 2 5 2 2 4" xfId="13956"/>
    <cellStyle name="Normal 2 5 2 2 4 2" xfId="13957"/>
    <cellStyle name="Normal 2 5 2 2 4 2 2" xfId="13958"/>
    <cellStyle name="Normal 2 5 2 2 4 3" xfId="13959"/>
    <cellStyle name="Normal 2 5 2 2 5" xfId="13960"/>
    <cellStyle name="Normal 2 5 2 2 5 2" xfId="13961"/>
    <cellStyle name="Normal 2 5 2 2 5 2 2" xfId="13962"/>
    <cellStyle name="Normal 2 5 2 2 5 3" xfId="13963"/>
    <cellStyle name="Normal 2 5 2 2 6" xfId="13964"/>
    <cellStyle name="Normal 2 5 2 2 6 2" xfId="13965"/>
    <cellStyle name="Normal 2 5 2 2 7" xfId="13966"/>
    <cellStyle name="Normal 2 5 2 2 7 2" xfId="13967"/>
    <cellStyle name="Normal 2 5 2 2 8" xfId="13968"/>
    <cellStyle name="Normal 2 5 2 2_Other Benefits Allocation %" xfId="13969"/>
    <cellStyle name="Normal 2 5 2 3" xfId="13970"/>
    <cellStyle name="Normal 2 5 2 3 2" xfId="13971"/>
    <cellStyle name="Normal 2 5 2 3 2 2" xfId="13972"/>
    <cellStyle name="Normal 2 5 2 3 2 2 2" xfId="13973"/>
    <cellStyle name="Normal 2 5 2 3 2 3" xfId="13974"/>
    <cellStyle name="Normal 2 5 2 3 3" xfId="13975"/>
    <cellStyle name="Normal 2 5 2 3 3 2" xfId="13976"/>
    <cellStyle name="Normal 2 5 2 3 3 2 2" xfId="13977"/>
    <cellStyle name="Normal 2 5 2 3 3 3" xfId="13978"/>
    <cellStyle name="Normal 2 5 2 3 4" xfId="13979"/>
    <cellStyle name="Normal 2 5 2 3 4 2" xfId="13980"/>
    <cellStyle name="Normal 2 5 2 3 5" xfId="13981"/>
    <cellStyle name="Normal 2 5 2 3 5 2" xfId="13982"/>
    <cellStyle name="Normal 2 5 2 3 6" xfId="13983"/>
    <cellStyle name="Normal 2 5 2 4" xfId="13984"/>
    <cellStyle name="Normal 2 5 2 4 2" xfId="13985"/>
    <cellStyle name="Normal 2 5 2 4 2 2" xfId="13986"/>
    <cellStyle name="Normal 2 5 2 4 2 2 2" xfId="13987"/>
    <cellStyle name="Normal 2 5 2 4 2 3" xfId="13988"/>
    <cellStyle name="Normal 2 5 2 4 3" xfId="13989"/>
    <cellStyle name="Normal 2 5 2 4 3 2" xfId="13990"/>
    <cellStyle name="Normal 2 5 2 4 3 2 2" xfId="13991"/>
    <cellStyle name="Normal 2 5 2 4 3 3" xfId="13992"/>
    <cellStyle name="Normal 2 5 2 4 4" xfId="13993"/>
    <cellStyle name="Normal 2 5 2 4 4 2" xfId="13994"/>
    <cellStyle name="Normal 2 5 2 4 5" xfId="13995"/>
    <cellStyle name="Normal 2 5 2 4 5 2" xfId="13996"/>
    <cellStyle name="Normal 2 5 2 4 6" xfId="13997"/>
    <cellStyle name="Normal 2 5 2 5" xfId="13998"/>
    <cellStyle name="Normal 2 5 2 5 2" xfId="13999"/>
    <cellStyle name="Normal 2 5 2 5 2 2" xfId="14000"/>
    <cellStyle name="Normal 2 5 2 5 3" xfId="14001"/>
    <cellStyle name="Normal 2 5 2 6" xfId="14002"/>
    <cellStyle name="Normal 2 5 2 6 2" xfId="14003"/>
    <cellStyle name="Normal 2 5 2 6 2 2" xfId="14004"/>
    <cellStyle name="Normal 2 5 2 6 3" xfId="14005"/>
    <cellStyle name="Normal 2 5 2 7" xfId="14006"/>
    <cellStyle name="Normal 2 5 2 7 2" xfId="14007"/>
    <cellStyle name="Normal 2 5 2 8" xfId="14008"/>
    <cellStyle name="Normal 2 5 2 8 2" xfId="14009"/>
    <cellStyle name="Normal 2 5 2 9" xfId="14010"/>
    <cellStyle name="Normal 2 5 2_Other Benefits Allocation %" xfId="14011"/>
    <cellStyle name="Normal 2 5 3" xfId="14012"/>
    <cellStyle name="Normal 2 5 3 2" xfId="14013"/>
    <cellStyle name="Normal 2 5 3 2 2" xfId="14014"/>
    <cellStyle name="Normal 2 5 3 2 2 2" xfId="14015"/>
    <cellStyle name="Normal 2 5 3 2 2 2 2" xfId="14016"/>
    <cellStyle name="Normal 2 5 3 2 2 3" xfId="14017"/>
    <cellStyle name="Normal 2 5 3 2 3" xfId="14018"/>
    <cellStyle name="Normal 2 5 3 2 3 2" xfId="14019"/>
    <cellStyle name="Normal 2 5 3 2 3 2 2" xfId="14020"/>
    <cellStyle name="Normal 2 5 3 2 3 3" xfId="14021"/>
    <cellStyle name="Normal 2 5 3 2 4" xfId="14022"/>
    <cellStyle name="Normal 2 5 3 2 4 2" xfId="14023"/>
    <cellStyle name="Normal 2 5 3 2 5" xfId="14024"/>
    <cellStyle name="Normal 2 5 3 2 5 2" xfId="14025"/>
    <cellStyle name="Normal 2 5 3 2 6" xfId="14026"/>
    <cellStyle name="Normal 2 5 3 3" xfId="14027"/>
    <cellStyle name="Normal 2 5 3 3 2" xfId="14028"/>
    <cellStyle name="Normal 2 5 3 3 2 2" xfId="14029"/>
    <cellStyle name="Normal 2 5 3 3 2 2 2" xfId="14030"/>
    <cellStyle name="Normal 2 5 3 3 2 3" xfId="14031"/>
    <cellStyle name="Normal 2 5 3 3 3" xfId="14032"/>
    <cellStyle name="Normal 2 5 3 3 3 2" xfId="14033"/>
    <cellStyle name="Normal 2 5 3 3 3 2 2" xfId="14034"/>
    <cellStyle name="Normal 2 5 3 3 3 3" xfId="14035"/>
    <cellStyle name="Normal 2 5 3 3 4" xfId="14036"/>
    <cellStyle name="Normal 2 5 3 3 4 2" xfId="14037"/>
    <cellStyle name="Normal 2 5 3 3 5" xfId="14038"/>
    <cellStyle name="Normal 2 5 3 3 5 2" xfId="14039"/>
    <cellStyle name="Normal 2 5 3 3 6" xfId="14040"/>
    <cellStyle name="Normal 2 5 3 4" xfId="14041"/>
    <cellStyle name="Normal 2 5 3 4 2" xfId="14042"/>
    <cellStyle name="Normal 2 5 3 4 2 2" xfId="14043"/>
    <cellStyle name="Normal 2 5 3 4 3" xfId="14044"/>
    <cellStyle name="Normal 2 5 3 5" xfId="14045"/>
    <cellStyle name="Normal 2 5 3 5 2" xfId="14046"/>
    <cellStyle name="Normal 2 5 3 5 2 2" xfId="14047"/>
    <cellStyle name="Normal 2 5 3 5 3" xfId="14048"/>
    <cellStyle name="Normal 2 5 3 6" xfId="14049"/>
    <cellStyle name="Normal 2 5 3 6 2" xfId="14050"/>
    <cellStyle name="Normal 2 5 3 7" xfId="14051"/>
    <cellStyle name="Normal 2 5 3 7 2" xfId="14052"/>
    <cellStyle name="Normal 2 5 3 8" xfId="14053"/>
    <cellStyle name="Normal 2 5 3_Other Benefits Allocation %" xfId="14054"/>
    <cellStyle name="Normal 2 5 4" xfId="14055"/>
    <cellStyle name="Normal 2 5 4 2" xfId="14056"/>
    <cellStyle name="Normal 2 5 4 2 2" xfId="14057"/>
    <cellStyle name="Normal 2 5 4 2 2 2" xfId="14058"/>
    <cellStyle name="Normal 2 5 4 2 2 2 2" xfId="14059"/>
    <cellStyle name="Normal 2 5 4 2 2 3" xfId="14060"/>
    <cellStyle name="Normal 2 5 4 2 3" xfId="14061"/>
    <cellStyle name="Normal 2 5 4 2 3 2" xfId="14062"/>
    <cellStyle name="Normal 2 5 4 2 3 2 2" xfId="14063"/>
    <cellStyle name="Normal 2 5 4 2 3 3" xfId="14064"/>
    <cellStyle name="Normal 2 5 4 2 4" xfId="14065"/>
    <cellStyle name="Normal 2 5 4 2 4 2" xfId="14066"/>
    <cellStyle name="Normal 2 5 4 2 5" xfId="14067"/>
    <cellStyle name="Normal 2 5 4 2 5 2" xfId="14068"/>
    <cellStyle name="Normal 2 5 4 2 6" xfId="14069"/>
    <cellStyle name="Normal 2 5 4 3" xfId="14070"/>
    <cellStyle name="Normal 2 5 4 3 2" xfId="14071"/>
    <cellStyle name="Normal 2 5 4 3 2 2" xfId="14072"/>
    <cellStyle name="Normal 2 5 4 3 2 2 2" xfId="14073"/>
    <cellStyle name="Normal 2 5 4 3 2 3" xfId="14074"/>
    <cellStyle name="Normal 2 5 4 3 3" xfId="14075"/>
    <cellStyle name="Normal 2 5 4 3 3 2" xfId="14076"/>
    <cellStyle name="Normal 2 5 4 3 3 2 2" xfId="14077"/>
    <cellStyle name="Normal 2 5 4 3 3 3" xfId="14078"/>
    <cellStyle name="Normal 2 5 4 3 4" xfId="14079"/>
    <cellStyle name="Normal 2 5 4 3 4 2" xfId="14080"/>
    <cellStyle name="Normal 2 5 4 3 5" xfId="14081"/>
    <cellStyle name="Normal 2 5 4 3 5 2" xfId="14082"/>
    <cellStyle name="Normal 2 5 4 3 6" xfId="14083"/>
    <cellStyle name="Normal 2 5 4 4" xfId="14084"/>
    <cellStyle name="Normal 2 5 4 4 2" xfId="14085"/>
    <cellStyle name="Normal 2 5 4 4 2 2" xfId="14086"/>
    <cellStyle name="Normal 2 5 4 4 3" xfId="14087"/>
    <cellStyle name="Normal 2 5 4 5" xfId="14088"/>
    <cellStyle name="Normal 2 5 4 5 2" xfId="14089"/>
    <cellStyle name="Normal 2 5 4 5 2 2" xfId="14090"/>
    <cellStyle name="Normal 2 5 4 5 3" xfId="14091"/>
    <cellStyle name="Normal 2 5 4 6" xfId="14092"/>
    <cellStyle name="Normal 2 5 4 6 2" xfId="14093"/>
    <cellStyle name="Normal 2 5 4 7" xfId="14094"/>
    <cellStyle name="Normal 2 5 4 7 2" xfId="14095"/>
    <cellStyle name="Normal 2 5 4 8" xfId="14096"/>
    <cellStyle name="Normal 2 5 4_Other Benefits Allocation %" xfId="14097"/>
    <cellStyle name="Normal 2 5 5" xfId="14098"/>
    <cellStyle name="Normal 2 5 5 2" xfId="14099"/>
    <cellStyle name="Normal 2 5 5 2 2" xfId="14100"/>
    <cellStyle name="Normal 2 5 5 2 2 2" xfId="14101"/>
    <cellStyle name="Normal 2 5 5 2 2 2 2" xfId="14102"/>
    <cellStyle name="Normal 2 5 5 2 2 3" xfId="14103"/>
    <cellStyle name="Normal 2 5 5 2 3" xfId="14104"/>
    <cellStyle name="Normal 2 5 5 2 3 2" xfId="14105"/>
    <cellStyle name="Normal 2 5 5 2 3 2 2" xfId="14106"/>
    <cellStyle name="Normal 2 5 5 2 3 3" xfId="14107"/>
    <cellStyle name="Normal 2 5 5 2 4" xfId="14108"/>
    <cellStyle name="Normal 2 5 5 2 4 2" xfId="14109"/>
    <cellStyle name="Normal 2 5 5 2 5" xfId="14110"/>
    <cellStyle name="Normal 2 5 5 2 5 2" xfId="14111"/>
    <cellStyle name="Normal 2 5 5 2 6" xfId="14112"/>
    <cellStyle name="Normal 2 5 5 3" xfId="14113"/>
    <cellStyle name="Normal 2 5 5 3 2" xfId="14114"/>
    <cellStyle name="Normal 2 5 5 3 2 2" xfId="14115"/>
    <cellStyle name="Normal 2 5 5 3 2 2 2" xfId="14116"/>
    <cellStyle name="Normal 2 5 5 3 2 3" xfId="14117"/>
    <cellStyle name="Normal 2 5 5 3 3" xfId="14118"/>
    <cellStyle name="Normal 2 5 5 3 3 2" xfId="14119"/>
    <cellStyle name="Normal 2 5 5 3 3 2 2" xfId="14120"/>
    <cellStyle name="Normal 2 5 5 3 3 3" xfId="14121"/>
    <cellStyle name="Normal 2 5 5 3 4" xfId="14122"/>
    <cellStyle name="Normal 2 5 5 3 4 2" xfId="14123"/>
    <cellStyle name="Normal 2 5 5 3 5" xfId="14124"/>
    <cellStyle name="Normal 2 5 5 3 5 2" xfId="14125"/>
    <cellStyle name="Normal 2 5 5 3 6" xfId="14126"/>
    <cellStyle name="Normal 2 5 5 4" xfId="14127"/>
    <cellStyle name="Normal 2 5 5 4 2" xfId="14128"/>
    <cellStyle name="Normal 2 5 5 4 2 2" xfId="14129"/>
    <cellStyle name="Normal 2 5 5 4 3" xfId="14130"/>
    <cellStyle name="Normal 2 5 5 5" xfId="14131"/>
    <cellStyle name="Normal 2 5 5 5 2" xfId="14132"/>
    <cellStyle name="Normal 2 5 5 5 2 2" xfId="14133"/>
    <cellStyle name="Normal 2 5 5 5 3" xfId="14134"/>
    <cellStyle name="Normal 2 5 5 6" xfId="14135"/>
    <cellStyle name="Normal 2 5 5 6 2" xfId="14136"/>
    <cellStyle name="Normal 2 5 5 7" xfId="14137"/>
    <cellStyle name="Normal 2 5 5 7 2" xfId="14138"/>
    <cellStyle name="Normal 2 5 5 8" xfId="14139"/>
    <cellStyle name="Normal 2 5 5_Other Benefits Allocation %" xfId="14140"/>
    <cellStyle name="Normal 2 5 6" xfId="14141"/>
    <cellStyle name="Normal 2 5 6 2" xfId="14142"/>
    <cellStyle name="Normal 2 5 6 2 2" xfId="14143"/>
    <cellStyle name="Normal 2 5 6 2 2 2" xfId="14144"/>
    <cellStyle name="Normal 2 5 6 2 3" xfId="14145"/>
    <cellStyle name="Normal 2 5 6 3" xfId="14146"/>
    <cellStyle name="Normal 2 5 6 3 2" xfId="14147"/>
    <cellStyle name="Normal 2 5 6 3 2 2" xfId="14148"/>
    <cellStyle name="Normal 2 5 6 3 3" xfId="14149"/>
    <cellStyle name="Normal 2 5 6 4" xfId="14150"/>
    <cellStyle name="Normal 2 5 6 4 2" xfId="14151"/>
    <cellStyle name="Normal 2 5 6 5" xfId="14152"/>
    <cellStyle name="Normal 2 5 6 5 2" xfId="14153"/>
    <cellStyle name="Normal 2 5 6 6" xfId="14154"/>
    <cellStyle name="Normal 2 5 7" xfId="14155"/>
    <cellStyle name="Normal 2 5 7 2" xfId="14156"/>
    <cellStyle name="Normal 2 5 7 2 2" xfId="14157"/>
    <cellStyle name="Normal 2 5 7 2 2 2" xfId="14158"/>
    <cellStyle name="Normal 2 5 7 2 3" xfId="14159"/>
    <cellStyle name="Normal 2 5 7 3" xfId="14160"/>
    <cellStyle name="Normal 2 5 7 3 2" xfId="14161"/>
    <cellStyle name="Normal 2 5 7 3 2 2" xfId="14162"/>
    <cellStyle name="Normal 2 5 7 3 3" xfId="14163"/>
    <cellStyle name="Normal 2 5 7 4" xfId="14164"/>
    <cellStyle name="Normal 2 5 7 4 2" xfId="14165"/>
    <cellStyle name="Normal 2 5 7 5" xfId="14166"/>
    <cellStyle name="Normal 2 5 7 5 2" xfId="14167"/>
    <cellStyle name="Normal 2 5 7 6" xfId="14168"/>
    <cellStyle name="Normal 2 5 8" xfId="14169"/>
    <cellStyle name="Normal 2 5 8 2" xfId="14170"/>
    <cellStyle name="Normal 2 5 8 2 2" xfId="14171"/>
    <cellStyle name="Normal 2 5 8 3" xfId="14172"/>
    <cellStyle name="Normal 2 5 9" xfId="14173"/>
    <cellStyle name="Normal 2 5 9 2" xfId="14174"/>
    <cellStyle name="Normal 2 5 9 2 2" xfId="14175"/>
    <cellStyle name="Normal 2 5 9 3" xfId="14176"/>
    <cellStyle name="Normal 2 5_401K Summary" xfId="14177"/>
    <cellStyle name="Normal 2 6" xfId="14178"/>
    <cellStyle name="Normal 2 7" xfId="14179"/>
    <cellStyle name="Normal 2 8" xfId="14180"/>
    <cellStyle name="Normal 2 9" xfId="14181"/>
    <cellStyle name="Normal 2 9 2" xfId="14182"/>
    <cellStyle name="Normal 2 9 2 2" xfId="14183"/>
    <cellStyle name="Normal 2 9 2 2 2" xfId="14184"/>
    <cellStyle name="Normal 2 9 2 2 2 2" xfId="14185"/>
    <cellStyle name="Normal 2 9 2 2 3" xfId="14186"/>
    <cellStyle name="Normal 2 9 2 3" xfId="14187"/>
    <cellStyle name="Normal 2 9 2 3 2" xfId="14188"/>
    <cellStyle name="Normal 2 9 2 3 2 2" xfId="14189"/>
    <cellStyle name="Normal 2 9 2 3 3" xfId="14190"/>
    <cellStyle name="Normal 2 9 2 4" xfId="14191"/>
    <cellStyle name="Normal 2 9 2 4 2" xfId="14192"/>
    <cellStyle name="Normal 2 9 2 5" xfId="14193"/>
    <cellStyle name="Normal 2 9 2 5 2" xfId="14194"/>
    <cellStyle name="Normal 2 9 2 6" xfId="14195"/>
    <cellStyle name="Normal 2 9 3" xfId="14196"/>
    <cellStyle name="Normal 2 9 3 2" xfId="14197"/>
    <cellStyle name="Normal 2 9 3 2 2" xfId="14198"/>
    <cellStyle name="Normal 2 9 3 2 2 2" xfId="14199"/>
    <cellStyle name="Normal 2 9 3 2 3" xfId="14200"/>
    <cellStyle name="Normal 2 9 3 3" xfId="14201"/>
    <cellStyle name="Normal 2 9 3 3 2" xfId="14202"/>
    <cellStyle name="Normal 2 9 3 3 2 2" xfId="14203"/>
    <cellStyle name="Normal 2 9 3 3 3" xfId="14204"/>
    <cellStyle name="Normal 2 9 3 4" xfId="14205"/>
    <cellStyle name="Normal 2 9 3 4 2" xfId="14206"/>
    <cellStyle name="Normal 2 9 3 5" xfId="14207"/>
    <cellStyle name="Normal 2 9 3 5 2" xfId="14208"/>
    <cellStyle name="Normal 2 9 3 6" xfId="14209"/>
    <cellStyle name="Normal 2 9 4" xfId="14210"/>
    <cellStyle name="Normal 2 9 4 2" xfId="14211"/>
    <cellStyle name="Normal 2 9 4 2 2" xfId="14212"/>
    <cellStyle name="Normal 2 9 4 3" xfId="14213"/>
    <cellStyle name="Normal 2 9 5" xfId="14214"/>
    <cellStyle name="Normal 2 9 5 2" xfId="14215"/>
    <cellStyle name="Normal 2 9 5 2 2" xfId="14216"/>
    <cellStyle name="Normal 2 9 5 3" xfId="14217"/>
    <cellStyle name="Normal 2 9 6" xfId="14218"/>
    <cellStyle name="Normal 2 9 6 2" xfId="14219"/>
    <cellStyle name="Normal 2 9 7" xfId="14220"/>
    <cellStyle name="Normal 2 9 7 2" xfId="14221"/>
    <cellStyle name="Normal 2 9 8" xfId="14222"/>
    <cellStyle name="Normal 2 9_Other Benefits Allocation %" xfId="14223"/>
    <cellStyle name="Normal 2_2008 FPL Group Tax Workpapers" xfId="14224"/>
    <cellStyle name="Normal 20" xfId="14225"/>
    <cellStyle name="Normal 20 2" xfId="14226"/>
    <cellStyle name="Normal 20 2 2" xfId="14227"/>
    <cellStyle name="Normal 20_March_LTD_Premium" xfId="14228"/>
    <cellStyle name="Normal 21" xfId="14229"/>
    <cellStyle name="Normal 21 2" xfId="14230"/>
    <cellStyle name="Normal 21 2 2" xfId="14231"/>
    <cellStyle name="Normal 21_March_LTD_Premium" xfId="14232"/>
    <cellStyle name="Normal 22" xfId="14233"/>
    <cellStyle name="Normal 22 2" xfId="14234"/>
    <cellStyle name="Normal 22 2 2" xfId="14235"/>
    <cellStyle name="Normal 22_March_LTD_Premium" xfId="14236"/>
    <cellStyle name="Normal 23" xfId="14237"/>
    <cellStyle name="Normal 23 2" xfId="14238"/>
    <cellStyle name="Normal 23_March_LTD_Premium" xfId="14239"/>
    <cellStyle name="Normal 24" xfId="14240"/>
    <cellStyle name="Normal 24 2" xfId="14241"/>
    <cellStyle name="Normal 24 3" xfId="14242"/>
    <cellStyle name="Normal 25" xfId="14243"/>
    <cellStyle name="Normal 25 2" xfId="14244"/>
    <cellStyle name="Normal 25 3" xfId="14245"/>
    <cellStyle name="Normal 25 4" xfId="14246"/>
    <cellStyle name="Normal 26" xfId="14247"/>
    <cellStyle name="Normal 26 2" xfId="14248"/>
    <cellStyle name="Normal 26 3" xfId="14249"/>
    <cellStyle name="Normal 26 4" xfId="14250"/>
    <cellStyle name="Normal 26_401K Summary" xfId="14251"/>
    <cellStyle name="Normal 27" xfId="14252"/>
    <cellStyle name="Normal 27 2" xfId="14253"/>
    <cellStyle name="Normal 27 3" xfId="14254"/>
    <cellStyle name="Normal 27 3 2" xfId="14255"/>
    <cellStyle name="Normal 27 4" xfId="14256"/>
    <cellStyle name="Normal 27 4 2" xfId="14257"/>
    <cellStyle name="Normal 27 4 2 2" xfId="14258"/>
    <cellStyle name="Normal 27 4 3" xfId="14259"/>
    <cellStyle name="Normal 27 5" xfId="14260"/>
    <cellStyle name="Normal 27 5 2" xfId="14261"/>
    <cellStyle name="Normal 27 6" xfId="14262"/>
    <cellStyle name="Normal 27 7" xfId="14263"/>
    <cellStyle name="Normal 27 8" xfId="14264"/>
    <cellStyle name="Normal 27_401K Summary" xfId="14265"/>
    <cellStyle name="Normal 28" xfId="14266"/>
    <cellStyle name="Normal 28 2" xfId="14267"/>
    <cellStyle name="Normal 28 2 2" xfId="14268"/>
    <cellStyle name="Normal 28 2 2 2" xfId="14269"/>
    <cellStyle name="Normal 28 2 3" xfId="14270"/>
    <cellStyle name="Normal 28 3" xfId="14271"/>
    <cellStyle name="Normal 29" xfId="14272"/>
    <cellStyle name="Normal 29 2" xfId="14273"/>
    <cellStyle name="Normal 29 3" xfId="14274"/>
    <cellStyle name="Normal 29 4" xfId="14275"/>
    <cellStyle name="Normal 29 4 2" xfId="14276"/>
    <cellStyle name="Normal 29 4 2 2" xfId="14277"/>
    <cellStyle name="Normal 29 4 3" xfId="14278"/>
    <cellStyle name="Normal 29 5" xfId="14279"/>
    <cellStyle name="Normal 29_401K Summary" xfId="14280"/>
    <cellStyle name="Normal 3" xfId="14281"/>
    <cellStyle name="Normal 3 2" xfId="14282"/>
    <cellStyle name="Normal 3 2 2" xfId="14283"/>
    <cellStyle name="Normal 3 2 2 2" xfId="14284"/>
    <cellStyle name="Normal 3 2 2 2 2" xfId="14285"/>
    <cellStyle name="Normal 3 2 2 2 2 2" xfId="14286"/>
    <cellStyle name="Normal 3 2 2 2 2 2 2" xfId="14287"/>
    <cellStyle name="Normal 3 2 2 2 2 3" xfId="14288"/>
    <cellStyle name="Normal 3 2 2 2 3" xfId="14289"/>
    <cellStyle name="Normal 3 2 2 2 3 2" xfId="14290"/>
    <cellStyle name="Normal 3 2 2 2 4" xfId="14291"/>
    <cellStyle name="Normal 3 2 2 3" xfId="14292"/>
    <cellStyle name="Normal 3 2 2 3 2" xfId="14293"/>
    <cellStyle name="Normal 3 2 2 3 2 2" xfId="14294"/>
    <cellStyle name="Normal 3 2 2 3 2 2 2" xfId="14295"/>
    <cellStyle name="Normal 3 2 2 3 2 3" xfId="14296"/>
    <cellStyle name="Normal 3 2 2 3 3" xfId="14297"/>
    <cellStyle name="Normal 3 2 2 3 3 2" xfId="14298"/>
    <cellStyle name="Normal 3 2 2 3 4" xfId="14299"/>
    <cellStyle name="Normal 3 2 2 4" xfId="14300"/>
    <cellStyle name="Normal 3 2 2 4 2" xfId="14301"/>
    <cellStyle name="Normal 3 2 2 4 2 2" xfId="14302"/>
    <cellStyle name="Normal 3 2 2 4 3" xfId="14303"/>
    <cellStyle name="Normal 3 2 2 5" xfId="14304"/>
    <cellStyle name="Normal 3 2 2 5 2" xfId="14305"/>
    <cellStyle name="Normal 3 2 2 6" xfId="14306"/>
    <cellStyle name="Normal 3 2 3" xfId="14307"/>
    <cellStyle name="Normal 3 2 3 2" xfId="14308"/>
    <cellStyle name="Normal 3 2 3 2 2" xfId="14309"/>
    <cellStyle name="Normal 3 2 3 2 2 2" xfId="14310"/>
    <cellStyle name="Normal 3 2 3 2 2 2 2" xfId="14311"/>
    <cellStyle name="Normal 3 2 3 2 2 3" xfId="14312"/>
    <cellStyle name="Normal 3 2 3 2 3" xfId="14313"/>
    <cellStyle name="Normal 3 2 3 2 3 2" xfId="14314"/>
    <cellStyle name="Normal 3 2 3 2 4" xfId="14315"/>
    <cellStyle name="Normal 3 2 3 3" xfId="14316"/>
    <cellStyle name="Normal 3 2 3 3 2" xfId="14317"/>
    <cellStyle name="Normal 3 2 3 3 2 2" xfId="14318"/>
    <cellStyle name="Normal 3 2 3 3 2 2 2" xfId="14319"/>
    <cellStyle name="Normal 3 2 3 3 2 3" xfId="14320"/>
    <cellStyle name="Normal 3 2 3 3 3" xfId="14321"/>
    <cellStyle name="Normal 3 2 3 3 3 2" xfId="14322"/>
    <cellStyle name="Normal 3 2 3 3 4" xfId="14323"/>
    <cellStyle name="Normal 3 2 3 4" xfId="14324"/>
    <cellStyle name="Normal 3 2 3 4 2" xfId="14325"/>
    <cellStyle name="Normal 3 2 3 4 2 2" xfId="14326"/>
    <cellStyle name="Normal 3 2 3 4 3" xfId="14327"/>
    <cellStyle name="Normal 3 2 3 5" xfId="14328"/>
    <cellStyle name="Normal 3 2 3 5 2" xfId="14329"/>
    <cellStyle name="Normal 3 2 3 6" xfId="14330"/>
    <cellStyle name="Normal 3 2 4" xfId="14331"/>
    <cellStyle name="Normal 3 2 4 2" xfId="14332"/>
    <cellStyle name="Normal 3 2 4 2 2" xfId="14333"/>
    <cellStyle name="Normal 3 2 4 2 2 2" xfId="14334"/>
    <cellStyle name="Normal 3 2 4 2 3" xfId="14335"/>
    <cellStyle name="Normal 3 2 4 3" xfId="14336"/>
    <cellStyle name="Normal 3 2 4 3 2" xfId="14337"/>
    <cellStyle name="Normal 3 2 4 4" xfId="14338"/>
    <cellStyle name="Normal 3 2 5" xfId="14339"/>
    <cellStyle name="Normal 3 2 5 2" xfId="14340"/>
    <cellStyle name="Normal 3 2 5 2 2" xfId="14341"/>
    <cellStyle name="Normal 3 2 5 2 2 2" xfId="14342"/>
    <cellStyle name="Normal 3 2 5 2 3" xfId="14343"/>
    <cellStyle name="Normal 3 2 5 3" xfId="14344"/>
    <cellStyle name="Normal 3 2 5 3 2" xfId="14345"/>
    <cellStyle name="Normal 3 2 5 4" xfId="14346"/>
    <cellStyle name="Normal 3 2 6" xfId="14347"/>
    <cellStyle name="Normal 3 2 6 2" xfId="14348"/>
    <cellStyle name="Normal 3 2 6 2 2" xfId="14349"/>
    <cellStyle name="Normal 3 2 6 3" xfId="14350"/>
    <cellStyle name="Normal 3 2 7" xfId="14351"/>
    <cellStyle name="Normal 3 2 7 2" xfId="14352"/>
    <cellStyle name="Normal 3 2 8" xfId="14353"/>
    <cellStyle name="Normal 3 2_3) LTD 2014 FPL Exp Mid Yr" xfId="14354"/>
    <cellStyle name="Normal 3 3" xfId="14355"/>
    <cellStyle name="Normal 3 3 2" xfId="14356"/>
    <cellStyle name="Normal 3 3 2 2" xfId="14357"/>
    <cellStyle name="Normal 3 3 2 2 2" xfId="14358"/>
    <cellStyle name="Normal 3 3 2 2 2 2" xfId="14359"/>
    <cellStyle name="Normal 3 3 2 2 3" xfId="14360"/>
    <cellStyle name="Normal 3 3 2 3" xfId="14361"/>
    <cellStyle name="Normal 3 3 2 3 2" xfId="14362"/>
    <cellStyle name="Normal 3 3 2 4" xfId="14363"/>
    <cellStyle name="Normal 3 3 3" xfId="14364"/>
    <cellStyle name="Normal 3 3 3 2" xfId="14365"/>
    <cellStyle name="Normal 3 3 3 2 2" xfId="14366"/>
    <cellStyle name="Normal 3 3 3 2 2 2" xfId="14367"/>
    <cellStyle name="Normal 3 3 3 2 3" xfId="14368"/>
    <cellStyle name="Normal 3 3 3 3" xfId="14369"/>
    <cellStyle name="Normal 3 3 3 3 2" xfId="14370"/>
    <cellStyle name="Normal 3 3 3 4" xfId="14371"/>
    <cellStyle name="Normal 3 3 4" xfId="14372"/>
    <cellStyle name="Normal 3 3 4 2" xfId="14373"/>
    <cellStyle name="Normal 3 3 4 2 2" xfId="14374"/>
    <cellStyle name="Normal 3 3 4 3" xfId="14375"/>
    <cellStyle name="Normal 3 3 5" xfId="14376"/>
    <cellStyle name="Normal 3 3 5 2" xfId="14377"/>
    <cellStyle name="Normal 3 3 6" xfId="14378"/>
    <cellStyle name="Normal 3 3_401K Summary" xfId="14379"/>
    <cellStyle name="Normal 3 4" xfId="14380"/>
    <cellStyle name="Normal 3 4 2" xfId="14381"/>
    <cellStyle name="Normal 3 4 2 2" xfId="14382"/>
    <cellStyle name="Normal 3 4 2 2 2" xfId="14383"/>
    <cellStyle name="Normal 3 4 2 2 2 2" xfId="14384"/>
    <cellStyle name="Normal 3 4 2 2 3" xfId="14385"/>
    <cellStyle name="Normal 3 4 2 3" xfId="14386"/>
    <cellStyle name="Normal 3 4 2 3 2" xfId="14387"/>
    <cellStyle name="Normal 3 4 2 4" xfId="14388"/>
    <cellStyle name="Normal 3 4 3" xfId="14389"/>
    <cellStyle name="Normal 3 4 3 2" xfId="14390"/>
    <cellStyle name="Normal 3 4 3 2 2" xfId="14391"/>
    <cellStyle name="Normal 3 4 3 2 2 2" xfId="14392"/>
    <cellStyle name="Normal 3 4 3 2 3" xfId="14393"/>
    <cellStyle name="Normal 3 4 3 3" xfId="14394"/>
    <cellStyle name="Normal 3 4 3 3 2" xfId="14395"/>
    <cellStyle name="Normal 3 4 3 4" xfId="14396"/>
    <cellStyle name="Normal 3 4 4" xfId="14397"/>
    <cellStyle name="Normal 3 4 4 2" xfId="14398"/>
    <cellStyle name="Normal 3 4 4 2 2" xfId="14399"/>
    <cellStyle name="Normal 3 4 4 3" xfId="14400"/>
    <cellStyle name="Normal 3 4 5" xfId="14401"/>
    <cellStyle name="Normal 3 4 5 2" xfId="14402"/>
    <cellStyle name="Normal 3 4 6" xfId="14403"/>
    <cellStyle name="Normal 3 5" xfId="14404"/>
    <cellStyle name="Normal 3 5 2" xfId="14405"/>
    <cellStyle name="Normal 3 5 2 2" xfId="14406"/>
    <cellStyle name="Normal 3 5 2 2 2" xfId="14407"/>
    <cellStyle name="Normal 3 5 2 3" xfId="14408"/>
    <cellStyle name="Normal 3 5 3" xfId="14409"/>
    <cellStyle name="Normal 3 5 3 2" xfId="14410"/>
    <cellStyle name="Normal 3 5 4" xfId="14411"/>
    <cellStyle name="Normal 3 6" xfId="14412"/>
    <cellStyle name="Normal 3 6 2" xfId="14413"/>
    <cellStyle name="Normal 3 6 2 2" xfId="14414"/>
    <cellStyle name="Normal 3 6 2 2 2" xfId="14415"/>
    <cellStyle name="Normal 3 6 2 3" xfId="14416"/>
    <cellStyle name="Normal 3 6 3" xfId="14417"/>
    <cellStyle name="Normal 3 6 3 2" xfId="14418"/>
    <cellStyle name="Normal 3 6 4" xfId="14419"/>
    <cellStyle name="Normal 3 7" xfId="14420"/>
    <cellStyle name="Normal 3 7 2" xfId="14421"/>
    <cellStyle name="Normal 3 7 2 2" xfId="14422"/>
    <cellStyle name="Normal 3 7 3" xfId="14423"/>
    <cellStyle name="Normal 3 8" xfId="14424"/>
    <cellStyle name="Normal 3 8 2" xfId="14425"/>
    <cellStyle name="Normal 3 9" xfId="14426"/>
    <cellStyle name="Normal 3_2013 Cash Flows v4 for Budget version v9" xfId="14427"/>
    <cellStyle name="Normal 30" xfId="14428"/>
    <cellStyle name="Normal 30 2" xfId="14429"/>
    <cellStyle name="Normal 30 3" xfId="14430"/>
    <cellStyle name="Normal 30 4" xfId="14431"/>
    <cellStyle name="Normal 30 4 2" xfId="14432"/>
    <cellStyle name="Normal 30 4 2 2" xfId="14433"/>
    <cellStyle name="Normal 30 4 3" xfId="14434"/>
    <cellStyle name="Normal 30 5" xfId="14435"/>
    <cellStyle name="Normal 30_401K Summary" xfId="14436"/>
    <cellStyle name="Normal 31" xfId="14437"/>
    <cellStyle name="Normal 31 2" xfId="14438"/>
    <cellStyle name="Normal 31 2 2" xfId="14439"/>
    <cellStyle name="Normal 31 2 2 2" xfId="14440"/>
    <cellStyle name="Normal 31 2 3" xfId="14441"/>
    <cellStyle name="Normal 31 3" xfId="14442"/>
    <cellStyle name="Normal 31_Other Benefits Alloc" xfId="14443"/>
    <cellStyle name="Normal 32" xfId="14444"/>
    <cellStyle name="Normal 32 2" xfId="14445"/>
    <cellStyle name="Normal 32 2 2" xfId="14446"/>
    <cellStyle name="Normal 32 2 2 2" xfId="14447"/>
    <cellStyle name="Normal 32 2 3" xfId="14448"/>
    <cellStyle name="Normal 32 3" xfId="14449"/>
    <cellStyle name="Normal 33" xfId="14450"/>
    <cellStyle name="Normal 33 2" xfId="14451"/>
    <cellStyle name="Normal 33 2 2" xfId="14452"/>
    <cellStyle name="Normal 33 2 2 2" xfId="14453"/>
    <cellStyle name="Normal 33 2 3" xfId="14454"/>
    <cellStyle name="Normal 33 3" xfId="14455"/>
    <cellStyle name="Normal 34" xfId="14456"/>
    <cellStyle name="Normal 34 2" xfId="14457"/>
    <cellStyle name="Normal 34 2 2" xfId="14458"/>
    <cellStyle name="Normal 34 2 2 2" xfId="14459"/>
    <cellStyle name="Normal 34 2 3" xfId="14460"/>
    <cellStyle name="Normal 34 3" xfId="14461"/>
    <cellStyle name="Normal 35" xfId="14462"/>
    <cellStyle name="Normal 35 2" xfId="14463"/>
    <cellStyle name="Normal 35 3" xfId="14464"/>
    <cellStyle name="Normal 35 4" xfId="14465"/>
    <cellStyle name="Normal 35 4 2" xfId="14466"/>
    <cellStyle name="Normal 35 5" xfId="14467"/>
    <cellStyle name="Normal 36" xfId="14468"/>
    <cellStyle name="Normal 36 2" xfId="14469"/>
    <cellStyle name="Normal 36 3" xfId="14470"/>
    <cellStyle name="Normal 37" xfId="14471"/>
    <cellStyle name="Normal 37 2" xfId="14472"/>
    <cellStyle name="Normal 38" xfId="2"/>
    <cellStyle name="Normal 38 2" xfId="14473"/>
    <cellStyle name="Normal 39" xfId="14474"/>
    <cellStyle name="Normal 39 2" xfId="14475"/>
    <cellStyle name="Normal 4" xfId="14476"/>
    <cellStyle name="Normal 4 10" xfId="14477"/>
    <cellStyle name="Normal 4 11" xfId="14478"/>
    <cellStyle name="Normal 4 12" xfId="14479"/>
    <cellStyle name="Normal 4 2" xfId="14480"/>
    <cellStyle name="Normal 4 2 2" xfId="14481"/>
    <cellStyle name="Normal 4 2 2 2" xfId="14482"/>
    <cellStyle name="Normal 4 2 3" xfId="14483"/>
    <cellStyle name="Normal 4 2_3) LTD 2014 FPL Exp Mid Yr" xfId="14484"/>
    <cellStyle name="Normal 4 3" xfId="14485"/>
    <cellStyle name="Normal 4 3 2" xfId="14486"/>
    <cellStyle name="Normal 4 4" xfId="14487"/>
    <cellStyle name="Normal 4 5" xfId="14488"/>
    <cellStyle name="Normal 4 6" xfId="14489"/>
    <cellStyle name="Normal 4 7" xfId="14490"/>
    <cellStyle name="Normal 4 8" xfId="14491"/>
    <cellStyle name="Normal 4 9" xfId="14492"/>
    <cellStyle name="Normal 4_2008 FPL Group Tax Workpapers" xfId="14493"/>
    <cellStyle name="Normal 40" xfId="14494"/>
    <cellStyle name="Normal 40 2" xfId="14495"/>
    <cellStyle name="Normal 41" xfId="14496"/>
    <cellStyle name="Normal 41 2" xfId="14497"/>
    <cellStyle name="Normal 41 2 2" xfId="14498"/>
    <cellStyle name="Normal 41 2 2 2" xfId="14499"/>
    <cellStyle name="Normal 41 2 2 2 2" xfId="14500"/>
    <cellStyle name="Normal 41 2 2 3" xfId="14501"/>
    <cellStyle name="Normal 41 2 3" xfId="14502"/>
    <cellStyle name="Normal 41 2 3 2" xfId="14503"/>
    <cellStyle name="Normal 41 2 3 2 2" xfId="14504"/>
    <cellStyle name="Normal 41 2 3 3" xfId="14505"/>
    <cellStyle name="Normal 41 2 4" xfId="14506"/>
    <cellStyle name="Normal 41 2 4 2" xfId="14507"/>
    <cellStyle name="Normal 41 2 5" xfId="14508"/>
    <cellStyle name="Normal 41 2 5 2" xfId="14509"/>
    <cellStyle name="Normal 41 2 6" xfId="14510"/>
    <cellStyle name="Normal 41 3" xfId="14511"/>
    <cellStyle name="Normal 41 3 2" xfId="14512"/>
    <cellStyle name="Normal 41 3 2 2" xfId="14513"/>
    <cellStyle name="Normal 41 3 2 2 2" xfId="14514"/>
    <cellStyle name="Normal 41 3 2 3" xfId="14515"/>
    <cellStyle name="Normal 41 3 3" xfId="14516"/>
    <cellStyle name="Normal 41 3 3 2" xfId="14517"/>
    <cellStyle name="Normal 41 3 3 2 2" xfId="14518"/>
    <cellStyle name="Normal 41 3 3 3" xfId="14519"/>
    <cellStyle name="Normal 41 3 4" xfId="14520"/>
    <cellStyle name="Normal 41 3 4 2" xfId="14521"/>
    <cellStyle name="Normal 41 3 5" xfId="14522"/>
    <cellStyle name="Normal 41 3 5 2" xfId="14523"/>
    <cellStyle name="Normal 41 3 6" xfId="14524"/>
    <cellStyle name="Normal 41 4" xfId="14525"/>
    <cellStyle name="Normal 41 4 2" xfId="14526"/>
    <cellStyle name="Normal 41 4 2 2" xfId="14527"/>
    <cellStyle name="Normal 41 4 3" xfId="14528"/>
    <cellStyle name="Normal 41 5" xfId="14529"/>
    <cellStyle name="Normal 41 5 2" xfId="14530"/>
    <cellStyle name="Normal 41 5 2 2" xfId="14531"/>
    <cellStyle name="Normal 41 5 3" xfId="14532"/>
    <cellStyle name="Normal 41 6" xfId="14533"/>
    <cellStyle name="Normal 41 6 2" xfId="14534"/>
    <cellStyle name="Normal 41 6 2 2" xfId="14535"/>
    <cellStyle name="Normal 41 7" xfId="14536"/>
    <cellStyle name="Normal 41 7 2" xfId="14537"/>
    <cellStyle name="Normal 41 8" xfId="14538"/>
    <cellStyle name="Normal 41_Other Benefits Allocation %" xfId="14539"/>
    <cellStyle name="Normal 42" xfId="14540"/>
    <cellStyle name="Normal 42 2" xfId="14541"/>
    <cellStyle name="Normal 43" xfId="14542"/>
    <cellStyle name="Normal 43 2" xfId="14543"/>
    <cellStyle name="Normal 44" xfId="14544"/>
    <cellStyle name="Normal 44 2" xfId="14545"/>
    <cellStyle name="Normal 44 3" xfId="14546"/>
    <cellStyle name="Normal 44 4" xfId="14547"/>
    <cellStyle name="Normal 44_Other Benefits Allocation %" xfId="14548"/>
    <cellStyle name="Normal 45" xfId="14549"/>
    <cellStyle name="Normal 45 2" xfId="14550"/>
    <cellStyle name="Normal 45 3" xfId="14551"/>
    <cellStyle name="Normal 45_Other Benefits Allocation %" xfId="14552"/>
    <cellStyle name="Normal 46" xfId="14553"/>
    <cellStyle name="Normal 47" xfId="14554"/>
    <cellStyle name="Normal 48" xfId="14555"/>
    <cellStyle name="Normal 48 2" xfId="14556"/>
    <cellStyle name="Normal 48 3" xfId="14557"/>
    <cellStyle name="Normal 48_Other Benefits Allocation %" xfId="14558"/>
    <cellStyle name="Normal 49" xfId="14559"/>
    <cellStyle name="Normal 49 2" xfId="14560"/>
    <cellStyle name="Normal 49 3" xfId="14561"/>
    <cellStyle name="Normal 49_Other Benefits Allocation %" xfId="14562"/>
    <cellStyle name="Normal 5" xfId="14563"/>
    <cellStyle name="Normal 5 10" xfId="14564"/>
    <cellStyle name="Normal 5 2" xfId="14565"/>
    <cellStyle name="Normal 5 2 2" xfId="14566"/>
    <cellStyle name="Normal 5 2 2 2" xfId="14567"/>
    <cellStyle name="Normal 5 2 2 2 2" xfId="14568"/>
    <cellStyle name="Normal 5 2 2 2 2 2" xfId="14569"/>
    <cellStyle name="Normal 5 2 2 2 3" xfId="14570"/>
    <cellStyle name="Normal 5 2 2 3" xfId="14571"/>
    <cellStyle name="Normal 5 2 2 3 2" xfId="14572"/>
    <cellStyle name="Normal 5 2 2 4" xfId="14573"/>
    <cellStyle name="Normal 5 2 3" xfId="14574"/>
    <cellStyle name="Normal 5 2 3 2" xfId="14575"/>
    <cellStyle name="Normal 5 2 3 2 2" xfId="14576"/>
    <cellStyle name="Normal 5 2 3 2 2 2" xfId="14577"/>
    <cellStyle name="Normal 5 2 3 2 3" xfId="14578"/>
    <cellStyle name="Normal 5 2 3 3" xfId="14579"/>
    <cellStyle name="Normal 5 2 3 3 2" xfId="14580"/>
    <cellStyle name="Normal 5 2 3 4" xfId="14581"/>
    <cellStyle name="Normal 5 2 4" xfId="14582"/>
    <cellStyle name="Normal 5 2 4 2" xfId="14583"/>
    <cellStyle name="Normal 5 2 4 2 2" xfId="14584"/>
    <cellStyle name="Normal 5 2 4 3" xfId="14585"/>
    <cellStyle name="Normal 5 2 5" xfId="14586"/>
    <cellStyle name="Normal 5 2 5 2" xfId="14587"/>
    <cellStyle name="Normal 5 2 6" xfId="14588"/>
    <cellStyle name="Normal 5 2_401K Summary" xfId="14589"/>
    <cellStyle name="Normal 5 3" xfId="14590"/>
    <cellStyle name="Normal 5 3 2" xfId="14591"/>
    <cellStyle name="Normal 5 3 2 2" xfId="14592"/>
    <cellStyle name="Normal 5 3 2 2 2" xfId="14593"/>
    <cellStyle name="Normal 5 3 2 2 2 2" xfId="14594"/>
    <cellStyle name="Normal 5 3 2 2 3" xfId="14595"/>
    <cellStyle name="Normal 5 3 2 3" xfId="14596"/>
    <cellStyle name="Normal 5 3 2 3 2" xfId="14597"/>
    <cellStyle name="Normal 5 3 2 4" xfId="14598"/>
    <cellStyle name="Normal 5 3 3" xfId="14599"/>
    <cellStyle name="Normal 5 3 3 2" xfId="14600"/>
    <cellStyle name="Normal 5 3 3 2 2" xfId="14601"/>
    <cellStyle name="Normal 5 3 3 2 2 2" xfId="14602"/>
    <cellStyle name="Normal 5 3 3 2 3" xfId="14603"/>
    <cellStyle name="Normal 5 3 3 3" xfId="14604"/>
    <cellStyle name="Normal 5 3 3 3 2" xfId="14605"/>
    <cellStyle name="Normal 5 3 3 4" xfId="14606"/>
    <cellStyle name="Normal 5 3 4" xfId="14607"/>
    <cellStyle name="Normal 5 3 4 2" xfId="14608"/>
    <cellStyle name="Normal 5 3 4 2 2" xfId="14609"/>
    <cellStyle name="Normal 5 3 4 3" xfId="14610"/>
    <cellStyle name="Normal 5 3 5" xfId="14611"/>
    <cellStyle name="Normal 5 3 5 2" xfId="14612"/>
    <cellStyle name="Normal 5 3 6" xfId="14613"/>
    <cellStyle name="Normal 5 4" xfId="14614"/>
    <cellStyle name="Normal 5 4 2" xfId="14615"/>
    <cellStyle name="Normal 5 4 2 2" xfId="14616"/>
    <cellStyle name="Normal 5 4 2 2 2" xfId="14617"/>
    <cellStyle name="Normal 5 4 2 3" xfId="14618"/>
    <cellStyle name="Normal 5 4 3" xfId="14619"/>
    <cellStyle name="Normal 5 4 3 2" xfId="14620"/>
    <cellStyle name="Normal 5 4 4" xfId="14621"/>
    <cellStyle name="Normal 5 5" xfId="14622"/>
    <cellStyle name="Normal 5 5 2" xfId="14623"/>
    <cellStyle name="Normal 5 5 2 2" xfId="14624"/>
    <cellStyle name="Normal 5 5 2 2 2" xfId="14625"/>
    <cellStyle name="Normal 5 5 2 3" xfId="14626"/>
    <cellStyle name="Normal 5 5 3" xfId="14627"/>
    <cellStyle name="Normal 5 5 3 2" xfId="14628"/>
    <cellStyle name="Normal 5 5 4" xfId="14629"/>
    <cellStyle name="Normal 5 6" xfId="14630"/>
    <cellStyle name="Normal 5 6 2" xfId="14631"/>
    <cellStyle name="Normal 5 6 2 2" xfId="14632"/>
    <cellStyle name="Normal 5 6 3" xfId="14633"/>
    <cellStyle name="Normal 5 7" xfId="14634"/>
    <cellStyle name="Normal 5 7 2" xfId="14635"/>
    <cellStyle name="Normal 5 8" xfId="14636"/>
    <cellStyle name="Normal 5 9" xfId="14637"/>
    <cellStyle name="Normal 5_3) LTD 2014 FPL Exp Mid Yr" xfId="14638"/>
    <cellStyle name="Normal 50" xfId="14639"/>
    <cellStyle name="Normal 50 2" xfId="14640"/>
    <cellStyle name="Normal 50 3" xfId="14641"/>
    <cellStyle name="Normal 50_Other Benefits Allocation %" xfId="14642"/>
    <cellStyle name="Normal 51" xfId="14643"/>
    <cellStyle name="Normal 51 2" xfId="14644"/>
    <cellStyle name="Normal 51 3" xfId="14645"/>
    <cellStyle name="Normal 51_Other Benefits Allocation %" xfId="14646"/>
    <cellStyle name="Normal 52" xfId="14647"/>
    <cellStyle name="Normal 52 2" xfId="14648"/>
    <cellStyle name="Normal 52 3" xfId="14649"/>
    <cellStyle name="Normal 53" xfId="14650"/>
    <cellStyle name="Normal 54" xfId="14651"/>
    <cellStyle name="Normal 55" xfId="14652"/>
    <cellStyle name="Normal 56" xfId="14653"/>
    <cellStyle name="Normal 57" xfId="14654"/>
    <cellStyle name="Normal 58" xfId="14655"/>
    <cellStyle name="Normal 59" xfId="14656"/>
    <cellStyle name="Normal 6" xfId="14657"/>
    <cellStyle name="Normal 6 2" xfId="14658"/>
    <cellStyle name="Normal 6 2 2" xfId="14659"/>
    <cellStyle name="Normal 6 2 2 2" xfId="14660"/>
    <cellStyle name="Normal 6 2 2 2 2" xfId="14661"/>
    <cellStyle name="Normal 6 2 2 2 2 2" xfId="14662"/>
    <cellStyle name="Normal 6 2 2 2 3" xfId="14663"/>
    <cellStyle name="Normal 6 2 2 3" xfId="14664"/>
    <cellStyle name="Normal 6 2 2 3 2" xfId="14665"/>
    <cellStyle name="Normal 6 2 2 4" xfId="14666"/>
    <cellStyle name="Normal 6 2 3" xfId="14667"/>
    <cellStyle name="Normal 6 2 3 2" xfId="14668"/>
    <cellStyle name="Normal 6 2 3 2 2" xfId="14669"/>
    <cellStyle name="Normal 6 2 3 2 2 2" xfId="14670"/>
    <cellStyle name="Normal 6 2 3 2 3" xfId="14671"/>
    <cellStyle name="Normal 6 2 3 3" xfId="14672"/>
    <cellStyle name="Normal 6 2 3 3 2" xfId="14673"/>
    <cellStyle name="Normal 6 2 3 4" xfId="14674"/>
    <cellStyle name="Normal 6 2 4" xfId="14675"/>
    <cellStyle name="Normal 6 2 4 2" xfId="14676"/>
    <cellStyle name="Normal 6 2 4 2 2" xfId="14677"/>
    <cellStyle name="Normal 6 2 4 3" xfId="14678"/>
    <cellStyle name="Normal 6 2 5" xfId="14679"/>
    <cellStyle name="Normal 6 2 5 2" xfId="14680"/>
    <cellStyle name="Normal 6 2 6" xfId="14681"/>
    <cellStyle name="Normal 6 3" xfId="14682"/>
    <cellStyle name="Normal 6 3 2" xfId="14683"/>
    <cellStyle name="Normal 6 3 2 2" xfId="14684"/>
    <cellStyle name="Normal 6 3 2 2 2" xfId="14685"/>
    <cellStyle name="Normal 6 3 2 2 2 2" xfId="14686"/>
    <cellStyle name="Normal 6 3 2 2 3" xfId="14687"/>
    <cellStyle name="Normal 6 3 2 3" xfId="14688"/>
    <cellStyle name="Normal 6 3 2 3 2" xfId="14689"/>
    <cellStyle name="Normal 6 3 2 4" xfId="14690"/>
    <cellStyle name="Normal 6 3 3" xfId="14691"/>
    <cellStyle name="Normal 6 3 3 2" xfId="14692"/>
    <cellStyle name="Normal 6 3 3 2 2" xfId="14693"/>
    <cellStyle name="Normal 6 3 3 2 2 2" xfId="14694"/>
    <cellStyle name="Normal 6 3 3 2 3" xfId="14695"/>
    <cellStyle name="Normal 6 3 3 3" xfId="14696"/>
    <cellStyle name="Normal 6 3 3 3 2" xfId="14697"/>
    <cellStyle name="Normal 6 3 3 4" xfId="14698"/>
    <cellStyle name="Normal 6 3 4" xfId="14699"/>
    <cellStyle name="Normal 6 3 4 2" xfId="14700"/>
    <cellStyle name="Normal 6 3 4 2 2" xfId="14701"/>
    <cellStyle name="Normal 6 3 4 3" xfId="14702"/>
    <cellStyle name="Normal 6 3 5" xfId="14703"/>
    <cellStyle name="Normal 6 3 5 2" xfId="14704"/>
    <cellStyle name="Normal 6 3 6" xfId="14705"/>
    <cellStyle name="Normal 6 4" xfId="14706"/>
    <cellStyle name="Normal 6 4 2" xfId="14707"/>
    <cellStyle name="Normal 6 4 2 2" xfId="14708"/>
    <cellStyle name="Normal 6 4 2 2 2" xfId="14709"/>
    <cellStyle name="Normal 6 4 2 3" xfId="14710"/>
    <cellStyle name="Normal 6 4 3" xfId="14711"/>
    <cellStyle name="Normal 6 4 3 2" xfId="14712"/>
    <cellStyle name="Normal 6 4 4" xfId="14713"/>
    <cellStyle name="Normal 6 5" xfId="14714"/>
    <cellStyle name="Normal 6 5 2" xfId="14715"/>
    <cellStyle name="Normal 6 5 2 2" xfId="14716"/>
    <cellStyle name="Normal 6 5 2 2 2" xfId="14717"/>
    <cellStyle name="Normal 6 5 2 3" xfId="14718"/>
    <cellStyle name="Normal 6 5 3" xfId="14719"/>
    <cellStyle name="Normal 6 5 3 2" xfId="14720"/>
    <cellStyle name="Normal 6 5 4" xfId="14721"/>
    <cellStyle name="Normal 6 6" xfId="14722"/>
    <cellStyle name="Normal 6 6 2" xfId="14723"/>
    <cellStyle name="Normal 6 6 2 2" xfId="14724"/>
    <cellStyle name="Normal 6 6 3" xfId="14725"/>
    <cellStyle name="Normal 6 7" xfId="14726"/>
    <cellStyle name="Normal 6 7 2" xfId="14727"/>
    <cellStyle name="Normal 6 8" xfId="14728"/>
    <cellStyle name="Normal 6_3) LTD 2014 FPL Exp Mid Yr" xfId="14729"/>
    <cellStyle name="Normal 60" xfId="14730"/>
    <cellStyle name="Normal 61" xfId="14731"/>
    <cellStyle name="Normal 62" xfId="14732"/>
    <cellStyle name="Normal 63" xfId="14733"/>
    <cellStyle name="Normal 64" xfId="14734"/>
    <cellStyle name="Normal 65" xfId="14735"/>
    <cellStyle name="Normal 66" xfId="14736"/>
    <cellStyle name="Normal 67" xfId="14737"/>
    <cellStyle name="Normal 68" xfId="14738"/>
    <cellStyle name="Normal 69" xfId="14739"/>
    <cellStyle name="Normal 7" xfId="14740"/>
    <cellStyle name="Normal 7 2" xfId="14741"/>
    <cellStyle name="Normal 7 2 2" xfId="14742"/>
    <cellStyle name="Normal 7 3" xfId="14743"/>
    <cellStyle name="Normal 7 4" xfId="14744"/>
    <cellStyle name="Normal 7_3) LTD 2014 FPL Exp Mid Yr" xfId="14745"/>
    <cellStyle name="Normal 70" xfId="14746"/>
    <cellStyle name="Normal 71" xfId="14747"/>
    <cellStyle name="Normal 72" xfId="14748"/>
    <cellStyle name="Normal 73" xfId="14749"/>
    <cellStyle name="Normal 73 2" xfId="14750"/>
    <cellStyle name="Normal 74" xfId="14751"/>
    <cellStyle name="Normal 74 2" xfId="14752"/>
    <cellStyle name="Normal 75" xfId="14753"/>
    <cellStyle name="Normal 76" xfId="14754"/>
    <cellStyle name="Normal 77" xfId="14755"/>
    <cellStyle name="Normal 77 2" xfId="14756"/>
    <cellStyle name="Normal 78" xfId="14757"/>
    <cellStyle name="Normal 78 2" xfId="14758"/>
    <cellStyle name="Normal 79" xfId="14759"/>
    <cellStyle name="Normal 8" xfId="14760"/>
    <cellStyle name="Normal 8 10" xfId="64612"/>
    <cellStyle name="Normal 8 11" xfId="64613"/>
    <cellStyle name="Normal 8 12" xfId="64614"/>
    <cellStyle name="Normal 8 2" xfId="14761"/>
    <cellStyle name="Normal 8 2 2" xfId="14762"/>
    <cellStyle name="Normal 8 3" xfId="14763"/>
    <cellStyle name="Normal 8 4" xfId="14764"/>
    <cellStyle name="Normal 8 5" xfId="64615"/>
    <cellStyle name="Normal 8 6" xfId="64616"/>
    <cellStyle name="Normal 8 7" xfId="64617"/>
    <cellStyle name="Normal 8 8" xfId="64618"/>
    <cellStyle name="Normal 8 9" xfId="64619"/>
    <cellStyle name="Normal 8_3) LTD 2014 FPL Exp Mid Yr" xfId="14765"/>
    <cellStyle name="Normal 80" xfId="14766"/>
    <cellStyle name="Normal 81" xfId="14767"/>
    <cellStyle name="Normal 82" xfId="14768"/>
    <cellStyle name="Normal 83" xfId="14769"/>
    <cellStyle name="Normal 84" xfId="14770"/>
    <cellStyle name="Normal 85" xfId="14771"/>
    <cellStyle name="Normal 86" xfId="14772"/>
    <cellStyle name="Normal 87" xfId="14773"/>
    <cellStyle name="Normal 87 2" xfId="14774"/>
    <cellStyle name="Normal 88" xfId="14775"/>
    <cellStyle name="Normal 89" xfId="14776"/>
    <cellStyle name="Normal 9" xfId="14777"/>
    <cellStyle name="Normal 9 2" xfId="14778"/>
    <cellStyle name="Normal 9 2 2" xfId="14779"/>
    <cellStyle name="Normal 9 2 3" xfId="14780"/>
    <cellStyle name="Normal 9 3" xfId="14781"/>
    <cellStyle name="Normal 9 4" xfId="14782"/>
    <cellStyle name="Normal 9_3) LTD 2014 FPL Exp Mid Yr" xfId="14783"/>
    <cellStyle name="Normal 90" xfId="14784"/>
    <cellStyle name="Normal 91" xfId="14785"/>
    <cellStyle name="Normal 92" xfId="14786"/>
    <cellStyle name="Normal 92 2" xfId="14787"/>
    <cellStyle name="Normal 93" xfId="14788"/>
    <cellStyle name="Normal 94" xfId="14789"/>
    <cellStyle name="Normal 95" xfId="14790"/>
    <cellStyle name="Normal 96" xfId="14791"/>
    <cellStyle name="Normal 97" xfId="14792"/>
    <cellStyle name="Normal 98" xfId="14793"/>
    <cellStyle name="Normal 99" xfId="14794"/>
    <cellStyle name="NORMAL." xfId="14795"/>
    <cellStyle name="Normal_~3893713" xfId="14796"/>
    <cellStyle name="Normal0" xfId="14797"/>
    <cellStyle name="Normal0 2" xfId="14798"/>
    <cellStyle name="Normal0_March_LTD_Premium" xfId="14799"/>
    <cellStyle name="Normal1" xfId="14800"/>
    <cellStyle name="Normal1 2" xfId="14801"/>
    <cellStyle name="Normal1 2 2" xfId="14802"/>
    <cellStyle name="Normal1_3) LTD 2014 FPL Exp Mid Yr" xfId="14803"/>
    <cellStyle name="Normal2" xfId="14804"/>
    <cellStyle name="Normal2 2" xfId="14805"/>
    <cellStyle name="Normal2_March_LTD_Premium" xfId="14806"/>
    <cellStyle name="NormalCurrency" xfId="14807"/>
    <cellStyle name="NormalCurrency 2" xfId="14808"/>
    <cellStyle name="NormalCurrency_March_LTD_Premium" xfId="14809"/>
    <cellStyle name="NormalGB" xfId="14810"/>
    <cellStyle name="NormalReverse" xfId="14811"/>
    <cellStyle name="Nor濭al_Sheet1_1" xfId="14812"/>
    <cellStyle name="Note 10" xfId="14813"/>
    <cellStyle name="Note 11" xfId="14814"/>
    <cellStyle name="Note 11 2" xfId="14815"/>
    <cellStyle name="Note 12" xfId="14816"/>
    <cellStyle name="Note 13" xfId="14817"/>
    <cellStyle name="Note 13 2" xfId="14818"/>
    <cellStyle name="Note 14" xfId="14819"/>
    <cellStyle name="Note 15" xfId="14820"/>
    <cellStyle name="Note 16" xfId="14821"/>
    <cellStyle name="Note 17" xfId="14822"/>
    <cellStyle name="Note 18" xfId="14823"/>
    <cellStyle name="Note 19" xfId="14824"/>
    <cellStyle name="Note 2" xfId="14825"/>
    <cellStyle name="Note 2 10" xfId="14826"/>
    <cellStyle name="Note 2 10 2" xfId="14827"/>
    <cellStyle name="Note 2 10 2 2" xfId="14828"/>
    <cellStyle name="Note 2 10 3" xfId="14829"/>
    <cellStyle name="Note 2 11" xfId="14830"/>
    <cellStyle name="Note 2 11 2" xfId="14831"/>
    <cellStyle name="Note 2 11 2 2" xfId="14832"/>
    <cellStyle name="Note 2 11 3" xfId="14833"/>
    <cellStyle name="Note 2 12" xfId="14834"/>
    <cellStyle name="Note 2 12 2" xfId="14835"/>
    <cellStyle name="Note 2 12 2 2" xfId="14836"/>
    <cellStyle name="Note 2 12 3" xfId="14837"/>
    <cellStyle name="Note 2 13" xfId="14838"/>
    <cellStyle name="Note 2 2" xfId="14839"/>
    <cellStyle name="Note 2 2 10" xfId="14840"/>
    <cellStyle name="Note 2 2 10 2" xfId="14841"/>
    <cellStyle name="Note 2 2 10 2 2" xfId="14842"/>
    <cellStyle name="Note 2 2 10 3" xfId="14843"/>
    <cellStyle name="Note 2 2 11" xfId="14844"/>
    <cellStyle name="Note 2 2 11 2" xfId="14845"/>
    <cellStyle name="Note 2 2 11 2 2" xfId="14846"/>
    <cellStyle name="Note 2 2 11 3" xfId="14847"/>
    <cellStyle name="Note 2 2 12" xfId="14848"/>
    <cellStyle name="Note 2 2 2" xfId="14849"/>
    <cellStyle name="Note 2 2 2 2" xfId="14850"/>
    <cellStyle name="Note 2 2 2 2 2" xfId="14851"/>
    <cellStyle name="Note 2 2 2 2 2 2" xfId="14852"/>
    <cellStyle name="Note 2 2 2 2 2 2 2" xfId="14853"/>
    <cellStyle name="Note 2 2 2 2 2 3" xfId="14854"/>
    <cellStyle name="Note 2 2 2 2 3" xfId="14855"/>
    <cellStyle name="Note 2 2 2 2 3 2" xfId="14856"/>
    <cellStyle name="Note 2 2 2 2 3 2 2" xfId="14857"/>
    <cellStyle name="Note 2 2 2 2 3 3" xfId="14858"/>
    <cellStyle name="Note 2 2 2 2 4" xfId="14859"/>
    <cellStyle name="Note 2 2 2 2 4 2" xfId="14860"/>
    <cellStyle name="Note 2 2 2 2 5" xfId="14861"/>
    <cellStyle name="Note 2 2 2 2 5 2" xfId="14862"/>
    <cellStyle name="Note 2 2 2 2 6" xfId="14863"/>
    <cellStyle name="Note 2 2 2 3" xfId="14864"/>
    <cellStyle name="Note 2 2 2 3 2" xfId="14865"/>
    <cellStyle name="Note 2 2 2 3 2 2" xfId="14866"/>
    <cellStyle name="Note 2 2 2 3 2 2 2" xfId="14867"/>
    <cellStyle name="Note 2 2 2 3 2 3" xfId="14868"/>
    <cellStyle name="Note 2 2 2 3 3" xfId="14869"/>
    <cellStyle name="Note 2 2 2 3 3 2" xfId="14870"/>
    <cellStyle name="Note 2 2 2 3 3 2 2" xfId="14871"/>
    <cellStyle name="Note 2 2 2 3 3 3" xfId="14872"/>
    <cellStyle name="Note 2 2 2 3 4" xfId="14873"/>
    <cellStyle name="Note 2 2 2 3 4 2" xfId="14874"/>
    <cellStyle name="Note 2 2 2 3 5" xfId="14875"/>
    <cellStyle name="Note 2 2 2 3 5 2" xfId="14876"/>
    <cellStyle name="Note 2 2 2 3 6" xfId="14877"/>
    <cellStyle name="Note 2 2 2 4" xfId="14878"/>
    <cellStyle name="Note 2 2 2 4 2" xfId="14879"/>
    <cellStyle name="Note 2 2 2 4 2 2" xfId="14880"/>
    <cellStyle name="Note 2 2 2 4 2 2 2" xfId="14881"/>
    <cellStyle name="Note 2 2 2 4 2 3" xfId="14882"/>
    <cellStyle name="Note 2 2 2 4 3" xfId="14883"/>
    <cellStyle name="Note 2 2 2 4 3 2" xfId="14884"/>
    <cellStyle name="Note 2 2 2 4 3 2 2" xfId="14885"/>
    <cellStyle name="Note 2 2 2 4 3 3" xfId="14886"/>
    <cellStyle name="Note 2 2 2 4 4" xfId="14887"/>
    <cellStyle name="Note 2 2 2 4 4 2" xfId="14888"/>
    <cellStyle name="Note 2 2 2 4 5" xfId="14889"/>
    <cellStyle name="Note 2 2 2 4 5 2" xfId="14890"/>
    <cellStyle name="Note 2 2 2 4 6" xfId="14891"/>
    <cellStyle name="Note 2 2 2 5" xfId="14892"/>
    <cellStyle name="Note 2 2 2 5 2" xfId="14893"/>
    <cellStyle name="Note 2 2 2 5 2 2" xfId="14894"/>
    <cellStyle name="Note 2 2 2 5 3" xfId="14895"/>
    <cellStyle name="Note 2 2 2 6" xfId="14896"/>
    <cellStyle name="Note 2 2 2_Other Benefits Allocation %" xfId="14897"/>
    <cellStyle name="Note 2 2 3" xfId="14898"/>
    <cellStyle name="Note 2 2 3 2" xfId="14899"/>
    <cellStyle name="Note 2 2 3 2 2" xfId="14900"/>
    <cellStyle name="Note 2 2 3 2 2 2" xfId="14901"/>
    <cellStyle name="Note 2 2 3 2 2 2 2" xfId="14902"/>
    <cellStyle name="Note 2 2 3 2 2 3" xfId="14903"/>
    <cellStyle name="Note 2 2 3 2 3" xfId="14904"/>
    <cellStyle name="Note 2 2 3 2 3 2" xfId="14905"/>
    <cellStyle name="Note 2 2 3 2 3 2 2" xfId="14906"/>
    <cellStyle name="Note 2 2 3 2 3 3" xfId="14907"/>
    <cellStyle name="Note 2 2 3 2 4" xfId="14908"/>
    <cellStyle name="Note 2 2 3 2 4 2" xfId="14909"/>
    <cellStyle name="Note 2 2 3 2 5" xfId="14910"/>
    <cellStyle name="Note 2 2 3 2 5 2" xfId="14911"/>
    <cellStyle name="Note 2 2 3 2 6" xfId="14912"/>
    <cellStyle name="Note 2 2 3 3" xfId="14913"/>
    <cellStyle name="Note 2 2 3 3 2" xfId="14914"/>
    <cellStyle name="Note 2 2 3 3 2 2" xfId="14915"/>
    <cellStyle name="Note 2 2 3 3 2 2 2" xfId="14916"/>
    <cellStyle name="Note 2 2 3 3 2 3" xfId="14917"/>
    <cellStyle name="Note 2 2 3 3 3" xfId="14918"/>
    <cellStyle name="Note 2 2 3 3 3 2" xfId="14919"/>
    <cellStyle name="Note 2 2 3 3 3 2 2" xfId="14920"/>
    <cellStyle name="Note 2 2 3 3 3 3" xfId="14921"/>
    <cellStyle name="Note 2 2 3 3 4" xfId="14922"/>
    <cellStyle name="Note 2 2 3 3 4 2" xfId="14923"/>
    <cellStyle name="Note 2 2 3 3 5" xfId="14924"/>
    <cellStyle name="Note 2 2 3 3 5 2" xfId="14925"/>
    <cellStyle name="Note 2 2 3 3 6" xfId="14926"/>
    <cellStyle name="Note 2 2 3 4" xfId="14927"/>
    <cellStyle name="Note 2 2 3 4 2" xfId="14928"/>
    <cellStyle name="Note 2 2 3 4 2 2" xfId="14929"/>
    <cellStyle name="Note 2 2 3 4 3" xfId="14930"/>
    <cellStyle name="Note 2 2 3 5" xfId="14931"/>
    <cellStyle name="Note 2 2 3 5 2" xfId="14932"/>
    <cellStyle name="Note 2 2 3 5 2 2" xfId="14933"/>
    <cellStyle name="Note 2 2 3 5 3" xfId="14934"/>
    <cellStyle name="Note 2 2 3 6" xfId="14935"/>
    <cellStyle name="Note 2 2 3 6 2" xfId="14936"/>
    <cellStyle name="Note 2 2 3 7" xfId="14937"/>
    <cellStyle name="Note 2 2 3 7 2" xfId="14938"/>
    <cellStyle name="Note 2 2 3 8" xfId="14939"/>
    <cellStyle name="Note 2 2 3_Other Benefits Allocation %" xfId="14940"/>
    <cellStyle name="Note 2 2 4" xfId="14941"/>
    <cellStyle name="Note 2 2 4 2" xfId="14942"/>
    <cellStyle name="Note 2 2 4 2 2" xfId="14943"/>
    <cellStyle name="Note 2 2 4 3" xfId="14944"/>
    <cellStyle name="Note 2 2 5" xfId="14945"/>
    <cellStyle name="Note 2 2 5 2" xfId="14946"/>
    <cellStyle name="Note 2 2 5 2 2" xfId="14947"/>
    <cellStyle name="Note 2 2 5 3" xfId="14948"/>
    <cellStyle name="Note 2 2 6" xfId="14949"/>
    <cellStyle name="Note 2 2 6 2" xfId="14950"/>
    <cellStyle name="Note 2 2 6 2 2" xfId="14951"/>
    <cellStyle name="Note 2 2 6 3" xfId="14952"/>
    <cellStyle name="Note 2 2 7" xfId="14953"/>
    <cellStyle name="Note 2 2 7 2" xfId="14954"/>
    <cellStyle name="Note 2 2 7 2 2" xfId="14955"/>
    <cellStyle name="Note 2 2 7 3" xfId="14956"/>
    <cellStyle name="Note 2 2 8" xfId="14957"/>
    <cellStyle name="Note 2 2 8 2" xfId="14958"/>
    <cellStyle name="Note 2 2 8 2 2" xfId="14959"/>
    <cellStyle name="Note 2 2 8 3" xfId="14960"/>
    <cellStyle name="Note 2 2 9" xfId="14961"/>
    <cellStyle name="Note 2 2 9 2" xfId="14962"/>
    <cellStyle name="Note 2 2 9 2 2" xfId="14963"/>
    <cellStyle name="Note 2 2 9 3" xfId="14964"/>
    <cellStyle name="Note 2 2_401K Summary" xfId="14965"/>
    <cellStyle name="Note 2 3" xfId="14966"/>
    <cellStyle name="Note 2 3 10" xfId="14967"/>
    <cellStyle name="Note 2 3 10 2" xfId="14968"/>
    <cellStyle name="Note 2 3 10 2 2" xfId="14969"/>
    <cellStyle name="Note 2 3 10 3" xfId="14970"/>
    <cellStyle name="Note 2 3 11" xfId="14971"/>
    <cellStyle name="Note 2 3 2" xfId="14972"/>
    <cellStyle name="Note 2 3 2 2" xfId="14973"/>
    <cellStyle name="Note 2 3 2 2 2" xfId="14974"/>
    <cellStyle name="Note 2 3 2 2 2 2" xfId="14975"/>
    <cellStyle name="Note 2 3 2 2 2 2 2" xfId="14976"/>
    <cellStyle name="Note 2 3 2 2 2 3" xfId="14977"/>
    <cellStyle name="Note 2 3 2 2 3" xfId="14978"/>
    <cellStyle name="Note 2 3 2 2 3 2" xfId="14979"/>
    <cellStyle name="Note 2 3 2 2 3 2 2" xfId="14980"/>
    <cellStyle name="Note 2 3 2 2 3 3" xfId="14981"/>
    <cellStyle name="Note 2 3 2 2 4" xfId="14982"/>
    <cellStyle name="Note 2 3 2 2 4 2" xfId="14983"/>
    <cellStyle name="Note 2 3 2 2 5" xfId="14984"/>
    <cellStyle name="Note 2 3 2 2 5 2" xfId="14985"/>
    <cellStyle name="Note 2 3 2 2 6" xfId="14986"/>
    <cellStyle name="Note 2 3 2 3" xfId="14987"/>
    <cellStyle name="Note 2 3 2 3 2" xfId="14988"/>
    <cellStyle name="Note 2 3 2 3 2 2" xfId="14989"/>
    <cellStyle name="Note 2 3 2 3 2 2 2" xfId="14990"/>
    <cellStyle name="Note 2 3 2 3 2 3" xfId="14991"/>
    <cellStyle name="Note 2 3 2 3 3" xfId="14992"/>
    <cellStyle name="Note 2 3 2 3 3 2" xfId="14993"/>
    <cellStyle name="Note 2 3 2 3 3 2 2" xfId="14994"/>
    <cellStyle name="Note 2 3 2 3 3 3" xfId="14995"/>
    <cellStyle name="Note 2 3 2 3 4" xfId="14996"/>
    <cellStyle name="Note 2 3 2 3 4 2" xfId="14997"/>
    <cellStyle name="Note 2 3 2 3 5" xfId="14998"/>
    <cellStyle name="Note 2 3 2 3 5 2" xfId="14999"/>
    <cellStyle name="Note 2 3 2 3 6" xfId="15000"/>
    <cellStyle name="Note 2 3 2 4" xfId="15001"/>
    <cellStyle name="Note 2 3 2 4 2" xfId="15002"/>
    <cellStyle name="Note 2 3 2 4 2 2" xfId="15003"/>
    <cellStyle name="Note 2 3 2 4 2 2 2" xfId="15004"/>
    <cellStyle name="Note 2 3 2 4 2 3" xfId="15005"/>
    <cellStyle name="Note 2 3 2 4 3" xfId="15006"/>
    <cellStyle name="Note 2 3 2 4 3 2" xfId="15007"/>
    <cellStyle name="Note 2 3 2 4 3 2 2" xfId="15008"/>
    <cellStyle name="Note 2 3 2 4 3 3" xfId="15009"/>
    <cellStyle name="Note 2 3 2 4 4" xfId="15010"/>
    <cellStyle name="Note 2 3 2 4 4 2" xfId="15011"/>
    <cellStyle name="Note 2 3 2 4 5" xfId="15012"/>
    <cellStyle name="Note 2 3 2 4 5 2" xfId="15013"/>
    <cellStyle name="Note 2 3 2 4 6" xfId="15014"/>
    <cellStyle name="Note 2 3 2 5" xfId="15015"/>
    <cellStyle name="Note 2 3 2 5 2" xfId="15016"/>
    <cellStyle name="Note 2 3 2 5 2 2" xfId="15017"/>
    <cellStyle name="Note 2 3 2 5 3" xfId="15018"/>
    <cellStyle name="Note 2 3 2 6" xfId="15019"/>
    <cellStyle name="Note 2 3 2_Other Benefits Allocation %" xfId="15020"/>
    <cellStyle name="Note 2 3 3" xfId="15021"/>
    <cellStyle name="Note 2 3 3 2" xfId="15022"/>
    <cellStyle name="Note 2 3 3 2 2" xfId="15023"/>
    <cellStyle name="Note 2 3 3 2 2 2" xfId="15024"/>
    <cellStyle name="Note 2 3 3 2 2 2 2" xfId="15025"/>
    <cellStyle name="Note 2 3 3 2 2 3" xfId="15026"/>
    <cellStyle name="Note 2 3 3 2 3" xfId="15027"/>
    <cellStyle name="Note 2 3 3 2 3 2" xfId="15028"/>
    <cellStyle name="Note 2 3 3 2 3 2 2" xfId="15029"/>
    <cellStyle name="Note 2 3 3 2 3 3" xfId="15030"/>
    <cellStyle name="Note 2 3 3 2 4" xfId="15031"/>
    <cellStyle name="Note 2 3 3 2 4 2" xfId="15032"/>
    <cellStyle name="Note 2 3 3 2 5" xfId="15033"/>
    <cellStyle name="Note 2 3 3 2 5 2" xfId="15034"/>
    <cellStyle name="Note 2 3 3 2 6" xfId="15035"/>
    <cellStyle name="Note 2 3 3 3" xfId="15036"/>
    <cellStyle name="Note 2 3 3 3 2" xfId="15037"/>
    <cellStyle name="Note 2 3 3 3 2 2" xfId="15038"/>
    <cellStyle name="Note 2 3 3 3 2 2 2" xfId="15039"/>
    <cellStyle name="Note 2 3 3 3 2 3" xfId="15040"/>
    <cellStyle name="Note 2 3 3 3 3" xfId="15041"/>
    <cellStyle name="Note 2 3 3 3 3 2" xfId="15042"/>
    <cellStyle name="Note 2 3 3 3 3 2 2" xfId="15043"/>
    <cellStyle name="Note 2 3 3 3 3 3" xfId="15044"/>
    <cellStyle name="Note 2 3 3 3 4" xfId="15045"/>
    <cellStyle name="Note 2 3 3 3 4 2" xfId="15046"/>
    <cellStyle name="Note 2 3 3 3 5" xfId="15047"/>
    <cellStyle name="Note 2 3 3 3 5 2" xfId="15048"/>
    <cellStyle name="Note 2 3 3 3 6" xfId="15049"/>
    <cellStyle name="Note 2 3 3 4" xfId="15050"/>
    <cellStyle name="Note 2 3 3 4 2" xfId="15051"/>
    <cellStyle name="Note 2 3 3 4 2 2" xfId="15052"/>
    <cellStyle name="Note 2 3 3 4 3" xfId="15053"/>
    <cellStyle name="Note 2 3 3 5" xfId="15054"/>
    <cellStyle name="Note 2 3 3 5 2" xfId="15055"/>
    <cellStyle name="Note 2 3 3 5 2 2" xfId="15056"/>
    <cellStyle name="Note 2 3 3 5 3" xfId="15057"/>
    <cellStyle name="Note 2 3 3 6" xfId="15058"/>
    <cellStyle name="Note 2 3 3 6 2" xfId="15059"/>
    <cellStyle name="Note 2 3 3 7" xfId="15060"/>
    <cellStyle name="Note 2 3 3 7 2" xfId="15061"/>
    <cellStyle name="Note 2 3 3 8" xfId="15062"/>
    <cellStyle name="Note 2 3 3_Other Benefits Allocation %" xfId="15063"/>
    <cellStyle name="Note 2 3 4" xfId="15064"/>
    <cellStyle name="Note 2 3 4 2" xfId="15065"/>
    <cellStyle name="Note 2 3 4 2 2" xfId="15066"/>
    <cellStyle name="Note 2 3 4 3" xfId="15067"/>
    <cellStyle name="Note 2 3 5" xfId="15068"/>
    <cellStyle name="Note 2 3 5 2" xfId="15069"/>
    <cellStyle name="Note 2 3 5 2 2" xfId="15070"/>
    <cellStyle name="Note 2 3 5 3" xfId="15071"/>
    <cellStyle name="Note 2 3 6" xfId="15072"/>
    <cellStyle name="Note 2 3 6 2" xfId="15073"/>
    <cellStyle name="Note 2 3 6 2 2" xfId="15074"/>
    <cellStyle name="Note 2 3 6 3" xfId="15075"/>
    <cellStyle name="Note 2 3 7" xfId="15076"/>
    <cellStyle name="Note 2 3 7 2" xfId="15077"/>
    <cellStyle name="Note 2 3 7 2 2" xfId="15078"/>
    <cellStyle name="Note 2 3 7 3" xfId="15079"/>
    <cellStyle name="Note 2 3 8" xfId="15080"/>
    <cellStyle name="Note 2 3 8 2" xfId="15081"/>
    <cellStyle name="Note 2 3 8 2 2" xfId="15082"/>
    <cellStyle name="Note 2 3 8 3" xfId="15083"/>
    <cellStyle name="Note 2 3 9" xfId="15084"/>
    <cellStyle name="Note 2 3 9 2" xfId="15085"/>
    <cellStyle name="Note 2 3 9 2 2" xfId="15086"/>
    <cellStyle name="Note 2 3 9 3" xfId="15087"/>
    <cellStyle name="Note 2 3_401K Summary" xfId="15088"/>
    <cellStyle name="Note 2 4" xfId="15089"/>
    <cellStyle name="Note 2 4 2" xfId="15090"/>
    <cellStyle name="Note 2 4 2 2" xfId="15091"/>
    <cellStyle name="Note 2 4 2 2 2" xfId="15092"/>
    <cellStyle name="Note 2 4 2 2 2 2" xfId="15093"/>
    <cellStyle name="Note 2 4 2 2 3" xfId="15094"/>
    <cellStyle name="Note 2 4 2 3" xfId="15095"/>
    <cellStyle name="Note 2 4 2 3 2" xfId="15096"/>
    <cellStyle name="Note 2 4 2 3 2 2" xfId="15097"/>
    <cellStyle name="Note 2 4 2 3 3" xfId="15098"/>
    <cellStyle name="Note 2 4 2 4" xfId="15099"/>
    <cellStyle name="Note 2 4 2 4 2" xfId="15100"/>
    <cellStyle name="Note 2 4 2 5" xfId="15101"/>
    <cellStyle name="Note 2 4 2 5 2" xfId="15102"/>
    <cellStyle name="Note 2 4 2 6" xfId="15103"/>
    <cellStyle name="Note 2 4 3" xfId="15104"/>
    <cellStyle name="Note 2 4 3 2" xfId="15105"/>
    <cellStyle name="Note 2 4 3 2 2" xfId="15106"/>
    <cellStyle name="Note 2 4 3 2 2 2" xfId="15107"/>
    <cellStyle name="Note 2 4 3 2 3" xfId="15108"/>
    <cellStyle name="Note 2 4 3 3" xfId="15109"/>
    <cellStyle name="Note 2 4 3 3 2" xfId="15110"/>
    <cellStyle name="Note 2 4 3 3 2 2" xfId="15111"/>
    <cellStyle name="Note 2 4 3 3 3" xfId="15112"/>
    <cellStyle name="Note 2 4 3 4" xfId="15113"/>
    <cellStyle name="Note 2 4 3 4 2" xfId="15114"/>
    <cellStyle name="Note 2 4 3 5" xfId="15115"/>
    <cellStyle name="Note 2 4 3 5 2" xfId="15116"/>
    <cellStyle name="Note 2 4 3 6" xfId="15117"/>
    <cellStyle name="Note 2 4 4" xfId="15118"/>
    <cellStyle name="Note 2 4 4 2" xfId="15119"/>
    <cellStyle name="Note 2 4 4 2 2" xfId="15120"/>
    <cellStyle name="Note 2 4 4 2 2 2" xfId="15121"/>
    <cellStyle name="Note 2 4 4 2 3" xfId="15122"/>
    <cellStyle name="Note 2 4 4 3" xfId="15123"/>
    <cellStyle name="Note 2 4 4 3 2" xfId="15124"/>
    <cellStyle name="Note 2 4 4 3 2 2" xfId="15125"/>
    <cellStyle name="Note 2 4 4 3 3" xfId="15126"/>
    <cellStyle name="Note 2 4 4 4" xfId="15127"/>
    <cellStyle name="Note 2 4 4 4 2" xfId="15128"/>
    <cellStyle name="Note 2 4 4 5" xfId="15129"/>
    <cellStyle name="Note 2 4 4 5 2" xfId="15130"/>
    <cellStyle name="Note 2 4 4 6" xfId="15131"/>
    <cellStyle name="Note 2 4 5" xfId="15132"/>
    <cellStyle name="Note 2 4 5 2" xfId="15133"/>
    <cellStyle name="Note 2 4 5 2 2" xfId="15134"/>
    <cellStyle name="Note 2 4 5 3" xfId="15135"/>
    <cellStyle name="Note 2 4 6" xfId="15136"/>
    <cellStyle name="Note 2 4_Other Benefits Allocation %" xfId="15137"/>
    <cellStyle name="Note 2 5" xfId="15138"/>
    <cellStyle name="Note 2 5 2" xfId="15139"/>
    <cellStyle name="Note 2 5 2 2" xfId="15140"/>
    <cellStyle name="Note 2 5 2 2 2" xfId="15141"/>
    <cellStyle name="Note 2 5 2 2 2 2" xfId="15142"/>
    <cellStyle name="Note 2 5 2 2 3" xfId="15143"/>
    <cellStyle name="Note 2 5 2 3" xfId="15144"/>
    <cellStyle name="Note 2 5 2 3 2" xfId="15145"/>
    <cellStyle name="Note 2 5 2 3 2 2" xfId="15146"/>
    <cellStyle name="Note 2 5 2 3 3" xfId="15147"/>
    <cellStyle name="Note 2 5 2 4" xfId="15148"/>
    <cellStyle name="Note 2 5 2 4 2" xfId="15149"/>
    <cellStyle name="Note 2 5 2 5" xfId="15150"/>
    <cellStyle name="Note 2 5 2 5 2" xfId="15151"/>
    <cellStyle name="Note 2 5 2 6" xfId="15152"/>
    <cellStyle name="Note 2 5 3" xfId="15153"/>
    <cellStyle name="Note 2 5 3 2" xfId="15154"/>
    <cellStyle name="Note 2 5 3 2 2" xfId="15155"/>
    <cellStyle name="Note 2 5 3 2 2 2" xfId="15156"/>
    <cellStyle name="Note 2 5 3 2 3" xfId="15157"/>
    <cellStyle name="Note 2 5 3 3" xfId="15158"/>
    <cellStyle name="Note 2 5 3 3 2" xfId="15159"/>
    <cellStyle name="Note 2 5 3 3 2 2" xfId="15160"/>
    <cellStyle name="Note 2 5 3 3 3" xfId="15161"/>
    <cellStyle name="Note 2 5 3 4" xfId="15162"/>
    <cellStyle name="Note 2 5 3 4 2" xfId="15163"/>
    <cellStyle name="Note 2 5 3 5" xfId="15164"/>
    <cellStyle name="Note 2 5 3 5 2" xfId="15165"/>
    <cellStyle name="Note 2 5 3 6" xfId="15166"/>
    <cellStyle name="Note 2 5 4" xfId="15167"/>
    <cellStyle name="Note 2 5 4 2" xfId="15168"/>
    <cellStyle name="Note 2 5 4 2 2" xfId="15169"/>
    <cellStyle name="Note 2 5 4 3" xfId="15170"/>
    <cellStyle name="Note 2 5 5" xfId="15171"/>
    <cellStyle name="Note 2 5 5 2" xfId="15172"/>
    <cellStyle name="Note 2 5 5 2 2" xfId="15173"/>
    <cellStyle name="Note 2 5 5 3" xfId="15174"/>
    <cellStyle name="Note 2 5 6" xfId="15175"/>
    <cellStyle name="Note 2 5 6 2" xfId="15176"/>
    <cellStyle name="Note 2 5 7" xfId="15177"/>
    <cellStyle name="Note 2 5 7 2" xfId="15178"/>
    <cellStyle name="Note 2 5 8" xfId="15179"/>
    <cellStyle name="Note 2 5_Other Benefits Allocation %" xfId="15180"/>
    <cellStyle name="Note 2 6" xfId="15181"/>
    <cellStyle name="Note 2 6 2" xfId="15182"/>
    <cellStyle name="Note 2 6 2 2" xfId="15183"/>
    <cellStyle name="Note 2 6 3" xfId="15184"/>
    <cellStyle name="Note 2 7" xfId="15185"/>
    <cellStyle name="Note 2 7 2" xfId="15186"/>
    <cellStyle name="Note 2 7 2 2" xfId="15187"/>
    <cellStyle name="Note 2 7 3" xfId="15188"/>
    <cellStyle name="Note 2 8" xfId="15189"/>
    <cellStyle name="Note 2 8 2" xfId="15190"/>
    <cellStyle name="Note 2 8 2 2" xfId="15191"/>
    <cellStyle name="Note 2 8 3" xfId="15192"/>
    <cellStyle name="Note 2 9" xfId="15193"/>
    <cellStyle name="Note 2 9 2" xfId="15194"/>
    <cellStyle name="Note 2 9 2 2" xfId="15195"/>
    <cellStyle name="Note 2 9 3" xfId="15196"/>
    <cellStyle name="Note 2_401K Summary" xfId="15197"/>
    <cellStyle name="Note 20" xfId="15198"/>
    <cellStyle name="Note 21" xfId="15199"/>
    <cellStyle name="Note 22" xfId="15200"/>
    <cellStyle name="Note 23" xfId="15201"/>
    <cellStyle name="Note 3" xfId="15202"/>
    <cellStyle name="Note 3 10" xfId="15203"/>
    <cellStyle name="Note 3 10 2" xfId="15204"/>
    <cellStyle name="Note 3 10 2 2" xfId="15205"/>
    <cellStyle name="Note 3 10 3" xfId="15206"/>
    <cellStyle name="Note 3 11" xfId="15207"/>
    <cellStyle name="Note 3 11 2" xfId="15208"/>
    <cellStyle name="Note 3 11 2 2" xfId="15209"/>
    <cellStyle name="Note 3 11 3" xfId="15210"/>
    <cellStyle name="Note 3 12" xfId="15211"/>
    <cellStyle name="Note 3 2" xfId="15212"/>
    <cellStyle name="Note 3 2 2" xfId="15213"/>
    <cellStyle name="Note 3 2 2 2" xfId="15214"/>
    <cellStyle name="Note 3 2 2 2 2" xfId="15215"/>
    <cellStyle name="Note 3 2 2 2 2 2" xfId="15216"/>
    <cellStyle name="Note 3 2 2 2 3" xfId="15217"/>
    <cellStyle name="Note 3 2 2 3" xfId="15218"/>
    <cellStyle name="Note 3 2 2 3 2" xfId="15219"/>
    <cellStyle name="Note 3 2 2 3 2 2" xfId="15220"/>
    <cellStyle name="Note 3 2 2 3 3" xfId="15221"/>
    <cellStyle name="Note 3 2 2 4" xfId="15222"/>
    <cellStyle name="Note 3 2 2 4 2" xfId="15223"/>
    <cellStyle name="Note 3 2 2 5" xfId="15224"/>
    <cellStyle name="Note 3 2 2 5 2" xfId="15225"/>
    <cellStyle name="Note 3 2 2 6" xfId="15226"/>
    <cellStyle name="Note 3 2 3" xfId="15227"/>
    <cellStyle name="Note 3 2 3 2" xfId="15228"/>
    <cellStyle name="Note 3 2 3 2 2" xfId="15229"/>
    <cellStyle name="Note 3 2 3 2 2 2" xfId="15230"/>
    <cellStyle name="Note 3 2 3 2 3" xfId="15231"/>
    <cellStyle name="Note 3 2 3 3" xfId="15232"/>
    <cellStyle name="Note 3 2 3 3 2" xfId="15233"/>
    <cellStyle name="Note 3 2 3 3 2 2" xfId="15234"/>
    <cellStyle name="Note 3 2 3 3 3" xfId="15235"/>
    <cellStyle name="Note 3 2 3 4" xfId="15236"/>
    <cellStyle name="Note 3 2 3 4 2" xfId="15237"/>
    <cellStyle name="Note 3 2 3 5" xfId="15238"/>
    <cellStyle name="Note 3 2 3 5 2" xfId="15239"/>
    <cellStyle name="Note 3 2 3 6" xfId="15240"/>
    <cellStyle name="Note 3 2 4" xfId="15241"/>
    <cellStyle name="Note 3 2 4 2" xfId="15242"/>
    <cellStyle name="Note 3 2 4 2 2" xfId="15243"/>
    <cellStyle name="Note 3 2 4 2 2 2" xfId="15244"/>
    <cellStyle name="Note 3 2 4 2 3" xfId="15245"/>
    <cellStyle name="Note 3 2 4 3" xfId="15246"/>
    <cellStyle name="Note 3 2 4 3 2" xfId="15247"/>
    <cellStyle name="Note 3 2 4 3 2 2" xfId="15248"/>
    <cellStyle name="Note 3 2 4 3 3" xfId="15249"/>
    <cellStyle name="Note 3 2 4 4" xfId="15250"/>
    <cellStyle name="Note 3 2 4 4 2" xfId="15251"/>
    <cellStyle name="Note 3 2 4 5" xfId="15252"/>
    <cellStyle name="Note 3 2 4 5 2" xfId="15253"/>
    <cellStyle name="Note 3 2 4 6" xfId="15254"/>
    <cellStyle name="Note 3 2 5" xfId="15255"/>
    <cellStyle name="Note 3 2 5 2" xfId="15256"/>
    <cellStyle name="Note 3 2 5 2 2" xfId="15257"/>
    <cellStyle name="Note 3 2 5 3" xfId="15258"/>
    <cellStyle name="Note 3 2 6" xfId="15259"/>
    <cellStyle name="Note 3 2_Other Benefits Allocation %" xfId="15260"/>
    <cellStyle name="Note 3 3" xfId="15261"/>
    <cellStyle name="Note 3 3 2" xfId="15262"/>
    <cellStyle name="Note 3 3 2 2" xfId="15263"/>
    <cellStyle name="Note 3 3 2 2 2" xfId="15264"/>
    <cellStyle name="Note 3 3 2 2 2 2" xfId="15265"/>
    <cellStyle name="Note 3 3 2 2 3" xfId="15266"/>
    <cellStyle name="Note 3 3 2 3" xfId="15267"/>
    <cellStyle name="Note 3 3 2 3 2" xfId="15268"/>
    <cellStyle name="Note 3 3 2 3 2 2" xfId="15269"/>
    <cellStyle name="Note 3 3 2 3 3" xfId="15270"/>
    <cellStyle name="Note 3 3 2 4" xfId="15271"/>
    <cellStyle name="Note 3 3 2 4 2" xfId="15272"/>
    <cellStyle name="Note 3 3 2 5" xfId="15273"/>
    <cellStyle name="Note 3 3 2 5 2" xfId="15274"/>
    <cellStyle name="Note 3 3 2 6" xfId="15275"/>
    <cellStyle name="Note 3 3 3" xfId="15276"/>
    <cellStyle name="Note 3 3 3 2" xfId="15277"/>
    <cellStyle name="Note 3 3 3 2 2" xfId="15278"/>
    <cellStyle name="Note 3 3 3 2 2 2" xfId="15279"/>
    <cellStyle name="Note 3 3 3 2 3" xfId="15280"/>
    <cellStyle name="Note 3 3 3 3" xfId="15281"/>
    <cellStyle name="Note 3 3 3 3 2" xfId="15282"/>
    <cellStyle name="Note 3 3 3 3 2 2" xfId="15283"/>
    <cellStyle name="Note 3 3 3 3 3" xfId="15284"/>
    <cellStyle name="Note 3 3 3 4" xfId="15285"/>
    <cellStyle name="Note 3 3 3 4 2" xfId="15286"/>
    <cellStyle name="Note 3 3 3 5" xfId="15287"/>
    <cellStyle name="Note 3 3 3 5 2" xfId="15288"/>
    <cellStyle name="Note 3 3 3 6" xfId="15289"/>
    <cellStyle name="Note 3 3 4" xfId="15290"/>
    <cellStyle name="Note 3 3 4 2" xfId="15291"/>
    <cellStyle name="Note 3 3 4 2 2" xfId="15292"/>
    <cellStyle name="Note 3 3 4 3" xfId="15293"/>
    <cellStyle name="Note 3 3 5" xfId="15294"/>
    <cellStyle name="Note 3 3 5 2" xfId="15295"/>
    <cellStyle name="Note 3 3 5 2 2" xfId="15296"/>
    <cellStyle name="Note 3 3 5 3" xfId="15297"/>
    <cellStyle name="Note 3 3 6" xfId="15298"/>
    <cellStyle name="Note 3 3 6 2" xfId="15299"/>
    <cellStyle name="Note 3 3 7" xfId="15300"/>
    <cellStyle name="Note 3 3 7 2" xfId="15301"/>
    <cellStyle name="Note 3 3 8" xfId="15302"/>
    <cellStyle name="Note 3 3_Other Benefits Allocation %" xfId="15303"/>
    <cellStyle name="Note 3 4" xfId="15304"/>
    <cellStyle name="Note 3 4 2" xfId="15305"/>
    <cellStyle name="Note 3 4 2 2" xfId="15306"/>
    <cellStyle name="Note 3 4 3" xfId="15307"/>
    <cellStyle name="Note 3 5" xfId="15308"/>
    <cellStyle name="Note 3 5 2" xfId="15309"/>
    <cellStyle name="Note 3 5 2 2" xfId="15310"/>
    <cellStyle name="Note 3 5 3" xfId="15311"/>
    <cellStyle name="Note 3 6" xfId="15312"/>
    <cellStyle name="Note 3 6 2" xfId="15313"/>
    <cellStyle name="Note 3 6 2 2" xfId="15314"/>
    <cellStyle name="Note 3 6 3" xfId="15315"/>
    <cellStyle name="Note 3 7" xfId="15316"/>
    <cellStyle name="Note 3 7 2" xfId="15317"/>
    <cellStyle name="Note 3 7 2 2" xfId="15318"/>
    <cellStyle name="Note 3 7 3" xfId="15319"/>
    <cellStyle name="Note 3 8" xfId="15320"/>
    <cellStyle name="Note 3 8 2" xfId="15321"/>
    <cellStyle name="Note 3 8 2 2" xfId="15322"/>
    <cellStyle name="Note 3 8 3" xfId="15323"/>
    <cellStyle name="Note 3 9" xfId="15324"/>
    <cellStyle name="Note 3 9 2" xfId="15325"/>
    <cellStyle name="Note 3 9 2 2" xfId="15326"/>
    <cellStyle name="Note 3 9 3" xfId="15327"/>
    <cellStyle name="Note 3_401K Summary" xfId="15328"/>
    <cellStyle name="Note 4" xfId="15329"/>
    <cellStyle name="Note 5" xfId="15330"/>
    <cellStyle name="Note 5 2" xfId="15331"/>
    <cellStyle name="Note 5 2 2" xfId="15332"/>
    <cellStyle name="Note 5 2 2 2" xfId="15333"/>
    <cellStyle name="Note 5 2 2 2 2" xfId="15334"/>
    <cellStyle name="Note 5 2 2 2 2 2" xfId="15335"/>
    <cellStyle name="Note 5 2 2 2 3" xfId="15336"/>
    <cellStyle name="Note 5 2 2 3" xfId="15337"/>
    <cellStyle name="Note 5 2 2 3 2" xfId="15338"/>
    <cellStyle name="Note 5 2 2 4" xfId="15339"/>
    <cellStyle name="Note 5 2 3" xfId="15340"/>
    <cellStyle name="Note 5 2 3 2" xfId="15341"/>
    <cellStyle name="Note 5 2 3 2 2" xfId="15342"/>
    <cellStyle name="Note 5 2 3 2 2 2" xfId="15343"/>
    <cellStyle name="Note 5 2 3 2 3" xfId="15344"/>
    <cellStyle name="Note 5 2 3 3" xfId="15345"/>
    <cellStyle name="Note 5 2 3 3 2" xfId="15346"/>
    <cellStyle name="Note 5 2 3 4" xfId="15347"/>
    <cellStyle name="Note 5 2 4" xfId="15348"/>
    <cellStyle name="Note 5 2 4 2" xfId="15349"/>
    <cellStyle name="Note 5 2 4 2 2" xfId="15350"/>
    <cellStyle name="Note 5 2 4 3" xfId="15351"/>
    <cellStyle name="Note 5 2 5" xfId="15352"/>
    <cellStyle name="Note 5 2 5 2" xfId="15353"/>
    <cellStyle name="Note 5 2 6" xfId="15354"/>
    <cellStyle name="Note 5 3" xfId="15355"/>
    <cellStyle name="Note 5 3 2" xfId="15356"/>
    <cellStyle name="Note 5 3 2 2" xfId="15357"/>
    <cellStyle name="Note 5 3 2 2 2" xfId="15358"/>
    <cellStyle name="Note 5 3 2 2 2 2" xfId="15359"/>
    <cellStyle name="Note 5 3 2 2 3" xfId="15360"/>
    <cellStyle name="Note 5 3 2 3" xfId="15361"/>
    <cellStyle name="Note 5 3 2 3 2" xfId="15362"/>
    <cellStyle name="Note 5 3 2 4" xfId="15363"/>
    <cellStyle name="Note 5 3 3" xfId="15364"/>
    <cellStyle name="Note 5 3 3 2" xfId="15365"/>
    <cellStyle name="Note 5 3 3 2 2" xfId="15366"/>
    <cellStyle name="Note 5 3 3 2 2 2" xfId="15367"/>
    <cellStyle name="Note 5 3 3 2 3" xfId="15368"/>
    <cellStyle name="Note 5 3 3 3" xfId="15369"/>
    <cellStyle name="Note 5 3 3 3 2" xfId="15370"/>
    <cellStyle name="Note 5 3 3 4" xfId="15371"/>
    <cellStyle name="Note 5 3 4" xfId="15372"/>
    <cellStyle name="Note 5 3 4 2" xfId="15373"/>
    <cellStyle name="Note 5 3 4 2 2" xfId="15374"/>
    <cellStyle name="Note 5 3 4 3" xfId="15375"/>
    <cellStyle name="Note 5 3 5" xfId="15376"/>
    <cellStyle name="Note 5 3 5 2" xfId="15377"/>
    <cellStyle name="Note 5 3 6" xfId="15378"/>
    <cellStyle name="Note 5 4" xfId="15379"/>
    <cellStyle name="Note 5 4 2" xfId="15380"/>
    <cellStyle name="Note 5 4 2 2" xfId="15381"/>
    <cellStyle name="Note 5 4 2 2 2" xfId="15382"/>
    <cellStyle name="Note 5 4 2 3" xfId="15383"/>
    <cellStyle name="Note 5 4 3" xfId="15384"/>
    <cellStyle name="Note 5 4 3 2" xfId="15385"/>
    <cellStyle name="Note 5 4 4" xfId="15386"/>
    <cellStyle name="Note 5 5" xfId="15387"/>
    <cellStyle name="Note 5 5 2" xfId="15388"/>
    <cellStyle name="Note 5 5 2 2" xfId="15389"/>
    <cellStyle name="Note 5 5 2 2 2" xfId="15390"/>
    <cellStyle name="Note 5 5 2 3" xfId="15391"/>
    <cellStyle name="Note 5 5 3" xfId="15392"/>
    <cellStyle name="Note 5 5 3 2" xfId="15393"/>
    <cellStyle name="Note 5 5 4" xfId="15394"/>
    <cellStyle name="Note 5 6" xfId="15395"/>
    <cellStyle name="Note 5 6 2" xfId="15396"/>
    <cellStyle name="Note 5 6 2 2" xfId="15397"/>
    <cellStyle name="Note 5 6 3" xfId="15398"/>
    <cellStyle name="Note 5 7" xfId="15399"/>
    <cellStyle name="Note 5 7 2" xfId="15400"/>
    <cellStyle name="Note 5 8" xfId="15401"/>
    <cellStyle name="Note 6" xfId="15402"/>
    <cellStyle name="Note 6 2" xfId="15403"/>
    <cellStyle name="Note 6 2 2" xfId="15404"/>
    <cellStyle name="Note 6 2 2 2" xfId="15405"/>
    <cellStyle name="Note 6 2 2 2 2" xfId="15406"/>
    <cellStyle name="Note 6 2 2 2 2 2" xfId="15407"/>
    <cellStyle name="Note 6 2 2 2 3" xfId="15408"/>
    <cellStyle name="Note 6 2 2 3" xfId="15409"/>
    <cellStyle name="Note 6 2 2 3 2" xfId="15410"/>
    <cellStyle name="Note 6 2 2 4" xfId="15411"/>
    <cellStyle name="Note 6 2 3" xfId="15412"/>
    <cellStyle name="Note 6 2 3 2" xfId="15413"/>
    <cellStyle name="Note 6 2 3 2 2" xfId="15414"/>
    <cellStyle name="Note 6 2 3 2 2 2" xfId="15415"/>
    <cellStyle name="Note 6 2 3 2 3" xfId="15416"/>
    <cellStyle name="Note 6 2 3 3" xfId="15417"/>
    <cellStyle name="Note 6 2 3 3 2" xfId="15418"/>
    <cellStyle name="Note 6 2 3 4" xfId="15419"/>
    <cellStyle name="Note 6 2 4" xfId="15420"/>
    <cellStyle name="Note 6 2 4 2" xfId="15421"/>
    <cellStyle name="Note 6 2 4 2 2" xfId="15422"/>
    <cellStyle name="Note 6 2 4 3" xfId="15423"/>
    <cellStyle name="Note 6 2 5" xfId="15424"/>
    <cellStyle name="Note 6 2 5 2" xfId="15425"/>
    <cellStyle name="Note 6 2 6" xfId="15426"/>
    <cellStyle name="Note 6 3" xfId="15427"/>
    <cellStyle name="Note 6 3 2" xfId="15428"/>
    <cellStyle name="Note 6 3 2 2" xfId="15429"/>
    <cellStyle name="Note 6 3 2 2 2" xfId="15430"/>
    <cellStyle name="Note 6 3 2 2 2 2" xfId="15431"/>
    <cellStyle name="Note 6 3 2 2 3" xfId="15432"/>
    <cellStyle name="Note 6 3 2 3" xfId="15433"/>
    <cellStyle name="Note 6 3 2 3 2" xfId="15434"/>
    <cellStyle name="Note 6 3 2 4" xfId="15435"/>
    <cellStyle name="Note 6 3 3" xfId="15436"/>
    <cellStyle name="Note 6 3 3 2" xfId="15437"/>
    <cellStyle name="Note 6 3 3 2 2" xfId="15438"/>
    <cellStyle name="Note 6 3 3 2 2 2" xfId="15439"/>
    <cellStyle name="Note 6 3 3 2 3" xfId="15440"/>
    <cellStyle name="Note 6 3 3 3" xfId="15441"/>
    <cellStyle name="Note 6 3 3 3 2" xfId="15442"/>
    <cellStyle name="Note 6 3 3 4" xfId="15443"/>
    <cellStyle name="Note 6 3 4" xfId="15444"/>
    <cellStyle name="Note 6 3 4 2" xfId="15445"/>
    <cellStyle name="Note 6 3 4 2 2" xfId="15446"/>
    <cellStyle name="Note 6 3 4 3" xfId="15447"/>
    <cellStyle name="Note 6 3 5" xfId="15448"/>
    <cellStyle name="Note 6 3 5 2" xfId="15449"/>
    <cellStyle name="Note 6 3 6" xfId="15450"/>
    <cellStyle name="Note 6 4" xfId="15451"/>
    <cellStyle name="Note 6 4 2" xfId="15452"/>
    <cellStyle name="Note 6 4 2 2" xfId="15453"/>
    <cellStyle name="Note 6 4 2 2 2" xfId="15454"/>
    <cellStyle name="Note 6 4 2 3" xfId="15455"/>
    <cellStyle name="Note 6 4 3" xfId="15456"/>
    <cellStyle name="Note 6 4 3 2" xfId="15457"/>
    <cellStyle name="Note 6 4 4" xfId="15458"/>
    <cellStyle name="Note 6 5" xfId="15459"/>
    <cellStyle name="Note 6 5 2" xfId="15460"/>
    <cellStyle name="Note 6 5 2 2" xfId="15461"/>
    <cellStyle name="Note 6 5 2 2 2" xfId="15462"/>
    <cellStyle name="Note 6 5 2 3" xfId="15463"/>
    <cellStyle name="Note 6 5 3" xfId="15464"/>
    <cellStyle name="Note 6 5 3 2" xfId="15465"/>
    <cellStyle name="Note 6 5 4" xfId="15466"/>
    <cellStyle name="Note 6 6" xfId="15467"/>
    <cellStyle name="Note 6 6 2" xfId="15468"/>
    <cellStyle name="Note 6 6 2 2" xfId="15469"/>
    <cellStyle name="Note 6 6 3" xfId="15470"/>
    <cellStyle name="Note 6 7" xfId="15471"/>
    <cellStyle name="Note 6 7 2" xfId="15472"/>
    <cellStyle name="Note 6 8" xfId="15473"/>
    <cellStyle name="Note 7" xfId="15474"/>
    <cellStyle name="Note 8" xfId="15475"/>
    <cellStyle name="Note 9" xfId="15476"/>
    <cellStyle name="num" xfId="15477"/>
    <cellStyle name="Numbers" xfId="15478"/>
    <cellStyle name="Numbers - Bold" xfId="15479"/>
    <cellStyle name="Numbers - Bold - Italic" xfId="15480"/>
    <cellStyle name="Numbers - Bold 2" xfId="15481"/>
    <cellStyle name="Numbers - Bold_1pager28" xfId="15482"/>
    <cellStyle name="Numbers - Large" xfId="15483"/>
    <cellStyle name="Numbers_Comps" xfId="15484"/>
    <cellStyle name="oca" xfId="15485"/>
    <cellStyle name="oca 2" xfId="15486"/>
    <cellStyle name="oca_March_LTD_Premium" xfId="15487"/>
    <cellStyle name="Œ…‹æØ‚è [0.00]_guyan" xfId="15488"/>
    <cellStyle name="Œ…‹æØ‚è_guyan" xfId="15489"/>
    <cellStyle name="onedec" xfId="15490"/>
    <cellStyle name="Options_inputs" xfId="15491"/>
    <cellStyle name="Outlined" xfId="15492"/>
    <cellStyle name="Outlined 10" xfId="15493"/>
    <cellStyle name="Outlined 10 2" xfId="15494"/>
    <cellStyle name="Outlined 10 2 2" xfId="15495"/>
    <cellStyle name="Outlined 10 2 2 2" xfId="15496"/>
    <cellStyle name="Outlined 10 2 3" xfId="15497"/>
    <cellStyle name="Outlined 10 3" xfId="15498"/>
    <cellStyle name="Outlined 10 3 2" xfId="15499"/>
    <cellStyle name="Outlined 10 3 2 2" xfId="15500"/>
    <cellStyle name="Outlined 10 3 3" xfId="15501"/>
    <cellStyle name="Outlined 10 4" xfId="15502"/>
    <cellStyle name="Outlined 10 4 2" xfId="15503"/>
    <cellStyle name="Outlined 10 5" xfId="15504"/>
    <cellStyle name="Outlined 10 5 2" xfId="15505"/>
    <cellStyle name="Outlined 10 6" xfId="15506"/>
    <cellStyle name="Outlined 11" xfId="15507"/>
    <cellStyle name="Outlined 11 2" xfId="15508"/>
    <cellStyle name="Outlined 11 2 2" xfId="15509"/>
    <cellStyle name="Outlined 11 2 2 2" xfId="15510"/>
    <cellStyle name="Outlined 11 2 3" xfId="15511"/>
    <cellStyle name="Outlined 11 3" xfId="15512"/>
    <cellStyle name="Outlined 11 3 2" xfId="15513"/>
    <cellStyle name="Outlined 11 3 2 2" xfId="15514"/>
    <cellStyle name="Outlined 11 3 3" xfId="15515"/>
    <cellStyle name="Outlined 11 4" xfId="15516"/>
    <cellStyle name="Outlined 11 4 2" xfId="15517"/>
    <cellStyle name="Outlined 11 5" xfId="15518"/>
    <cellStyle name="Outlined 11 5 2" xfId="15519"/>
    <cellStyle name="Outlined 11 6" xfId="15520"/>
    <cellStyle name="Outlined 12" xfId="15521"/>
    <cellStyle name="Outlined 12 2" xfId="15522"/>
    <cellStyle name="Outlined 12 2 2" xfId="15523"/>
    <cellStyle name="Outlined 12 3" xfId="15524"/>
    <cellStyle name="Outlined 13" xfId="15525"/>
    <cellStyle name="Outlined 13 2" xfId="15526"/>
    <cellStyle name="Outlined 13 2 2" xfId="15527"/>
    <cellStyle name="Outlined 13 3" xfId="15528"/>
    <cellStyle name="Outlined 14" xfId="15529"/>
    <cellStyle name="Outlined 15" xfId="15530"/>
    <cellStyle name="Outlined 2" xfId="15531"/>
    <cellStyle name="Outlined 2 2" xfId="15532"/>
    <cellStyle name="Outlined 2 2 2" xfId="15533"/>
    <cellStyle name="Outlined 2 2 2 2" xfId="15534"/>
    <cellStyle name="Outlined 2 2 2 2 2" xfId="15535"/>
    <cellStyle name="Outlined 2 2 2 2 2 2" xfId="15536"/>
    <cellStyle name="Outlined 2 2 2 2 3" xfId="15537"/>
    <cellStyle name="Outlined 2 2 2 3" xfId="15538"/>
    <cellStyle name="Outlined 2 2 2 3 2" xfId="15539"/>
    <cellStyle name="Outlined 2 2 2 3 2 2" xfId="15540"/>
    <cellStyle name="Outlined 2 2 2 3 3" xfId="15541"/>
    <cellStyle name="Outlined 2 2 2 4" xfId="15542"/>
    <cellStyle name="Outlined 2 2 2 4 2" xfId="15543"/>
    <cellStyle name="Outlined 2 2 2 5" xfId="15544"/>
    <cellStyle name="Outlined 2 2 2 5 2" xfId="15545"/>
    <cellStyle name="Outlined 2 2 2 6" xfId="15546"/>
    <cellStyle name="Outlined 2 2 3" xfId="15547"/>
    <cellStyle name="Outlined 2 2 3 2" xfId="15548"/>
    <cellStyle name="Outlined 2 2 3 2 2" xfId="15549"/>
    <cellStyle name="Outlined 2 2 3 2 2 2" xfId="15550"/>
    <cellStyle name="Outlined 2 2 3 2 3" xfId="15551"/>
    <cellStyle name="Outlined 2 2 3 3" xfId="15552"/>
    <cellStyle name="Outlined 2 2 3 3 2" xfId="15553"/>
    <cellStyle name="Outlined 2 2 3 3 2 2" xfId="15554"/>
    <cellStyle name="Outlined 2 2 3 3 3" xfId="15555"/>
    <cellStyle name="Outlined 2 2 3 4" xfId="15556"/>
    <cellStyle name="Outlined 2 2 3 4 2" xfId="15557"/>
    <cellStyle name="Outlined 2 2 3 5" xfId="15558"/>
    <cellStyle name="Outlined 2 2 3 5 2" xfId="15559"/>
    <cellStyle name="Outlined 2 2 3 6" xfId="15560"/>
    <cellStyle name="Outlined 2 2 4" xfId="15561"/>
    <cellStyle name="Outlined 2 2 4 2" xfId="15562"/>
    <cellStyle name="Outlined 2 2 4 2 2" xfId="15563"/>
    <cellStyle name="Outlined 2 2 4 2 2 2" xfId="15564"/>
    <cellStyle name="Outlined 2 2 4 2 3" xfId="15565"/>
    <cellStyle name="Outlined 2 2 4 3" xfId="15566"/>
    <cellStyle name="Outlined 2 2 4 3 2" xfId="15567"/>
    <cellStyle name="Outlined 2 2 4 3 2 2" xfId="15568"/>
    <cellStyle name="Outlined 2 2 4 3 3" xfId="15569"/>
    <cellStyle name="Outlined 2 2 4 4" xfId="15570"/>
    <cellStyle name="Outlined 2 2 4 4 2" xfId="15571"/>
    <cellStyle name="Outlined 2 2 4 5" xfId="15572"/>
    <cellStyle name="Outlined 2 2 4 5 2" xfId="15573"/>
    <cellStyle name="Outlined 2 2 4 6" xfId="15574"/>
    <cellStyle name="Outlined 2 2 5" xfId="15575"/>
    <cellStyle name="Outlined 2 2 5 2" xfId="15576"/>
    <cellStyle name="Outlined 2 2 5 2 2" xfId="15577"/>
    <cellStyle name="Outlined 2 2 5 3" xfId="15578"/>
    <cellStyle name="Outlined 2 2 6" xfId="15579"/>
    <cellStyle name="Outlined 2 2_Other Benefits Allocation %" xfId="15580"/>
    <cellStyle name="Outlined 2 3" xfId="15581"/>
    <cellStyle name="Outlined 2 3 2" xfId="15582"/>
    <cellStyle name="Outlined 2 3 2 2" xfId="15583"/>
    <cellStyle name="Outlined 2 3 2 2 2" xfId="15584"/>
    <cellStyle name="Outlined 2 3 2 2 2 2" xfId="15585"/>
    <cellStyle name="Outlined 2 3 2 2 3" xfId="15586"/>
    <cellStyle name="Outlined 2 3 2 3" xfId="15587"/>
    <cellStyle name="Outlined 2 3 2 3 2" xfId="15588"/>
    <cellStyle name="Outlined 2 3 2 3 2 2" xfId="15589"/>
    <cellStyle name="Outlined 2 3 2 3 3" xfId="15590"/>
    <cellStyle name="Outlined 2 3 2 4" xfId="15591"/>
    <cellStyle name="Outlined 2 3 2 4 2" xfId="15592"/>
    <cellStyle name="Outlined 2 3 2 5" xfId="15593"/>
    <cellStyle name="Outlined 2 3 2 5 2" xfId="15594"/>
    <cellStyle name="Outlined 2 3 2 6" xfId="15595"/>
    <cellStyle name="Outlined 2 3 3" xfId="15596"/>
    <cellStyle name="Outlined 2 3 3 2" xfId="15597"/>
    <cellStyle name="Outlined 2 3 3 2 2" xfId="15598"/>
    <cellStyle name="Outlined 2 3 3 2 2 2" xfId="15599"/>
    <cellStyle name="Outlined 2 3 3 2 3" xfId="15600"/>
    <cellStyle name="Outlined 2 3 3 3" xfId="15601"/>
    <cellStyle name="Outlined 2 3 3 3 2" xfId="15602"/>
    <cellStyle name="Outlined 2 3 3 3 2 2" xfId="15603"/>
    <cellStyle name="Outlined 2 3 3 3 3" xfId="15604"/>
    <cellStyle name="Outlined 2 3 3 4" xfId="15605"/>
    <cellStyle name="Outlined 2 3 3 4 2" xfId="15606"/>
    <cellStyle name="Outlined 2 3 3 5" xfId="15607"/>
    <cellStyle name="Outlined 2 3 3 5 2" xfId="15608"/>
    <cellStyle name="Outlined 2 3 3 6" xfId="15609"/>
    <cellStyle name="Outlined 2 3 4" xfId="15610"/>
    <cellStyle name="Outlined 2 3 4 2" xfId="15611"/>
    <cellStyle name="Outlined 2 3 4 2 2" xfId="15612"/>
    <cellStyle name="Outlined 2 3 4 3" xfId="15613"/>
    <cellStyle name="Outlined 2 3 5" xfId="15614"/>
    <cellStyle name="Outlined 2 3 5 2" xfId="15615"/>
    <cellStyle name="Outlined 2 3 5 2 2" xfId="15616"/>
    <cellStyle name="Outlined 2 3 5 3" xfId="15617"/>
    <cellStyle name="Outlined 2 3 6" xfId="15618"/>
    <cellStyle name="Outlined 2 3 6 2" xfId="15619"/>
    <cellStyle name="Outlined 2 3 7" xfId="15620"/>
    <cellStyle name="Outlined 2 3 7 2" xfId="15621"/>
    <cellStyle name="Outlined 2 3 8" xfId="15622"/>
    <cellStyle name="Outlined 2 3_Other Benefits Allocation %" xfId="15623"/>
    <cellStyle name="Outlined 2 4" xfId="15624"/>
    <cellStyle name="Outlined 2 4 2" xfId="15625"/>
    <cellStyle name="Outlined 2 4 2 2" xfId="15626"/>
    <cellStyle name="Outlined 2 4 3" xfId="15627"/>
    <cellStyle name="Outlined 2 5" xfId="15628"/>
    <cellStyle name="Outlined 2_401K Summary" xfId="15629"/>
    <cellStyle name="Outlined 3" xfId="15630"/>
    <cellStyle name="Outlined 3 2" xfId="15631"/>
    <cellStyle name="Outlined 3 2 2" xfId="15632"/>
    <cellStyle name="Outlined 3 2 2 2" xfId="15633"/>
    <cellStyle name="Outlined 3 2 2 2 2" xfId="15634"/>
    <cellStyle name="Outlined 3 2 2 3" xfId="15635"/>
    <cellStyle name="Outlined 3 2 3" xfId="15636"/>
    <cellStyle name="Outlined 3 2 3 2" xfId="15637"/>
    <cellStyle name="Outlined 3 2 3 2 2" xfId="15638"/>
    <cellStyle name="Outlined 3 2 3 3" xfId="15639"/>
    <cellStyle name="Outlined 3 2 4" xfId="15640"/>
    <cellStyle name="Outlined 3 2 4 2" xfId="15641"/>
    <cellStyle name="Outlined 3 2 5" xfId="15642"/>
    <cellStyle name="Outlined 3 2 5 2" xfId="15643"/>
    <cellStyle name="Outlined 3 2 6" xfId="15644"/>
    <cellStyle name="Outlined 3 3" xfId="15645"/>
    <cellStyle name="Outlined 3 3 2" xfId="15646"/>
    <cellStyle name="Outlined 3 3 2 2" xfId="15647"/>
    <cellStyle name="Outlined 3 3 2 2 2" xfId="15648"/>
    <cellStyle name="Outlined 3 3 2 3" xfId="15649"/>
    <cellStyle name="Outlined 3 3 3" xfId="15650"/>
    <cellStyle name="Outlined 3 3 3 2" xfId="15651"/>
    <cellStyle name="Outlined 3 3 3 2 2" xfId="15652"/>
    <cellStyle name="Outlined 3 3 3 3" xfId="15653"/>
    <cellStyle name="Outlined 3 3 4" xfId="15654"/>
    <cellStyle name="Outlined 3 3 4 2" xfId="15655"/>
    <cellStyle name="Outlined 3 3 5" xfId="15656"/>
    <cellStyle name="Outlined 3 3 5 2" xfId="15657"/>
    <cellStyle name="Outlined 3 3 6" xfId="15658"/>
    <cellStyle name="Outlined 3 4" xfId="15659"/>
    <cellStyle name="Outlined 3 4 2" xfId="15660"/>
    <cellStyle name="Outlined 3 4 2 2" xfId="15661"/>
    <cellStyle name="Outlined 3 4 2 2 2" xfId="15662"/>
    <cellStyle name="Outlined 3 4 2 3" xfId="15663"/>
    <cellStyle name="Outlined 3 4 3" xfId="15664"/>
    <cellStyle name="Outlined 3 4 3 2" xfId="15665"/>
    <cellStyle name="Outlined 3 4 3 2 2" xfId="15666"/>
    <cellStyle name="Outlined 3 4 3 3" xfId="15667"/>
    <cellStyle name="Outlined 3 4 4" xfId="15668"/>
    <cellStyle name="Outlined 3 4 4 2" xfId="15669"/>
    <cellStyle name="Outlined 3 4 5" xfId="15670"/>
    <cellStyle name="Outlined 3 4 5 2" xfId="15671"/>
    <cellStyle name="Outlined 3 4 6" xfId="15672"/>
    <cellStyle name="Outlined 3 5" xfId="15673"/>
    <cellStyle name="Outlined 3 5 2" xfId="15674"/>
    <cellStyle name="Outlined 3 5 2 2" xfId="15675"/>
    <cellStyle name="Outlined 3 5 3" xfId="15676"/>
    <cellStyle name="Outlined 3 6" xfId="15677"/>
    <cellStyle name="Outlined 3_Other Benefits Allocation %" xfId="15678"/>
    <cellStyle name="Outlined 4" xfId="15679"/>
    <cellStyle name="Outlined 4 2" xfId="15680"/>
    <cellStyle name="Outlined 4 2 2" xfId="15681"/>
    <cellStyle name="Outlined 4 2 2 2" xfId="15682"/>
    <cellStyle name="Outlined 4 2 2 2 2" xfId="15683"/>
    <cellStyle name="Outlined 4 2 2 3" xfId="15684"/>
    <cellStyle name="Outlined 4 2 3" xfId="15685"/>
    <cellStyle name="Outlined 4 2 3 2" xfId="15686"/>
    <cellStyle name="Outlined 4 2 3 2 2" xfId="15687"/>
    <cellStyle name="Outlined 4 2 3 3" xfId="15688"/>
    <cellStyle name="Outlined 4 2 4" xfId="15689"/>
    <cellStyle name="Outlined 4 2 4 2" xfId="15690"/>
    <cellStyle name="Outlined 4 2 5" xfId="15691"/>
    <cellStyle name="Outlined 4 2 5 2" xfId="15692"/>
    <cellStyle name="Outlined 4 2 6" xfId="15693"/>
    <cellStyle name="Outlined 4 3" xfId="15694"/>
    <cellStyle name="Outlined 4 3 2" xfId="15695"/>
    <cellStyle name="Outlined 4 3 2 2" xfId="15696"/>
    <cellStyle name="Outlined 4 3 2 2 2" xfId="15697"/>
    <cellStyle name="Outlined 4 3 2 3" xfId="15698"/>
    <cellStyle name="Outlined 4 3 3" xfId="15699"/>
    <cellStyle name="Outlined 4 3 3 2" xfId="15700"/>
    <cellStyle name="Outlined 4 3 3 2 2" xfId="15701"/>
    <cellStyle name="Outlined 4 3 3 3" xfId="15702"/>
    <cellStyle name="Outlined 4 3 4" xfId="15703"/>
    <cellStyle name="Outlined 4 3 4 2" xfId="15704"/>
    <cellStyle name="Outlined 4 3 5" xfId="15705"/>
    <cellStyle name="Outlined 4 3 5 2" xfId="15706"/>
    <cellStyle name="Outlined 4 3 6" xfId="15707"/>
    <cellStyle name="Outlined 4 4" xfId="15708"/>
    <cellStyle name="Outlined 4 4 2" xfId="15709"/>
    <cellStyle name="Outlined 4 4 2 2" xfId="15710"/>
    <cellStyle name="Outlined 4 4 3" xfId="15711"/>
    <cellStyle name="Outlined 4 5" xfId="15712"/>
    <cellStyle name="Outlined 4 5 2" xfId="15713"/>
    <cellStyle name="Outlined 4 5 2 2" xfId="15714"/>
    <cellStyle name="Outlined 4 5 3" xfId="15715"/>
    <cellStyle name="Outlined 4 6" xfId="15716"/>
    <cellStyle name="Outlined 4 6 2" xfId="15717"/>
    <cellStyle name="Outlined 4 7" xfId="15718"/>
    <cellStyle name="Outlined 4 7 2" xfId="15719"/>
    <cellStyle name="Outlined 4 8" xfId="15720"/>
    <cellStyle name="Outlined 4_Other Benefits Allocation %" xfId="15721"/>
    <cellStyle name="Outlined 5" xfId="15722"/>
    <cellStyle name="Outlined 5 2" xfId="15723"/>
    <cellStyle name="Outlined 5 2 2" xfId="15724"/>
    <cellStyle name="Outlined 5 2 2 2" xfId="15725"/>
    <cellStyle name="Outlined 5 2 3" xfId="15726"/>
    <cellStyle name="Outlined 5 3" xfId="15727"/>
    <cellStyle name="Outlined 5 3 2" xfId="15728"/>
    <cellStyle name="Outlined 5 3 2 2" xfId="15729"/>
    <cellStyle name="Outlined 5 3 3" xfId="15730"/>
    <cellStyle name="Outlined 5 4" xfId="15731"/>
    <cellStyle name="Outlined 5 4 2" xfId="15732"/>
    <cellStyle name="Outlined 5 5" xfId="15733"/>
    <cellStyle name="Outlined 5 5 2" xfId="15734"/>
    <cellStyle name="Outlined 5 6" xfId="15735"/>
    <cellStyle name="Outlined 6" xfId="15736"/>
    <cellStyle name="Outlined 6 2" xfId="15737"/>
    <cellStyle name="Outlined 6 2 2" xfId="15738"/>
    <cellStyle name="Outlined 6 2 2 2" xfId="15739"/>
    <cellStyle name="Outlined 6 2 3" xfId="15740"/>
    <cellStyle name="Outlined 6 3" xfId="15741"/>
    <cellStyle name="Outlined 6 3 2" xfId="15742"/>
    <cellStyle name="Outlined 6 3 2 2" xfId="15743"/>
    <cellStyle name="Outlined 6 3 3" xfId="15744"/>
    <cellStyle name="Outlined 6 4" xfId="15745"/>
    <cellStyle name="Outlined 6 4 2" xfId="15746"/>
    <cellStyle name="Outlined 6 5" xfId="15747"/>
    <cellStyle name="Outlined 6 5 2" xfId="15748"/>
    <cellStyle name="Outlined 6 6" xfId="15749"/>
    <cellStyle name="Outlined 7" xfId="15750"/>
    <cellStyle name="Outlined 7 2" xfId="15751"/>
    <cellStyle name="Outlined 7 2 2" xfId="15752"/>
    <cellStyle name="Outlined 7 2 2 2" xfId="15753"/>
    <cellStyle name="Outlined 7 2 3" xfId="15754"/>
    <cellStyle name="Outlined 7 3" xfId="15755"/>
    <cellStyle name="Outlined 7 3 2" xfId="15756"/>
    <cellStyle name="Outlined 7 3 2 2" xfId="15757"/>
    <cellStyle name="Outlined 7 3 3" xfId="15758"/>
    <cellStyle name="Outlined 7 4" xfId="15759"/>
    <cellStyle name="Outlined 7 4 2" xfId="15760"/>
    <cellStyle name="Outlined 7 5" xfId="15761"/>
    <cellStyle name="Outlined 7 5 2" xfId="15762"/>
    <cellStyle name="Outlined 7 6" xfId="15763"/>
    <cellStyle name="Outlined 8" xfId="15764"/>
    <cellStyle name="Outlined 8 2" xfId="15765"/>
    <cellStyle name="Outlined 8 2 2" xfId="15766"/>
    <cellStyle name="Outlined 8 2 2 2" xfId="15767"/>
    <cellStyle name="Outlined 8 2 3" xfId="15768"/>
    <cellStyle name="Outlined 8 3" xfId="15769"/>
    <cellStyle name="Outlined 8 3 2" xfId="15770"/>
    <cellStyle name="Outlined 8 3 2 2" xfId="15771"/>
    <cellStyle name="Outlined 8 3 3" xfId="15772"/>
    <cellStyle name="Outlined 8 4" xfId="15773"/>
    <cellStyle name="Outlined 8 4 2" xfId="15774"/>
    <cellStyle name="Outlined 8 5" xfId="15775"/>
    <cellStyle name="Outlined 8 5 2" xfId="15776"/>
    <cellStyle name="Outlined 8 6" xfId="15777"/>
    <cellStyle name="Outlined 9" xfId="15778"/>
    <cellStyle name="Outlined 9 2" xfId="15779"/>
    <cellStyle name="Outlined 9 2 2" xfId="15780"/>
    <cellStyle name="Outlined 9 2 2 2" xfId="15781"/>
    <cellStyle name="Outlined 9 2 3" xfId="15782"/>
    <cellStyle name="Outlined 9 3" xfId="15783"/>
    <cellStyle name="Outlined 9 3 2" xfId="15784"/>
    <cellStyle name="Outlined 9 3 2 2" xfId="15785"/>
    <cellStyle name="Outlined 9 3 3" xfId="15786"/>
    <cellStyle name="Outlined 9 4" xfId="15787"/>
    <cellStyle name="Outlined 9 4 2" xfId="15788"/>
    <cellStyle name="Outlined 9 5" xfId="15789"/>
    <cellStyle name="Outlined 9 5 2" xfId="15790"/>
    <cellStyle name="Outlined 9 6" xfId="15791"/>
    <cellStyle name="Outlined_401K Summary" xfId="15792"/>
    <cellStyle name="Output 2" xfId="15793"/>
    <cellStyle name="Output 2 10" xfId="15794"/>
    <cellStyle name="Output 2 10 2" xfId="15795"/>
    <cellStyle name="Output 2 10 2 2" xfId="15796"/>
    <cellStyle name="Output 2 10 3" xfId="15797"/>
    <cellStyle name="Output 2 11" xfId="15798"/>
    <cellStyle name="Output 2 2" xfId="15799"/>
    <cellStyle name="Output 2 2 10" xfId="15800"/>
    <cellStyle name="Output 2 2 10 2" xfId="15801"/>
    <cellStyle name="Output 2 2 10 2 2" xfId="15802"/>
    <cellStyle name="Output 2 2 10 3" xfId="15803"/>
    <cellStyle name="Output 2 2 11" xfId="15804"/>
    <cellStyle name="Output 2 2 2" xfId="15805"/>
    <cellStyle name="Output 2 2 2 2" xfId="15806"/>
    <cellStyle name="Output 2 2 2 2 2" xfId="15807"/>
    <cellStyle name="Output 2 2 2 2 2 2" xfId="15808"/>
    <cellStyle name="Output 2 2 2 2 2 2 2" xfId="15809"/>
    <cellStyle name="Output 2 2 2 2 2 3" xfId="15810"/>
    <cellStyle name="Output 2 2 2 2 3" xfId="15811"/>
    <cellStyle name="Output 2 2 2 2 3 2" xfId="15812"/>
    <cellStyle name="Output 2 2 2 2 3 2 2" xfId="15813"/>
    <cellStyle name="Output 2 2 2 2 3 3" xfId="15814"/>
    <cellStyle name="Output 2 2 2 2 4" xfId="15815"/>
    <cellStyle name="Output 2 2 2 2 4 2" xfId="15816"/>
    <cellStyle name="Output 2 2 2 2 5" xfId="15817"/>
    <cellStyle name="Output 2 2 2 2 5 2" xfId="15818"/>
    <cellStyle name="Output 2 2 2 2 6" xfId="15819"/>
    <cellStyle name="Output 2 2 2 3" xfId="15820"/>
    <cellStyle name="Output 2 2 2 3 2" xfId="15821"/>
    <cellStyle name="Output 2 2 2 3 2 2" xfId="15822"/>
    <cellStyle name="Output 2 2 2 3 2 2 2" xfId="15823"/>
    <cellStyle name="Output 2 2 2 3 2 3" xfId="15824"/>
    <cellStyle name="Output 2 2 2 3 3" xfId="15825"/>
    <cellStyle name="Output 2 2 2 3 3 2" xfId="15826"/>
    <cellStyle name="Output 2 2 2 3 3 2 2" xfId="15827"/>
    <cellStyle name="Output 2 2 2 3 3 3" xfId="15828"/>
    <cellStyle name="Output 2 2 2 3 4" xfId="15829"/>
    <cellStyle name="Output 2 2 2 3 4 2" xfId="15830"/>
    <cellStyle name="Output 2 2 2 3 5" xfId="15831"/>
    <cellStyle name="Output 2 2 2 3 5 2" xfId="15832"/>
    <cellStyle name="Output 2 2 2 3 6" xfId="15833"/>
    <cellStyle name="Output 2 2 2 4" xfId="15834"/>
    <cellStyle name="Output 2 2 2 4 2" xfId="15835"/>
    <cellStyle name="Output 2 2 2 4 2 2" xfId="15836"/>
    <cellStyle name="Output 2 2 2 4 3" xfId="15837"/>
    <cellStyle name="Output 2 2 2 5" xfId="15838"/>
    <cellStyle name="Output 2 2 2 5 2" xfId="15839"/>
    <cellStyle name="Output 2 2 2 5 2 2" xfId="15840"/>
    <cellStyle name="Output 2 2 2 5 3" xfId="15841"/>
    <cellStyle name="Output 2 2 2 6" xfId="15842"/>
    <cellStyle name="Output 2 2 2 6 2" xfId="15843"/>
    <cellStyle name="Output 2 2 2 7" xfId="15844"/>
    <cellStyle name="Output 2 2 2 7 2" xfId="15845"/>
    <cellStyle name="Output 2 2 2 8" xfId="15846"/>
    <cellStyle name="Output 2 2 2_Other Benefits Allocation %" xfId="15847"/>
    <cellStyle name="Output 2 2 3" xfId="15848"/>
    <cellStyle name="Output 2 2 3 2" xfId="15849"/>
    <cellStyle name="Output 2 2 3 2 2" xfId="15850"/>
    <cellStyle name="Output 2 2 3 3" xfId="15851"/>
    <cellStyle name="Output 2 2 4" xfId="15852"/>
    <cellStyle name="Output 2 2 4 2" xfId="15853"/>
    <cellStyle name="Output 2 2 4 2 2" xfId="15854"/>
    <cellStyle name="Output 2 2 4 3" xfId="15855"/>
    <cellStyle name="Output 2 2 5" xfId="15856"/>
    <cellStyle name="Output 2 2 5 2" xfId="15857"/>
    <cellStyle name="Output 2 2 5 2 2" xfId="15858"/>
    <cellStyle name="Output 2 2 5 3" xfId="15859"/>
    <cellStyle name="Output 2 2 6" xfId="15860"/>
    <cellStyle name="Output 2 2 6 2" xfId="15861"/>
    <cellStyle name="Output 2 2 6 2 2" xfId="15862"/>
    <cellStyle name="Output 2 2 6 3" xfId="15863"/>
    <cellStyle name="Output 2 2 7" xfId="15864"/>
    <cellStyle name="Output 2 2 7 2" xfId="15865"/>
    <cellStyle name="Output 2 2 7 2 2" xfId="15866"/>
    <cellStyle name="Output 2 2 7 3" xfId="15867"/>
    <cellStyle name="Output 2 2 8" xfId="15868"/>
    <cellStyle name="Output 2 2 8 2" xfId="15869"/>
    <cellStyle name="Output 2 2 8 2 2" xfId="15870"/>
    <cellStyle name="Output 2 2 8 3" xfId="15871"/>
    <cellStyle name="Output 2 2 9" xfId="15872"/>
    <cellStyle name="Output 2 2 9 2" xfId="15873"/>
    <cellStyle name="Output 2 2 9 2 2" xfId="15874"/>
    <cellStyle name="Output 2 2 9 3" xfId="15875"/>
    <cellStyle name="Output 2 2_Other Benefits Allocation %" xfId="15876"/>
    <cellStyle name="Output 2 3" xfId="15877"/>
    <cellStyle name="Output 2 3 2" xfId="15878"/>
    <cellStyle name="Output 2 3 2 2" xfId="15879"/>
    <cellStyle name="Output 2 3 2 2 2" xfId="15880"/>
    <cellStyle name="Output 2 3 2 2 2 2" xfId="15881"/>
    <cellStyle name="Output 2 3 2 2 2 2 2" xfId="15882"/>
    <cellStyle name="Output 2 3 2 2 2 3" xfId="15883"/>
    <cellStyle name="Output 2 3 2 2 3" xfId="15884"/>
    <cellStyle name="Output 2 3 2 2 3 2" xfId="15885"/>
    <cellStyle name="Output 2 3 2 2 3 2 2" xfId="15886"/>
    <cellStyle name="Output 2 3 2 2 3 3" xfId="15887"/>
    <cellStyle name="Output 2 3 2 2 4" xfId="15888"/>
    <cellStyle name="Output 2 3 2 2 4 2" xfId="15889"/>
    <cellStyle name="Output 2 3 2 2 5" xfId="15890"/>
    <cellStyle name="Output 2 3 2 2 5 2" xfId="15891"/>
    <cellStyle name="Output 2 3 2 2 6" xfId="15892"/>
    <cellStyle name="Output 2 3 2 3" xfId="15893"/>
    <cellStyle name="Output 2 3 2 3 2" xfId="15894"/>
    <cellStyle name="Output 2 3 2 3 2 2" xfId="15895"/>
    <cellStyle name="Output 2 3 2 3 2 2 2" xfId="15896"/>
    <cellStyle name="Output 2 3 2 3 2 3" xfId="15897"/>
    <cellStyle name="Output 2 3 2 3 3" xfId="15898"/>
    <cellStyle name="Output 2 3 2 3 3 2" xfId="15899"/>
    <cellStyle name="Output 2 3 2 3 3 2 2" xfId="15900"/>
    <cellStyle name="Output 2 3 2 3 3 3" xfId="15901"/>
    <cellStyle name="Output 2 3 2 3 4" xfId="15902"/>
    <cellStyle name="Output 2 3 2 3 4 2" xfId="15903"/>
    <cellStyle name="Output 2 3 2 3 5" xfId="15904"/>
    <cellStyle name="Output 2 3 2 3 5 2" xfId="15905"/>
    <cellStyle name="Output 2 3 2 3 6" xfId="15906"/>
    <cellStyle name="Output 2 3 2 4" xfId="15907"/>
    <cellStyle name="Output 2 3 2 4 2" xfId="15908"/>
    <cellStyle name="Output 2 3 2 4 2 2" xfId="15909"/>
    <cellStyle name="Output 2 3 2 4 3" xfId="15910"/>
    <cellStyle name="Output 2 3 2 5" xfId="15911"/>
    <cellStyle name="Output 2 3 2 5 2" xfId="15912"/>
    <cellStyle name="Output 2 3 2 5 2 2" xfId="15913"/>
    <cellStyle name="Output 2 3 2 5 3" xfId="15914"/>
    <cellStyle name="Output 2 3 2 6" xfId="15915"/>
    <cellStyle name="Output 2 3 2 6 2" xfId="15916"/>
    <cellStyle name="Output 2 3 2 7" xfId="15917"/>
    <cellStyle name="Output 2 3 2 7 2" xfId="15918"/>
    <cellStyle name="Output 2 3 2 8" xfId="15919"/>
    <cellStyle name="Output 2 3 2_Other Benefits Allocation %" xfId="15920"/>
    <cellStyle name="Output 2 3 3" xfId="15921"/>
    <cellStyle name="Output 2 3 3 2" xfId="15922"/>
    <cellStyle name="Output 2 3 3 2 2" xfId="15923"/>
    <cellStyle name="Output 2 3 3 3" xfId="15924"/>
    <cellStyle name="Output 2 3 4" xfId="15925"/>
    <cellStyle name="Output 2 3_Other Benefits Allocation %" xfId="15926"/>
    <cellStyle name="Output 2 4" xfId="15927"/>
    <cellStyle name="Output 2 4 2" xfId="15928"/>
    <cellStyle name="Output 2 4 2 2" xfId="15929"/>
    <cellStyle name="Output 2 4 2 2 2" xfId="15930"/>
    <cellStyle name="Output 2 4 2 2 2 2" xfId="15931"/>
    <cellStyle name="Output 2 4 2 2 3" xfId="15932"/>
    <cellStyle name="Output 2 4 2 3" xfId="15933"/>
    <cellStyle name="Output 2 4 2 3 2" xfId="15934"/>
    <cellStyle name="Output 2 4 2 3 2 2" xfId="15935"/>
    <cellStyle name="Output 2 4 2 3 3" xfId="15936"/>
    <cellStyle name="Output 2 4 2 4" xfId="15937"/>
    <cellStyle name="Output 2 4 2 4 2" xfId="15938"/>
    <cellStyle name="Output 2 4 2 5" xfId="15939"/>
    <cellStyle name="Output 2 4 2 5 2" xfId="15940"/>
    <cellStyle name="Output 2 4 2 6" xfId="15941"/>
    <cellStyle name="Output 2 4 3" xfId="15942"/>
    <cellStyle name="Output 2 4 3 2" xfId="15943"/>
    <cellStyle name="Output 2 4 3 2 2" xfId="15944"/>
    <cellStyle name="Output 2 4 3 2 2 2" xfId="15945"/>
    <cellStyle name="Output 2 4 3 2 3" xfId="15946"/>
    <cellStyle name="Output 2 4 3 3" xfId="15947"/>
    <cellStyle name="Output 2 4 3 3 2" xfId="15948"/>
    <cellStyle name="Output 2 4 3 3 2 2" xfId="15949"/>
    <cellStyle name="Output 2 4 3 3 3" xfId="15950"/>
    <cellStyle name="Output 2 4 3 4" xfId="15951"/>
    <cellStyle name="Output 2 4 3 4 2" xfId="15952"/>
    <cellStyle name="Output 2 4 3 5" xfId="15953"/>
    <cellStyle name="Output 2 4 3 5 2" xfId="15954"/>
    <cellStyle name="Output 2 4 3 6" xfId="15955"/>
    <cellStyle name="Output 2 4 4" xfId="15956"/>
    <cellStyle name="Output 2 4 4 2" xfId="15957"/>
    <cellStyle name="Output 2 4 4 2 2" xfId="15958"/>
    <cellStyle name="Output 2 4 4 3" xfId="15959"/>
    <cellStyle name="Output 2 4 5" xfId="15960"/>
    <cellStyle name="Output 2 4 5 2" xfId="15961"/>
    <cellStyle name="Output 2 4 5 2 2" xfId="15962"/>
    <cellStyle name="Output 2 4 5 3" xfId="15963"/>
    <cellStyle name="Output 2 4 6" xfId="15964"/>
    <cellStyle name="Output 2 4 6 2" xfId="15965"/>
    <cellStyle name="Output 2 4 7" xfId="15966"/>
    <cellStyle name="Output 2 4 7 2" xfId="15967"/>
    <cellStyle name="Output 2 4 8" xfId="15968"/>
    <cellStyle name="Output 2 4_Other Benefits Allocation %" xfId="15969"/>
    <cellStyle name="Output 2 5" xfId="15970"/>
    <cellStyle name="Output 2 5 2" xfId="15971"/>
    <cellStyle name="Output 2 5 2 2" xfId="15972"/>
    <cellStyle name="Output 2 5 3" xfId="15973"/>
    <cellStyle name="Output 2 6" xfId="15974"/>
    <cellStyle name="Output 2 6 2" xfId="15975"/>
    <cellStyle name="Output 2 6 2 2" xfId="15976"/>
    <cellStyle name="Output 2 6 3" xfId="15977"/>
    <cellStyle name="Output 2 7" xfId="15978"/>
    <cellStyle name="Output 2 7 2" xfId="15979"/>
    <cellStyle name="Output 2 7 2 2" xfId="15980"/>
    <cellStyle name="Output 2 7 3" xfId="15981"/>
    <cellStyle name="Output 2 8" xfId="15982"/>
    <cellStyle name="Output 2 8 2" xfId="15983"/>
    <cellStyle name="Output 2 8 2 2" xfId="15984"/>
    <cellStyle name="Output 2 8 3" xfId="15985"/>
    <cellStyle name="Output 2 9" xfId="15986"/>
    <cellStyle name="Output 2 9 2" xfId="15987"/>
    <cellStyle name="Output 2 9 2 2" xfId="15988"/>
    <cellStyle name="Output 2 9 3" xfId="15989"/>
    <cellStyle name="Output 2_401K Summary" xfId="15990"/>
    <cellStyle name="Output 3" xfId="15991"/>
    <cellStyle name="Output 4" xfId="15992"/>
    <cellStyle name="Output 5" xfId="15993"/>
    <cellStyle name="Output 6" xfId="15994"/>
    <cellStyle name="Output 7" xfId="15995"/>
    <cellStyle name="Output 8" xfId="15996"/>
    <cellStyle name="Output 9" xfId="15997"/>
    <cellStyle name="Output Amounts" xfId="64620"/>
    <cellStyle name="Output Column Headings" xfId="64621"/>
    <cellStyle name="Output Line Items" xfId="64622"/>
    <cellStyle name="Output Report Heading" xfId="64623"/>
    <cellStyle name="Output Report Title" xfId="64624"/>
    <cellStyle name="Output1_Back" xfId="15998"/>
    <cellStyle name="p" xfId="15999"/>
    <cellStyle name="p." xfId="16000"/>
    <cellStyle name="p. 2" xfId="16001"/>
    <cellStyle name="p._March_LTD_Premium" xfId="16002"/>
    <cellStyle name="p`1" xfId="16003"/>
    <cellStyle name="p0" xfId="16004"/>
    <cellStyle name="p0 2" xfId="16005"/>
    <cellStyle name="p0 2 2" xfId="16006"/>
    <cellStyle name="p0 2 2 2" xfId="16007"/>
    <cellStyle name="p0 2 3" xfId="16008"/>
    <cellStyle name="p0 3" xfId="16009"/>
    <cellStyle name="p0 3 2" xfId="16010"/>
    <cellStyle name="p1" xfId="16011"/>
    <cellStyle name="p1 2" xfId="16012"/>
    <cellStyle name="p1 2 2" xfId="16013"/>
    <cellStyle name="p1 2 2 2" xfId="16014"/>
    <cellStyle name="p1 2 3" xfId="16015"/>
    <cellStyle name="p1 3" xfId="16016"/>
    <cellStyle name="p1 3 2" xfId="16017"/>
    <cellStyle name="p12" xfId="16018"/>
    <cellStyle name="p2" xfId="16019"/>
    <cellStyle name="p2 2" xfId="16020"/>
    <cellStyle name="p4" xfId="16021"/>
    <cellStyle name="Page Heading" xfId="16022"/>
    <cellStyle name="Page Heading Large" xfId="16023"/>
    <cellStyle name="Page Heading Large 2" xfId="16024"/>
    <cellStyle name="Page Heading Large_March_LTD_Premium" xfId="16025"/>
    <cellStyle name="Page Heading Small" xfId="16026"/>
    <cellStyle name="Page Heading Small 2" xfId="16027"/>
    <cellStyle name="Page Heading Small_March_LTD_Premium" xfId="16028"/>
    <cellStyle name="Page Number" xfId="16029"/>
    <cellStyle name="Page Number 2" xfId="16030"/>
    <cellStyle name="Page Number_March_LTD_Premium" xfId="16031"/>
    <cellStyle name="Page Title" xfId="16032"/>
    <cellStyle name="PageSubTitle" xfId="16033"/>
    <cellStyle name="PageTitle" xfId="16034"/>
    <cellStyle name="pct2_yr-yr" xfId="16035"/>
    <cellStyle name="per.style" xfId="16036"/>
    <cellStyle name="Percent (0)" xfId="16037"/>
    <cellStyle name="Percent (1)" xfId="16038"/>
    <cellStyle name="Percent [0]" xfId="16039"/>
    <cellStyle name="Percent [0] 2" xfId="16040"/>
    <cellStyle name="Percent [0]_Aug 2014 Variance" xfId="16041"/>
    <cellStyle name="Percent [00]" xfId="16042"/>
    <cellStyle name="Percent [1]" xfId="16043"/>
    <cellStyle name="Percent [1] 2" xfId="16044"/>
    <cellStyle name="Percent [1]_Aug 2014 Variance" xfId="16045"/>
    <cellStyle name="Percent [2]" xfId="16046"/>
    <cellStyle name="Percent [2] 2" xfId="16047"/>
    <cellStyle name="Percent [2] 3" xfId="16048"/>
    <cellStyle name="Percent [2]_3) LTD 2014 FPL Exp Mid Yr" xfId="16049"/>
    <cellStyle name="Percent 1" xfId="16050"/>
    <cellStyle name="Percent 10" xfId="16051"/>
    <cellStyle name="Percent 10 2" xfId="16052"/>
    <cellStyle name="Percent 11" xfId="16053"/>
    <cellStyle name="Percent 12" xfId="16054"/>
    <cellStyle name="Percent 13" xfId="16055"/>
    <cellStyle name="Percent 14" xfId="16056"/>
    <cellStyle name="Percent 15" xfId="16057"/>
    <cellStyle name="Percent 15 10" xfId="16058"/>
    <cellStyle name="Percent 15 10 2" xfId="16059"/>
    <cellStyle name="Percent 15 11" xfId="16060"/>
    <cellStyle name="Percent 15 2" xfId="16061"/>
    <cellStyle name="Percent 15 2 2" xfId="16062"/>
    <cellStyle name="Percent 15 2 2 2" xfId="16063"/>
    <cellStyle name="Percent 15 2 2 2 2" xfId="16064"/>
    <cellStyle name="Percent 15 2 2 2 2 2" xfId="16065"/>
    <cellStyle name="Percent 15 2 2 2 2 2 2" xfId="16066"/>
    <cellStyle name="Percent 15 2 2 2 2 3" xfId="16067"/>
    <cellStyle name="Percent 15 2 2 2 3" xfId="16068"/>
    <cellStyle name="Percent 15 2 2 2 3 2" xfId="16069"/>
    <cellStyle name="Percent 15 2 2 2 3 2 2" xfId="16070"/>
    <cellStyle name="Percent 15 2 2 2 3 3" xfId="16071"/>
    <cellStyle name="Percent 15 2 2 2 4" xfId="16072"/>
    <cellStyle name="Percent 15 2 2 2 4 2" xfId="16073"/>
    <cellStyle name="Percent 15 2 2 2 5" xfId="16074"/>
    <cellStyle name="Percent 15 2 2 2 5 2" xfId="16075"/>
    <cellStyle name="Percent 15 2 2 2 6" xfId="16076"/>
    <cellStyle name="Percent 15 2 2 3" xfId="16077"/>
    <cellStyle name="Percent 15 2 2 3 2" xfId="16078"/>
    <cellStyle name="Percent 15 2 2 3 2 2" xfId="16079"/>
    <cellStyle name="Percent 15 2 2 3 2 2 2" xfId="16080"/>
    <cellStyle name="Percent 15 2 2 3 2 3" xfId="16081"/>
    <cellStyle name="Percent 15 2 2 3 3" xfId="16082"/>
    <cellStyle name="Percent 15 2 2 3 3 2" xfId="16083"/>
    <cellStyle name="Percent 15 2 2 3 3 2 2" xfId="16084"/>
    <cellStyle name="Percent 15 2 2 3 3 3" xfId="16085"/>
    <cellStyle name="Percent 15 2 2 3 4" xfId="16086"/>
    <cellStyle name="Percent 15 2 2 3 4 2" xfId="16087"/>
    <cellStyle name="Percent 15 2 2 3 5" xfId="16088"/>
    <cellStyle name="Percent 15 2 2 3 5 2" xfId="16089"/>
    <cellStyle name="Percent 15 2 2 3 6" xfId="16090"/>
    <cellStyle name="Percent 15 2 2 4" xfId="16091"/>
    <cellStyle name="Percent 15 2 2 4 2" xfId="16092"/>
    <cellStyle name="Percent 15 2 2 4 2 2" xfId="16093"/>
    <cellStyle name="Percent 15 2 2 4 3" xfId="16094"/>
    <cellStyle name="Percent 15 2 2 5" xfId="16095"/>
    <cellStyle name="Percent 15 2 2 5 2" xfId="16096"/>
    <cellStyle name="Percent 15 2 2 5 2 2" xfId="16097"/>
    <cellStyle name="Percent 15 2 2 5 3" xfId="16098"/>
    <cellStyle name="Percent 15 2 2 6" xfId="16099"/>
    <cellStyle name="Percent 15 2 2 6 2" xfId="16100"/>
    <cellStyle name="Percent 15 2 2 7" xfId="16101"/>
    <cellStyle name="Percent 15 2 2 7 2" xfId="16102"/>
    <cellStyle name="Percent 15 2 2 8" xfId="16103"/>
    <cellStyle name="Percent 15 2 3" xfId="16104"/>
    <cellStyle name="Percent 15 2 3 2" xfId="16105"/>
    <cellStyle name="Percent 15 2 3 2 2" xfId="16106"/>
    <cellStyle name="Percent 15 2 3 2 2 2" xfId="16107"/>
    <cellStyle name="Percent 15 2 3 2 3" xfId="16108"/>
    <cellStyle name="Percent 15 2 3 3" xfId="16109"/>
    <cellStyle name="Percent 15 2 3 3 2" xfId="16110"/>
    <cellStyle name="Percent 15 2 3 3 2 2" xfId="16111"/>
    <cellStyle name="Percent 15 2 3 3 3" xfId="16112"/>
    <cellStyle name="Percent 15 2 3 4" xfId="16113"/>
    <cellStyle name="Percent 15 2 3 4 2" xfId="16114"/>
    <cellStyle name="Percent 15 2 3 5" xfId="16115"/>
    <cellStyle name="Percent 15 2 3 5 2" xfId="16116"/>
    <cellStyle name="Percent 15 2 3 6" xfId="16117"/>
    <cellStyle name="Percent 15 2 4" xfId="16118"/>
    <cellStyle name="Percent 15 2 4 2" xfId="16119"/>
    <cellStyle name="Percent 15 2 4 2 2" xfId="16120"/>
    <cellStyle name="Percent 15 2 4 2 2 2" xfId="16121"/>
    <cellStyle name="Percent 15 2 4 2 3" xfId="16122"/>
    <cellStyle name="Percent 15 2 4 3" xfId="16123"/>
    <cellStyle name="Percent 15 2 4 3 2" xfId="16124"/>
    <cellStyle name="Percent 15 2 4 3 2 2" xfId="16125"/>
    <cellStyle name="Percent 15 2 4 3 3" xfId="16126"/>
    <cellStyle name="Percent 15 2 4 4" xfId="16127"/>
    <cellStyle name="Percent 15 2 4 4 2" xfId="16128"/>
    <cellStyle name="Percent 15 2 4 5" xfId="16129"/>
    <cellStyle name="Percent 15 2 4 5 2" xfId="16130"/>
    <cellStyle name="Percent 15 2 4 6" xfId="16131"/>
    <cellStyle name="Percent 15 2 5" xfId="16132"/>
    <cellStyle name="Percent 15 2 5 2" xfId="16133"/>
    <cellStyle name="Percent 15 2 5 2 2" xfId="16134"/>
    <cellStyle name="Percent 15 2 5 3" xfId="16135"/>
    <cellStyle name="Percent 15 2 6" xfId="16136"/>
    <cellStyle name="Percent 15 2 6 2" xfId="16137"/>
    <cellStyle name="Percent 15 2 6 2 2" xfId="16138"/>
    <cellStyle name="Percent 15 2 6 3" xfId="16139"/>
    <cellStyle name="Percent 15 2 7" xfId="16140"/>
    <cellStyle name="Percent 15 2 7 2" xfId="16141"/>
    <cellStyle name="Percent 15 2 8" xfId="16142"/>
    <cellStyle name="Percent 15 2 8 2" xfId="16143"/>
    <cellStyle name="Percent 15 2 9" xfId="16144"/>
    <cellStyle name="Percent 15 3" xfId="16145"/>
    <cellStyle name="Percent 15 3 2" xfId="16146"/>
    <cellStyle name="Percent 15 3 2 2" xfId="16147"/>
    <cellStyle name="Percent 15 3 2 2 2" xfId="16148"/>
    <cellStyle name="Percent 15 3 2 2 2 2" xfId="16149"/>
    <cellStyle name="Percent 15 3 2 2 3" xfId="16150"/>
    <cellStyle name="Percent 15 3 2 3" xfId="16151"/>
    <cellStyle name="Percent 15 3 2 3 2" xfId="16152"/>
    <cellStyle name="Percent 15 3 2 3 2 2" xfId="16153"/>
    <cellStyle name="Percent 15 3 2 3 3" xfId="16154"/>
    <cellStyle name="Percent 15 3 2 4" xfId="16155"/>
    <cellStyle name="Percent 15 3 2 4 2" xfId="16156"/>
    <cellStyle name="Percent 15 3 2 5" xfId="16157"/>
    <cellStyle name="Percent 15 3 2 5 2" xfId="16158"/>
    <cellStyle name="Percent 15 3 2 6" xfId="16159"/>
    <cellStyle name="Percent 15 3 3" xfId="16160"/>
    <cellStyle name="Percent 15 3 3 2" xfId="16161"/>
    <cellStyle name="Percent 15 3 3 2 2" xfId="16162"/>
    <cellStyle name="Percent 15 3 3 2 2 2" xfId="16163"/>
    <cellStyle name="Percent 15 3 3 2 3" xfId="16164"/>
    <cellStyle name="Percent 15 3 3 3" xfId="16165"/>
    <cellStyle name="Percent 15 3 3 3 2" xfId="16166"/>
    <cellStyle name="Percent 15 3 3 3 2 2" xfId="16167"/>
    <cellStyle name="Percent 15 3 3 3 3" xfId="16168"/>
    <cellStyle name="Percent 15 3 3 4" xfId="16169"/>
    <cellStyle name="Percent 15 3 3 4 2" xfId="16170"/>
    <cellStyle name="Percent 15 3 3 5" xfId="16171"/>
    <cellStyle name="Percent 15 3 3 5 2" xfId="16172"/>
    <cellStyle name="Percent 15 3 3 6" xfId="16173"/>
    <cellStyle name="Percent 15 3 4" xfId="16174"/>
    <cellStyle name="Percent 15 3 4 2" xfId="16175"/>
    <cellStyle name="Percent 15 3 4 2 2" xfId="16176"/>
    <cellStyle name="Percent 15 3 4 3" xfId="16177"/>
    <cellStyle name="Percent 15 3 5" xfId="16178"/>
    <cellStyle name="Percent 15 3 5 2" xfId="16179"/>
    <cellStyle name="Percent 15 3 5 2 2" xfId="16180"/>
    <cellStyle name="Percent 15 3 5 3" xfId="16181"/>
    <cellStyle name="Percent 15 3 6" xfId="16182"/>
    <cellStyle name="Percent 15 3 6 2" xfId="16183"/>
    <cellStyle name="Percent 15 3 7" xfId="16184"/>
    <cellStyle name="Percent 15 3 7 2" xfId="16185"/>
    <cellStyle name="Percent 15 3 8" xfId="16186"/>
    <cellStyle name="Percent 15 4" xfId="16187"/>
    <cellStyle name="Percent 15 4 2" xfId="16188"/>
    <cellStyle name="Percent 15 4 2 2" xfId="16189"/>
    <cellStyle name="Percent 15 4 2 2 2" xfId="16190"/>
    <cellStyle name="Percent 15 4 2 2 2 2" xfId="16191"/>
    <cellStyle name="Percent 15 4 2 2 3" xfId="16192"/>
    <cellStyle name="Percent 15 4 2 3" xfId="16193"/>
    <cellStyle name="Percent 15 4 2 3 2" xfId="16194"/>
    <cellStyle name="Percent 15 4 2 3 2 2" xfId="16195"/>
    <cellStyle name="Percent 15 4 2 3 3" xfId="16196"/>
    <cellStyle name="Percent 15 4 2 4" xfId="16197"/>
    <cellStyle name="Percent 15 4 2 4 2" xfId="16198"/>
    <cellStyle name="Percent 15 4 2 5" xfId="16199"/>
    <cellStyle name="Percent 15 4 2 5 2" xfId="16200"/>
    <cellStyle name="Percent 15 4 2 6" xfId="16201"/>
    <cellStyle name="Percent 15 4 3" xfId="16202"/>
    <cellStyle name="Percent 15 4 3 2" xfId="16203"/>
    <cellStyle name="Percent 15 4 3 2 2" xfId="16204"/>
    <cellStyle name="Percent 15 4 3 2 2 2" xfId="16205"/>
    <cellStyle name="Percent 15 4 3 2 3" xfId="16206"/>
    <cellStyle name="Percent 15 4 3 3" xfId="16207"/>
    <cellStyle name="Percent 15 4 3 3 2" xfId="16208"/>
    <cellStyle name="Percent 15 4 3 3 2 2" xfId="16209"/>
    <cellStyle name="Percent 15 4 3 3 3" xfId="16210"/>
    <cellStyle name="Percent 15 4 3 4" xfId="16211"/>
    <cellStyle name="Percent 15 4 3 4 2" xfId="16212"/>
    <cellStyle name="Percent 15 4 3 5" xfId="16213"/>
    <cellStyle name="Percent 15 4 3 5 2" xfId="16214"/>
    <cellStyle name="Percent 15 4 3 6" xfId="16215"/>
    <cellStyle name="Percent 15 4 4" xfId="16216"/>
    <cellStyle name="Percent 15 4 4 2" xfId="16217"/>
    <cellStyle name="Percent 15 4 4 2 2" xfId="16218"/>
    <cellStyle name="Percent 15 4 4 3" xfId="16219"/>
    <cellStyle name="Percent 15 4 5" xfId="16220"/>
    <cellStyle name="Percent 15 4 5 2" xfId="16221"/>
    <cellStyle name="Percent 15 4 5 2 2" xfId="16222"/>
    <cellStyle name="Percent 15 4 5 3" xfId="16223"/>
    <cellStyle name="Percent 15 4 6" xfId="16224"/>
    <cellStyle name="Percent 15 4 6 2" xfId="16225"/>
    <cellStyle name="Percent 15 4 7" xfId="16226"/>
    <cellStyle name="Percent 15 4 7 2" xfId="16227"/>
    <cellStyle name="Percent 15 4 8" xfId="16228"/>
    <cellStyle name="Percent 15 5" xfId="16229"/>
    <cellStyle name="Percent 15 5 2" xfId="16230"/>
    <cellStyle name="Percent 15 5 2 2" xfId="16231"/>
    <cellStyle name="Percent 15 5 2 2 2" xfId="16232"/>
    <cellStyle name="Percent 15 5 2 3" xfId="16233"/>
    <cellStyle name="Percent 15 5 3" xfId="16234"/>
    <cellStyle name="Percent 15 5 3 2" xfId="16235"/>
    <cellStyle name="Percent 15 5 3 2 2" xfId="16236"/>
    <cellStyle name="Percent 15 5 3 3" xfId="16237"/>
    <cellStyle name="Percent 15 5 4" xfId="16238"/>
    <cellStyle name="Percent 15 5 4 2" xfId="16239"/>
    <cellStyle name="Percent 15 5 5" xfId="16240"/>
    <cellStyle name="Percent 15 5 5 2" xfId="16241"/>
    <cellStyle name="Percent 15 5 6" xfId="16242"/>
    <cellStyle name="Percent 15 6" xfId="16243"/>
    <cellStyle name="Percent 15 6 2" xfId="16244"/>
    <cellStyle name="Percent 15 6 2 2" xfId="16245"/>
    <cellStyle name="Percent 15 6 2 2 2" xfId="16246"/>
    <cellStyle name="Percent 15 6 2 3" xfId="16247"/>
    <cellStyle name="Percent 15 6 3" xfId="16248"/>
    <cellStyle name="Percent 15 6 3 2" xfId="16249"/>
    <cellStyle name="Percent 15 6 3 2 2" xfId="16250"/>
    <cellStyle name="Percent 15 6 3 3" xfId="16251"/>
    <cellStyle name="Percent 15 6 4" xfId="16252"/>
    <cellStyle name="Percent 15 6 4 2" xfId="16253"/>
    <cellStyle name="Percent 15 6 5" xfId="16254"/>
    <cellStyle name="Percent 15 6 5 2" xfId="16255"/>
    <cellStyle name="Percent 15 6 6" xfId="16256"/>
    <cellStyle name="Percent 15 7" xfId="16257"/>
    <cellStyle name="Percent 15 7 2" xfId="16258"/>
    <cellStyle name="Percent 15 7 2 2" xfId="16259"/>
    <cellStyle name="Percent 15 7 3" xfId="16260"/>
    <cellStyle name="Percent 15 8" xfId="16261"/>
    <cellStyle name="Percent 15 8 2" xfId="16262"/>
    <cellStyle name="Percent 15 8 2 2" xfId="16263"/>
    <cellStyle name="Percent 15 8 3" xfId="16264"/>
    <cellStyle name="Percent 15 9" xfId="16265"/>
    <cellStyle name="Percent 15 9 2" xfId="16266"/>
    <cellStyle name="Percent 16" xfId="16267"/>
    <cellStyle name="Percent 17" xfId="16268"/>
    <cellStyle name="Percent 18" xfId="16269"/>
    <cellStyle name="Percent 19" xfId="16270"/>
    <cellStyle name="Percent 2" xfId="16271"/>
    <cellStyle name="Percent 2 2" xfId="16272"/>
    <cellStyle name="Percent 2 2 2" xfId="16273"/>
    <cellStyle name="Percent 2 3" xfId="16274"/>
    <cellStyle name="Percent 2 4" xfId="16275"/>
    <cellStyle name="Percent 2 5" xfId="16276"/>
    <cellStyle name="percent 2 decimal" xfId="16277"/>
    <cellStyle name="Percent 20" xfId="16278"/>
    <cellStyle name="Percent 21" xfId="16279"/>
    <cellStyle name="Percent 22" xfId="16280"/>
    <cellStyle name="Percent 23" xfId="16281"/>
    <cellStyle name="Percent 24" xfId="16282"/>
    <cellStyle name="Percent 25" xfId="16283"/>
    <cellStyle name="Percent 26" xfId="16284"/>
    <cellStyle name="Percent 27" xfId="16285"/>
    <cellStyle name="Percent 28" xfId="16286"/>
    <cellStyle name="Percent 29" xfId="16287"/>
    <cellStyle name="Percent 3" xfId="16288"/>
    <cellStyle name="Percent 3 2" xfId="16289"/>
    <cellStyle name="Percent 3 3" xfId="16290"/>
    <cellStyle name="Percent 3 4" xfId="16291"/>
    <cellStyle name="Percent 30" xfId="16292"/>
    <cellStyle name="Percent 31" xfId="16293"/>
    <cellStyle name="Percent 32" xfId="16294"/>
    <cellStyle name="Percent 33" xfId="16295"/>
    <cellStyle name="Percent 34" xfId="16296"/>
    <cellStyle name="Percent 35" xfId="16297"/>
    <cellStyle name="Percent 36" xfId="16298"/>
    <cellStyle name="Percent 37" xfId="16299"/>
    <cellStyle name="Percent 38" xfId="16300"/>
    <cellStyle name="Percent 39" xfId="16301"/>
    <cellStyle name="Percent 4" xfId="16302"/>
    <cellStyle name="Percent 4 2" xfId="16303"/>
    <cellStyle name="Percent 4 2 2" xfId="16304"/>
    <cellStyle name="Percent 4 3" xfId="16305"/>
    <cellStyle name="Percent 4 4" xfId="16306"/>
    <cellStyle name="Percent 40" xfId="16307"/>
    <cellStyle name="Percent 41" xfId="16308"/>
    <cellStyle name="Percent 42" xfId="16309"/>
    <cellStyle name="Percent 43" xfId="16310"/>
    <cellStyle name="Percent 44" xfId="16311"/>
    <cellStyle name="Percent 45" xfId="16312"/>
    <cellStyle name="Percent 46" xfId="16313"/>
    <cellStyle name="Percent 47" xfId="16314"/>
    <cellStyle name="Percent 48" xfId="16315"/>
    <cellStyle name="Percent 49" xfId="16316"/>
    <cellStyle name="Percent 5" xfId="16317"/>
    <cellStyle name="Percent 5 2" xfId="16318"/>
    <cellStyle name="Percent 5 3" xfId="16319"/>
    <cellStyle name="Percent 5 4" xfId="16320"/>
    <cellStyle name="Percent 5 4 2" xfId="16321"/>
    <cellStyle name="Percent 5 5" xfId="16322"/>
    <cellStyle name="Percent 5 6" xfId="16323"/>
    <cellStyle name="Percent 50" xfId="16324"/>
    <cellStyle name="Percent 51" xfId="16325"/>
    <cellStyle name="Percent 52" xfId="16326"/>
    <cellStyle name="Percent 53" xfId="16327"/>
    <cellStyle name="Percent 54" xfId="16328"/>
    <cellStyle name="Percent 55" xfId="16329"/>
    <cellStyle name="Percent 56" xfId="16330"/>
    <cellStyle name="Percent 57" xfId="16331"/>
    <cellStyle name="Percent 58" xfId="16332"/>
    <cellStyle name="Percent 59" xfId="16333"/>
    <cellStyle name="Percent 6" xfId="16334"/>
    <cellStyle name="Percent 6 2" xfId="16335"/>
    <cellStyle name="Percent 6 2 2" xfId="16336"/>
    <cellStyle name="Percent 6 3" xfId="16337"/>
    <cellStyle name="Percent 6 3 2" xfId="16338"/>
    <cellStyle name="Percent 60" xfId="16339"/>
    <cellStyle name="Percent 61" xfId="16340"/>
    <cellStyle name="Percent 62" xfId="16341"/>
    <cellStyle name="Percent 63" xfId="16342"/>
    <cellStyle name="Percent 64" xfId="16343"/>
    <cellStyle name="Percent 65" xfId="16344"/>
    <cellStyle name="Percent 66" xfId="16345"/>
    <cellStyle name="Percent 67" xfId="16346"/>
    <cellStyle name="Percent 68" xfId="16347"/>
    <cellStyle name="Percent 69" xfId="16348"/>
    <cellStyle name="Percent 7" xfId="16349"/>
    <cellStyle name="Percent 7 2" xfId="16350"/>
    <cellStyle name="Percent 70" xfId="16351"/>
    <cellStyle name="Percent 71" xfId="16352"/>
    <cellStyle name="Percent 72" xfId="16353"/>
    <cellStyle name="Percent 73" xfId="16354"/>
    <cellStyle name="Percent 74" xfId="16355"/>
    <cellStyle name="Percent 75" xfId="16356"/>
    <cellStyle name="Percent 76" xfId="16357"/>
    <cellStyle name="Percent 77" xfId="16358"/>
    <cellStyle name="Percent 78" xfId="16359"/>
    <cellStyle name="Percent 79" xfId="16360"/>
    <cellStyle name="Percent 8" xfId="16361"/>
    <cellStyle name="Percent 80" xfId="16362"/>
    <cellStyle name="Percent 81" xfId="16363"/>
    <cellStyle name="Percent 82" xfId="16364"/>
    <cellStyle name="Percent 83" xfId="16365"/>
    <cellStyle name="Percent 84" xfId="16366"/>
    <cellStyle name="Percent 85" xfId="16367"/>
    <cellStyle name="Percent 86" xfId="16368"/>
    <cellStyle name="Percent 87" xfId="16369"/>
    <cellStyle name="Percent 88" xfId="16370"/>
    <cellStyle name="Percent 9" xfId="16371"/>
    <cellStyle name="Percent 9 2" xfId="16372"/>
    <cellStyle name="Percent Hard" xfId="16373"/>
    <cellStyle name="Percent.00" xfId="16374"/>
    <cellStyle name="Percent.00 2" xfId="16375"/>
    <cellStyle name="Percent[1]" xfId="16376"/>
    <cellStyle name="Percent[1] 2" xfId="16377"/>
    <cellStyle name="Percent[1] 3" xfId="16378"/>
    <cellStyle name="Percent[1]_2008 FPL Group Tax Workpapers" xfId="16379"/>
    <cellStyle name="Percent1" xfId="16380"/>
    <cellStyle name="Percentage" xfId="16381"/>
    <cellStyle name="Porcentagem_Modelo Merrill Lynch - Final" xfId="16382"/>
    <cellStyle name="pound" xfId="16383"/>
    <cellStyle name="pound 2" xfId="16384"/>
    <cellStyle name="pound_March_LTD_Premium" xfId="16385"/>
    <cellStyle name="Pounds2" xfId="16386"/>
    <cellStyle name="Pounds2 2" xfId="16387"/>
    <cellStyle name="Pounds2_March_LTD_Premium" xfId="16388"/>
    <cellStyle name="Power Price" xfId="16389"/>
    <cellStyle name="Power Price 2" xfId="16390"/>
    <cellStyle name="Power Price_Aug 2014 Variance" xfId="16391"/>
    <cellStyle name="PrePop Currency (0)" xfId="16392"/>
    <cellStyle name="PrePop Currency (2)" xfId="16393"/>
    <cellStyle name="PrePop Units (0)" xfId="16394"/>
    <cellStyle name="PrePop Units (1)" xfId="16395"/>
    <cellStyle name="PrePop Units (2)" xfId="16396"/>
    <cellStyle name="Present Value" xfId="16397"/>
    <cellStyle name="Present Value 2" xfId="16398"/>
    <cellStyle name="Present Value_Aug 2014 Variance" xfId="16399"/>
    <cellStyle name="Processing" xfId="16400"/>
    <cellStyle name="PSChar" xfId="16401"/>
    <cellStyle name="PSChar 2" xfId="16402"/>
    <cellStyle name="PSDate" xfId="16403"/>
    <cellStyle name="PSDate 2" xfId="16404"/>
    <cellStyle name="PSDec" xfId="16405"/>
    <cellStyle name="PSDec 2" xfId="16406"/>
    <cellStyle name="PSHeading" xfId="16407"/>
    <cellStyle name="PSHeading 2" xfId="16408"/>
    <cellStyle name="PSHeading 2 2" xfId="16409"/>
    <cellStyle name="PSHeading 2 3" xfId="16410"/>
    <cellStyle name="PSHeading 3" xfId="16411"/>
    <cellStyle name="PSHeading_401K Summary" xfId="16412"/>
    <cellStyle name="PSInt" xfId="16413"/>
    <cellStyle name="PSInt 2" xfId="16414"/>
    <cellStyle name="PSSpacer" xfId="16415"/>
    <cellStyle name="PSSpacer 2" xfId="16416"/>
    <cellStyle name="r" xfId="16417"/>
    <cellStyle name="r 2" xfId="16418"/>
    <cellStyle name="r_2006.10.03 TAX PROV FRCST COMPARISION" xfId="16419"/>
    <cellStyle name="r_2006.10.03 TAX PROV FRCST COMPARISION 2" xfId="16420"/>
    <cellStyle name="r_2006.10.03 TAX PROV FRCST COMPARISION_1212 LTD (ASC 715) Cost Pushout Final True up" xfId="16421"/>
    <cellStyle name="r_2006.10.03 TAX PROV FRCST COMPARISION_March_LTD_Premium" xfId="16422"/>
    <cellStyle name="r_2006.10.03 TAX PROV FRCST COMPARISION_Nov Self Admin LTD Income Premium - CIGNA" xfId="16423"/>
    <cellStyle name="r_2006.10.03 TAX PROV FRCST COMPARISION_Summary Unrounded" xfId="16424"/>
    <cellStyle name="r_Capital Prov 1Q10" xfId="16425"/>
    <cellStyle name="r_Capital Prov 1Q10_1212 LTD (ASC 715) Cost Pushout Final True up" xfId="16426"/>
    <cellStyle name="r_Capital Prov 1Q10_Summary Unrounded" xfId="16427"/>
    <cellStyle name="r_FAS 106 subsidy 2010" xfId="16428"/>
    <cellStyle name="r_FAS 106 subsidy 2010_1212 LTD (ASC 715) Cost Pushout Final True up" xfId="16429"/>
    <cellStyle name="r_FAS 106 subsidy 2010_Summary Unrounded" xfId="16430"/>
    <cellStyle name="r_March_LTD_Premium" xfId="16431"/>
    <cellStyle name="r_Nov Self Admin LTD Income Premium - CIGNA" xfId="16432"/>
    <cellStyle name="regstoresfromspecstores" xfId="16433"/>
    <cellStyle name="RevList" xfId="16434"/>
    <cellStyle name="RISKinNumber" xfId="16435"/>
    <cellStyle name="RISKinNumber 2" xfId="16436"/>
    <cellStyle name="RISKinNumber_March_LTD_Premium" xfId="16437"/>
    <cellStyle name="RISKnormLabel" xfId="16438"/>
    <cellStyle name="s" xfId="16439"/>
    <cellStyle name="s 2" xfId="16440"/>
    <cellStyle name="s 2 2" xfId="16441"/>
    <cellStyle name="s 3" xfId="16442"/>
    <cellStyle name="s_1212 LTD (ASC 715) Cost Pushout Final True up" xfId="16443"/>
    <cellStyle name="s_1212 LTD (ASC 715) Cost Pushout Final True up 2" xfId="16444"/>
    <cellStyle name="s_1212 LTD (ASC 715) Cost Pushout Final True up 2 2" xfId="16445"/>
    <cellStyle name="s_1212 LTD (ASC 715) Cost Pushout Final True up 3" xfId="16446"/>
    <cellStyle name="s_Acc (Dil) Matrix (2)" xfId="16447"/>
    <cellStyle name="s_Acc (Dil) Matrix (2) 2" xfId="16448"/>
    <cellStyle name="s_Acc (Dil) Matrix (2) 2 2" xfId="16449"/>
    <cellStyle name="s_Acc (Dil) Matrix (2) 3" xfId="16450"/>
    <cellStyle name="s_Acc (Dil) Matrix (2)_1" xfId="16451"/>
    <cellStyle name="s_Acc (Dil) Matrix (2)_1 2" xfId="16452"/>
    <cellStyle name="s_Acc (Dil) Matrix (2)_1 2 2" xfId="16453"/>
    <cellStyle name="s_Acc (Dil) Matrix (2)_1 3" xfId="16454"/>
    <cellStyle name="s_Acc (Dil) Matrix (2)_1_1212 LTD (ASC 715) Cost Pushout Final True up" xfId="16455"/>
    <cellStyle name="s_Acc (Dil) Matrix (2)_1_1212 LTD (ASC 715) Cost Pushout Final True up 2" xfId="16456"/>
    <cellStyle name="s_Acc (Dil) Matrix (2)_1_1212 LTD (ASC 715) Cost Pushout Final True up 2 2" xfId="16457"/>
    <cellStyle name="s_Acc (Dil) Matrix (2)_1_1212 LTD (ASC 715) Cost Pushout Final True up 3" xfId="16458"/>
    <cellStyle name="s_Acc (Dil) Matrix (2)_1_Summary Unrounded" xfId="16459"/>
    <cellStyle name="s_Acc (Dil) Matrix (2)_1_Summary Unrounded 2" xfId="16460"/>
    <cellStyle name="s_Acc (Dil) Matrix (2)_1_Summary Unrounded 2 2" xfId="16461"/>
    <cellStyle name="s_Acc (Dil) Matrix (2)_1212 LTD (ASC 715) Cost Pushout Final True up" xfId="16462"/>
    <cellStyle name="s_Acc (Dil) Matrix (2)_1212 LTD (ASC 715) Cost Pushout Final True up 2" xfId="16463"/>
    <cellStyle name="s_Acc (Dil) Matrix (2)_1212 LTD (ASC 715) Cost Pushout Final True up 2 2" xfId="16464"/>
    <cellStyle name="s_Acc (Dil) Matrix (2)_1212 LTD (ASC 715) Cost Pushout Final True up 3" xfId="16465"/>
    <cellStyle name="s_Acc (Dil) Matrix (2)_2" xfId="16466"/>
    <cellStyle name="s_Acc (Dil) Matrix (2)_2_1212 LTD (ASC 715) Cost Pushout Final True up" xfId="16467"/>
    <cellStyle name="s_Acc (Dil) Matrix (2)_2_Celtic DCF" xfId="16468"/>
    <cellStyle name="s_Acc (Dil) Matrix (2)_2_Celtic DCF Inputs" xfId="16469"/>
    <cellStyle name="s_Acc (Dil) Matrix (2)_2_Celtic DCF Inputs_1212 LTD (ASC 715) Cost Pushout Final True up" xfId="16470"/>
    <cellStyle name="s_Acc (Dil) Matrix (2)_2_Celtic DCF Inputs_Summary Unrounded" xfId="16471"/>
    <cellStyle name="s_Acc (Dil) Matrix (2)_2_Celtic DCF_1212 LTD (ASC 715) Cost Pushout Final True up" xfId="16472"/>
    <cellStyle name="s_Acc (Dil) Matrix (2)_2_Celtic DCF_Summary Unrounded" xfId="16473"/>
    <cellStyle name="s_Acc (Dil) Matrix (2)_2_Summary Unrounded" xfId="16474"/>
    <cellStyle name="s_Acc (Dil) Matrix (2)_2_Valuation Summary" xfId="16475"/>
    <cellStyle name="s_Acc (Dil) Matrix (2)_2_Valuation Summary_1212 LTD (ASC 715) Cost Pushout Final True up" xfId="16476"/>
    <cellStyle name="s_Acc (Dil) Matrix (2)_2_Valuation Summary_Summary Unrounded" xfId="16477"/>
    <cellStyle name="s_Acc (Dil) Matrix (2)_Summary Unrounded" xfId="16478"/>
    <cellStyle name="s_Acc (Dil) Matrix (2)_Summary Unrounded 2" xfId="16479"/>
    <cellStyle name="s_Acc (Dil) Matrix (2)_Summary Unrounded 2 2" xfId="16480"/>
    <cellStyle name="s_Ariz_Nevada (2)" xfId="16481"/>
    <cellStyle name="s_Ariz_Nevada (2)_1" xfId="16482"/>
    <cellStyle name="s_Ariz_Nevada (2)_1 2" xfId="16483"/>
    <cellStyle name="s_Ariz_Nevada (2)_1 2 2" xfId="16484"/>
    <cellStyle name="s_Ariz_Nevada (2)_1 3" xfId="16485"/>
    <cellStyle name="s_Ariz_Nevada (2)_1_1212 LTD (ASC 715) Cost Pushout Final True up" xfId="16486"/>
    <cellStyle name="s_Ariz_Nevada (2)_1_1212 LTD (ASC 715) Cost Pushout Final True up 2" xfId="16487"/>
    <cellStyle name="s_Ariz_Nevada (2)_1_1212 LTD (ASC 715) Cost Pushout Final True up 2 2" xfId="16488"/>
    <cellStyle name="s_Ariz_Nevada (2)_1_1212 LTD (ASC 715) Cost Pushout Final True up 3" xfId="16489"/>
    <cellStyle name="s_Ariz_Nevada (2)_1_Summary Unrounded" xfId="16490"/>
    <cellStyle name="s_Ariz_Nevada (2)_1_Summary Unrounded 2" xfId="16491"/>
    <cellStyle name="s_Ariz_Nevada (2)_1_Summary Unrounded 2 2" xfId="16492"/>
    <cellStyle name="s_Ariz_Nevada (2)_1212 LTD (ASC 715) Cost Pushout Final True up" xfId="16493"/>
    <cellStyle name="s_Ariz_Nevada (2)_Summary Unrounded" xfId="16494"/>
    <cellStyle name="s_CA Cases (2)" xfId="16495"/>
    <cellStyle name="s_CA Cases (2)_1" xfId="16496"/>
    <cellStyle name="s_CA Cases (2)_1 2" xfId="16497"/>
    <cellStyle name="s_CA Cases (2)_1 2 2" xfId="16498"/>
    <cellStyle name="s_CA Cases (2)_1 3" xfId="16499"/>
    <cellStyle name="s_CA Cases (2)_1_1212 LTD (ASC 715) Cost Pushout Final True up" xfId="16500"/>
    <cellStyle name="s_CA Cases (2)_1_1212 LTD (ASC 715) Cost Pushout Final True up 2" xfId="16501"/>
    <cellStyle name="s_CA Cases (2)_1_1212 LTD (ASC 715) Cost Pushout Final True up 2 2" xfId="16502"/>
    <cellStyle name="s_CA Cases (2)_1_1212 LTD (ASC 715) Cost Pushout Final True up 3" xfId="16503"/>
    <cellStyle name="s_CA Cases (2)_1_Summary Unrounded" xfId="16504"/>
    <cellStyle name="s_CA Cases (2)_1_Summary Unrounded 2" xfId="16505"/>
    <cellStyle name="s_CA Cases (2)_1_Summary Unrounded 2 2" xfId="16506"/>
    <cellStyle name="s_CA Cases (2)_1212 LTD (ASC 715) Cost Pushout Final True up" xfId="16507"/>
    <cellStyle name="s_CA Cases (2)_Celtic DCF" xfId="16508"/>
    <cellStyle name="s_CA Cases (2)_Celtic DCF Inputs" xfId="16509"/>
    <cellStyle name="s_CA Cases (2)_Celtic DCF Inputs_1212 LTD (ASC 715) Cost Pushout Final True up" xfId="16510"/>
    <cellStyle name="s_CA Cases (2)_Celtic DCF Inputs_Summary Unrounded" xfId="16511"/>
    <cellStyle name="s_CA Cases (2)_Celtic DCF_1212 LTD (ASC 715) Cost Pushout Final True up" xfId="16512"/>
    <cellStyle name="s_CA Cases (2)_Celtic DCF_Summary Unrounded" xfId="16513"/>
    <cellStyle name="s_CA Cases (2)_Summary Unrounded" xfId="16514"/>
    <cellStyle name="s_CA Cases (2)_Valuation Summary" xfId="16515"/>
    <cellStyle name="s_CA Cases (2)_Valuation Summary_1212 LTD (ASC 715) Cost Pushout Final True up" xfId="16516"/>
    <cellStyle name="s_CA Cases (2)_Valuation Summary_Summary Unrounded" xfId="16517"/>
    <cellStyle name="s_Cal. (2)" xfId="16518"/>
    <cellStyle name="s_Cal. (2)_1" xfId="16519"/>
    <cellStyle name="s_Cal. (2)_1 2" xfId="16520"/>
    <cellStyle name="s_Cal. (2)_1 2 2" xfId="16521"/>
    <cellStyle name="s_Cal. (2)_1 3" xfId="16522"/>
    <cellStyle name="s_Cal. (2)_1_1212 LTD (ASC 715) Cost Pushout Final True up" xfId="16523"/>
    <cellStyle name="s_Cal. (2)_1_1212 LTD (ASC 715) Cost Pushout Final True up 2" xfId="16524"/>
    <cellStyle name="s_Cal. (2)_1_1212 LTD (ASC 715) Cost Pushout Final True up 2 2" xfId="16525"/>
    <cellStyle name="s_Cal. (2)_1_1212 LTD (ASC 715) Cost Pushout Final True up 3" xfId="16526"/>
    <cellStyle name="s_Cal. (2)_1_Summary Unrounded" xfId="16527"/>
    <cellStyle name="s_Cal. (2)_1_Summary Unrounded 2" xfId="16528"/>
    <cellStyle name="s_Cal. (2)_1_Summary Unrounded 2 2" xfId="16529"/>
    <cellStyle name="s_Cal. (2)_1212 LTD (ASC 715) Cost Pushout Final True up" xfId="16530"/>
    <cellStyle name="s_Cal. (2)_Summary Unrounded" xfId="16531"/>
    <cellStyle name="s_Cases (2)" xfId="16532"/>
    <cellStyle name="s_Cases (2)_1" xfId="16533"/>
    <cellStyle name="s_Cases (2)_1 2" xfId="16534"/>
    <cellStyle name="s_Cases (2)_1 2 2" xfId="16535"/>
    <cellStyle name="s_Cases (2)_1 3" xfId="16536"/>
    <cellStyle name="s_Cases (2)_1_1212 LTD (ASC 715) Cost Pushout Final True up" xfId="16537"/>
    <cellStyle name="s_Cases (2)_1_1212 LTD (ASC 715) Cost Pushout Final True up 2" xfId="16538"/>
    <cellStyle name="s_Cases (2)_1_1212 LTD (ASC 715) Cost Pushout Final True up 2 2" xfId="16539"/>
    <cellStyle name="s_Cases (2)_1_1212 LTD (ASC 715) Cost Pushout Final True up 3" xfId="16540"/>
    <cellStyle name="s_Cases (2)_1_Summary Unrounded" xfId="16541"/>
    <cellStyle name="s_Cases (2)_1_Summary Unrounded 2" xfId="16542"/>
    <cellStyle name="s_Cases (2)_1_Summary Unrounded 2 2" xfId="16543"/>
    <cellStyle name="s_Cases (2)_1212 LTD (ASC 715) Cost Pushout Final True up" xfId="16544"/>
    <cellStyle name="s_Cases (2)_Celtic DCF" xfId="16545"/>
    <cellStyle name="s_Cases (2)_Celtic DCF Inputs" xfId="16546"/>
    <cellStyle name="s_Cases (2)_Celtic DCF Inputs_1212 LTD (ASC 715) Cost Pushout Final True up" xfId="16547"/>
    <cellStyle name="s_Cases (2)_Celtic DCF Inputs_Summary Unrounded" xfId="16548"/>
    <cellStyle name="s_Cases (2)_Celtic DCF_1212 LTD (ASC 715) Cost Pushout Final True up" xfId="16549"/>
    <cellStyle name="s_Cases (2)_Celtic DCF_Summary Unrounded" xfId="16550"/>
    <cellStyle name="s_Cases (2)_Summary Unrounded" xfId="16551"/>
    <cellStyle name="s_Cases (2)_Valuation Summary" xfId="16552"/>
    <cellStyle name="s_Cases (2)_Valuation Summary_1212 LTD (ASC 715) Cost Pushout Final True up" xfId="16553"/>
    <cellStyle name="s_Cases (2)_Valuation Summary_Summary Unrounded" xfId="16554"/>
    <cellStyle name="s_Celtic DCF" xfId="16555"/>
    <cellStyle name="s_Celtic DCF Inputs" xfId="16556"/>
    <cellStyle name="s_Celtic DCF Inputs 2" xfId="16557"/>
    <cellStyle name="s_Celtic DCF Inputs 2 2" xfId="16558"/>
    <cellStyle name="s_Celtic DCF Inputs 3" xfId="16559"/>
    <cellStyle name="s_Celtic DCF Inputs_1" xfId="16560"/>
    <cellStyle name="s_Celtic DCF Inputs_1_1212 LTD (ASC 715) Cost Pushout Final True up" xfId="16561"/>
    <cellStyle name="s_Celtic DCF Inputs_1_Summary Unrounded" xfId="16562"/>
    <cellStyle name="s_Celtic DCF Inputs_1212 LTD (ASC 715) Cost Pushout Final True up" xfId="16563"/>
    <cellStyle name="s_Celtic DCF Inputs_1212 LTD (ASC 715) Cost Pushout Final True up 2" xfId="16564"/>
    <cellStyle name="s_Celtic DCF Inputs_1212 LTD (ASC 715) Cost Pushout Final True up 2 2" xfId="16565"/>
    <cellStyle name="s_Celtic DCF Inputs_1212 LTD (ASC 715) Cost Pushout Final True up 3" xfId="16566"/>
    <cellStyle name="s_Celtic DCF Inputs_Summary Unrounded" xfId="16567"/>
    <cellStyle name="s_Celtic DCF Inputs_Summary Unrounded 2" xfId="16568"/>
    <cellStyle name="s_Celtic DCF Inputs_Summary Unrounded 2 2" xfId="16569"/>
    <cellStyle name="s_Celtic DCF_1" xfId="16570"/>
    <cellStyle name="s_Celtic DCF_1 2" xfId="16571"/>
    <cellStyle name="s_Celtic DCF_1 2 2" xfId="16572"/>
    <cellStyle name="s_Celtic DCF_1 3" xfId="16573"/>
    <cellStyle name="s_Celtic DCF_1_1212 LTD (ASC 715) Cost Pushout Final True up" xfId="16574"/>
    <cellStyle name="s_Celtic DCF_1_1212 LTD (ASC 715) Cost Pushout Final True up 2" xfId="16575"/>
    <cellStyle name="s_Celtic DCF_1_1212 LTD (ASC 715) Cost Pushout Final True up 2 2" xfId="16576"/>
    <cellStyle name="s_Celtic DCF_1_1212 LTD (ASC 715) Cost Pushout Final True up 3" xfId="16577"/>
    <cellStyle name="s_Celtic DCF_1_Summary Unrounded" xfId="16578"/>
    <cellStyle name="s_Celtic DCF_1_Summary Unrounded 2" xfId="16579"/>
    <cellStyle name="s_Celtic DCF_1_Summary Unrounded 2 2" xfId="16580"/>
    <cellStyle name="s_Celtic DCF_1212 LTD (ASC 715) Cost Pushout Final True up" xfId="16581"/>
    <cellStyle name="s_Celtic DCF_Summary Unrounded" xfId="16582"/>
    <cellStyle name="s_Credit Buildup (2)" xfId="16583"/>
    <cellStyle name="s_Credit Buildup (2)_1" xfId="16584"/>
    <cellStyle name="s_Credit Buildup (2)_1 2" xfId="16585"/>
    <cellStyle name="s_Credit Buildup (2)_1 2 2" xfId="16586"/>
    <cellStyle name="s_Credit Buildup (2)_1 3" xfId="16587"/>
    <cellStyle name="s_Credit Buildup (2)_1_1212 LTD (ASC 715) Cost Pushout Final True up" xfId="16588"/>
    <cellStyle name="s_Credit Buildup (2)_1_1212 LTD (ASC 715) Cost Pushout Final True up 2" xfId="16589"/>
    <cellStyle name="s_Credit Buildup (2)_1_1212 LTD (ASC 715) Cost Pushout Final True up 2 2" xfId="16590"/>
    <cellStyle name="s_Credit Buildup (2)_1_1212 LTD (ASC 715) Cost Pushout Final True up 3" xfId="16591"/>
    <cellStyle name="s_Credit Buildup (2)_1_Summary Unrounded" xfId="16592"/>
    <cellStyle name="s_Credit Buildup (2)_1_Summary Unrounded 2" xfId="16593"/>
    <cellStyle name="s_Credit Buildup (2)_1_Summary Unrounded 2 2" xfId="16594"/>
    <cellStyle name="s_Credit Buildup (2)_1212 LTD (ASC 715) Cost Pushout Final True up" xfId="16595"/>
    <cellStyle name="s_Credit Buildup (2)_Celtic DCF" xfId="16596"/>
    <cellStyle name="s_Credit Buildup (2)_Celtic DCF Inputs" xfId="16597"/>
    <cellStyle name="s_Credit Buildup (2)_Celtic DCF Inputs_1212 LTD (ASC 715) Cost Pushout Final True up" xfId="16598"/>
    <cellStyle name="s_Credit Buildup (2)_Celtic DCF Inputs_Summary Unrounded" xfId="16599"/>
    <cellStyle name="s_Credit Buildup (2)_Celtic DCF_1212 LTD (ASC 715) Cost Pushout Final True up" xfId="16600"/>
    <cellStyle name="s_Credit Buildup (2)_Celtic DCF_Summary Unrounded" xfId="16601"/>
    <cellStyle name="s_Credit Buildup (2)_Summary Unrounded" xfId="16602"/>
    <cellStyle name="s_Credit Buildup (2)_Valuation Summary" xfId="16603"/>
    <cellStyle name="s_Credit Buildup (2)_Valuation Summary_1212 LTD (ASC 715) Cost Pushout Final True up" xfId="16604"/>
    <cellStyle name="s_Credit Buildup (2)_Valuation Summary_Summary Unrounded" xfId="16605"/>
    <cellStyle name="s_CredSens" xfId="16606"/>
    <cellStyle name="s_CredSens_1" xfId="16607"/>
    <cellStyle name="s_CredSens_1 2" xfId="16608"/>
    <cellStyle name="s_CredSens_1 2 2" xfId="16609"/>
    <cellStyle name="s_CredSens_1 3" xfId="16610"/>
    <cellStyle name="s_CredSens_1_1212 LTD (ASC 715) Cost Pushout Final True up" xfId="16611"/>
    <cellStyle name="s_CredSens_1_1212 LTD (ASC 715) Cost Pushout Final True up 2" xfId="16612"/>
    <cellStyle name="s_CredSens_1_1212 LTD (ASC 715) Cost Pushout Final True up 2 2" xfId="16613"/>
    <cellStyle name="s_CredSens_1_1212 LTD (ASC 715) Cost Pushout Final True up 3" xfId="16614"/>
    <cellStyle name="s_CredSens_1_Summary Unrounded" xfId="16615"/>
    <cellStyle name="s_CredSens_1_Summary Unrounded 2" xfId="16616"/>
    <cellStyle name="s_CredSens_1_Summary Unrounded 2 2" xfId="16617"/>
    <cellStyle name="s_CredSens_1212 LTD (ASC 715) Cost Pushout Final True up" xfId="16618"/>
    <cellStyle name="s_CredSens_2" xfId="16619"/>
    <cellStyle name="s_CredSens_2 2" xfId="16620"/>
    <cellStyle name="s_CredSens_2 2 2" xfId="16621"/>
    <cellStyle name="s_CredSens_2 3" xfId="16622"/>
    <cellStyle name="s_CredSens_2_1212 LTD (ASC 715) Cost Pushout Final True up" xfId="16623"/>
    <cellStyle name="s_CredSens_2_1212 LTD (ASC 715) Cost Pushout Final True up 2" xfId="16624"/>
    <cellStyle name="s_CredSens_2_1212 LTD (ASC 715) Cost Pushout Final True up 2 2" xfId="16625"/>
    <cellStyle name="s_CredSens_2_1212 LTD (ASC 715) Cost Pushout Final True up 3" xfId="16626"/>
    <cellStyle name="s_CredSens_2_Summary Unrounded" xfId="16627"/>
    <cellStyle name="s_CredSens_2_Summary Unrounded 2" xfId="16628"/>
    <cellStyle name="s_CredSens_2_Summary Unrounded 2 2" xfId="16629"/>
    <cellStyle name="s_CredSens_Celtic DCF Inputs" xfId="16630"/>
    <cellStyle name="s_CredSens_Celtic DCF Inputs_1212 LTD (ASC 715) Cost Pushout Final True up" xfId="16631"/>
    <cellStyle name="s_CredSens_Celtic DCF Inputs_Summary Unrounded" xfId="16632"/>
    <cellStyle name="s_CredSens_Summary Unrounded" xfId="16633"/>
    <cellStyle name="s_CredSens_Valuation Summary" xfId="16634"/>
    <cellStyle name="s_CredSens_Valuation Summary_1212 LTD (ASC 715) Cost Pushout Final True up" xfId="16635"/>
    <cellStyle name="s_CredSens_Valuation Summary_Summary Unrounded" xfId="16636"/>
    <cellStyle name="s_DCF Inputs (2)" xfId="16637"/>
    <cellStyle name="s_DCF Inputs (2) 2" xfId="16638"/>
    <cellStyle name="s_DCF Inputs (2) 2 2" xfId="16639"/>
    <cellStyle name="s_DCF Inputs (2) 3" xfId="16640"/>
    <cellStyle name="s_DCF Inputs (2)_1" xfId="16641"/>
    <cellStyle name="s_DCF Inputs (2)_1_1212 LTD (ASC 715) Cost Pushout Final True up" xfId="16642"/>
    <cellStyle name="s_DCF Inputs (2)_1_Celtic DCF" xfId="16643"/>
    <cellStyle name="s_DCF Inputs (2)_1_Celtic DCF Inputs" xfId="16644"/>
    <cellStyle name="s_DCF Inputs (2)_1_Celtic DCF Inputs_1212 LTD (ASC 715) Cost Pushout Final True up" xfId="16645"/>
    <cellStyle name="s_DCF Inputs (2)_1_Celtic DCF Inputs_eric" xfId="16646"/>
    <cellStyle name="s_DCF Inputs (2)_1_Celtic DCF Inputs_eric_1212 LTD (ASC 715) Cost Pushout Final True up" xfId="16647"/>
    <cellStyle name="s_DCF Inputs (2)_1_Celtic DCF Inputs_eric_Summary Unrounded" xfId="16648"/>
    <cellStyle name="s_DCF Inputs (2)_1_Celtic DCF Inputs_Summary Unrounded" xfId="16649"/>
    <cellStyle name="s_DCF Inputs (2)_1_Celtic DCF_1212 LTD (ASC 715) Cost Pushout Final True up" xfId="16650"/>
    <cellStyle name="s_DCF Inputs (2)_1_Celtic DCF_eric" xfId="16651"/>
    <cellStyle name="s_DCF Inputs (2)_1_Celtic DCF_eric_1212 LTD (ASC 715) Cost Pushout Final True up" xfId="16652"/>
    <cellStyle name="s_DCF Inputs (2)_1_Celtic DCF_eric_Summary Unrounded" xfId="16653"/>
    <cellStyle name="s_DCF Inputs (2)_1_Celtic DCF_Summary Unrounded" xfId="16654"/>
    <cellStyle name="s_DCF Inputs (2)_1_Summary Unrounded" xfId="16655"/>
    <cellStyle name="s_DCF Inputs (2)_1_Valuation Summary" xfId="16656"/>
    <cellStyle name="s_DCF Inputs (2)_1_Valuation Summary_1212 LTD (ASC 715) Cost Pushout Final True up" xfId="16657"/>
    <cellStyle name="s_DCF Inputs (2)_1_Valuation Summary_Summary Unrounded" xfId="16658"/>
    <cellStyle name="s_DCF Inputs (2)_1212 LTD (ASC 715) Cost Pushout Final True up" xfId="16659"/>
    <cellStyle name="s_DCF Inputs (2)_1212 LTD (ASC 715) Cost Pushout Final True up 2" xfId="16660"/>
    <cellStyle name="s_DCF Inputs (2)_1212 LTD (ASC 715) Cost Pushout Final True up 2 2" xfId="16661"/>
    <cellStyle name="s_DCF Inputs (2)_1212 LTD (ASC 715) Cost Pushout Final True up 3" xfId="16662"/>
    <cellStyle name="s_DCF Inputs (2)_Summary Unrounded" xfId="16663"/>
    <cellStyle name="s_DCF Inputs (2)_Summary Unrounded 2" xfId="16664"/>
    <cellStyle name="s_DCF Inputs (2)_Summary Unrounded 2 2" xfId="16665"/>
    <cellStyle name="s_DCF Matrix (2)" xfId="16666"/>
    <cellStyle name="s_DCF Matrix (2) 2" xfId="16667"/>
    <cellStyle name="s_DCF Matrix (2) 2 2" xfId="16668"/>
    <cellStyle name="s_DCF Matrix (2) 3" xfId="16669"/>
    <cellStyle name="s_DCF Matrix (2)_1" xfId="16670"/>
    <cellStyle name="s_DCF Matrix (2)_1 2" xfId="16671"/>
    <cellStyle name="s_DCF Matrix (2)_1 2 2" xfId="16672"/>
    <cellStyle name="s_DCF Matrix (2)_1 3" xfId="16673"/>
    <cellStyle name="s_DCF Matrix (2)_1_1212 LTD (ASC 715) Cost Pushout Final True up" xfId="16674"/>
    <cellStyle name="s_DCF Matrix (2)_1_1212 LTD (ASC 715) Cost Pushout Final True up 2" xfId="16675"/>
    <cellStyle name="s_DCF Matrix (2)_1_1212 LTD (ASC 715) Cost Pushout Final True up 2 2" xfId="16676"/>
    <cellStyle name="s_DCF Matrix (2)_1_1212 LTD (ASC 715) Cost Pushout Final True up 3" xfId="16677"/>
    <cellStyle name="s_DCF Matrix (2)_1_Summary Unrounded" xfId="16678"/>
    <cellStyle name="s_DCF Matrix (2)_1_Summary Unrounded 2" xfId="16679"/>
    <cellStyle name="s_DCF Matrix (2)_1_Summary Unrounded 2 2" xfId="16680"/>
    <cellStyle name="s_DCF Matrix (2)_1212 LTD (ASC 715) Cost Pushout Final True up" xfId="16681"/>
    <cellStyle name="s_DCF Matrix (2)_1212 LTD (ASC 715) Cost Pushout Final True up 2" xfId="16682"/>
    <cellStyle name="s_DCF Matrix (2)_1212 LTD (ASC 715) Cost Pushout Final True up 2 2" xfId="16683"/>
    <cellStyle name="s_DCF Matrix (2)_1212 LTD (ASC 715) Cost Pushout Final True up 3" xfId="16684"/>
    <cellStyle name="s_DCF Matrix (2)_2" xfId="16685"/>
    <cellStyle name="s_DCF Matrix (2)_2_1212 LTD (ASC 715) Cost Pushout Final True up" xfId="16686"/>
    <cellStyle name="s_DCF Matrix (2)_2_Celtic DCF" xfId="16687"/>
    <cellStyle name="s_DCF Matrix (2)_2_Celtic DCF Inputs" xfId="16688"/>
    <cellStyle name="s_DCF Matrix (2)_2_Celtic DCF Inputs_1212 LTD (ASC 715) Cost Pushout Final True up" xfId="16689"/>
    <cellStyle name="s_DCF Matrix (2)_2_Celtic DCF Inputs_Summary Unrounded" xfId="16690"/>
    <cellStyle name="s_DCF Matrix (2)_2_Celtic DCF_1212 LTD (ASC 715) Cost Pushout Final True up" xfId="16691"/>
    <cellStyle name="s_DCF Matrix (2)_2_Celtic DCF_eric" xfId="16692"/>
    <cellStyle name="s_DCF Matrix (2)_2_Celtic DCF_eric_1212 LTD (ASC 715) Cost Pushout Final True up" xfId="16693"/>
    <cellStyle name="s_DCF Matrix (2)_2_Celtic DCF_eric_Summary Unrounded" xfId="16694"/>
    <cellStyle name="s_DCF Matrix (2)_2_Celtic DCF_Summary Unrounded" xfId="16695"/>
    <cellStyle name="s_DCF Matrix (2)_2_Summary Unrounded" xfId="16696"/>
    <cellStyle name="s_DCF Matrix (2)_2_Valuation Summary" xfId="16697"/>
    <cellStyle name="s_DCF Matrix (2)_2_Valuation Summary_1212 LTD (ASC 715) Cost Pushout Final True up" xfId="16698"/>
    <cellStyle name="s_DCF Matrix (2)_2_Valuation Summary_eric" xfId="16699"/>
    <cellStyle name="s_DCF Matrix (2)_2_Valuation Summary_eric_1212 LTD (ASC 715) Cost Pushout Final True up" xfId="16700"/>
    <cellStyle name="s_DCF Matrix (2)_2_Valuation Summary_eric_Summary Unrounded" xfId="16701"/>
    <cellStyle name="s_DCF Matrix (2)_2_Valuation Summary_Summary Unrounded" xfId="16702"/>
    <cellStyle name="s_DCF Matrix (2)_Summary Unrounded" xfId="16703"/>
    <cellStyle name="s_DCF Matrix (2)_Summary Unrounded 2" xfId="16704"/>
    <cellStyle name="s_DCF Matrix (2)_Summary Unrounded 2 2" xfId="16705"/>
    <cellStyle name="s_DCFLBO Code" xfId="16706"/>
    <cellStyle name="s_DCFLBO Code_1" xfId="16707"/>
    <cellStyle name="s_DCFLBO Code_1 2" xfId="16708"/>
    <cellStyle name="s_DCFLBO Code_1 2 2" xfId="16709"/>
    <cellStyle name="s_DCFLBO Code_1 3" xfId="16710"/>
    <cellStyle name="s_DCFLBO Code_1_1212 LTD (ASC 715) Cost Pushout Final True up" xfId="16711"/>
    <cellStyle name="s_DCFLBO Code_1_1212 LTD (ASC 715) Cost Pushout Final True up 2" xfId="16712"/>
    <cellStyle name="s_DCFLBO Code_1_1212 LTD (ASC 715) Cost Pushout Final True up 2 2" xfId="16713"/>
    <cellStyle name="s_DCFLBO Code_1_1212 LTD (ASC 715) Cost Pushout Final True up 3" xfId="16714"/>
    <cellStyle name="s_DCFLBO Code_1_Summary Unrounded" xfId="16715"/>
    <cellStyle name="s_DCFLBO Code_1_Summary Unrounded 2" xfId="16716"/>
    <cellStyle name="s_DCFLBO Code_1_Summary Unrounded 2 2" xfId="16717"/>
    <cellStyle name="s_DCFLBO Code_1212 LTD (ASC 715) Cost Pushout Final True up" xfId="16718"/>
    <cellStyle name="s_DCFLBO Code_Celtic DCF" xfId="16719"/>
    <cellStyle name="s_DCFLBO Code_Celtic DCF Inputs" xfId="16720"/>
    <cellStyle name="s_DCFLBO Code_Celtic DCF Inputs_1212 LTD (ASC 715) Cost Pushout Final True up" xfId="16721"/>
    <cellStyle name="s_DCFLBO Code_Celtic DCF Inputs_Summary Unrounded" xfId="16722"/>
    <cellStyle name="s_DCFLBO Code_Celtic DCF_1212 LTD (ASC 715) Cost Pushout Final True up" xfId="16723"/>
    <cellStyle name="s_DCFLBO Code_Celtic DCF_Summary Unrounded" xfId="16724"/>
    <cellStyle name="s_DCFLBO Code_Summary Unrounded" xfId="16725"/>
    <cellStyle name="s_DCFLBO Code_Valuation Summary" xfId="16726"/>
    <cellStyle name="s_DCFLBO Code_Valuation Summary_1212 LTD (ASC 715) Cost Pushout Final True up" xfId="16727"/>
    <cellStyle name="s_DCFLBO Code_Valuation Summary_Summary Unrounded" xfId="16728"/>
    <cellStyle name="s_Deal" xfId="16729"/>
    <cellStyle name="s_Deal_1" xfId="16730"/>
    <cellStyle name="s_Deal_1 2" xfId="16731"/>
    <cellStyle name="s_Deal_1 2 2" xfId="16732"/>
    <cellStyle name="s_Deal_1 3" xfId="16733"/>
    <cellStyle name="s_Deal_1_1212 LTD (ASC 715) Cost Pushout Final True up" xfId="16734"/>
    <cellStyle name="s_Deal_1_1212 LTD (ASC 715) Cost Pushout Final True up 2" xfId="16735"/>
    <cellStyle name="s_Deal_1_1212 LTD (ASC 715) Cost Pushout Final True up 2 2" xfId="16736"/>
    <cellStyle name="s_Deal_1_1212 LTD (ASC 715) Cost Pushout Final True up 3" xfId="16737"/>
    <cellStyle name="s_Deal_1_Summary Unrounded" xfId="16738"/>
    <cellStyle name="s_Deal_1_Summary Unrounded 2" xfId="16739"/>
    <cellStyle name="s_Deal_1_Summary Unrounded 2 2" xfId="16740"/>
    <cellStyle name="s_Deal_1212 LTD (ASC 715) Cost Pushout Final True up" xfId="16741"/>
    <cellStyle name="s_Deal_2" xfId="16742"/>
    <cellStyle name="s_Deal_2 2" xfId="16743"/>
    <cellStyle name="s_Deal_2 2 2" xfId="16744"/>
    <cellStyle name="s_Deal_2 3" xfId="16745"/>
    <cellStyle name="s_Deal_2_1212 LTD (ASC 715) Cost Pushout Final True up" xfId="16746"/>
    <cellStyle name="s_Deal_2_1212 LTD (ASC 715) Cost Pushout Final True up 2" xfId="16747"/>
    <cellStyle name="s_Deal_2_1212 LTD (ASC 715) Cost Pushout Final True up 2 2" xfId="16748"/>
    <cellStyle name="s_Deal_2_1212 LTD (ASC 715) Cost Pushout Final True up 3" xfId="16749"/>
    <cellStyle name="s_Deal_2_Summary Unrounded" xfId="16750"/>
    <cellStyle name="s_Deal_2_Summary Unrounded 2" xfId="16751"/>
    <cellStyle name="s_Deal_2_Summary Unrounded 2 2" xfId="16752"/>
    <cellStyle name="s_Deal_Summary Unrounded" xfId="16753"/>
    <cellStyle name="s_Dental (2)" xfId="16754"/>
    <cellStyle name="s_Dental (2) 2" xfId="16755"/>
    <cellStyle name="s_Dental (2) 2 2" xfId="16756"/>
    <cellStyle name="s_Dental (2) 3" xfId="16757"/>
    <cellStyle name="s_Dental (2)_1" xfId="16758"/>
    <cellStyle name="s_Dental (2)_1 2" xfId="16759"/>
    <cellStyle name="s_Dental (2)_1 2 2" xfId="16760"/>
    <cellStyle name="s_Dental (2)_1 3" xfId="16761"/>
    <cellStyle name="s_Dental (2)_1_1212 LTD (ASC 715) Cost Pushout Final True up" xfId="16762"/>
    <cellStyle name="s_Dental (2)_1_1212 LTD (ASC 715) Cost Pushout Final True up 2" xfId="16763"/>
    <cellStyle name="s_Dental (2)_1_1212 LTD (ASC 715) Cost Pushout Final True up 2 2" xfId="16764"/>
    <cellStyle name="s_Dental (2)_1_1212 LTD (ASC 715) Cost Pushout Final True up 3" xfId="16765"/>
    <cellStyle name="s_Dental (2)_1_Summary Unrounded" xfId="16766"/>
    <cellStyle name="s_Dental (2)_1_Summary Unrounded 2" xfId="16767"/>
    <cellStyle name="s_Dental (2)_1_Summary Unrounded 2 2" xfId="16768"/>
    <cellStyle name="s_Dental (2)_1212 LTD (ASC 715) Cost Pushout Final True up" xfId="16769"/>
    <cellStyle name="s_Dental (2)_1212 LTD (ASC 715) Cost Pushout Final True up 2" xfId="16770"/>
    <cellStyle name="s_Dental (2)_1212 LTD (ASC 715) Cost Pushout Final True up 2 2" xfId="16771"/>
    <cellStyle name="s_Dental (2)_1212 LTD (ASC 715) Cost Pushout Final True up 3" xfId="16772"/>
    <cellStyle name="s_Dental (2)_2" xfId="16773"/>
    <cellStyle name="s_Dental (2)_2_1212 LTD (ASC 715) Cost Pushout Final True up" xfId="16774"/>
    <cellStyle name="s_Dental (2)_2_Celtic DCF" xfId="16775"/>
    <cellStyle name="s_Dental (2)_2_Celtic DCF Inputs" xfId="16776"/>
    <cellStyle name="s_Dental (2)_2_Celtic DCF Inputs_1212 LTD (ASC 715) Cost Pushout Final True up" xfId="16777"/>
    <cellStyle name="s_Dental (2)_2_Celtic DCF Inputs_eric" xfId="16778"/>
    <cellStyle name="s_Dental (2)_2_Celtic DCF Inputs_eric_1212 LTD (ASC 715) Cost Pushout Final True up" xfId="16779"/>
    <cellStyle name="s_Dental (2)_2_Celtic DCF Inputs_eric_Summary Unrounded" xfId="16780"/>
    <cellStyle name="s_Dental (2)_2_Celtic DCF Inputs_Summary Unrounded" xfId="16781"/>
    <cellStyle name="s_Dental (2)_2_Celtic DCF_1212 LTD (ASC 715) Cost Pushout Final True up" xfId="16782"/>
    <cellStyle name="s_Dental (2)_2_Celtic DCF_Summary Unrounded" xfId="16783"/>
    <cellStyle name="s_Dental (2)_2_Summary Unrounded" xfId="16784"/>
    <cellStyle name="s_Dental (2)_2_Valuation Summary" xfId="16785"/>
    <cellStyle name="s_Dental (2)_2_Valuation Summary_1212 LTD (ASC 715) Cost Pushout Final True up" xfId="16786"/>
    <cellStyle name="s_Dental (2)_2_Valuation Summary_Summary Unrounded" xfId="16787"/>
    <cellStyle name="s_Dental (2)_Summary Unrounded" xfId="16788"/>
    <cellStyle name="s_Dental (2)_Summary Unrounded 2" xfId="16789"/>
    <cellStyle name="s_Dental (2)_Summary Unrounded 2 2" xfId="16790"/>
    <cellStyle name="s_E (2)" xfId="16791"/>
    <cellStyle name="s_E (2) 2" xfId="16792"/>
    <cellStyle name="s_E (2) 2 2" xfId="16793"/>
    <cellStyle name="s_E (2) 3" xfId="16794"/>
    <cellStyle name="s_E (2)_1" xfId="16795"/>
    <cellStyle name="s_E (2)_1_1212 LTD (ASC 715) Cost Pushout Final True up" xfId="16796"/>
    <cellStyle name="s_E (2)_1_Summary Unrounded" xfId="16797"/>
    <cellStyle name="s_E (2)_1212 LTD (ASC 715) Cost Pushout Final True up" xfId="16798"/>
    <cellStyle name="s_E (2)_1212 LTD (ASC 715) Cost Pushout Final True up 2" xfId="16799"/>
    <cellStyle name="s_E (2)_1212 LTD (ASC 715) Cost Pushout Final True up 2 2" xfId="16800"/>
    <cellStyle name="s_E (2)_1212 LTD (ASC 715) Cost Pushout Final True up 3" xfId="16801"/>
    <cellStyle name="s_E (2)_Summary Unrounded" xfId="16802"/>
    <cellStyle name="s_E (2)_Summary Unrounded 2" xfId="16803"/>
    <cellStyle name="s_E (2)_Summary Unrounded 2 2" xfId="16804"/>
    <cellStyle name="s_East Coast (2)" xfId="16805"/>
    <cellStyle name="s_East Coast (2) 2" xfId="16806"/>
    <cellStyle name="s_East Coast (2) 2 2" xfId="16807"/>
    <cellStyle name="s_East Coast (2) 3" xfId="16808"/>
    <cellStyle name="s_East Coast (2)_1" xfId="16809"/>
    <cellStyle name="s_East Coast (2)_1 2" xfId="16810"/>
    <cellStyle name="s_East Coast (2)_1 2 2" xfId="16811"/>
    <cellStyle name="s_East Coast (2)_1 3" xfId="16812"/>
    <cellStyle name="s_East Coast (2)_1_1212 LTD (ASC 715) Cost Pushout Final True up" xfId="16813"/>
    <cellStyle name="s_East Coast (2)_1_1212 LTD (ASC 715) Cost Pushout Final True up 2" xfId="16814"/>
    <cellStyle name="s_East Coast (2)_1_1212 LTD (ASC 715) Cost Pushout Final True up 2 2" xfId="16815"/>
    <cellStyle name="s_East Coast (2)_1_1212 LTD (ASC 715) Cost Pushout Final True up 3" xfId="16816"/>
    <cellStyle name="s_East Coast (2)_1_Summary Unrounded" xfId="16817"/>
    <cellStyle name="s_East Coast (2)_1_Summary Unrounded 2" xfId="16818"/>
    <cellStyle name="s_East Coast (2)_1_Summary Unrounded 2 2" xfId="16819"/>
    <cellStyle name="s_East Coast (2)_1212 LTD (ASC 715) Cost Pushout Final True up" xfId="16820"/>
    <cellStyle name="s_East Coast (2)_1212 LTD (ASC 715) Cost Pushout Final True up 2" xfId="16821"/>
    <cellStyle name="s_East Coast (2)_1212 LTD (ASC 715) Cost Pushout Final True up 2 2" xfId="16822"/>
    <cellStyle name="s_East Coast (2)_1212 LTD (ASC 715) Cost Pushout Final True up 3" xfId="16823"/>
    <cellStyle name="s_East Coast (2)_2" xfId="16824"/>
    <cellStyle name="s_East Coast (2)_2_1212 LTD (ASC 715) Cost Pushout Final True up" xfId="16825"/>
    <cellStyle name="s_East Coast (2)_2_eric" xfId="16826"/>
    <cellStyle name="s_East Coast (2)_2_eric_1212 LTD (ASC 715) Cost Pushout Final True up" xfId="16827"/>
    <cellStyle name="s_East Coast (2)_2_eric_Summary Unrounded" xfId="16828"/>
    <cellStyle name="s_East Coast (2)_2_Summary Unrounded" xfId="16829"/>
    <cellStyle name="s_East Coast (2)_Summary Unrounded" xfId="16830"/>
    <cellStyle name="s_East Coast (2)_Summary Unrounded 2" xfId="16831"/>
    <cellStyle name="s_East Coast (2)_Summary Unrounded 2 2" xfId="16832"/>
    <cellStyle name="s_eric" xfId="16833"/>
    <cellStyle name="s_eric_1" xfId="16834"/>
    <cellStyle name="s_eric_1 2" xfId="16835"/>
    <cellStyle name="s_eric_1 2 2" xfId="16836"/>
    <cellStyle name="s_eric_1 3" xfId="16837"/>
    <cellStyle name="s_eric_1_1212 LTD (ASC 715) Cost Pushout Final True up" xfId="16838"/>
    <cellStyle name="s_eric_1_1212 LTD (ASC 715) Cost Pushout Final True up 2" xfId="16839"/>
    <cellStyle name="s_eric_1_1212 LTD (ASC 715) Cost Pushout Final True up 2 2" xfId="16840"/>
    <cellStyle name="s_eric_1_1212 LTD (ASC 715) Cost Pushout Final True up 3" xfId="16841"/>
    <cellStyle name="s_eric_1_Summary Unrounded" xfId="16842"/>
    <cellStyle name="s_eric_1_Summary Unrounded 2" xfId="16843"/>
    <cellStyle name="s_eric_1_Summary Unrounded 2 2" xfId="16844"/>
    <cellStyle name="s_eric_1212 LTD (ASC 715) Cost Pushout Final True up" xfId="16845"/>
    <cellStyle name="s_eric_Summary Unrounded" xfId="16846"/>
    <cellStyle name="s_Florida (2)" xfId="16847"/>
    <cellStyle name="s_Florida (2) 2" xfId="16848"/>
    <cellStyle name="s_Florida (2) 2 2" xfId="16849"/>
    <cellStyle name="s_Florida (2) 3" xfId="16850"/>
    <cellStyle name="s_Florida (2)_1" xfId="16851"/>
    <cellStyle name="s_Florida (2)_1 2" xfId="16852"/>
    <cellStyle name="s_Florida (2)_1 2 2" xfId="16853"/>
    <cellStyle name="s_Florida (2)_1 3" xfId="16854"/>
    <cellStyle name="s_Florida (2)_1_1212 LTD (ASC 715) Cost Pushout Final True up" xfId="16855"/>
    <cellStyle name="s_Florida (2)_1_1212 LTD (ASC 715) Cost Pushout Final True up 2" xfId="16856"/>
    <cellStyle name="s_Florida (2)_1_1212 LTD (ASC 715) Cost Pushout Final True up 2 2" xfId="16857"/>
    <cellStyle name="s_Florida (2)_1_1212 LTD (ASC 715) Cost Pushout Final True up 3" xfId="16858"/>
    <cellStyle name="s_Florida (2)_1_Summary Unrounded" xfId="16859"/>
    <cellStyle name="s_Florida (2)_1_Summary Unrounded 2" xfId="16860"/>
    <cellStyle name="s_Florida (2)_1_Summary Unrounded 2 2" xfId="16861"/>
    <cellStyle name="s_Florida (2)_1212 LTD (ASC 715) Cost Pushout Final True up" xfId="16862"/>
    <cellStyle name="s_Florida (2)_1212 LTD (ASC 715) Cost Pushout Final True up 2" xfId="16863"/>
    <cellStyle name="s_Florida (2)_1212 LTD (ASC 715) Cost Pushout Final True up 2 2" xfId="16864"/>
    <cellStyle name="s_Florida (2)_1212 LTD (ASC 715) Cost Pushout Final True up 3" xfId="16865"/>
    <cellStyle name="s_Florida (2)_2" xfId="16866"/>
    <cellStyle name="s_Florida (2)_2_1212 LTD (ASC 715) Cost Pushout Final True up" xfId="16867"/>
    <cellStyle name="s_Florida (2)_2_eric" xfId="16868"/>
    <cellStyle name="s_Florida (2)_2_eric_1212 LTD (ASC 715) Cost Pushout Final True up" xfId="16869"/>
    <cellStyle name="s_Florida (2)_2_eric_Summary Unrounded" xfId="16870"/>
    <cellStyle name="s_Florida (2)_2_Summary Unrounded" xfId="16871"/>
    <cellStyle name="s_Florida (2)_Summary Unrounded" xfId="16872"/>
    <cellStyle name="s_Florida (2)_Summary Unrounded 2" xfId="16873"/>
    <cellStyle name="s_Florida (2)_Summary Unrounded 2 2" xfId="16874"/>
    <cellStyle name="s_G" xfId="16875"/>
    <cellStyle name="s_G 2" xfId="16876"/>
    <cellStyle name="s_G 2 2" xfId="16877"/>
    <cellStyle name="s_G 3" xfId="16878"/>
    <cellStyle name="s_G_1" xfId="16879"/>
    <cellStyle name="s_G_1_1212 LTD (ASC 715) Cost Pushout Final True up" xfId="16880"/>
    <cellStyle name="s_G_1_Summary Unrounded" xfId="16881"/>
    <cellStyle name="s_G_1212 LTD (ASC 715) Cost Pushout Final True up" xfId="16882"/>
    <cellStyle name="s_G_1212 LTD (ASC 715) Cost Pushout Final True up 2" xfId="16883"/>
    <cellStyle name="s_G_1212 LTD (ASC 715) Cost Pushout Final True up 2 2" xfId="16884"/>
    <cellStyle name="s_G_1212 LTD (ASC 715) Cost Pushout Final True up 3" xfId="16885"/>
    <cellStyle name="s_G_Summary Unrounded" xfId="16886"/>
    <cellStyle name="s_G_Summary Unrounded 2" xfId="16887"/>
    <cellStyle name="s_G_Summary Unrounded 2 2" xfId="16888"/>
    <cellStyle name="s_Georgia (2)" xfId="16889"/>
    <cellStyle name="s_Georgia (2) 2" xfId="16890"/>
    <cellStyle name="s_Georgia (2) 2 2" xfId="16891"/>
    <cellStyle name="s_Georgia (2) 3" xfId="16892"/>
    <cellStyle name="s_Georgia (2)_1" xfId="16893"/>
    <cellStyle name="s_Georgia (2)_1 2" xfId="16894"/>
    <cellStyle name="s_Georgia (2)_1 2 2" xfId="16895"/>
    <cellStyle name="s_Georgia (2)_1 3" xfId="16896"/>
    <cellStyle name="s_Georgia (2)_1_1212 LTD (ASC 715) Cost Pushout Final True up" xfId="16897"/>
    <cellStyle name="s_Georgia (2)_1_1212 LTD (ASC 715) Cost Pushout Final True up 2" xfId="16898"/>
    <cellStyle name="s_Georgia (2)_1_1212 LTD (ASC 715) Cost Pushout Final True up 2 2" xfId="16899"/>
    <cellStyle name="s_Georgia (2)_1_1212 LTD (ASC 715) Cost Pushout Final True up 3" xfId="16900"/>
    <cellStyle name="s_Georgia (2)_1_Summary Unrounded" xfId="16901"/>
    <cellStyle name="s_Georgia (2)_1_Summary Unrounded 2" xfId="16902"/>
    <cellStyle name="s_Georgia (2)_1_Summary Unrounded 2 2" xfId="16903"/>
    <cellStyle name="s_Georgia (2)_1212 LTD (ASC 715) Cost Pushout Final True up" xfId="16904"/>
    <cellStyle name="s_Georgia (2)_1212 LTD (ASC 715) Cost Pushout Final True up 2" xfId="16905"/>
    <cellStyle name="s_Georgia (2)_1212 LTD (ASC 715) Cost Pushout Final True up 2 2" xfId="16906"/>
    <cellStyle name="s_Georgia (2)_1212 LTD (ASC 715) Cost Pushout Final True up 3" xfId="16907"/>
    <cellStyle name="s_Georgia (2)_Summary Unrounded" xfId="16908"/>
    <cellStyle name="s_Georgia (2)_Summary Unrounded 2" xfId="16909"/>
    <cellStyle name="s_Georgia (2)_Summary Unrounded 2 2" xfId="16910"/>
    <cellStyle name="s_giesler16" xfId="16911"/>
    <cellStyle name="s_giesler16 2" xfId="16912"/>
    <cellStyle name="s_giesler16 2 2" xfId="16913"/>
    <cellStyle name="s_giesler16 3" xfId="16914"/>
    <cellStyle name="s_giesler16_1212 LTD (ASC 715) Cost Pushout Final True up" xfId="16915"/>
    <cellStyle name="s_giesler16_1212 LTD (ASC 715) Cost Pushout Final True up 2" xfId="16916"/>
    <cellStyle name="s_giesler16_1212 LTD (ASC 715) Cost Pushout Final True up 2 2" xfId="16917"/>
    <cellStyle name="s_giesler16_1212 LTD (ASC 715) Cost Pushout Final True up 3" xfId="16918"/>
    <cellStyle name="s_giesler16_Summary Unrounded" xfId="16919"/>
    <cellStyle name="s_giesler16_Summary Unrounded 2" xfId="16920"/>
    <cellStyle name="s_giesler16_Summary Unrounded 2 2" xfId="16921"/>
    <cellStyle name="s_Hard Rock" xfId="16922"/>
    <cellStyle name="s_Hard Rock (2)" xfId="16923"/>
    <cellStyle name="s_Hard Rock (2)_1" xfId="16924"/>
    <cellStyle name="s_Hard Rock (2)_1 2" xfId="16925"/>
    <cellStyle name="s_Hard Rock (2)_1 2 2" xfId="16926"/>
    <cellStyle name="s_Hard Rock (2)_1 3" xfId="16927"/>
    <cellStyle name="s_Hard Rock (2)_1_1212 LTD (ASC 715) Cost Pushout Final True up" xfId="16928"/>
    <cellStyle name="s_Hard Rock (2)_1_1212 LTD (ASC 715) Cost Pushout Final True up 2" xfId="16929"/>
    <cellStyle name="s_Hard Rock (2)_1_1212 LTD (ASC 715) Cost Pushout Final True up 2 2" xfId="16930"/>
    <cellStyle name="s_Hard Rock (2)_1_1212 LTD (ASC 715) Cost Pushout Final True up 3" xfId="16931"/>
    <cellStyle name="s_Hard Rock (2)_1_Summary Unrounded" xfId="16932"/>
    <cellStyle name="s_Hard Rock (2)_1_Summary Unrounded 2" xfId="16933"/>
    <cellStyle name="s_Hard Rock (2)_1_Summary Unrounded 2 2" xfId="16934"/>
    <cellStyle name="s_Hard Rock (2)_1212 LTD (ASC 715) Cost Pushout Final True up" xfId="16935"/>
    <cellStyle name="s_Hard Rock (2)_Celtic DCF" xfId="16936"/>
    <cellStyle name="s_Hard Rock (2)_Celtic DCF Inputs" xfId="16937"/>
    <cellStyle name="s_Hard Rock (2)_Celtic DCF Inputs_1212 LTD (ASC 715) Cost Pushout Final True up" xfId="16938"/>
    <cellStyle name="s_Hard Rock (2)_Celtic DCF Inputs_eric" xfId="16939"/>
    <cellStyle name="s_Hard Rock (2)_Celtic DCF Inputs_eric_1212 LTD (ASC 715) Cost Pushout Final True up" xfId="16940"/>
    <cellStyle name="s_Hard Rock (2)_Celtic DCF Inputs_eric_Summary Unrounded" xfId="16941"/>
    <cellStyle name="s_Hard Rock (2)_Celtic DCF Inputs_Summary Unrounded" xfId="16942"/>
    <cellStyle name="s_Hard Rock (2)_Celtic DCF_1212 LTD (ASC 715) Cost Pushout Final True up" xfId="16943"/>
    <cellStyle name="s_Hard Rock (2)_Celtic DCF_eric" xfId="16944"/>
    <cellStyle name="s_Hard Rock (2)_Celtic DCF_eric_1212 LTD (ASC 715) Cost Pushout Final True up" xfId="16945"/>
    <cellStyle name="s_Hard Rock (2)_Celtic DCF_eric_Summary Unrounded" xfId="16946"/>
    <cellStyle name="s_Hard Rock (2)_Celtic DCF_Summary Unrounded" xfId="16947"/>
    <cellStyle name="s_Hard Rock (2)_Summary Unrounded" xfId="16948"/>
    <cellStyle name="s_Hard Rock (2)_Valuation Summary" xfId="16949"/>
    <cellStyle name="s_Hard Rock (2)_Valuation Summary_1212 LTD (ASC 715) Cost Pushout Final True up" xfId="16950"/>
    <cellStyle name="s_Hard Rock (2)_Valuation Summary_eric" xfId="16951"/>
    <cellStyle name="s_Hard Rock (2)_Valuation Summary_eric_1212 LTD (ASC 715) Cost Pushout Final True up" xfId="16952"/>
    <cellStyle name="s_Hard Rock (2)_Valuation Summary_eric_Summary Unrounded" xfId="16953"/>
    <cellStyle name="s_Hard Rock (2)_Valuation Summary_Summary Unrounded" xfId="16954"/>
    <cellStyle name="s_Hard Rock 10" xfId="16955"/>
    <cellStyle name="s_Hard Rock 11" xfId="16956"/>
    <cellStyle name="s_Hard Rock 12" xfId="16957"/>
    <cellStyle name="s_Hard Rock 13" xfId="16958"/>
    <cellStyle name="s_Hard Rock 2" xfId="16959"/>
    <cellStyle name="s_Hard Rock 2 2" xfId="16960"/>
    <cellStyle name="s_Hard Rock 3" xfId="16961"/>
    <cellStyle name="s_Hard Rock 3 2" xfId="16962"/>
    <cellStyle name="s_Hard Rock 4" xfId="16963"/>
    <cellStyle name="s_Hard Rock 4 2" xfId="16964"/>
    <cellStyle name="s_Hard Rock 5" xfId="16965"/>
    <cellStyle name="s_Hard Rock 5 2" xfId="16966"/>
    <cellStyle name="s_Hard Rock 6" xfId="16967"/>
    <cellStyle name="s_Hard Rock 6 2" xfId="16968"/>
    <cellStyle name="s_Hard Rock 7" xfId="16969"/>
    <cellStyle name="s_Hard Rock 8" xfId="16970"/>
    <cellStyle name="s_Hard Rock 9" xfId="16971"/>
    <cellStyle name="s_Hard Rock_1" xfId="16972"/>
    <cellStyle name="s_Hard Rock_1 2" xfId="16973"/>
    <cellStyle name="s_Hard Rock_1 2 2" xfId="16974"/>
    <cellStyle name="s_Hard Rock_1 3" xfId="16975"/>
    <cellStyle name="s_Hard Rock_1_1212 LTD (ASC 715) Cost Pushout Final True up" xfId="16976"/>
    <cellStyle name="s_Hard Rock_1_1212 LTD (ASC 715) Cost Pushout Final True up 2" xfId="16977"/>
    <cellStyle name="s_Hard Rock_1_1212 LTD (ASC 715) Cost Pushout Final True up 2 2" xfId="16978"/>
    <cellStyle name="s_Hard Rock_1_1212 LTD (ASC 715) Cost Pushout Final True up 3" xfId="16979"/>
    <cellStyle name="s_Hard Rock_1_Celtic DCF" xfId="16980"/>
    <cellStyle name="s_Hard Rock_1_Celtic DCF Inputs" xfId="16981"/>
    <cellStyle name="s_Hard Rock_1_Celtic DCF Inputs_1212 LTD (ASC 715) Cost Pushout Final True up" xfId="16982"/>
    <cellStyle name="s_Hard Rock_1_Celtic DCF Inputs_eric" xfId="16983"/>
    <cellStyle name="s_Hard Rock_1_Celtic DCF Inputs_eric_1212 LTD (ASC 715) Cost Pushout Final True up" xfId="16984"/>
    <cellStyle name="s_Hard Rock_1_Celtic DCF Inputs_eric_Summary Unrounded" xfId="16985"/>
    <cellStyle name="s_Hard Rock_1_Celtic DCF Inputs_Summary Unrounded" xfId="16986"/>
    <cellStyle name="s_Hard Rock_1_Celtic DCF_1212 LTD (ASC 715) Cost Pushout Final True up" xfId="16987"/>
    <cellStyle name="s_Hard Rock_1_Celtic DCF_eric" xfId="16988"/>
    <cellStyle name="s_Hard Rock_1_Celtic DCF_eric_1212 LTD (ASC 715) Cost Pushout Final True up" xfId="16989"/>
    <cellStyle name="s_Hard Rock_1_Celtic DCF_eric_Summary Unrounded" xfId="16990"/>
    <cellStyle name="s_Hard Rock_1_Celtic DCF_Summary Unrounded" xfId="16991"/>
    <cellStyle name="s_Hard Rock_1_Summary Unrounded" xfId="16992"/>
    <cellStyle name="s_Hard Rock_1_Summary Unrounded 2" xfId="16993"/>
    <cellStyle name="s_Hard Rock_1_Summary Unrounded 2 2" xfId="16994"/>
    <cellStyle name="s_Hard Rock_1_Valuation Summary" xfId="16995"/>
    <cellStyle name="s_Hard Rock_1_Valuation Summary_1212 LTD (ASC 715) Cost Pushout Final True up" xfId="16996"/>
    <cellStyle name="s_Hard Rock_1_Valuation Summary_eric" xfId="16997"/>
    <cellStyle name="s_Hard Rock_1_Valuation Summary_eric_1212 LTD (ASC 715) Cost Pushout Final True up" xfId="16998"/>
    <cellStyle name="s_Hard Rock_1_Valuation Summary_eric_Summary Unrounded" xfId="16999"/>
    <cellStyle name="s_Hard Rock_1_Valuation Summary_Summary Unrounded" xfId="17000"/>
    <cellStyle name="s_Hard Rock_1212 LTD (ASC 715) Cost Pushout Final True up" xfId="17001"/>
    <cellStyle name="s_Hard Rock_1212 LTD (ASC 715) Cost Pushout Final True up 2" xfId="17002"/>
    <cellStyle name="s_Hard Rock_1212 LTD (ASC 715) Cost Pushout Final True up 2 2" xfId="17003"/>
    <cellStyle name="s_Hard Rock_1212 LTD (ASC 715) Cost Pushout Final True up 3" xfId="17004"/>
    <cellStyle name="s_Hard Rock_2" xfId="17005"/>
    <cellStyle name="s_Hard Rock_2 2" xfId="17006"/>
    <cellStyle name="s_Hard Rock_2 2 2" xfId="17007"/>
    <cellStyle name="s_Hard Rock_2 3" xfId="17008"/>
    <cellStyle name="s_Hard Rock_2_1212 LTD (ASC 715) Cost Pushout Final True up" xfId="17009"/>
    <cellStyle name="s_Hard Rock_2_1212 LTD (ASC 715) Cost Pushout Final True up 2" xfId="17010"/>
    <cellStyle name="s_Hard Rock_2_1212 LTD (ASC 715) Cost Pushout Final True up 2 2" xfId="17011"/>
    <cellStyle name="s_Hard Rock_2_1212 LTD (ASC 715) Cost Pushout Final True up 3" xfId="17012"/>
    <cellStyle name="s_Hard Rock_2_Summary Unrounded" xfId="17013"/>
    <cellStyle name="s_Hard Rock_2_Summary Unrounded 2" xfId="17014"/>
    <cellStyle name="s_Hard Rock_2_Summary Unrounded 2 2" xfId="17015"/>
    <cellStyle name="s_Hard Rock_Summary Unrounded" xfId="17016"/>
    <cellStyle name="s_Hard Rock_Summary Unrounded 2" xfId="17017"/>
    <cellStyle name="s_Hard Rock_Summary Unrounded 2 2" xfId="17018"/>
    <cellStyle name="s_HardInc " xfId="17019"/>
    <cellStyle name="s_HardInc  (2)" xfId="17020"/>
    <cellStyle name="s_HardInc  (2)_1" xfId="17021"/>
    <cellStyle name="s_HardInc  (2)_1 2" xfId="17022"/>
    <cellStyle name="s_HardInc  (2)_1 2 2" xfId="17023"/>
    <cellStyle name="s_HardInc  (2)_1 3" xfId="17024"/>
    <cellStyle name="s_HardInc  (2)_1_1212 LTD (ASC 715) Cost Pushout Final True up" xfId="17025"/>
    <cellStyle name="s_HardInc  (2)_1_1212 LTD (ASC 715) Cost Pushout Final True up 2" xfId="17026"/>
    <cellStyle name="s_HardInc  (2)_1_1212 LTD (ASC 715) Cost Pushout Final True up 2 2" xfId="17027"/>
    <cellStyle name="s_HardInc  (2)_1_1212 LTD (ASC 715) Cost Pushout Final True up 3" xfId="17028"/>
    <cellStyle name="s_HardInc  (2)_1_Summary Unrounded" xfId="17029"/>
    <cellStyle name="s_HardInc  (2)_1_Summary Unrounded 2" xfId="17030"/>
    <cellStyle name="s_HardInc  (2)_1_Summary Unrounded 2 2" xfId="17031"/>
    <cellStyle name="s_HardInc  (2)_1212 LTD (ASC 715) Cost Pushout Final True up" xfId="17032"/>
    <cellStyle name="s_HardInc  (2)_2" xfId="17033"/>
    <cellStyle name="s_HardInc  (2)_2 2" xfId="17034"/>
    <cellStyle name="s_HardInc  (2)_2 2 2" xfId="17035"/>
    <cellStyle name="s_HardInc  (2)_2 3" xfId="17036"/>
    <cellStyle name="s_HardInc  (2)_2_1212 LTD (ASC 715) Cost Pushout Final True up" xfId="17037"/>
    <cellStyle name="s_HardInc  (2)_2_1212 LTD (ASC 715) Cost Pushout Final True up 2" xfId="17038"/>
    <cellStyle name="s_HardInc  (2)_2_1212 LTD (ASC 715) Cost Pushout Final True up 2 2" xfId="17039"/>
    <cellStyle name="s_HardInc  (2)_2_1212 LTD (ASC 715) Cost Pushout Final True up 3" xfId="17040"/>
    <cellStyle name="s_HardInc  (2)_2_Summary Unrounded" xfId="17041"/>
    <cellStyle name="s_HardInc  (2)_2_Summary Unrounded 2" xfId="17042"/>
    <cellStyle name="s_HardInc  (2)_2_Summary Unrounded 2 2" xfId="17043"/>
    <cellStyle name="s_HardInc  (2)_Celtic DCF" xfId="17044"/>
    <cellStyle name="s_HardInc  (2)_Celtic DCF Inputs" xfId="17045"/>
    <cellStyle name="s_HardInc  (2)_Celtic DCF Inputs_1212 LTD (ASC 715) Cost Pushout Final True up" xfId="17046"/>
    <cellStyle name="s_HardInc  (2)_Celtic DCF Inputs_eric" xfId="17047"/>
    <cellStyle name="s_HardInc  (2)_Celtic DCF Inputs_eric_1212 LTD (ASC 715) Cost Pushout Final True up" xfId="17048"/>
    <cellStyle name="s_HardInc  (2)_Celtic DCF Inputs_eric_Summary Unrounded" xfId="17049"/>
    <cellStyle name="s_HardInc  (2)_Celtic DCF Inputs_Summary Unrounded" xfId="17050"/>
    <cellStyle name="s_HardInc  (2)_Celtic DCF_1212 LTD (ASC 715) Cost Pushout Final True up" xfId="17051"/>
    <cellStyle name="s_HardInc  (2)_Celtic DCF_eric" xfId="17052"/>
    <cellStyle name="s_HardInc  (2)_Celtic DCF_eric_1212 LTD (ASC 715) Cost Pushout Final True up" xfId="17053"/>
    <cellStyle name="s_HardInc  (2)_Celtic DCF_eric_Summary Unrounded" xfId="17054"/>
    <cellStyle name="s_HardInc  (2)_Celtic DCF_Summary Unrounded" xfId="17055"/>
    <cellStyle name="s_HardInc  (2)_Summary Unrounded" xfId="17056"/>
    <cellStyle name="s_HardInc  (2)_Valuation Summary" xfId="17057"/>
    <cellStyle name="s_HardInc  (2)_Valuation Summary_1212 LTD (ASC 715) Cost Pushout Final True up" xfId="17058"/>
    <cellStyle name="s_HardInc  (2)_Valuation Summary_eric" xfId="17059"/>
    <cellStyle name="s_HardInc  (2)_Valuation Summary_eric_1212 LTD (ASC 715) Cost Pushout Final True up" xfId="17060"/>
    <cellStyle name="s_HardInc  (2)_Valuation Summary_eric_Summary Unrounded" xfId="17061"/>
    <cellStyle name="s_HardInc  (2)_Valuation Summary_Summary Unrounded" xfId="17062"/>
    <cellStyle name="s_HardInc _1212 LTD (ASC 715) Cost Pushout Final True up" xfId="17063"/>
    <cellStyle name="s_HardInc _Celtic DCF" xfId="17064"/>
    <cellStyle name="s_HardInc _Celtic DCF Inputs" xfId="17065"/>
    <cellStyle name="s_HardInc _Celtic DCF Inputs_1212 LTD (ASC 715) Cost Pushout Final True up" xfId="17066"/>
    <cellStyle name="s_HardInc _Celtic DCF Inputs_eric" xfId="17067"/>
    <cellStyle name="s_HardInc _Celtic DCF Inputs_eric_1212 LTD (ASC 715) Cost Pushout Final True up" xfId="17068"/>
    <cellStyle name="s_HardInc _Celtic DCF Inputs_eric_Summary Unrounded" xfId="17069"/>
    <cellStyle name="s_HardInc _Celtic DCF Inputs_Summary Unrounded" xfId="17070"/>
    <cellStyle name="s_HardInc _Celtic DCF_1212 LTD (ASC 715) Cost Pushout Final True up" xfId="17071"/>
    <cellStyle name="s_HardInc _Celtic DCF_eric" xfId="17072"/>
    <cellStyle name="s_HardInc _Celtic DCF_eric_1212 LTD (ASC 715) Cost Pushout Final True up" xfId="17073"/>
    <cellStyle name="s_HardInc _Celtic DCF_eric_Summary Unrounded" xfId="17074"/>
    <cellStyle name="s_HardInc _Celtic DCF_Summary Unrounded" xfId="17075"/>
    <cellStyle name="s_HardInc _Summary Unrounded" xfId="17076"/>
    <cellStyle name="s_HardInc _Valuation Summary" xfId="17077"/>
    <cellStyle name="s_HardInc _Valuation Summary_1212 LTD (ASC 715) Cost Pushout Final True up" xfId="17078"/>
    <cellStyle name="s_HardInc _Valuation Summary_eric" xfId="17079"/>
    <cellStyle name="s_HardInc _Valuation Summary_eric_1212 LTD (ASC 715) Cost Pushout Final True up" xfId="17080"/>
    <cellStyle name="s_HardInc _Valuation Summary_eric_Summary Unrounded" xfId="17081"/>
    <cellStyle name="s_HardInc _Valuation Summary_Summary Unrounded" xfId="17082"/>
    <cellStyle name="s_Has-Gets (2)" xfId="17083"/>
    <cellStyle name="s_Has-Gets (2) 2" xfId="17084"/>
    <cellStyle name="s_Has-Gets (2) 2 2" xfId="17085"/>
    <cellStyle name="s_Has-Gets (2) 3" xfId="17086"/>
    <cellStyle name="s_Has-Gets (2)_1" xfId="17087"/>
    <cellStyle name="s_Has-Gets (2)_1_1212 LTD (ASC 715) Cost Pushout Final True up" xfId="17088"/>
    <cellStyle name="s_Has-Gets (2)_1_eric" xfId="17089"/>
    <cellStyle name="s_Has-Gets (2)_1_eric_1212 LTD (ASC 715) Cost Pushout Final True up" xfId="17090"/>
    <cellStyle name="s_Has-Gets (2)_1_eric_Summary Unrounded" xfId="17091"/>
    <cellStyle name="s_Has-Gets (2)_1_Summary Unrounded" xfId="17092"/>
    <cellStyle name="s_Has-Gets (2)_1212 LTD (ASC 715) Cost Pushout Final True up" xfId="17093"/>
    <cellStyle name="s_Has-Gets (2)_1212 LTD (ASC 715) Cost Pushout Final True up 2" xfId="17094"/>
    <cellStyle name="s_Has-Gets (2)_1212 LTD (ASC 715) Cost Pushout Final True up 2 2" xfId="17095"/>
    <cellStyle name="s_Has-Gets (2)_1212 LTD (ASC 715) Cost Pushout Final True up 3" xfId="17096"/>
    <cellStyle name="s_Has-Gets (2)_Summary Unrounded" xfId="17097"/>
    <cellStyle name="s_Has-Gets (2)_Summary Unrounded 2" xfId="17098"/>
    <cellStyle name="s_Has-Gets (2)_Summary Unrounded 2 2" xfId="17099"/>
    <cellStyle name="s_IRR Sensitivity (2)" xfId="17100"/>
    <cellStyle name="s_IRR Sensitivity (2)_1" xfId="17101"/>
    <cellStyle name="s_IRR Sensitivity (2)_1 2" xfId="17102"/>
    <cellStyle name="s_IRR Sensitivity (2)_1 2 2" xfId="17103"/>
    <cellStyle name="s_IRR Sensitivity (2)_1 3" xfId="17104"/>
    <cellStyle name="s_IRR Sensitivity (2)_1_1212 LTD (ASC 715) Cost Pushout Final True up" xfId="17105"/>
    <cellStyle name="s_IRR Sensitivity (2)_1_1212 LTD (ASC 715) Cost Pushout Final True up 2" xfId="17106"/>
    <cellStyle name="s_IRR Sensitivity (2)_1_1212 LTD (ASC 715) Cost Pushout Final True up 2 2" xfId="17107"/>
    <cellStyle name="s_IRR Sensitivity (2)_1_1212 LTD (ASC 715) Cost Pushout Final True up 3" xfId="17108"/>
    <cellStyle name="s_IRR Sensitivity (2)_1_Summary Unrounded" xfId="17109"/>
    <cellStyle name="s_IRR Sensitivity (2)_1_Summary Unrounded 2" xfId="17110"/>
    <cellStyle name="s_IRR Sensitivity (2)_1_Summary Unrounded 2 2" xfId="17111"/>
    <cellStyle name="s_IRR Sensitivity (2)_1212 LTD (ASC 715) Cost Pushout Final True up" xfId="17112"/>
    <cellStyle name="s_IRR Sensitivity (2)_2" xfId="17113"/>
    <cellStyle name="s_IRR Sensitivity (2)_2 2" xfId="17114"/>
    <cellStyle name="s_IRR Sensitivity (2)_2 2 2" xfId="17115"/>
    <cellStyle name="s_IRR Sensitivity (2)_2 3" xfId="17116"/>
    <cellStyle name="s_IRR Sensitivity (2)_2_1212 LTD (ASC 715) Cost Pushout Final True up" xfId="17117"/>
    <cellStyle name="s_IRR Sensitivity (2)_2_1212 LTD (ASC 715) Cost Pushout Final True up 2" xfId="17118"/>
    <cellStyle name="s_IRR Sensitivity (2)_2_1212 LTD (ASC 715) Cost Pushout Final True up 2 2" xfId="17119"/>
    <cellStyle name="s_IRR Sensitivity (2)_2_1212 LTD (ASC 715) Cost Pushout Final True up 3" xfId="17120"/>
    <cellStyle name="s_IRR Sensitivity (2)_2_Summary Unrounded" xfId="17121"/>
    <cellStyle name="s_IRR Sensitivity (2)_2_Summary Unrounded 2" xfId="17122"/>
    <cellStyle name="s_IRR Sensitivity (2)_2_Summary Unrounded 2 2" xfId="17123"/>
    <cellStyle name="s_IRR Sensitivity (2)_eric" xfId="17124"/>
    <cellStyle name="s_IRR Sensitivity (2)_eric_1212 LTD (ASC 715) Cost Pushout Final True up" xfId="17125"/>
    <cellStyle name="s_IRR Sensitivity (2)_eric_Summary Unrounded" xfId="17126"/>
    <cellStyle name="s_IRR Sensitivity (2)_Summary Unrounded" xfId="17127"/>
    <cellStyle name="s_Mango Merger" xfId="17128"/>
    <cellStyle name="s_Mango Merger 2" xfId="17129"/>
    <cellStyle name="s_Mango Merger 2 2" xfId="17130"/>
    <cellStyle name="s_Mango Merger 3" xfId="17131"/>
    <cellStyle name="s_Mango Merger 3 2" xfId="17132"/>
    <cellStyle name="s_Mango Merger 3 2 2" xfId="17133"/>
    <cellStyle name="s_Mango Merger 3 3" xfId="17134"/>
    <cellStyle name="s_Mango Merger 3_1" xfId="17135"/>
    <cellStyle name="s_Mango Merger 3_1_1212 LTD (ASC 715) Cost Pushout Final True up" xfId="17136"/>
    <cellStyle name="s_Mango Merger 3_1_eric" xfId="17137"/>
    <cellStyle name="s_Mango Merger 3_1_eric_1212 LTD (ASC 715) Cost Pushout Final True up" xfId="17138"/>
    <cellStyle name="s_Mango Merger 3_1_eric_Summary Unrounded" xfId="17139"/>
    <cellStyle name="s_Mango Merger 3_1_Summary Unrounded" xfId="17140"/>
    <cellStyle name="s_Mango Merger 3_1212 LTD (ASC 715) Cost Pushout Final True up" xfId="17141"/>
    <cellStyle name="s_Mango Merger 3_1212 LTD (ASC 715) Cost Pushout Final True up 2" xfId="17142"/>
    <cellStyle name="s_Mango Merger 3_1212 LTD (ASC 715) Cost Pushout Final True up 2 2" xfId="17143"/>
    <cellStyle name="s_Mango Merger 3_1212 LTD (ASC 715) Cost Pushout Final True up 3" xfId="17144"/>
    <cellStyle name="s_Mango Merger 3_2" xfId="17145"/>
    <cellStyle name="s_Mango Merger 3_2 2" xfId="17146"/>
    <cellStyle name="s_Mango Merger 3_2 2 2" xfId="17147"/>
    <cellStyle name="s_Mango Merger 3_2 3" xfId="17148"/>
    <cellStyle name="s_Mango Merger 3_2_1212 LTD (ASC 715) Cost Pushout Final True up" xfId="17149"/>
    <cellStyle name="s_Mango Merger 3_2_1212 LTD (ASC 715) Cost Pushout Final True up 2" xfId="17150"/>
    <cellStyle name="s_Mango Merger 3_2_1212 LTD (ASC 715) Cost Pushout Final True up 2 2" xfId="17151"/>
    <cellStyle name="s_Mango Merger 3_2_1212 LTD (ASC 715) Cost Pushout Final True up 3" xfId="17152"/>
    <cellStyle name="s_Mango Merger 3_2_Summary Unrounded" xfId="17153"/>
    <cellStyle name="s_Mango Merger 3_2_Summary Unrounded 2" xfId="17154"/>
    <cellStyle name="s_Mango Merger 3_2_Summary Unrounded 2 2" xfId="17155"/>
    <cellStyle name="s_Mango Merger 3_Summary Unrounded" xfId="17156"/>
    <cellStyle name="s_Mango Merger 3_Summary Unrounded 2" xfId="17157"/>
    <cellStyle name="s_Mango Merger 3_Summary Unrounded 2 2" xfId="17158"/>
    <cellStyle name="s_Mango Merger 4" xfId="17159"/>
    <cellStyle name="s_Mango Merger_1" xfId="17160"/>
    <cellStyle name="s_Mango Merger_1_1212 LTD (ASC 715) Cost Pushout Final True up" xfId="17161"/>
    <cellStyle name="s_Mango Merger_1_eric" xfId="17162"/>
    <cellStyle name="s_Mango Merger_1_eric_1212 LTD (ASC 715) Cost Pushout Final True up" xfId="17163"/>
    <cellStyle name="s_Mango Merger_1_eric_Summary Unrounded" xfId="17164"/>
    <cellStyle name="s_Mango Merger_1_Summary Unrounded" xfId="17165"/>
    <cellStyle name="s_Mango Merger_1212 LTD (ASC 715) Cost Pushout Final True up" xfId="17166"/>
    <cellStyle name="s_Mango Merger_1212 LTD (ASC 715) Cost Pushout Final True up 2" xfId="17167"/>
    <cellStyle name="s_Mango Merger_1212 LTD (ASC 715) Cost Pushout Final True up 2 2" xfId="17168"/>
    <cellStyle name="s_Mango Merger_1212 LTD (ASC 715) Cost Pushout Final True up 3" xfId="17169"/>
    <cellStyle name="s_Mango Merger_Summary Unrounded" xfId="17170"/>
    <cellStyle name="s_Mango Merger_Summary Unrounded 2" xfId="17171"/>
    <cellStyle name="s_Mango Merger_Summary Unrounded 2 2" xfId="17172"/>
    <cellStyle name="s_MERGERBlackhawk" xfId="17173"/>
    <cellStyle name="s_MERGERBlackhawk 2" xfId="17174"/>
    <cellStyle name="s_MERGERBlackhawk 2 2" xfId="17175"/>
    <cellStyle name="s_MERGERBlackhawk 3" xfId="17176"/>
    <cellStyle name="s_MERGERBlackhawk_1" xfId="17177"/>
    <cellStyle name="s_MERGERBlackhawk_1_1212 LTD (ASC 715) Cost Pushout Final True up" xfId="17178"/>
    <cellStyle name="s_MERGERBlackhawk_1_eric" xfId="17179"/>
    <cellStyle name="s_MERGERBlackhawk_1_eric 2" xfId="17180"/>
    <cellStyle name="s_MERGERBlackhawk_1_eric 2 2" xfId="17181"/>
    <cellStyle name="s_MERGERBlackhawk_1_eric 3" xfId="17182"/>
    <cellStyle name="s_MERGERBlackhawk_1_eric_1212 LTD (ASC 715) Cost Pushout Final True up" xfId="17183"/>
    <cellStyle name="s_MERGERBlackhawk_1_eric_1212 LTD (ASC 715) Cost Pushout Final True up 2" xfId="17184"/>
    <cellStyle name="s_MERGERBlackhawk_1_eric_1212 LTD (ASC 715) Cost Pushout Final True up 2 2" xfId="17185"/>
    <cellStyle name="s_MERGERBlackhawk_1_eric_1212 LTD (ASC 715) Cost Pushout Final True up 3" xfId="17186"/>
    <cellStyle name="s_MERGERBlackhawk_1_eric_Summary Unrounded" xfId="17187"/>
    <cellStyle name="s_MERGERBlackhawk_1_eric_Summary Unrounded 2" xfId="17188"/>
    <cellStyle name="s_MERGERBlackhawk_1_eric_Summary Unrounded 2 2" xfId="17189"/>
    <cellStyle name="s_MERGERBlackhawk_1_Summary Unrounded" xfId="17190"/>
    <cellStyle name="s_MERGERBlackhawk_1212 LTD (ASC 715) Cost Pushout Final True up" xfId="17191"/>
    <cellStyle name="s_MERGERBlackhawk_1212 LTD (ASC 715) Cost Pushout Final True up 2" xfId="17192"/>
    <cellStyle name="s_MERGERBlackhawk_1212 LTD (ASC 715) Cost Pushout Final True up 2 2" xfId="17193"/>
    <cellStyle name="s_MERGERBlackhawk_1212 LTD (ASC 715) Cost Pushout Final True up 3" xfId="17194"/>
    <cellStyle name="s_MERGERBlackhawk_2" xfId="17195"/>
    <cellStyle name="s_MERGERBlackhawk_2 2" xfId="17196"/>
    <cellStyle name="s_MERGERBlackhawk_2 2 2" xfId="17197"/>
    <cellStyle name="s_MERGERBlackhawk_2 3" xfId="17198"/>
    <cellStyle name="s_MERGERBlackhawk_2_1212 LTD (ASC 715) Cost Pushout Final True up" xfId="17199"/>
    <cellStyle name="s_MERGERBlackhawk_2_1212 LTD (ASC 715) Cost Pushout Final True up 2" xfId="17200"/>
    <cellStyle name="s_MERGERBlackhawk_2_1212 LTD (ASC 715) Cost Pushout Final True up 2 2" xfId="17201"/>
    <cellStyle name="s_MERGERBlackhawk_2_1212 LTD (ASC 715) Cost Pushout Final True up 3" xfId="17202"/>
    <cellStyle name="s_MERGERBlackhawk_2_Summary Unrounded" xfId="17203"/>
    <cellStyle name="s_MERGERBlackhawk_2_Summary Unrounded 2" xfId="17204"/>
    <cellStyle name="s_MERGERBlackhawk_2_Summary Unrounded 2 2" xfId="17205"/>
    <cellStyle name="s_MERGERBlackhawk_eric" xfId="17206"/>
    <cellStyle name="s_MERGERBlackhawk_eric_1212 LTD (ASC 715) Cost Pushout Final True up" xfId="17207"/>
    <cellStyle name="s_MERGERBlackhawk_eric_Summary Unrounded" xfId="17208"/>
    <cellStyle name="s_MERGERBlackhawk_Summary Unrounded" xfId="17209"/>
    <cellStyle name="s_MERGERBlackhawk_Summary Unrounded 2" xfId="17210"/>
    <cellStyle name="s_MERGERBlackhawk_Summary Unrounded 2 2" xfId="17211"/>
    <cellStyle name="s_Model Assumptions (2)" xfId="17212"/>
    <cellStyle name="s_Model Assumptions (2) 2" xfId="17213"/>
    <cellStyle name="s_Model Assumptions (2) 2 2" xfId="17214"/>
    <cellStyle name="s_Model Assumptions (2) 3" xfId="17215"/>
    <cellStyle name="s_Model Assumptions (2)_1" xfId="17216"/>
    <cellStyle name="s_Model Assumptions (2)_1 2" xfId="17217"/>
    <cellStyle name="s_Model Assumptions (2)_1 2 2" xfId="17218"/>
    <cellStyle name="s_Model Assumptions (2)_1 3" xfId="17219"/>
    <cellStyle name="s_Model Assumptions (2)_1_1212 LTD (ASC 715) Cost Pushout Final True up" xfId="17220"/>
    <cellStyle name="s_Model Assumptions (2)_1_1212 LTD (ASC 715) Cost Pushout Final True up 2" xfId="17221"/>
    <cellStyle name="s_Model Assumptions (2)_1_1212 LTD (ASC 715) Cost Pushout Final True up 2 2" xfId="17222"/>
    <cellStyle name="s_Model Assumptions (2)_1_1212 LTD (ASC 715) Cost Pushout Final True up 3" xfId="17223"/>
    <cellStyle name="s_Model Assumptions (2)_1_Summary Unrounded" xfId="17224"/>
    <cellStyle name="s_Model Assumptions (2)_1_Summary Unrounded 2" xfId="17225"/>
    <cellStyle name="s_Model Assumptions (2)_1_Summary Unrounded 2 2" xfId="17226"/>
    <cellStyle name="s_Model Assumptions (2)_1212 LTD (ASC 715) Cost Pushout Final True up" xfId="17227"/>
    <cellStyle name="s_Model Assumptions (2)_1212 LTD (ASC 715) Cost Pushout Final True up 2" xfId="17228"/>
    <cellStyle name="s_Model Assumptions (2)_1212 LTD (ASC 715) Cost Pushout Final True up 2 2" xfId="17229"/>
    <cellStyle name="s_Model Assumptions (2)_1212 LTD (ASC 715) Cost Pushout Final True up 3" xfId="17230"/>
    <cellStyle name="s_Model Assumptions (2)_Summary Unrounded" xfId="17231"/>
    <cellStyle name="s_Model Assumptions (2)_Summary Unrounded 2" xfId="17232"/>
    <cellStyle name="s_Model Assumptions (2)_Summary Unrounded 2 2" xfId="17233"/>
    <cellStyle name="s_OBGYN (2)" xfId="17234"/>
    <cellStyle name="s_OBGYN (2) 2" xfId="17235"/>
    <cellStyle name="s_OBGYN (2) 2 2" xfId="17236"/>
    <cellStyle name="s_OBGYN (2) 3" xfId="17237"/>
    <cellStyle name="s_OBGYN (2)_1" xfId="17238"/>
    <cellStyle name="s_OBGYN (2)_1 2" xfId="17239"/>
    <cellStyle name="s_OBGYN (2)_1 2 2" xfId="17240"/>
    <cellStyle name="s_OBGYN (2)_1 3" xfId="17241"/>
    <cellStyle name="s_OBGYN (2)_1_1212 LTD (ASC 715) Cost Pushout Final True up" xfId="17242"/>
    <cellStyle name="s_OBGYN (2)_1_1212 LTD (ASC 715) Cost Pushout Final True up 2" xfId="17243"/>
    <cellStyle name="s_OBGYN (2)_1_1212 LTD (ASC 715) Cost Pushout Final True up 2 2" xfId="17244"/>
    <cellStyle name="s_OBGYN (2)_1_1212 LTD (ASC 715) Cost Pushout Final True up 3" xfId="17245"/>
    <cellStyle name="s_OBGYN (2)_1_Summary Unrounded" xfId="17246"/>
    <cellStyle name="s_OBGYN (2)_1_Summary Unrounded 2" xfId="17247"/>
    <cellStyle name="s_OBGYN (2)_1_Summary Unrounded 2 2" xfId="17248"/>
    <cellStyle name="s_OBGYN (2)_1212 LTD (ASC 715) Cost Pushout Final True up" xfId="17249"/>
    <cellStyle name="s_OBGYN (2)_1212 LTD (ASC 715) Cost Pushout Final True up 2" xfId="17250"/>
    <cellStyle name="s_OBGYN (2)_1212 LTD (ASC 715) Cost Pushout Final True up 2 2" xfId="17251"/>
    <cellStyle name="s_OBGYN (2)_1212 LTD (ASC 715) Cost Pushout Final True up 3" xfId="17252"/>
    <cellStyle name="s_OBGYN (2)_2" xfId="17253"/>
    <cellStyle name="s_OBGYN (2)_2_1212 LTD (ASC 715) Cost Pushout Final True up" xfId="17254"/>
    <cellStyle name="s_OBGYN (2)_2_eric" xfId="17255"/>
    <cellStyle name="s_OBGYN (2)_2_eric_1212 LTD (ASC 715) Cost Pushout Final True up" xfId="17256"/>
    <cellStyle name="s_OBGYN (2)_2_eric_Summary Unrounded" xfId="17257"/>
    <cellStyle name="s_OBGYN (2)_2_Summary Unrounded" xfId="17258"/>
    <cellStyle name="s_OBGYN (2)_Summary Unrounded" xfId="17259"/>
    <cellStyle name="s_OBGYN (2)_Summary Unrounded 2" xfId="17260"/>
    <cellStyle name="s_OBGYN (2)_Summary Unrounded 2 2" xfId="17261"/>
    <cellStyle name="s_Other Businesses (2)" xfId="17262"/>
    <cellStyle name="s_Other Businesses (2)_1" xfId="17263"/>
    <cellStyle name="s_Other Businesses (2)_1 2" xfId="17264"/>
    <cellStyle name="s_Other Businesses (2)_1 2 2" xfId="17265"/>
    <cellStyle name="s_Other Businesses (2)_1 3" xfId="17266"/>
    <cellStyle name="s_Other Businesses (2)_1_1212 LTD (ASC 715) Cost Pushout Final True up" xfId="17267"/>
    <cellStyle name="s_Other Businesses (2)_1_1212 LTD (ASC 715) Cost Pushout Final True up 2" xfId="17268"/>
    <cellStyle name="s_Other Businesses (2)_1_1212 LTD (ASC 715) Cost Pushout Final True up 2 2" xfId="17269"/>
    <cellStyle name="s_Other Businesses (2)_1_1212 LTD (ASC 715) Cost Pushout Final True up 3" xfId="17270"/>
    <cellStyle name="s_Other Businesses (2)_1_Summary Unrounded" xfId="17271"/>
    <cellStyle name="s_Other Businesses (2)_1_Summary Unrounded 2" xfId="17272"/>
    <cellStyle name="s_Other Businesses (2)_1_Summary Unrounded 2 2" xfId="17273"/>
    <cellStyle name="s_Other Businesses (2)_1212 LTD (ASC 715) Cost Pushout Final True up" xfId="17274"/>
    <cellStyle name="s_Other Businesses (2)_2" xfId="17275"/>
    <cellStyle name="s_Other Businesses (2)_2 2" xfId="17276"/>
    <cellStyle name="s_Other Businesses (2)_2 2 2" xfId="17277"/>
    <cellStyle name="s_Other Businesses (2)_2 3" xfId="17278"/>
    <cellStyle name="s_Other Businesses (2)_2_1212 LTD (ASC 715) Cost Pushout Final True up" xfId="17279"/>
    <cellStyle name="s_Other Businesses (2)_2_1212 LTD (ASC 715) Cost Pushout Final True up 2" xfId="17280"/>
    <cellStyle name="s_Other Businesses (2)_2_1212 LTD (ASC 715) Cost Pushout Final True up 2 2" xfId="17281"/>
    <cellStyle name="s_Other Businesses (2)_2_1212 LTD (ASC 715) Cost Pushout Final True up 3" xfId="17282"/>
    <cellStyle name="s_Other Businesses (2)_2_Summary Unrounded" xfId="17283"/>
    <cellStyle name="s_Other Businesses (2)_2_Summary Unrounded 2" xfId="17284"/>
    <cellStyle name="s_Other Businesses (2)_2_Summary Unrounded 2 2" xfId="17285"/>
    <cellStyle name="s_Other Businesses (2)_eric" xfId="17286"/>
    <cellStyle name="s_Other Businesses (2)_eric_1212 LTD (ASC 715) Cost Pushout Final True up" xfId="17287"/>
    <cellStyle name="s_Other Businesses (2)_eric_Summary Unrounded" xfId="17288"/>
    <cellStyle name="s_Other Businesses (2)_Summary Unrounded" xfId="17289"/>
    <cellStyle name="s_Ownership" xfId="17290"/>
    <cellStyle name="s_Ownership_1" xfId="17291"/>
    <cellStyle name="s_Ownership_1 2" xfId="17292"/>
    <cellStyle name="s_Ownership_1 2 2" xfId="17293"/>
    <cellStyle name="s_Ownership_1 3" xfId="17294"/>
    <cellStyle name="s_Ownership_1_1212 LTD (ASC 715) Cost Pushout Final True up" xfId="17295"/>
    <cellStyle name="s_Ownership_1_1212 LTD (ASC 715) Cost Pushout Final True up 2" xfId="17296"/>
    <cellStyle name="s_Ownership_1_1212 LTD (ASC 715) Cost Pushout Final True up 2 2" xfId="17297"/>
    <cellStyle name="s_Ownership_1_1212 LTD (ASC 715) Cost Pushout Final True up 3" xfId="17298"/>
    <cellStyle name="s_Ownership_1_Summary Unrounded" xfId="17299"/>
    <cellStyle name="s_Ownership_1_Summary Unrounded 2" xfId="17300"/>
    <cellStyle name="s_Ownership_1_Summary Unrounded 2 2" xfId="17301"/>
    <cellStyle name="s_Ownership_1212 LTD (ASC 715) Cost Pushout Final True up" xfId="17302"/>
    <cellStyle name="s_Ownership_Summary Unrounded" xfId="17303"/>
    <cellStyle name="s_PFMA Income (2)" xfId="17304"/>
    <cellStyle name="s_PFMA Income (2) 2" xfId="17305"/>
    <cellStyle name="s_PFMA Income (2) 2 2" xfId="17306"/>
    <cellStyle name="s_PFMA Income (2) 3" xfId="17307"/>
    <cellStyle name="s_PFMA Income (2)_1" xfId="17308"/>
    <cellStyle name="s_PFMA Income (2)_1 2" xfId="17309"/>
    <cellStyle name="s_PFMA Income (2)_1 2 2" xfId="17310"/>
    <cellStyle name="s_PFMA Income (2)_1 3" xfId="17311"/>
    <cellStyle name="s_PFMA Income (2)_1_1212 LTD (ASC 715) Cost Pushout Final True up" xfId="17312"/>
    <cellStyle name="s_PFMA Income (2)_1_1212 LTD (ASC 715) Cost Pushout Final True up 2" xfId="17313"/>
    <cellStyle name="s_PFMA Income (2)_1_1212 LTD (ASC 715) Cost Pushout Final True up 2 2" xfId="17314"/>
    <cellStyle name="s_PFMA Income (2)_1_1212 LTD (ASC 715) Cost Pushout Final True up 3" xfId="17315"/>
    <cellStyle name="s_PFMA Income (2)_1_Summary Unrounded" xfId="17316"/>
    <cellStyle name="s_PFMA Income (2)_1_Summary Unrounded 2" xfId="17317"/>
    <cellStyle name="s_PFMA Income (2)_1_Summary Unrounded 2 2" xfId="17318"/>
    <cellStyle name="s_PFMA Income (2)_1212 LTD (ASC 715) Cost Pushout Final True up" xfId="17319"/>
    <cellStyle name="s_PFMA Income (2)_1212 LTD (ASC 715) Cost Pushout Final True up 2" xfId="17320"/>
    <cellStyle name="s_PFMA Income (2)_1212 LTD (ASC 715) Cost Pushout Final True up 2 2" xfId="17321"/>
    <cellStyle name="s_PFMA Income (2)_1212 LTD (ASC 715) Cost Pushout Final True up 3" xfId="17322"/>
    <cellStyle name="s_PFMA Income (2)_2" xfId="17323"/>
    <cellStyle name="s_PFMA Income (2)_2_1212 LTD (ASC 715) Cost Pushout Final True up" xfId="17324"/>
    <cellStyle name="s_PFMA Income (2)_2_Celtic DCF" xfId="17325"/>
    <cellStyle name="s_PFMA Income (2)_2_Celtic DCF Inputs" xfId="17326"/>
    <cellStyle name="s_PFMA Income (2)_2_Celtic DCF Inputs_1212 LTD (ASC 715) Cost Pushout Final True up" xfId="17327"/>
    <cellStyle name="s_PFMA Income (2)_2_Celtic DCF Inputs_eric" xfId="17328"/>
    <cellStyle name="s_PFMA Income (2)_2_Celtic DCF Inputs_eric_1212 LTD (ASC 715) Cost Pushout Final True up" xfId="17329"/>
    <cellStyle name="s_PFMA Income (2)_2_Celtic DCF Inputs_eric_Summary Unrounded" xfId="17330"/>
    <cellStyle name="s_PFMA Income (2)_2_Celtic DCF Inputs_Summary Unrounded" xfId="17331"/>
    <cellStyle name="s_PFMA Income (2)_2_Celtic DCF_1212 LTD (ASC 715) Cost Pushout Final True up" xfId="17332"/>
    <cellStyle name="s_PFMA Income (2)_2_Celtic DCF_eric" xfId="17333"/>
    <cellStyle name="s_PFMA Income (2)_2_Celtic DCF_eric_1212 LTD (ASC 715) Cost Pushout Final True up" xfId="17334"/>
    <cellStyle name="s_PFMA Income (2)_2_Celtic DCF_eric_Summary Unrounded" xfId="17335"/>
    <cellStyle name="s_PFMA Income (2)_2_Celtic DCF_Summary Unrounded" xfId="17336"/>
    <cellStyle name="s_PFMA Income (2)_2_Summary Unrounded" xfId="17337"/>
    <cellStyle name="s_PFMA Income (2)_2_Valuation Summary" xfId="17338"/>
    <cellStyle name="s_PFMA Income (2)_2_Valuation Summary_1212 LTD (ASC 715) Cost Pushout Final True up" xfId="17339"/>
    <cellStyle name="s_PFMA Income (2)_2_Valuation Summary_eric" xfId="17340"/>
    <cellStyle name="s_PFMA Income (2)_2_Valuation Summary_eric_1212 LTD (ASC 715) Cost Pushout Final True up" xfId="17341"/>
    <cellStyle name="s_PFMA Income (2)_2_Valuation Summary_eric_Summary Unrounded" xfId="17342"/>
    <cellStyle name="s_PFMA Income (2)_2_Valuation Summary_Summary Unrounded" xfId="17343"/>
    <cellStyle name="s_PFMA Income (2)_Summary Unrounded" xfId="17344"/>
    <cellStyle name="s_PFMA Income (2)_Summary Unrounded 2" xfId="17345"/>
    <cellStyle name="s_PFMA Income (2)_Summary Unrounded 2 2" xfId="17346"/>
    <cellStyle name="s_Pippen (2)" xfId="17347"/>
    <cellStyle name="s_Pippen (2) 2" xfId="17348"/>
    <cellStyle name="s_Pippen (2) 2 2" xfId="17349"/>
    <cellStyle name="s_Pippen (2) 3" xfId="17350"/>
    <cellStyle name="s_Pippen (2)_1" xfId="17351"/>
    <cellStyle name="s_Pippen (2)_1_1212 LTD (ASC 715) Cost Pushout Final True up" xfId="17352"/>
    <cellStyle name="s_Pippen (2)_1_eric" xfId="17353"/>
    <cellStyle name="s_Pippen (2)_1_eric_1212 LTD (ASC 715) Cost Pushout Final True up" xfId="17354"/>
    <cellStyle name="s_Pippen (2)_1_eric_Summary Unrounded" xfId="17355"/>
    <cellStyle name="s_Pippen (2)_1_Summary Unrounded" xfId="17356"/>
    <cellStyle name="s_Pippen (2)_1212 LTD (ASC 715) Cost Pushout Final True up" xfId="17357"/>
    <cellStyle name="s_Pippen (2)_1212 LTD (ASC 715) Cost Pushout Final True up 2" xfId="17358"/>
    <cellStyle name="s_Pippen (2)_1212 LTD (ASC 715) Cost Pushout Final True up 2 2" xfId="17359"/>
    <cellStyle name="s_Pippen (2)_1212 LTD (ASC 715) Cost Pushout Final True up 3" xfId="17360"/>
    <cellStyle name="s_Pippen (2)_Summary Unrounded" xfId="17361"/>
    <cellStyle name="s_Pippen (2)_Summary Unrounded 2" xfId="17362"/>
    <cellStyle name="s_Pippen (2)_Summary Unrounded 2 2" xfId="17363"/>
    <cellStyle name="s_Pippen Cases (2)" xfId="17364"/>
    <cellStyle name="s_Pippen Cases (2) 2" xfId="17365"/>
    <cellStyle name="s_Pippen Cases (2) 2 2" xfId="17366"/>
    <cellStyle name="s_Pippen Cases (2) 3" xfId="17367"/>
    <cellStyle name="s_Pippen Cases (2)_1" xfId="17368"/>
    <cellStyle name="s_Pippen Cases (2)_1_1212 LTD (ASC 715) Cost Pushout Final True up" xfId="17369"/>
    <cellStyle name="s_Pippen Cases (2)_1_eric" xfId="17370"/>
    <cellStyle name="s_Pippen Cases (2)_1_eric_1212 LTD (ASC 715) Cost Pushout Final True up" xfId="17371"/>
    <cellStyle name="s_Pippen Cases (2)_1_eric_Summary Unrounded" xfId="17372"/>
    <cellStyle name="s_Pippen Cases (2)_1_Summary Unrounded" xfId="17373"/>
    <cellStyle name="s_Pippen Cases (2)_1212 LTD (ASC 715) Cost Pushout Final True up" xfId="17374"/>
    <cellStyle name="s_Pippen Cases (2)_1212 LTD (ASC 715) Cost Pushout Final True up 2" xfId="17375"/>
    <cellStyle name="s_Pippen Cases (2)_1212 LTD (ASC 715) Cost Pushout Final True up 2 2" xfId="17376"/>
    <cellStyle name="s_Pippen Cases (2)_1212 LTD (ASC 715) Cost Pushout Final True up 3" xfId="17377"/>
    <cellStyle name="s_Pippen Cases (2)_Summary Unrounded" xfId="17378"/>
    <cellStyle name="s_Pippen Cases (2)_Summary Unrounded 2" xfId="17379"/>
    <cellStyle name="s_Pippen Cases (2)_Summary Unrounded 2 2" xfId="17380"/>
    <cellStyle name="s_Pippen ValMatrix (2)" xfId="17381"/>
    <cellStyle name="s_Pippen ValMatrix (2)_1" xfId="17382"/>
    <cellStyle name="s_Pippen ValMatrix (2)_1 2" xfId="17383"/>
    <cellStyle name="s_Pippen ValMatrix (2)_1 2 2" xfId="17384"/>
    <cellStyle name="s_Pippen ValMatrix (2)_1 3" xfId="17385"/>
    <cellStyle name="s_Pippen ValMatrix (2)_1_1212 LTD (ASC 715) Cost Pushout Final True up" xfId="17386"/>
    <cellStyle name="s_Pippen ValMatrix (2)_1_1212 LTD (ASC 715) Cost Pushout Final True up 2" xfId="17387"/>
    <cellStyle name="s_Pippen ValMatrix (2)_1_1212 LTD (ASC 715) Cost Pushout Final True up 2 2" xfId="17388"/>
    <cellStyle name="s_Pippen ValMatrix (2)_1_1212 LTD (ASC 715) Cost Pushout Final True up 3" xfId="17389"/>
    <cellStyle name="s_Pippen ValMatrix (2)_1_Summary Unrounded" xfId="17390"/>
    <cellStyle name="s_Pippen ValMatrix (2)_1_Summary Unrounded 2" xfId="17391"/>
    <cellStyle name="s_Pippen ValMatrix (2)_1_Summary Unrounded 2 2" xfId="17392"/>
    <cellStyle name="s_Pippen ValMatrix (2)_1212 LTD (ASC 715) Cost Pushout Final True up" xfId="17393"/>
    <cellStyle name="s_Pippen ValMatrix (2)_eric" xfId="17394"/>
    <cellStyle name="s_Pippen ValMatrix (2)_eric_1212 LTD (ASC 715) Cost Pushout Final True up" xfId="17395"/>
    <cellStyle name="s_Pippen ValMatrix (2)_eric_Summary Unrounded" xfId="17396"/>
    <cellStyle name="s_Pippen ValMatrix (2)_Summary Unrounded" xfId="17397"/>
    <cellStyle name="s_PMAT (2)" xfId="17398"/>
    <cellStyle name="s_PMAT (2)_1" xfId="17399"/>
    <cellStyle name="s_PMAT (2)_1 2" xfId="17400"/>
    <cellStyle name="s_PMAT (2)_1 2 2" xfId="17401"/>
    <cellStyle name="s_PMAT (2)_1 3" xfId="17402"/>
    <cellStyle name="s_PMAT (2)_1_1212 LTD (ASC 715) Cost Pushout Final True up" xfId="17403"/>
    <cellStyle name="s_PMAT (2)_1_1212 LTD (ASC 715) Cost Pushout Final True up 2" xfId="17404"/>
    <cellStyle name="s_PMAT (2)_1_1212 LTD (ASC 715) Cost Pushout Final True up 2 2" xfId="17405"/>
    <cellStyle name="s_PMAT (2)_1_1212 LTD (ASC 715) Cost Pushout Final True up 3" xfId="17406"/>
    <cellStyle name="s_PMAT (2)_1_Summary Unrounded" xfId="17407"/>
    <cellStyle name="s_PMAT (2)_1_Summary Unrounded 2" xfId="17408"/>
    <cellStyle name="s_PMAT (2)_1_Summary Unrounded 2 2" xfId="17409"/>
    <cellStyle name="s_PMAT (2)_1212 LTD (ASC 715) Cost Pushout Final True up" xfId="17410"/>
    <cellStyle name="s_PMAT (2)_Celtic DCF" xfId="17411"/>
    <cellStyle name="s_PMAT (2)_Celtic DCF Inputs" xfId="17412"/>
    <cellStyle name="s_PMAT (2)_Celtic DCF Inputs_1212 LTD (ASC 715) Cost Pushout Final True up" xfId="17413"/>
    <cellStyle name="s_PMAT (2)_Celtic DCF Inputs_eric" xfId="17414"/>
    <cellStyle name="s_PMAT (2)_Celtic DCF Inputs_eric_1212 LTD (ASC 715) Cost Pushout Final True up" xfId="17415"/>
    <cellStyle name="s_PMAT (2)_Celtic DCF Inputs_eric_Summary Unrounded" xfId="17416"/>
    <cellStyle name="s_PMAT (2)_Celtic DCF Inputs_Summary Unrounded" xfId="17417"/>
    <cellStyle name="s_PMAT (2)_Celtic DCF_1212 LTD (ASC 715) Cost Pushout Final True up" xfId="17418"/>
    <cellStyle name="s_PMAT (2)_Celtic DCF_eric" xfId="17419"/>
    <cellStyle name="s_PMAT (2)_Celtic DCF_eric_1212 LTD (ASC 715) Cost Pushout Final True up" xfId="17420"/>
    <cellStyle name="s_PMAT (2)_Celtic DCF_eric_Summary Unrounded" xfId="17421"/>
    <cellStyle name="s_PMAT (2)_Celtic DCF_Summary Unrounded" xfId="17422"/>
    <cellStyle name="s_PMAT (2)_Summary Unrounded" xfId="17423"/>
    <cellStyle name="s_PMAT (2)_Valuation Summary" xfId="17424"/>
    <cellStyle name="s_PMAT (2)_Valuation Summary_1212 LTD (ASC 715) Cost Pushout Final True up" xfId="17425"/>
    <cellStyle name="s_PMAT (2)_Valuation Summary_eric" xfId="17426"/>
    <cellStyle name="s_PMAT (2)_Valuation Summary_eric_1212 LTD (ASC 715) Cost Pushout Final True up" xfId="17427"/>
    <cellStyle name="s_PMAT (2)_Valuation Summary_eric_Summary Unrounded" xfId="17428"/>
    <cellStyle name="s_PMAT (2)_Valuation Summary_Summary Unrounded" xfId="17429"/>
    <cellStyle name="s_PMAT (3)" xfId="17430"/>
    <cellStyle name="s_PMAT (3)_1" xfId="17431"/>
    <cellStyle name="s_PMAT (3)_1 2" xfId="17432"/>
    <cellStyle name="s_PMAT (3)_1 2 2" xfId="17433"/>
    <cellStyle name="s_PMAT (3)_1 3" xfId="17434"/>
    <cellStyle name="s_PMAT (3)_1_1212 LTD (ASC 715) Cost Pushout Final True up" xfId="17435"/>
    <cellStyle name="s_PMAT (3)_1_1212 LTD (ASC 715) Cost Pushout Final True up 2" xfId="17436"/>
    <cellStyle name="s_PMAT (3)_1_1212 LTD (ASC 715) Cost Pushout Final True up 2 2" xfId="17437"/>
    <cellStyle name="s_PMAT (3)_1_1212 LTD (ASC 715) Cost Pushout Final True up 3" xfId="17438"/>
    <cellStyle name="s_PMAT (3)_1_Summary Unrounded" xfId="17439"/>
    <cellStyle name="s_PMAT (3)_1_Summary Unrounded 2" xfId="17440"/>
    <cellStyle name="s_PMAT (3)_1_Summary Unrounded 2 2" xfId="17441"/>
    <cellStyle name="s_PMAT (3)_1212 LTD (ASC 715) Cost Pushout Final True up" xfId="17442"/>
    <cellStyle name="s_PMAT (3)_2" xfId="17443"/>
    <cellStyle name="s_PMAT (3)_2 2" xfId="17444"/>
    <cellStyle name="s_PMAT (3)_2 2 2" xfId="17445"/>
    <cellStyle name="s_PMAT (3)_2 3" xfId="17446"/>
    <cellStyle name="s_PMAT (3)_2_1212 LTD (ASC 715) Cost Pushout Final True up" xfId="17447"/>
    <cellStyle name="s_PMAT (3)_2_1212 LTD (ASC 715) Cost Pushout Final True up 2" xfId="17448"/>
    <cellStyle name="s_PMAT (3)_2_1212 LTD (ASC 715) Cost Pushout Final True up 2 2" xfId="17449"/>
    <cellStyle name="s_PMAT (3)_2_1212 LTD (ASC 715) Cost Pushout Final True up 3" xfId="17450"/>
    <cellStyle name="s_PMAT (3)_2_Summary Unrounded" xfId="17451"/>
    <cellStyle name="s_PMAT (3)_2_Summary Unrounded 2" xfId="17452"/>
    <cellStyle name="s_PMAT (3)_2_Summary Unrounded 2 2" xfId="17453"/>
    <cellStyle name="s_PMAT (3)_Celtic DCF" xfId="17454"/>
    <cellStyle name="s_PMAT (3)_Celtic DCF Inputs" xfId="17455"/>
    <cellStyle name="s_PMAT (3)_Celtic DCF Inputs_1212 LTD (ASC 715) Cost Pushout Final True up" xfId="17456"/>
    <cellStyle name="s_PMAT (3)_Celtic DCF Inputs_eric" xfId="17457"/>
    <cellStyle name="s_PMAT (3)_Celtic DCF Inputs_eric_1212 LTD (ASC 715) Cost Pushout Final True up" xfId="17458"/>
    <cellStyle name="s_PMAT (3)_Celtic DCF Inputs_eric_Summary Unrounded" xfId="17459"/>
    <cellStyle name="s_PMAT (3)_Celtic DCF Inputs_Summary Unrounded" xfId="17460"/>
    <cellStyle name="s_PMAT (3)_Celtic DCF_1212 LTD (ASC 715) Cost Pushout Final True up" xfId="17461"/>
    <cellStyle name="s_PMAT (3)_Celtic DCF_eric" xfId="17462"/>
    <cellStyle name="s_PMAT (3)_Celtic DCF_eric_1212 LTD (ASC 715) Cost Pushout Final True up" xfId="17463"/>
    <cellStyle name="s_PMAT (3)_Celtic DCF_eric_Summary Unrounded" xfId="17464"/>
    <cellStyle name="s_PMAT (3)_Celtic DCF_Summary Unrounded" xfId="17465"/>
    <cellStyle name="s_PMAT (3)_Summary Unrounded" xfId="17466"/>
    <cellStyle name="s_PMAT (3)_Valuation Summary" xfId="17467"/>
    <cellStyle name="s_PMAT (3)_Valuation Summary_1212 LTD (ASC 715) Cost Pushout Final True up" xfId="17468"/>
    <cellStyle name="s_PMAT (3)_Valuation Summary_eric" xfId="17469"/>
    <cellStyle name="s_PMAT (3)_Valuation Summary_eric_1212 LTD (ASC 715) Cost Pushout Final True up" xfId="17470"/>
    <cellStyle name="s_PMAT (3)_Valuation Summary_eric_Summary Unrounded" xfId="17471"/>
    <cellStyle name="s_PMAT (3)_Valuation Summary_Summary Unrounded" xfId="17472"/>
    <cellStyle name="s_PoundInc" xfId="17473"/>
    <cellStyle name="s_PoundInc (2)" xfId="17474"/>
    <cellStyle name="s_PoundInc (2) 2" xfId="17475"/>
    <cellStyle name="s_PoundInc (2) 2 2" xfId="17476"/>
    <cellStyle name="s_PoundInc (2) 3" xfId="17477"/>
    <cellStyle name="s_PoundInc (2)_1" xfId="17478"/>
    <cellStyle name="s_PoundInc (2)_1_1212 LTD (ASC 715) Cost Pushout Final True up" xfId="17479"/>
    <cellStyle name="s_PoundInc (2)_1_Celtic DCF" xfId="17480"/>
    <cellStyle name="s_PoundInc (2)_1_Celtic DCF Inputs" xfId="17481"/>
    <cellStyle name="s_PoundInc (2)_1_Celtic DCF Inputs_1212 LTD (ASC 715) Cost Pushout Final True up" xfId="17482"/>
    <cellStyle name="s_PoundInc (2)_1_Celtic DCF Inputs_eric" xfId="17483"/>
    <cellStyle name="s_PoundInc (2)_1_Celtic DCF Inputs_eric_1212 LTD (ASC 715) Cost Pushout Final True up" xfId="17484"/>
    <cellStyle name="s_PoundInc (2)_1_Celtic DCF Inputs_eric_Summary Unrounded" xfId="17485"/>
    <cellStyle name="s_PoundInc (2)_1_Celtic DCF Inputs_Summary Unrounded" xfId="17486"/>
    <cellStyle name="s_PoundInc (2)_1_Celtic DCF_1212 LTD (ASC 715) Cost Pushout Final True up" xfId="17487"/>
    <cellStyle name="s_PoundInc (2)_1_Celtic DCF_eric" xfId="17488"/>
    <cellStyle name="s_PoundInc (2)_1_Celtic DCF_eric_1212 LTD (ASC 715) Cost Pushout Final True up" xfId="17489"/>
    <cellStyle name="s_PoundInc (2)_1_Celtic DCF_eric_Summary Unrounded" xfId="17490"/>
    <cellStyle name="s_PoundInc (2)_1_Celtic DCF_Summary Unrounded" xfId="17491"/>
    <cellStyle name="s_PoundInc (2)_1_Summary Unrounded" xfId="17492"/>
    <cellStyle name="s_PoundInc (2)_1_Valuation Summary" xfId="17493"/>
    <cellStyle name="s_PoundInc (2)_1_Valuation Summary_1212 LTD (ASC 715) Cost Pushout Final True up" xfId="17494"/>
    <cellStyle name="s_PoundInc (2)_1_Valuation Summary_eric" xfId="17495"/>
    <cellStyle name="s_PoundInc (2)_1_Valuation Summary_eric_1212 LTD (ASC 715) Cost Pushout Final True up" xfId="17496"/>
    <cellStyle name="s_PoundInc (2)_1_Valuation Summary_eric_Summary Unrounded" xfId="17497"/>
    <cellStyle name="s_PoundInc (2)_1_Valuation Summary_Summary Unrounded" xfId="17498"/>
    <cellStyle name="s_PoundInc (2)_1212 LTD (ASC 715) Cost Pushout Final True up" xfId="17499"/>
    <cellStyle name="s_PoundInc (2)_1212 LTD (ASC 715) Cost Pushout Final True up 2" xfId="17500"/>
    <cellStyle name="s_PoundInc (2)_1212 LTD (ASC 715) Cost Pushout Final True up 2 2" xfId="17501"/>
    <cellStyle name="s_PoundInc (2)_1212 LTD (ASC 715) Cost Pushout Final True up 3" xfId="17502"/>
    <cellStyle name="s_PoundInc (2)_2" xfId="17503"/>
    <cellStyle name="s_PoundInc (2)_2 2" xfId="17504"/>
    <cellStyle name="s_PoundInc (2)_2 2 2" xfId="17505"/>
    <cellStyle name="s_PoundInc (2)_2 3" xfId="17506"/>
    <cellStyle name="s_PoundInc (2)_2_1212 LTD (ASC 715) Cost Pushout Final True up" xfId="17507"/>
    <cellStyle name="s_PoundInc (2)_2_1212 LTD (ASC 715) Cost Pushout Final True up 2" xfId="17508"/>
    <cellStyle name="s_PoundInc (2)_2_1212 LTD (ASC 715) Cost Pushout Final True up 2 2" xfId="17509"/>
    <cellStyle name="s_PoundInc (2)_2_1212 LTD (ASC 715) Cost Pushout Final True up 3" xfId="17510"/>
    <cellStyle name="s_PoundInc (2)_2_Summary Unrounded" xfId="17511"/>
    <cellStyle name="s_PoundInc (2)_2_Summary Unrounded 2" xfId="17512"/>
    <cellStyle name="s_PoundInc (2)_2_Summary Unrounded 2 2" xfId="17513"/>
    <cellStyle name="s_PoundInc (2)_Summary Unrounded" xfId="17514"/>
    <cellStyle name="s_PoundInc (2)_Summary Unrounded 2" xfId="17515"/>
    <cellStyle name="s_PoundInc (2)_Summary Unrounded 2 2" xfId="17516"/>
    <cellStyle name="s_PoundInc_1212 LTD (ASC 715) Cost Pushout Final True up" xfId="17517"/>
    <cellStyle name="s_PoundInc_Celtic DCF" xfId="17518"/>
    <cellStyle name="s_PoundInc_Celtic DCF Inputs" xfId="17519"/>
    <cellStyle name="s_PoundInc_Celtic DCF Inputs_1212 LTD (ASC 715) Cost Pushout Final True up" xfId="17520"/>
    <cellStyle name="s_PoundInc_Celtic DCF Inputs_eric" xfId="17521"/>
    <cellStyle name="s_PoundInc_Celtic DCF Inputs_eric_1212 LTD (ASC 715) Cost Pushout Final True up" xfId="17522"/>
    <cellStyle name="s_PoundInc_Celtic DCF Inputs_eric_Summary Unrounded" xfId="17523"/>
    <cellStyle name="s_PoundInc_Celtic DCF Inputs_Summary Unrounded" xfId="17524"/>
    <cellStyle name="s_PoundInc_Celtic DCF_1212 LTD (ASC 715) Cost Pushout Final True up" xfId="17525"/>
    <cellStyle name="s_PoundInc_Celtic DCF_eric" xfId="17526"/>
    <cellStyle name="s_PoundInc_Celtic DCF_eric_1212 LTD (ASC 715) Cost Pushout Final True up" xfId="17527"/>
    <cellStyle name="s_PoundInc_Celtic DCF_eric_Summary Unrounded" xfId="17528"/>
    <cellStyle name="s_PoundInc_Celtic DCF_Summary Unrounded" xfId="17529"/>
    <cellStyle name="s_PoundInc_Summary Unrounded" xfId="17530"/>
    <cellStyle name="s_PoundInc_Valuation Summary" xfId="17531"/>
    <cellStyle name="s_PoundInc_Valuation Summary_1212 LTD (ASC 715) Cost Pushout Final True up" xfId="17532"/>
    <cellStyle name="s_PoundInc_Valuation Summary_eric" xfId="17533"/>
    <cellStyle name="s_PoundInc_Valuation Summary_eric_1212 LTD (ASC 715) Cost Pushout Final True up" xfId="17534"/>
    <cellStyle name="s_PoundInc_Valuation Summary_eric_Summary Unrounded" xfId="17535"/>
    <cellStyle name="s_PoundInc_Valuation Summary_Summary Unrounded" xfId="17536"/>
    <cellStyle name="s_Poundstone (2)" xfId="17537"/>
    <cellStyle name="s_Poundstone (2)_1" xfId="17538"/>
    <cellStyle name="s_Poundstone (2)_1 2" xfId="17539"/>
    <cellStyle name="s_Poundstone (2)_1 2 2" xfId="17540"/>
    <cellStyle name="s_Poundstone (2)_1 3" xfId="17541"/>
    <cellStyle name="s_Poundstone (2)_1_1212 LTD (ASC 715) Cost Pushout Final True up" xfId="17542"/>
    <cellStyle name="s_Poundstone (2)_1_1212 LTD (ASC 715) Cost Pushout Final True up 2" xfId="17543"/>
    <cellStyle name="s_Poundstone (2)_1_1212 LTD (ASC 715) Cost Pushout Final True up 2 2" xfId="17544"/>
    <cellStyle name="s_Poundstone (2)_1_1212 LTD (ASC 715) Cost Pushout Final True up 3" xfId="17545"/>
    <cellStyle name="s_Poundstone (2)_1_Summary Unrounded" xfId="17546"/>
    <cellStyle name="s_Poundstone (2)_1_Summary Unrounded 2" xfId="17547"/>
    <cellStyle name="s_Poundstone (2)_1_Summary Unrounded 2 2" xfId="17548"/>
    <cellStyle name="s_Poundstone (2)_1212 LTD (ASC 715) Cost Pushout Final True up" xfId="17549"/>
    <cellStyle name="s_Poundstone (2)_2" xfId="17550"/>
    <cellStyle name="s_Poundstone (2)_2 2" xfId="17551"/>
    <cellStyle name="s_Poundstone (2)_2 2 2" xfId="17552"/>
    <cellStyle name="s_Poundstone (2)_2 3" xfId="17553"/>
    <cellStyle name="s_Poundstone (2)_2_1212 LTD (ASC 715) Cost Pushout Final True up" xfId="17554"/>
    <cellStyle name="s_Poundstone (2)_2_1212 LTD (ASC 715) Cost Pushout Final True up 2" xfId="17555"/>
    <cellStyle name="s_Poundstone (2)_2_1212 LTD (ASC 715) Cost Pushout Final True up 2 2" xfId="17556"/>
    <cellStyle name="s_Poundstone (2)_2_1212 LTD (ASC 715) Cost Pushout Final True up 3" xfId="17557"/>
    <cellStyle name="s_Poundstone (2)_2_Summary Unrounded" xfId="17558"/>
    <cellStyle name="s_Poundstone (2)_2_Summary Unrounded 2" xfId="17559"/>
    <cellStyle name="s_Poundstone (2)_2_Summary Unrounded 2 2" xfId="17560"/>
    <cellStyle name="s_Poundstone (2)_Celtic DCF" xfId="17561"/>
    <cellStyle name="s_Poundstone (2)_Celtic DCF Inputs" xfId="17562"/>
    <cellStyle name="s_Poundstone (2)_Celtic DCF Inputs_1212 LTD (ASC 715) Cost Pushout Final True up" xfId="17563"/>
    <cellStyle name="s_Poundstone (2)_Celtic DCF Inputs_eric" xfId="17564"/>
    <cellStyle name="s_Poundstone (2)_Celtic DCF Inputs_eric_1212 LTD (ASC 715) Cost Pushout Final True up" xfId="17565"/>
    <cellStyle name="s_Poundstone (2)_Celtic DCF Inputs_eric_Summary Unrounded" xfId="17566"/>
    <cellStyle name="s_Poundstone (2)_Celtic DCF Inputs_Summary Unrounded" xfId="17567"/>
    <cellStyle name="s_Poundstone (2)_Celtic DCF_1212 LTD (ASC 715) Cost Pushout Final True up" xfId="17568"/>
    <cellStyle name="s_Poundstone (2)_Celtic DCF_eric" xfId="17569"/>
    <cellStyle name="s_Poundstone (2)_Celtic DCF_eric_1212 LTD (ASC 715) Cost Pushout Final True up" xfId="17570"/>
    <cellStyle name="s_Poundstone (2)_Celtic DCF_eric_Summary Unrounded" xfId="17571"/>
    <cellStyle name="s_Poundstone (2)_Celtic DCF_Summary Unrounded" xfId="17572"/>
    <cellStyle name="s_Poundstone (2)_Summary Unrounded" xfId="17573"/>
    <cellStyle name="s_Poundstone (2)_Valuation Summary" xfId="17574"/>
    <cellStyle name="s_Poundstone (2)_Valuation Summary_1212 LTD (ASC 715) Cost Pushout Final True up" xfId="17575"/>
    <cellStyle name="s_Poundstone (2)_Valuation Summary_eric" xfId="17576"/>
    <cellStyle name="s_Poundstone (2)_Valuation Summary_eric_1212 LTD (ASC 715) Cost Pushout Final True up" xfId="17577"/>
    <cellStyle name="s_Poundstone (2)_Valuation Summary_eric_Summary Unrounded" xfId="17578"/>
    <cellStyle name="s_Poundstone (2)_Valuation Summary_Summary Unrounded" xfId="17579"/>
    <cellStyle name="s_Preliminary Poundstone (2)" xfId="17580"/>
    <cellStyle name="s_Preliminary Poundstone (2) 2" xfId="17581"/>
    <cellStyle name="s_Preliminary Poundstone (2) 2 2" xfId="17582"/>
    <cellStyle name="s_Preliminary Poundstone (2) 3" xfId="17583"/>
    <cellStyle name="s_Preliminary Poundstone (2)_1" xfId="17584"/>
    <cellStyle name="s_Preliminary Poundstone (2)_1 2" xfId="17585"/>
    <cellStyle name="s_Preliminary Poundstone (2)_1 2 2" xfId="17586"/>
    <cellStyle name="s_Preliminary Poundstone (2)_1 3" xfId="17587"/>
    <cellStyle name="s_Preliminary Poundstone (2)_1_1212 LTD (ASC 715) Cost Pushout Final True up" xfId="17588"/>
    <cellStyle name="s_Preliminary Poundstone (2)_1_1212 LTD (ASC 715) Cost Pushout Final True up 2" xfId="17589"/>
    <cellStyle name="s_Preliminary Poundstone (2)_1_1212 LTD (ASC 715) Cost Pushout Final True up 2 2" xfId="17590"/>
    <cellStyle name="s_Preliminary Poundstone (2)_1_1212 LTD (ASC 715) Cost Pushout Final True up 3" xfId="17591"/>
    <cellStyle name="s_Preliminary Poundstone (2)_1_Summary Unrounded" xfId="17592"/>
    <cellStyle name="s_Preliminary Poundstone (2)_1_Summary Unrounded 2" xfId="17593"/>
    <cellStyle name="s_Preliminary Poundstone (2)_1_Summary Unrounded 2 2" xfId="17594"/>
    <cellStyle name="s_Preliminary Poundstone (2)_1212 LTD (ASC 715) Cost Pushout Final True up" xfId="17595"/>
    <cellStyle name="s_Preliminary Poundstone (2)_1212 LTD (ASC 715) Cost Pushout Final True up 2" xfId="17596"/>
    <cellStyle name="s_Preliminary Poundstone (2)_1212 LTD (ASC 715) Cost Pushout Final True up 2 2" xfId="17597"/>
    <cellStyle name="s_Preliminary Poundstone (2)_1212 LTD (ASC 715) Cost Pushout Final True up 3" xfId="17598"/>
    <cellStyle name="s_Preliminary Poundstone (2)_Summary Unrounded" xfId="17599"/>
    <cellStyle name="s_Preliminary Poundstone (2)_Summary Unrounded 2" xfId="17600"/>
    <cellStyle name="s_Preliminary Poundstone (2)_Summary Unrounded 2 2" xfId="17601"/>
    <cellStyle name="s_RushValSum (2)" xfId="17602"/>
    <cellStyle name="s_RushValSum (2)_1" xfId="17603"/>
    <cellStyle name="s_RushValSum (2)_1 2" xfId="17604"/>
    <cellStyle name="s_RushValSum (2)_1 2 2" xfId="17605"/>
    <cellStyle name="s_RushValSum (2)_1 3" xfId="17606"/>
    <cellStyle name="s_RushValSum (2)_1_1212 LTD (ASC 715) Cost Pushout Final True up" xfId="17607"/>
    <cellStyle name="s_RushValSum (2)_1_1212 LTD (ASC 715) Cost Pushout Final True up 2" xfId="17608"/>
    <cellStyle name="s_RushValSum (2)_1_1212 LTD (ASC 715) Cost Pushout Final True up 2 2" xfId="17609"/>
    <cellStyle name="s_RushValSum (2)_1_1212 LTD (ASC 715) Cost Pushout Final True up 3" xfId="17610"/>
    <cellStyle name="s_RushValSum (2)_1_Summary Unrounded" xfId="17611"/>
    <cellStyle name="s_RushValSum (2)_1_Summary Unrounded 2" xfId="17612"/>
    <cellStyle name="s_RushValSum (2)_1_Summary Unrounded 2 2" xfId="17613"/>
    <cellStyle name="s_RushValSum (2)_1212 LTD (ASC 715) Cost Pushout Final True up" xfId="17614"/>
    <cellStyle name="s_RushValSum (2)_2" xfId="17615"/>
    <cellStyle name="s_RushValSum (2)_2 2" xfId="17616"/>
    <cellStyle name="s_RushValSum (2)_2 2 2" xfId="17617"/>
    <cellStyle name="s_RushValSum (2)_2 3" xfId="17618"/>
    <cellStyle name="s_RushValSum (2)_2_1212 LTD (ASC 715) Cost Pushout Final True up" xfId="17619"/>
    <cellStyle name="s_RushValSum (2)_2_1212 LTD (ASC 715) Cost Pushout Final True up 2" xfId="17620"/>
    <cellStyle name="s_RushValSum (2)_2_1212 LTD (ASC 715) Cost Pushout Final True up 2 2" xfId="17621"/>
    <cellStyle name="s_RushValSum (2)_2_1212 LTD (ASC 715) Cost Pushout Final True up 3" xfId="17622"/>
    <cellStyle name="s_RushValSum (2)_2_Summary Unrounded" xfId="17623"/>
    <cellStyle name="s_RushValSum (2)_2_Summary Unrounded 2" xfId="17624"/>
    <cellStyle name="s_RushValSum (2)_2_Summary Unrounded 2 2" xfId="17625"/>
    <cellStyle name="s_RushValSum (2)_Celtic DCF" xfId="17626"/>
    <cellStyle name="s_RushValSum (2)_Celtic DCF Inputs" xfId="17627"/>
    <cellStyle name="s_RushValSum (2)_Celtic DCF Inputs_1212 LTD (ASC 715) Cost Pushout Final True up" xfId="17628"/>
    <cellStyle name="s_RushValSum (2)_Celtic DCF Inputs_eric" xfId="17629"/>
    <cellStyle name="s_RushValSum (2)_Celtic DCF Inputs_eric_1212 LTD (ASC 715) Cost Pushout Final True up" xfId="17630"/>
    <cellStyle name="s_RushValSum (2)_Celtic DCF Inputs_eric_Summary Unrounded" xfId="17631"/>
    <cellStyle name="s_RushValSum (2)_Celtic DCF Inputs_Summary Unrounded" xfId="17632"/>
    <cellStyle name="s_RushValSum (2)_Celtic DCF_1212 LTD (ASC 715) Cost Pushout Final True up" xfId="17633"/>
    <cellStyle name="s_RushValSum (2)_Celtic DCF_eric" xfId="17634"/>
    <cellStyle name="s_RushValSum (2)_Celtic DCF_eric_1212 LTD (ASC 715) Cost Pushout Final True up" xfId="17635"/>
    <cellStyle name="s_RushValSum (2)_Celtic DCF_eric_Summary Unrounded" xfId="17636"/>
    <cellStyle name="s_RushValSum (2)_Celtic DCF_Summary Unrounded" xfId="17637"/>
    <cellStyle name="s_RushValSum (2)_Summary Unrounded" xfId="17638"/>
    <cellStyle name="s_RushValSum (2)_Valuation Summary" xfId="17639"/>
    <cellStyle name="s_RushValSum (2)_Valuation Summary_1212 LTD (ASC 715) Cost Pushout Final True up" xfId="17640"/>
    <cellStyle name="s_RushValSum (2)_Valuation Summary_eric" xfId="17641"/>
    <cellStyle name="s_RushValSum (2)_Valuation Summary_eric_1212 LTD (ASC 715) Cost Pushout Final True up" xfId="17642"/>
    <cellStyle name="s_RushValSum (2)_Valuation Summary_eric_Summary Unrounded" xfId="17643"/>
    <cellStyle name="s_RushValSum (2)_Valuation Summary_Summary Unrounded" xfId="17644"/>
    <cellStyle name="s_SDGMerger" xfId="17645"/>
    <cellStyle name="s_SDGMerger 2" xfId="17646"/>
    <cellStyle name="s_SDGMerger 2 2" xfId="17647"/>
    <cellStyle name="s_SDGMerger 3" xfId="17648"/>
    <cellStyle name="s_SDGMerger_1" xfId="17649"/>
    <cellStyle name="s_SDGMerger_1_1212 LTD (ASC 715) Cost Pushout Final True up" xfId="17650"/>
    <cellStyle name="s_SDGMerger_1_Summary Unrounded" xfId="17651"/>
    <cellStyle name="s_SDGMerger_1212 LTD (ASC 715) Cost Pushout Final True up" xfId="17652"/>
    <cellStyle name="s_SDGMerger_1212 LTD (ASC 715) Cost Pushout Final True up 2" xfId="17653"/>
    <cellStyle name="s_SDGMerger_1212 LTD (ASC 715) Cost Pushout Final True up 2 2" xfId="17654"/>
    <cellStyle name="s_SDGMerger_1212 LTD (ASC 715) Cost Pushout Final True up 3" xfId="17655"/>
    <cellStyle name="s_SDGMerger_Summary Unrounded" xfId="17656"/>
    <cellStyle name="s_SDGMerger_Summary Unrounded 2" xfId="17657"/>
    <cellStyle name="s_SDGMerger_Summary Unrounded 2 2" xfId="17658"/>
    <cellStyle name="s_SDGMerger3" xfId="17659"/>
    <cellStyle name="s_SDGMerger3 2" xfId="17660"/>
    <cellStyle name="s_SDGMerger3 2 2" xfId="17661"/>
    <cellStyle name="s_SDGMerger3 3" xfId="17662"/>
    <cellStyle name="s_SDGMerger3_1" xfId="17663"/>
    <cellStyle name="s_SDGMerger3_1_1212 LTD (ASC 715) Cost Pushout Final True up" xfId="17664"/>
    <cellStyle name="s_SDGMerger3_1_Summary Unrounded" xfId="17665"/>
    <cellStyle name="s_SDGMerger3_1212 LTD (ASC 715) Cost Pushout Final True up" xfId="17666"/>
    <cellStyle name="s_SDGMerger3_1212 LTD (ASC 715) Cost Pushout Final True up 2" xfId="17667"/>
    <cellStyle name="s_SDGMerger3_1212 LTD (ASC 715) Cost Pushout Final True up 2 2" xfId="17668"/>
    <cellStyle name="s_SDGMerger3_1212 LTD (ASC 715) Cost Pushout Final True up 3" xfId="17669"/>
    <cellStyle name="s_SDGMerger3_Summary Unrounded" xfId="17670"/>
    <cellStyle name="s_SDGMerger3_Summary Unrounded 2" xfId="17671"/>
    <cellStyle name="s_SDGMerger3_Summary Unrounded 2 2" xfId="17672"/>
    <cellStyle name="s_Stub Value" xfId="17673"/>
    <cellStyle name="s_Stub Value_1" xfId="17674"/>
    <cellStyle name="s_Stub Value_1 2" xfId="17675"/>
    <cellStyle name="s_Stub Value_1 2 2" xfId="17676"/>
    <cellStyle name="s_Stub Value_1 3" xfId="17677"/>
    <cellStyle name="s_Stub Value_1_1212 LTD (ASC 715) Cost Pushout Final True up" xfId="17678"/>
    <cellStyle name="s_Stub Value_1_1212 LTD (ASC 715) Cost Pushout Final True up 2" xfId="17679"/>
    <cellStyle name="s_Stub Value_1_1212 LTD (ASC 715) Cost Pushout Final True up 2 2" xfId="17680"/>
    <cellStyle name="s_Stub Value_1_1212 LTD (ASC 715) Cost Pushout Final True up 3" xfId="17681"/>
    <cellStyle name="s_Stub Value_1_Summary Unrounded" xfId="17682"/>
    <cellStyle name="s_Stub Value_1_Summary Unrounded 2" xfId="17683"/>
    <cellStyle name="s_Stub Value_1_Summary Unrounded 2 2" xfId="17684"/>
    <cellStyle name="s_Stub Value_1212 LTD (ASC 715) Cost Pushout Final True up" xfId="17685"/>
    <cellStyle name="s_Stub Value_Summary Unrounded" xfId="17686"/>
    <cellStyle name="s_Summary of Pro Forma (2)" xfId="17687"/>
    <cellStyle name="s_Summary of Pro Forma (2)_1" xfId="17688"/>
    <cellStyle name="s_Summary of Pro Forma (2)_1 2" xfId="17689"/>
    <cellStyle name="s_Summary of Pro Forma (2)_1 2 2" xfId="17690"/>
    <cellStyle name="s_Summary of Pro Forma (2)_1 3" xfId="17691"/>
    <cellStyle name="s_Summary of Pro Forma (2)_1_1212 LTD (ASC 715) Cost Pushout Final True up" xfId="17692"/>
    <cellStyle name="s_Summary of Pro Forma (2)_1_1212 LTD (ASC 715) Cost Pushout Final True up 2" xfId="17693"/>
    <cellStyle name="s_Summary of Pro Forma (2)_1_1212 LTD (ASC 715) Cost Pushout Final True up 2 2" xfId="17694"/>
    <cellStyle name="s_Summary of Pro Forma (2)_1_1212 LTD (ASC 715) Cost Pushout Final True up 3" xfId="17695"/>
    <cellStyle name="s_Summary of Pro Forma (2)_1_Summary Unrounded" xfId="17696"/>
    <cellStyle name="s_Summary of Pro Forma (2)_1_Summary Unrounded 2" xfId="17697"/>
    <cellStyle name="s_Summary of Pro Forma (2)_1_Summary Unrounded 2 2" xfId="17698"/>
    <cellStyle name="s_Summary of Pro Forma (2)_1212 LTD (ASC 715) Cost Pushout Final True up" xfId="17699"/>
    <cellStyle name="s_Summary of Pro Forma (2)_2" xfId="17700"/>
    <cellStyle name="s_Summary of Pro Forma (2)_2 2" xfId="17701"/>
    <cellStyle name="s_Summary of Pro Forma (2)_2 2 2" xfId="17702"/>
    <cellStyle name="s_Summary of Pro Forma (2)_2 3" xfId="17703"/>
    <cellStyle name="s_Summary of Pro Forma (2)_2_1212 LTD (ASC 715) Cost Pushout Final True up" xfId="17704"/>
    <cellStyle name="s_Summary of Pro Forma (2)_2_1212 LTD (ASC 715) Cost Pushout Final True up 2" xfId="17705"/>
    <cellStyle name="s_Summary of Pro Forma (2)_2_1212 LTD (ASC 715) Cost Pushout Final True up 2 2" xfId="17706"/>
    <cellStyle name="s_Summary of Pro Forma (2)_2_1212 LTD (ASC 715) Cost Pushout Final True up 3" xfId="17707"/>
    <cellStyle name="s_Summary of Pro Forma (2)_2_Summary Unrounded" xfId="17708"/>
    <cellStyle name="s_Summary of Pro Forma (2)_2_Summary Unrounded 2" xfId="17709"/>
    <cellStyle name="s_Summary of Pro Forma (2)_2_Summary Unrounded 2 2" xfId="17710"/>
    <cellStyle name="s_Summary of Pro Forma (2)_Celtic DCF" xfId="17711"/>
    <cellStyle name="s_Summary of Pro Forma (2)_Celtic DCF Inputs" xfId="17712"/>
    <cellStyle name="s_Summary of Pro Forma (2)_Celtic DCF Inputs_1212 LTD (ASC 715) Cost Pushout Final True up" xfId="17713"/>
    <cellStyle name="s_Summary of Pro Forma (2)_Celtic DCF Inputs_eric" xfId="17714"/>
    <cellStyle name="s_Summary of Pro Forma (2)_Celtic DCF Inputs_eric_1212 LTD (ASC 715) Cost Pushout Final True up" xfId="17715"/>
    <cellStyle name="s_Summary of Pro Forma (2)_Celtic DCF Inputs_eric_Summary Unrounded" xfId="17716"/>
    <cellStyle name="s_Summary of Pro Forma (2)_Celtic DCF Inputs_Summary Unrounded" xfId="17717"/>
    <cellStyle name="s_Summary of Pro Forma (2)_Celtic DCF_1212 LTD (ASC 715) Cost Pushout Final True up" xfId="17718"/>
    <cellStyle name="s_Summary of Pro Forma (2)_Celtic DCF_eric" xfId="17719"/>
    <cellStyle name="s_Summary of Pro Forma (2)_Celtic DCF_eric_1212 LTD (ASC 715) Cost Pushout Final True up" xfId="17720"/>
    <cellStyle name="s_Summary of Pro Forma (2)_Celtic DCF_eric_Summary Unrounded" xfId="17721"/>
    <cellStyle name="s_Summary of Pro Forma (2)_Celtic DCF_Summary Unrounded" xfId="17722"/>
    <cellStyle name="s_Summary of Pro Forma (2)_Summary Unrounded" xfId="17723"/>
    <cellStyle name="s_Summary of Pro Forma (2)_Valuation Summary" xfId="17724"/>
    <cellStyle name="s_Summary of Pro Forma (2)_Valuation Summary_1212 LTD (ASC 715) Cost Pushout Final True up" xfId="17725"/>
    <cellStyle name="s_Summary of Pro Forma (2)_Valuation Summary_eric" xfId="17726"/>
    <cellStyle name="s_Summary of Pro Forma (2)_Valuation Summary_eric_1212 LTD (ASC 715) Cost Pushout Final True up" xfId="17727"/>
    <cellStyle name="s_Summary of Pro Forma (2)_Valuation Summary_eric_Summary Unrounded" xfId="17728"/>
    <cellStyle name="s_Summary of Pro Forma (2)_Valuation Summary_Summary Unrounded" xfId="17729"/>
    <cellStyle name="s_Summary of Pro Forma (3)" xfId="17730"/>
    <cellStyle name="s_Summary of Pro Forma (3)_1" xfId="17731"/>
    <cellStyle name="s_Summary of Pro Forma (3)_1 2" xfId="17732"/>
    <cellStyle name="s_Summary of Pro Forma (3)_1 2 2" xfId="17733"/>
    <cellStyle name="s_Summary of Pro Forma (3)_1 3" xfId="17734"/>
    <cellStyle name="s_Summary of Pro Forma (3)_1_1212 LTD (ASC 715) Cost Pushout Final True up" xfId="17735"/>
    <cellStyle name="s_Summary of Pro Forma (3)_1_1212 LTD (ASC 715) Cost Pushout Final True up 2" xfId="17736"/>
    <cellStyle name="s_Summary of Pro Forma (3)_1_1212 LTD (ASC 715) Cost Pushout Final True up 2 2" xfId="17737"/>
    <cellStyle name="s_Summary of Pro Forma (3)_1_1212 LTD (ASC 715) Cost Pushout Final True up 3" xfId="17738"/>
    <cellStyle name="s_Summary of Pro Forma (3)_1_Summary Unrounded" xfId="17739"/>
    <cellStyle name="s_Summary of Pro Forma (3)_1_Summary Unrounded 2" xfId="17740"/>
    <cellStyle name="s_Summary of Pro Forma (3)_1_Summary Unrounded 2 2" xfId="17741"/>
    <cellStyle name="s_Summary of Pro Forma (3)_1212 LTD (ASC 715) Cost Pushout Final True up" xfId="17742"/>
    <cellStyle name="s_Summary of Pro Forma (3)_Celtic DCF" xfId="17743"/>
    <cellStyle name="s_Summary of Pro Forma (3)_Celtic DCF Inputs" xfId="17744"/>
    <cellStyle name="s_Summary of Pro Forma (3)_Celtic DCF Inputs_1212 LTD (ASC 715) Cost Pushout Final True up" xfId="17745"/>
    <cellStyle name="s_Summary of Pro Forma (3)_Celtic DCF Inputs_eric" xfId="17746"/>
    <cellStyle name="s_Summary of Pro Forma (3)_Celtic DCF Inputs_eric_1212 LTD (ASC 715) Cost Pushout Final True up" xfId="17747"/>
    <cellStyle name="s_Summary of Pro Forma (3)_Celtic DCF Inputs_eric_Summary Unrounded" xfId="17748"/>
    <cellStyle name="s_Summary of Pro Forma (3)_Celtic DCF Inputs_Summary Unrounded" xfId="17749"/>
    <cellStyle name="s_Summary of Pro Forma (3)_Celtic DCF_1212 LTD (ASC 715) Cost Pushout Final True up" xfId="17750"/>
    <cellStyle name="s_Summary of Pro Forma (3)_Celtic DCF_eric" xfId="17751"/>
    <cellStyle name="s_Summary of Pro Forma (3)_Celtic DCF_eric_1212 LTD (ASC 715) Cost Pushout Final True up" xfId="17752"/>
    <cellStyle name="s_Summary of Pro Forma (3)_Celtic DCF_eric_Summary Unrounded" xfId="17753"/>
    <cellStyle name="s_Summary of Pro Forma (3)_Celtic DCF_Summary Unrounded" xfId="17754"/>
    <cellStyle name="s_Summary of Pro Forma (3)_Summary Unrounded" xfId="17755"/>
    <cellStyle name="s_Summary of Pro Forma (3)_Valuation Summary" xfId="17756"/>
    <cellStyle name="s_Summary of Pro Forma (3)_Valuation Summary_1212 LTD (ASC 715) Cost Pushout Final True up" xfId="17757"/>
    <cellStyle name="s_Summary of Pro Forma (3)_Valuation Summary_eric" xfId="17758"/>
    <cellStyle name="s_Summary of Pro Forma (3)_Valuation Summary_eric_1212 LTD (ASC 715) Cost Pushout Final True up" xfId="17759"/>
    <cellStyle name="s_Summary of Pro Forma (3)_Valuation Summary_eric_Summary Unrounded" xfId="17760"/>
    <cellStyle name="s_Summary of Pro Forma (3)_Valuation Summary_Summary Unrounded" xfId="17761"/>
    <cellStyle name="s_Summary Unrounded" xfId="17762"/>
    <cellStyle name="s_Summary Unrounded 2" xfId="17763"/>
    <cellStyle name="s_Summary Unrounded 2 2" xfId="17764"/>
    <cellStyle name="s_Texas_Louisiana (2)" xfId="17765"/>
    <cellStyle name="s_Texas_Louisiana (2) 2" xfId="17766"/>
    <cellStyle name="s_Texas_Louisiana (2) 2 2" xfId="17767"/>
    <cellStyle name="s_Texas_Louisiana (2) 3" xfId="17768"/>
    <cellStyle name="s_Texas_Louisiana (2)_1" xfId="17769"/>
    <cellStyle name="s_Texas_Louisiana (2)_1_1212 LTD (ASC 715) Cost Pushout Final True up" xfId="17770"/>
    <cellStyle name="s_Texas_Louisiana (2)_1_eric" xfId="17771"/>
    <cellStyle name="s_Texas_Louisiana (2)_1_eric_1212 LTD (ASC 715) Cost Pushout Final True up" xfId="17772"/>
    <cellStyle name="s_Texas_Louisiana (2)_1_eric_Summary Unrounded" xfId="17773"/>
    <cellStyle name="s_Texas_Louisiana (2)_1_Summary Unrounded" xfId="17774"/>
    <cellStyle name="s_Texas_Louisiana (2)_1212 LTD (ASC 715) Cost Pushout Final True up" xfId="17775"/>
    <cellStyle name="s_Texas_Louisiana (2)_1212 LTD (ASC 715) Cost Pushout Final True up 2" xfId="17776"/>
    <cellStyle name="s_Texas_Louisiana (2)_1212 LTD (ASC 715) Cost Pushout Final True up 2 2" xfId="17777"/>
    <cellStyle name="s_Texas_Louisiana (2)_1212 LTD (ASC 715) Cost Pushout Final True up 3" xfId="17778"/>
    <cellStyle name="s_Texas_Louisiana (2)_Summary Unrounded" xfId="17779"/>
    <cellStyle name="s_Texas_Louisiana (2)_Summary Unrounded 2" xfId="17780"/>
    <cellStyle name="s_Texas_Louisiana (2)_Summary Unrounded 2 2" xfId="17781"/>
    <cellStyle name="s_Timex-Gucci Merger2" xfId="17782"/>
    <cellStyle name="s_Timex-Gucci Merger2 2" xfId="17783"/>
    <cellStyle name="s_Timex-Gucci Merger2 2 2" xfId="17784"/>
    <cellStyle name="s_Timex-Gucci Merger2 3" xfId="17785"/>
    <cellStyle name="s_Timex-Gucci Merger2_1" xfId="17786"/>
    <cellStyle name="s_Timex-Gucci Merger2_1 2" xfId="17787"/>
    <cellStyle name="s_Timex-Gucci Merger2_1 2 2" xfId="17788"/>
    <cellStyle name="s_Timex-Gucci Merger2_1 3" xfId="17789"/>
    <cellStyle name="s_Timex-Gucci Merger2_1_1212 LTD (ASC 715) Cost Pushout Final True up" xfId="17790"/>
    <cellStyle name="s_Timex-Gucci Merger2_1_1212 LTD (ASC 715) Cost Pushout Final True up 2" xfId="17791"/>
    <cellStyle name="s_Timex-Gucci Merger2_1_1212 LTD (ASC 715) Cost Pushout Final True up 2 2" xfId="17792"/>
    <cellStyle name="s_Timex-Gucci Merger2_1_1212 LTD (ASC 715) Cost Pushout Final True up 3" xfId="17793"/>
    <cellStyle name="s_Timex-Gucci Merger2_1_Summary Unrounded" xfId="17794"/>
    <cellStyle name="s_Timex-Gucci Merger2_1_Summary Unrounded 2" xfId="17795"/>
    <cellStyle name="s_Timex-Gucci Merger2_1_Summary Unrounded 2 2" xfId="17796"/>
    <cellStyle name="s_Timex-Gucci Merger2_1212 LTD (ASC 715) Cost Pushout Final True up" xfId="17797"/>
    <cellStyle name="s_Timex-Gucci Merger2_1212 LTD (ASC 715) Cost Pushout Final True up 2" xfId="17798"/>
    <cellStyle name="s_Timex-Gucci Merger2_1212 LTD (ASC 715) Cost Pushout Final True up 2 2" xfId="17799"/>
    <cellStyle name="s_Timex-Gucci Merger2_1212 LTD (ASC 715) Cost Pushout Final True up 3" xfId="17800"/>
    <cellStyle name="s_Timex-Gucci Merger2_Summary Unrounded" xfId="17801"/>
    <cellStyle name="s_Timex-Gucci Merger2_Summary Unrounded 2" xfId="17802"/>
    <cellStyle name="s_Timex-Gucci Merger2_Summary Unrounded 2 2" xfId="17803"/>
    <cellStyle name="s_Valuation Summary" xfId="17804"/>
    <cellStyle name="s_Valuation Summary (2)" xfId="17805"/>
    <cellStyle name="s_Valuation Summary (2) 2" xfId="17806"/>
    <cellStyle name="s_Valuation Summary (2) 2 2" xfId="17807"/>
    <cellStyle name="s_Valuation Summary (2) 3" xfId="17808"/>
    <cellStyle name="s_Valuation Summary (2)_1" xfId="17809"/>
    <cellStyle name="s_Valuation Summary (2)_1_1212 LTD (ASC 715) Cost Pushout Final True up" xfId="17810"/>
    <cellStyle name="s_Valuation Summary (2)_1_Celtic DCF" xfId="17811"/>
    <cellStyle name="s_Valuation Summary (2)_1_Celtic DCF Inputs" xfId="17812"/>
    <cellStyle name="s_Valuation Summary (2)_1_Celtic DCF Inputs_1212 LTD (ASC 715) Cost Pushout Final True up" xfId="17813"/>
    <cellStyle name="s_Valuation Summary (2)_1_Celtic DCF Inputs_eric" xfId="17814"/>
    <cellStyle name="s_Valuation Summary (2)_1_Celtic DCF Inputs_eric_1212 LTD (ASC 715) Cost Pushout Final True up" xfId="17815"/>
    <cellStyle name="s_Valuation Summary (2)_1_Celtic DCF Inputs_eric_Summary Unrounded" xfId="17816"/>
    <cellStyle name="s_Valuation Summary (2)_1_Celtic DCF Inputs_Summary Unrounded" xfId="17817"/>
    <cellStyle name="s_Valuation Summary (2)_1_Celtic DCF_1212 LTD (ASC 715) Cost Pushout Final True up" xfId="17818"/>
    <cellStyle name="s_Valuation Summary (2)_1_Celtic DCF_eric" xfId="17819"/>
    <cellStyle name="s_Valuation Summary (2)_1_Celtic DCF_eric_1212 LTD (ASC 715) Cost Pushout Final True up" xfId="17820"/>
    <cellStyle name="s_Valuation Summary (2)_1_Celtic DCF_eric_Summary Unrounded" xfId="17821"/>
    <cellStyle name="s_Valuation Summary (2)_1_Celtic DCF_Summary Unrounded" xfId="17822"/>
    <cellStyle name="s_Valuation Summary (2)_1_Summary Unrounded" xfId="17823"/>
    <cellStyle name="s_Valuation Summary (2)_1_Valuation Summary" xfId="17824"/>
    <cellStyle name="s_Valuation Summary (2)_1_Valuation Summary_1212 LTD (ASC 715) Cost Pushout Final True up" xfId="17825"/>
    <cellStyle name="s_Valuation Summary (2)_1_Valuation Summary_eric" xfId="17826"/>
    <cellStyle name="s_Valuation Summary (2)_1_Valuation Summary_eric_1212 LTD (ASC 715) Cost Pushout Final True up" xfId="17827"/>
    <cellStyle name="s_Valuation Summary (2)_1_Valuation Summary_eric_Summary Unrounded" xfId="17828"/>
    <cellStyle name="s_Valuation Summary (2)_1_Valuation Summary_Summary Unrounded" xfId="17829"/>
    <cellStyle name="s_Valuation Summary (2)_1212 LTD (ASC 715) Cost Pushout Final True up" xfId="17830"/>
    <cellStyle name="s_Valuation Summary (2)_1212 LTD (ASC 715) Cost Pushout Final True up 2" xfId="17831"/>
    <cellStyle name="s_Valuation Summary (2)_1212 LTD (ASC 715) Cost Pushout Final True up 2 2" xfId="17832"/>
    <cellStyle name="s_Valuation Summary (2)_1212 LTD (ASC 715) Cost Pushout Final True up 3" xfId="17833"/>
    <cellStyle name="s_Valuation Summary (2)_2" xfId="17834"/>
    <cellStyle name="s_Valuation Summary (2)_2 2" xfId="17835"/>
    <cellStyle name="s_Valuation Summary (2)_2 2 2" xfId="17836"/>
    <cellStyle name="s_Valuation Summary (2)_2 3" xfId="17837"/>
    <cellStyle name="s_Valuation Summary (2)_2_1212 LTD (ASC 715) Cost Pushout Final True up" xfId="17838"/>
    <cellStyle name="s_Valuation Summary (2)_2_1212 LTD (ASC 715) Cost Pushout Final True up 2" xfId="17839"/>
    <cellStyle name="s_Valuation Summary (2)_2_1212 LTD (ASC 715) Cost Pushout Final True up 2 2" xfId="17840"/>
    <cellStyle name="s_Valuation Summary (2)_2_1212 LTD (ASC 715) Cost Pushout Final True up 3" xfId="17841"/>
    <cellStyle name="s_Valuation Summary (2)_2_Summary Unrounded" xfId="17842"/>
    <cellStyle name="s_Valuation Summary (2)_2_Summary Unrounded 2" xfId="17843"/>
    <cellStyle name="s_Valuation Summary (2)_2_Summary Unrounded 2 2" xfId="17844"/>
    <cellStyle name="s_Valuation Summary (2)_Summary Unrounded" xfId="17845"/>
    <cellStyle name="s_Valuation Summary (2)_Summary Unrounded 2" xfId="17846"/>
    <cellStyle name="s_Valuation Summary (2)_Summary Unrounded 2 2" xfId="17847"/>
    <cellStyle name="s_Valuation Summary 10" xfId="17848"/>
    <cellStyle name="s_Valuation Summary 11" xfId="17849"/>
    <cellStyle name="s_Valuation Summary 12" xfId="17850"/>
    <cellStyle name="s_Valuation Summary 13" xfId="17851"/>
    <cellStyle name="s_Valuation Summary 2" xfId="17852"/>
    <cellStyle name="s_Valuation Summary 2 2" xfId="17853"/>
    <cellStyle name="s_Valuation Summary 3" xfId="17854"/>
    <cellStyle name="s_Valuation Summary 3 2" xfId="17855"/>
    <cellStyle name="s_Valuation Summary 4" xfId="17856"/>
    <cellStyle name="s_Valuation Summary 4 2" xfId="17857"/>
    <cellStyle name="s_Valuation Summary 5" xfId="17858"/>
    <cellStyle name="s_Valuation Summary 5 2" xfId="17859"/>
    <cellStyle name="s_Valuation Summary 6" xfId="17860"/>
    <cellStyle name="s_Valuation Summary 6 2" xfId="17861"/>
    <cellStyle name="s_Valuation Summary 7" xfId="17862"/>
    <cellStyle name="s_Valuation Summary 8" xfId="17863"/>
    <cellStyle name="s_Valuation Summary 9" xfId="17864"/>
    <cellStyle name="s_Valuation Summary_1" xfId="17865"/>
    <cellStyle name="s_Valuation Summary_1_1212 LTD (ASC 715) Cost Pushout Final True up" xfId="17866"/>
    <cellStyle name="s_Valuation Summary_1_eric" xfId="17867"/>
    <cellStyle name="s_Valuation Summary_1_eric_1212 LTD (ASC 715) Cost Pushout Final True up" xfId="17868"/>
    <cellStyle name="s_Valuation Summary_1_eric_Summary Unrounded" xfId="17869"/>
    <cellStyle name="s_Valuation Summary_1_Summary Unrounded" xfId="17870"/>
    <cellStyle name="s_Valuation Summary_1212 LTD (ASC 715) Cost Pushout Final True up" xfId="17871"/>
    <cellStyle name="s_Valuation Summary_1212 LTD (ASC 715) Cost Pushout Final True up 2" xfId="17872"/>
    <cellStyle name="s_Valuation Summary_1212 LTD (ASC 715) Cost Pushout Final True up 2 2" xfId="17873"/>
    <cellStyle name="s_Valuation Summary_1212 LTD (ASC 715) Cost Pushout Final True up 3" xfId="17874"/>
    <cellStyle name="s_Valuation Summary_2" xfId="17875"/>
    <cellStyle name="s_Valuation Summary_2 2" xfId="17876"/>
    <cellStyle name="s_Valuation Summary_2 2 2" xfId="17877"/>
    <cellStyle name="s_Valuation Summary_2 3" xfId="17878"/>
    <cellStyle name="s_Valuation Summary_2_1212 LTD (ASC 715) Cost Pushout Final True up" xfId="17879"/>
    <cellStyle name="s_Valuation Summary_2_1212 LTD (ASC 715) Cost Pushout Final True up 2" xfId="17880"/>
    <cellStyle name="s_Valuation Summary_2_1212 LTD (ASC 715) Cost Pushout Final True up 2 2" xfId="17881"/>
    <cellStyle name="s_Valuation Summary_2_1212 LTD (ASC 715) Cost Pushout Final True up 3" xfId="17882"/>
    <cellStyle name="s_Valuation Summary_2_Summary Unrounded" xfId="17883"/>
    <cellStyle name="s_Valuation Summary_2_Summary Unrounded 2" xfId="17884"/>
    <cellStyle name="s_Valuation Summary_2_Summary Unrounded 2 2" xfId="17885"/>
    <cellStyle name="s_Valuation Summary_Summary Unrounded" xfId="17886"/>
    <cellStyle name="s_Valuation Summary_Summary Unrounded 2" xfId="17887"/>
    <cellStyle name="s_Valuation Summary_Summary Unrounded 2 2" xfId="17888"/>
    <cellStyle name="s_Warrant" xfId="17889"/>
    <cellStyle name="s_Warrant_1" xfId="17890"/>
    <cellStyle name="s_Warrant_1 2" xfId="17891"/>
    <cellStyle name="s_Warrant_1 2 2" xfId="17892"/>
    <cellStyle name="s_Warrant_1 3" xfId="17893"/>
    <cellStyle name="s_Warrant_1_1212 LTD (ASC 715) Cost Pushout Final True up" xfId="17894"/>
    <cellStyle name="s_Warrant_1_1212 LTD (ASC 715) Cost Pushout Final True up 2" xfId="17895"/>
    <cellStyle name="s_Warrant_1_1212 LTD (ASC 715) Cost Pushout Final True up 2 2" xfId="17896"/>
    <cellStyle name="s_Warrant_1_1212 LTD (ASC 715) Cost Pushout Final True up 3" xfId="17897"/>
    <cellStyle name="s_Warrant_1_Summary Unrounded" xfId="17898"/>
    <cellStyle name="s_Warrant_1_Summary Unrounded 2" xfId="17899"/>
    <cellStyle name="s_Warrant_1_Summary Unrounded 2 2" xfId="17900"/>
    <cellStyle name="s_Warrant_1212 LTD (ASC 715) Cost Pushout Final True up" xfId="17901"/>
    <cellStyle name="s_Warrant_2" xfId="17902"/>
    <cellStyle name="s_Warrant_2 2" xfId="17903"/>
    <cellStyle name="s_Warrant_2 2 2" xfId="17904"/>
    <cellStyle name="s_Warrant_2 3" xfId="17905"/>
    <cellStyle name="s_Warrant_2_1212 LTD (ASC 715) Cost Pushout Final True up" xfId="17906"/>
    <cellStyle name="s_Warrant_2_1212 LTD (ASC 715) Cost Pushout Final True up 2" xfId="17907"/>
    <cellStyle name="s_Warrant_2_1212 LTD (ASC 715) Cost Pushout Final True up 2 2" xfId="17908"/>
    <cellStyle name="s_Warrant_2_1212 LTD (ASC 715) Cost Pushout Final True up 3" xfId="17909"/>
    <cellStyle name="s_Warrant_2_Summary Unrounded" xfId="17910"/>
    <cellStyle name="s_Warrant_2_Summary Unrounded 2" xfId="17911"/>
    <cellStyle name="s_Warrant_2_Summary Unrounded 2 2" xfId="17912"/>
    <cellStyle name="s_Warrant_Summary Unrounded" xfId="17913"/>
    <cellStyle name="Salomon Logo" xfId="17914"/>
    <cellStyle name="Salomon Logo 10" xfId="17915"/>
    <cellStyle name="Salomon Logo 10 2" xfId="17916"/>
    <cellStyle name="Salomon Logo 10 2 2" xfId="17917"/>
    <cellStyle name="Salomon Logo 10 3" xfId="17918"/>
    <cellStyle name="Salomon Logo 11" xfId="17919"/>
    <cellStyle name="Salomon Logo 11 2" xfId="17920"/>
    <cellStyle name="Salomon Logo 11 2 2" xfId="17921"/>
    <cellStyle name="Salomon Logo 11 3" xfId="17922"/>
    <cellStyle name="Salomon Logo 12" xfId="17923"/>
    <cellStyle name="Salomon Logo 12 2" xfId="17924"/>
    <cellStyle name="Salomon Logo 12 2 2" xfId="17925"/>
    <cellStyle name="Salomon Logo 12 3" xfId="17926"/>
    <cellStyle name="Salomon Logo 13" xfId="17927"/>
    <cellStyle name="Salomon Logo 13 2" xfId="17928"/>
    <cellStyle name="Salomon Logo 2" xfId="17929"/>
    <cellStyle name="Salomon Logo 2 10" xfId="17930"/>
    <cellStyle name="Salomon Logo 2 10 2" xfId="17931"/>
    <cellStyle name="Salomon Logo 2 10 2 2" xfId="17932"/>
    <cellStyle name="Salomon Logo 2 10 3" xfId="17933"/>
    <cellStyle name="Salomon Logo 2 11" xfId="17934"/>
    <cellStyle name="Salomon Logo 2 11 2" xfId="17935"/>
    <cellStyle name="Salomon Logo 2 11 2 2" xfId="17936"/>
    <cellStyle name="Salomon Logo 2 11 3" xfId="17937"/>
    <cellStyle name="Salomon Logo 2 12" xfId="17938"/>
    <cellStyle name="Salomon Logo 2 12 2" xfId="17939"/>
    <cellStyle name="Salomon Logo 2 12 2 2" xfId="17940"/>
    <cellStyle name="Salomon Logo 2 12 3" xfId="17941"/>
    <cellStyle name="Salomon Logo 2 2" xfId="17942"/>
    <cellStyle name="Salomon Logo 2 2 2" xfId="17943"/>
    <cellStyle name="Salomon Logo 2 2 2 2" xfId="17944"/>
    <cellStyle name="Salomon Logo 2 2 2 2 2" xfId="17945"/>
    <cellStyle name="Salomon Logo 2 2 2 2 2 2" xfId="17946"/>
    <cellStyle name="Salomon Logo 2 2 2 2 3" xfId="17947"/>
    <cellStyle name="Salomon Logo 2 2 2 3" xfId="17948"/>
    <cellStyle name="Salomon Logo 2 2 2 3 2" xfId="17949"/>
    <cellStyle name="Salomon Logo 2 2 2 3 2 2" xfId="17950"/>
    <cellStyle name="Salomon Logo 2 2 2 3 3" xfId="17951"/>
    <cellStyle name="Salomon Logo 2 2 2 4" xfId="17952"/>
    <cellStyle name="Salomon Logo 2 2 2 4 2" xfId="17953"/>
    <cellStyle name="Salomon Logo 2 2 2 5" xfId="17954"/>
    <cellStyle name="Salomon Logo 2 2 2 5 2" xfId="17955"/>
    <cellStyle name="Salomon Logo 2 2 2 6" xfId="17956"/>
    <cellStyle name="Salomon Logo 2 2 3" xfId="17957"/>
    <cellStyle name="Salomon Logo 2 2 3 2" xfId="17958"/>
    <cellStyle name="Salomon Logo 2 2 3 2 2" xfId="17959"/>
    <cellStyle name="Salomon Logo 2 2 3 3" xfId="17960"/>
    <cellStyle name="Salomon Logo 2 2 4" xfId="17961"/>
    <cellStyle name="Salomon Logo 2 2 4 2" xfId="17962"/>
    <cellStyle name="Salomon Logo 2 2 4 2 2" xfId="17963"/>
    <cellStyle name="Salomon Logo 2 2 4 3" xfId="17964"/>
    <cellStyle name="Salomon Logo 2 2 5" xfId="17965"/>
    <cellStyle name="Salomon Logo 2 2 5 2" xfId="17966"/>
    <cellStyle name="Salomon Logo 2 2 6" xfId="17967"/>
    <cellStyle name="Salomon Logo 2 2 6 2" xfId="17968"/>
    <cellStyle name="Salomon Logo 2 2_Other Benefits Allocation %" xfId="17969"/>
    <cellStyle name="Salomon Logo 2 3" xfId="17970"/>
    <cellStyle name="Salomon Logo 2 3 2" xfId="17971"/>
    <cellStyle name="Salomon Logo 2 3 2 2" xfId="17972"/>
    <cellStyle name="Salomon Logo 2 3 2 2 2" xfId="17973"/>
    <cellStyle name="Salomon Logo 2 3 2 2 2 2" xfId="17974"/>
    <cellStyle name="Salomon Logo 2 3 2 2 3" xfId="17975"/>
    <cellStyle name="Salomon Logo 2 3 2 3" xfId="17976"/>
    <cellStyle name="Salomon Logo 2 3 2 3 2" xfId="17977"/>
    <cellStyle name="Salomon Logo 2 3 2 3 2 2" xfId="17978"/>
    <cellStyle name="Salomon Logo 2 3 2 3 3" xfId="17979"/>
    <cellStyle name="Salomon Logo 2 3 2 4" xfId="17980"/>
    <cellStyle name="Salomon Logo 2 3 2 4 2" xfId="17981"/>
    <cellStyle name="Salomon Logo 2 3 2 5" xfId="17982"/>
    <cellStyle name="Salomon Logo 2 3 2 5 2" xfId="17983"/>
    <cellStyle name="Salomon Logo 2 3 2 6" xfId="17984"/>
    <cellStyle name="Salomon Logo 2 3 3" xfId="17985"/>
    <cellStyle name="Salomon Logo 2 3 3 2" xfId="17986"/>
    <cellStyle name="Salomon Logo 2 3 3 2 2" xfId="17987"/>
    <cellStyle name="Salomon Logo 2 3 3 3" xfId="17988"/>
    <cellStyle name="Salomon Logo 2 3 4" xfId="17989"/>
    <cellStyle name="Salomon Logo 2 3 4 2" xfId="17990"/>
    <cellStyle name="Salomon Logo 2 3 4 2 2" xfId="17991"/>
    <cellStyle name="Salomon Logo 2 3 4 3" xfId="17992"/>
    <cellStyle name="Salomon Logo 2 3 5" xfId="17993"/>
    <cellStyle name="Salomon Logo 2 3 5 2" xfId="17994"/>
    <cellStyle name="Salomon Logo 2 3 6" xfId="17995"/>
    <cellStyle name="Salomon Logo 2 3 6 2" xfId="17996"/>
    <cellStyle name="Salomon Logo 2 3_Other Benefits Allocation %" xfId="17997"/>
    <cellStyle name="Salomon Logo 2 4" xfId="17998"/>
    <cellStyle name="Salomon Logo 2 4 2" xfId="17999"/>
    <cellStyle name="Salomon Logo 2 4 2 2" xfId="18000"/>
    <cellStyle name="Salomon Logo 2 4 2 2 2" xfId="18001"/>
    <cellStyle name="Salomon Logo 2 4 2 2 2 2" xfId="18002"/>
    <cellStyle name="Salomon Logo 2 4 2 2 3" xfId="18003"/>
    <cellStyle name="Salomon Logo 2 4 2 3" xfId="18004"/>
    <cellStyle name="Salomon Logo 2 4 2 3 2" xfId="18005"/>
    <cellStyle name="Salomon Logo 2 4 2 3 2 2" xfId="18006"/>
    <cellStyle name="Salomon Logo 2 4 2 3 3" xfId="18007"/>
    <cellStyle name="Salomon Logo 2 4 2 4" xfId="18008"/>
    <cellStyle name="Salomon Logo 2 4 2 4 2" xfId="18009"/>
    <cellStyle name="Salomon Logo 2 4 2 5" xfId="18010"/>
    <cellStyle name="Salomon Logo 2 4 2 5 2" xfId="18011"/>
    <cellStyle name="Salomon Logo 2 4 2 6" xfId="18012"/>
    <cellStyle name="Salomon Logo 2 4 3" xfId="18013"/>
    <cellStyle name="Salomon Logo 2 4 3 2" xfId="18014"/>
    <cellStyle name="Salomon Logo 2 4 3 2 2" xfId="18015"/>
    <cellStyle name="Salomon Logo 2 4 3 3" xfId="18016"/>
    <cellStyle name="Salomon Logo 2 4 4" xfId="18017"/>
    <cellStyle name="Salomon Logo 2 4 4 2" xfId="18018"/>
    <cellStyle name="Salomon Logo 2 4 4 2 2" xfId="18019"/>
    <cellStyle name="Salomon Logo 2 4 4 3" xfId="18020"/>
    <cellStyle name="Salomon Logo 2 4 5" xfId="18021"/>
    <cellStyle name="Salomon Logo 2 4 5 2" xfId="18022"/>
    <cellStyle name="Salomon Logo 2 4 6" xfId="18023"/>
    <cellStyle name="Salomon Logo 2 4 6 2" xfId="18024"/>
    <cellStyle name="Salomon Logo 2 4_Other Benefits Allocation %" xfId="18025"/>
    <cellStyle name="Salomon Logo 2 5" xfId="18026"/>
    <cellStyle name="Salomon Logo 2 5 2" xfId="18027"/>
    <cellStyle name="Salomon Logo 2 5 2 2" xfId="18028"/>
    <cellStyle name="Salomon Logo 2 5 2 2 2" xfId="18029"/>
    <cellStyle name="Salomon Logo 2 5 2 2 2 2" xfId="18030"/>
    <cellStyle name="Salomon Logo 2 5 2 2 3" xfId="18031"/>
    <cellStyle name="Salomon Logo 2 5 2 3" xfId="18032"/>
    <cellStyle name="Salomon Logo 2 5 2 3 2" xfId="18033"/>
    <cellStyle name="Salomon Logo 2 5 2 3 2 2" xfId="18034"/>
    <cellStyle name="Salomon Logo 2 5 2 3 3" xfId="18035"/>
    <cellStyle name="Salomon Logo 2 5 2 4" xfId="18036"/>
    <cellStyle name="Salomon Logo 2 5 2 4 2" xfId="18037"/>
    <cellStyle name="Salomon Logo 2 5 2 5" xfId="18038"/>
    <cellStyle name="Salomon Logo 2 5 2 5 2" xfId="18039"/>
    <cellStyle name="Salomon Logo 2 5 2 6" xfId="18040"/>
    <cellStyle name="Salomon Logo 2 5 3" xfId="18041"/>
    <cellStyle name="Salomon Logo 2 5 3 2" xfId="18042"/>
    <cellStyle name="Salomon Logo 2 5 3 2 2" xfId="18043"/>
    <cellStyle name="Salomon Logo 2 5 3 3" xfId="18044"/>
    <cellStyle name="Salomon Logo 2 5 4" xfId="18045"/>
    <cellStyle name="Salomon Logo 2 5 4 2" xfId="18046"/>
    <cellStyle name="Salomon Logo 2 5 4 2 2" xfId="18047"/>
    <cellStyle name="Salomon Logo 2 5 4 3" xfId="18048"/>
    <cellStyle name="Salomon Logo 2 5 5" xfId="18049"/>
    <cellStyle name="Salomon Logo 2 5 5 2" xfId="18050"/>
    <cellStyle name="Salomon Logo 2 5 6" xfId="18051"/>
    <cellStyle name="Salomon Logo 2 5 6 2" xfId="18052"/>
    <cellStyle name="Salomon Logo 2 5_Other Benefits Allocation %" xfId="18053"/>
    <cellStyle name="Salomon Logo 2 6" xfId="18054"/>
    <cellStyle name="Salomon Logo 2 6 2" xfId="18055"/>
    <cellStyle name="Salomon Logo 2 6 2 2" xfId="18056"/>
    <cellStyle name="Salomon Logo 2 6 2 2 2" xfId="18057"/>
    <cellStyle name="Salomon Logo 2 6 2 2 2 2" xfId="18058"/>
    <cellStyle name="Salomon Logo 2 6 2 2 3" xfId="18059"/>
    <cellStyle name="Salomon Logo 2 6 2 3" xfId="18060"/>
    <cellStyle name="Salomon Logo 2 6 2 3 2" xfId="18061"/>
    <cellStyle name="Salomon Logo 2 6 2 3 2 2" xfId="18062"/>
    <cellStyle name="Salomon Logo 2 6 2 3 3" xfId="18063"/>
    <cellStyle name="Salomon Logo 2 6 2 4" xfId="18064"/>
    <cellStyle name="Salomon Logo 2 6 2 4 2" xfId="18065"/>
    <cellStyle name="Salomon Logo 2 6 2 5" xfId="18066"/>
    <cellStyle name="Salomon Logo 2 6 2 5 2" xfId="18067"/>
    <cellStyle name="Salomon Logo 2 6 2 6" xfId="18068"/>
    <cellStyle name="Salomon Logo 2 6 3" xfId="18069"/>
    <cellStyle name="Salomon Logo 2 6 3 2" xfId="18070"/>
    <cellStyle name="Salomon Logo 2 6 3 2 2" xfId="18071"/>
    <cellStyle name="Salomon Logo 2 6 3 3" xfId="18072"/>
    <cellStyle name="Salomon Logo 2 6 4" xfId="18073"/>
    <cellStyle name="Salomon Logo 2 6 4 2" xfId="18074"/>
    <cellStyle name="Salomon Logo 2 6 4 2 2" xfId="18075"/>
    <cellStyle name="Salomon Logo 2 6 4 3" xfId="18076"/>
    <cellStyle name="Salomon Logo 2 6 5" xfId="18077"/>
    <cellStyle name="Salomon Logo 2 6 5 2" xfId="18078"/>
    <cellStyle name="Salomon Logo 2 6 6" xfId="18079"/>
    <cellStyle name="Salomon Logo 2 6 6 2" xfId="18080"/>
    <cellStyle name="Salomon Logo 2 6_Other Benefits Allocation %" xfId="18081"/>
    <cellStyle name="Salomon Logo 2 7" xfId="18082"/>
    <cellStyle name="Salomon Logo 2 7 2" xfId="18083"/>
    <cellStyle name="Salomon Logo 2 7 2 2" xfId="18084"/>
    <cellStyle name="Salomon Logo 2 7 2 2 2" xfId="18085"/>
    <cellStyle name="Salomon Logo 2 7 2 2 2 2" xfId="18086"/>
    <cellStyle name="Salomon Logo 2 7 2 2 3" xfId="18087"/>
    <cellStyle name="Salomon Logo 2 7 2 3" xfId="18088"/>
    <cellStyle name="Salomon Logo 2 7 2 3 2" xfId="18089"/>
    <cellStyle name="Salomon Logo 2 7 2 3 2 2" xfId="18090"/>
    <cellStyle name="Salomon Logo 2 7 2 3 3" xfId="18091"/>
    <cellStyle name="Salomon Logo 2 7 2 4" xfId="18092"/>
    <cellStyle name="Salomon Logo 2 7 2 4 2" xfId="18093"/>
    <cellStyle name="Salomon Logo 2 7 2 5" xfId="18094"/>
    <cellStyle name="Salomon Logo 2 7 2 5 2" xfId="18095"/>
    <cellStyle name="Salomon Logo 2 7 2 6" xfId="18096"/>
    <cellStyle name="Salomon Logo 2 7 3" xfId="18097"/>
    <cellStyle name="Salomon Logo 2 7 3 2" xfId="18098"/>
    <cellStyle name="Salomon Logo 2 7 3 2 2" xfId="18099"/>
    <cellStyle name="Salomon Logo 2 7 3 3" xfId="18100"/>
    <cellStyle name="Salomon Logo 2 7 4" xfId="18101"/>
    <cellStyle name="Salomon Logo 2 7 4 2" xfId="18102"/>
    <cellStyle name="Salomon Logo 2 7 4 2 2" xfId="18103"/>
    <cellStyle name="Salomon Logo 2 7 4 3" xfId="18104"/>
    <cellStyle name="Salomon Logo 2 7 5" xfId="18105"/>
    <cellStyle name="Salomon Logo 2 7 5 2" xfId="18106"/>
    <cellStyle name="Salomon Logo 2 7 6" xfId="18107"/>
    <cellStyle name="Salomon Logo 2 7 6 2" xfId="18108"/>
    <cellStyle name="Salomon Logo 2 7_Other Benefits Allocation %" xfId="18109"/>
    <cellStyle name="Salomon Logo 2 8" xfId="18110"/>
    <cellStyle name="Salomon Logo 2 8 2" xfId="18111"/>
    <cellStyle name="Salomon Logo 2 8 2 2" xfId="18112"/>
    <cellStyle name="Salomon Logo 2 8 2 2 2" xfId="18113"/>
    <cellStyle name="Salomon Logo 2 8 2 3" xfId="18114"/>
    <cellStyle name="Salomon Logo 2 8 3" xfId="18115"/>
    <cellStyle name="Salomon Logo 2 8 3 2" xfId="18116"/>
    <cellStyle name="Salomon Logo 2 8 3 2 2" xfId="18117"/>
    <cellStyle name="Salomon Logo 2 8 3 3" xfId="18118"/>
    <cellStyle name="Salomon Logo 2 8 4" xfId="18119"/>
    <cellStyle name="Salomon Logo 2 8 4 2" xfId="18120"/>
    <cellStyle name="Salomon Logo 2 8 5" xfId="18121"/>
    <cellStyle name="Salomon Logo 2 8 5 2" xfId="18122"/>
    <cellStyle name="Salomon Logo 2 8 6" xfId="18123"/>
    <cellStyle name="Salomon Logo 2 9" xfId="18124"/>
    <cellStyle name="Salomon Logo 2 9 2" xfId="18125"/>
    <cellStyle name="Salomon Logo 2 9 2 2" xfId="18126"/>
    <cellStyle name="Salomon Logo 2 9 2 2 2" xfId="18127"/>
    <cellStyle name="Salomon Logo 2 9 2 3" xfId="18128"/>
    <cellStyle name="Salomon Logo 2 9 3" xfId="18129"/>
    <cellStyle name="Salomon Logo 2 9 3 2" xfId="18130"/>
    <cellStyle name="Salomon Logo 2 9 3 2 2" xfId="18131"/>
    <cellStyle name="Salomon Logo 2 9 3 3" xfId="18132"/>
    <cellStyle name="Salomon Logo 2 9 4" xfId="18133"/>
    <cellStyle name="Salomon Logo 2 9 4 2" xfId="18134"/>
    <cellStyle name="Salomon Logo 2 9 5" xfId="18135"/>
    <cellStyle name="Salomon Logo 2_Other Benefits Allocation %" xfId="18136"/>
    <cellStyle name="Salomon Logo 3" xfId="18137"/>
    <cellStyle name="Salomon Logo 3 2" xfId="18138"/>
    <cellStyle name="Salomon Logo 3 2 2" xfId="18139"/>
    <cellStyle name="Salomon Logo 3 3" xfId="18140"/>
    <cellStyle name="Salomon Logo 4" xfId="18141"/>
    <cellStyle name="Salomon Logo 4 2" xfId="18142"/>
    <cellStyle name="Salomon Logo 4 2 2" xfId="18143"/>
    <cellStyle name="Salomon Logo 4 3" xfId="18144"/>
    <cellStyle name="Salomon Logo 5" xfId="18145"/>
    <cellStyle name="Salomon Logo 5 2" xfId="18146"/>
    <cellStyle name="Salomon Logo 5 2 2" xfId="18147"/>
    <cellStyle name="Salomon Logo 5 3" xfId="18148"/>
    <cellStyle name="Salomon Logo 6" xfId="18149"/>
    <cellStyle name="Salomon Logo 6 2" xfId="18150"/>
    <cellStyle name="Salomon Logo 6 2 2" xfId="18151"/>
    <cellStyle name="Salomon Logo 6 3" xfId="18152"/>
    <cellStyle name="Salomon Logo 7" xfId="18153"/>
    <cellStyle name="Salomon Logo 7 2" xfId="18154"/>
    <cellStyle name="Salomon Logo 7 2 2" xfId="18155"/>
    <cellStyle name="Salomon Logo 7 3" xfId="18156"/>
    <cellStyle name="Salomon Logo 8" xfId="18157"/>
    <cellStyle name="Salomon Logo 8 2" xfId="18158"/>
    <cellStyle name="Salomon Logo 8 2 2" xfId="18159"/>
    <cellStyle name="Salomon Logo 8 3" xfId="18160"/>
    <cellStyle name="Salomon Logo 9" xfId="18161"/>
    <cellStyle name="Salomon Logo 9 2" xfId="18162"/>
    <cellStyle name="Salomon Logo 9 2 2" xfId="18163"/>
    <cellStyle name="Salomon Logo 9 3" xfId="18164"/>
    <cellStyle name="Salomon Logo_401K Summary" xfId="18165"/>
    <cellStyle name="SAPBEXaggData" xfId="18166"/>
    <cellStyle name="SAPBEXaggData 10" xfId="18167"/>
    <cellStyle name="SAPBEXaggData 10 2" xfId="18168"/>
    <cellStyle name="SAPBEXaggData 10 2 2" xfId="18169"/>
    <cellStyle name="SAPBEXaggData 10 2 2 2" xfId="18170"/>
    <cellStyle name="SAPBEXaggData 10 2 3" xfId="18171"/>
    <cellStyle name="SAPBEXaggData 10 3" xfId="18172"/>
    <cellStyle name="SAPBEXaggData 10 3 2" xfId="18173"/>
    <cellStyle name="SAPBEXaggData 10 3 2 2" xfId="18174"/>
    <cellStyle name="SAPBEXaggData 10 3 3" xfId="18175"/>
    <cellStyle name="SAPBEXaggData 10 4" xfId="18176"/>
    <cellStyle name="SAPBEXaggData 10 4 2" xfId="18177"/>
    <cellStyle name="SAPBEXaggData 10 5" xfId="18178"/>
    <cellStyle name="SAPBEXaggData 10 5 2" xfId="18179"/>
    <cellStyle name="SAPBEXaggData 10 6" xfId="18180"/>
    <cellStyle name="SAPBEXaggData 11" xfId="18181"/>
    <cellStyle name="SAPBEXaggData 11 2" xfId="18182"/>
    <cellStyle name="SAPBEXaggData 11 2 2" xfId="18183"/>
    <cellStyle name="SAPBEXaggData 11 2 2 2" xfId="18184"/>
    <cellStyle name="SAPBEXaggData 11 2 3" xfId="18185"/>
    <cellStyle name="SAPBEXaggData 11 3" xfId="18186"/>
    <cellStyle name="SAPBEXaggData 11 3 2" xfId="18187"/>
    <cellStyle name="SAPBEXaggData 11 3 2 2" xfId="18188"/>
    <cellStyle name="SAPBEXaggData 11 3 3" xfId="18189"/>
    <cellStyle name="SAPBEXaggData 11 4" xfId="18190"/>
    <cellStyle name="SAPBEXaggData 11 4 2" xfId="18191"/>
    <cellStyle name="SAPBEXaggData 11 5" xfId="18192"/>
    <cellStyle name="SAPBEXaggData 11 5 2" xfId="18193"/>
    <cellStyle name="SAPBEXaggData 11 6" xfId="18194"/>
    <cellStyle name="SAPBEXaggData 12" xfId="18195"/>
    <cellStyle name="SAPBEXaggData 12 2" xfId="18196"/>
    <cellStyle name="SAPBEXaggData 12 2 2" xfId="18197"/>
    <cellStyle name="SAPBEXaggData 12 2 2 2" xfId="18198"/>
    <cellStyle name="SAPBEXaggData 12 2 3" xfId="18199"/>
    <cellStyle name="SAPBEXaggData 12 3" xfId="18200"/>
    <cellStyle name="SAPBEXaggData 12 3 2" xfId="18201"/>
    <cellStyle name="SAPBEXaggData 12 3 2 2" xfId="18202"/>
    <cellStyle name="SAPBEXaggData 12 3 3" xfId="18203"/>
    <cellStyle name="SAPBEXaggData 12 4" xfId="18204"/>
    <cellStyle name="SAPBEXaggData 12 4 2" xfId="18205"/>
    <cellStyle name="SAPBEXaggData 12 5" xfId="18206"/>
    <cellStyle name="SAPBEXaggData 12 5 2" xfId="18207"/>
    <cellStyle name="SAPBEXaggData 12 6" xfId="18208"/>
    <cellStyle name="SAPBEXaggData 13" xfId="18209"/>
    <cellStyle name="SAPBEXaggData 13 2" xfId="18210"/>
    <cellStyle name="SAPBEXaggData 13 2 2" xfId="18211"/>
    <cellStyle name="SAPBEXaggData 13 3" xfId="18212"/>
    <cellStyle name="SAPBEXaggData 14" xfId="18213"/>
    <cellStyle name="SAPBEXaggData 14 2" xfId="18214"/>
    <cellStyle name="SAPBEXaggData 14 2 2" xfId="18215"/>
    <cellStyle name="SAPBEXaggData 14 3" xfId="18216"/>
    <cellStyle name="SAPBEXaggData 15" xfId="18217"/>
    <cellStyle name="SAPBEXaggData 15 2" xfId="18218"/>
    <cellStyle name="SAPBEXaggData 15 2 2" xfId="18219"/>
    <cellStyle name="SAPBEXaggData 15 3" xfId="18220"/>
    <cellStyle name="SAPBEXaggData 16" xfId="18221"/>
    <cellStyle name="SAPBEXaggData 17" xfId="18222"/>
    <cellStyle name="SAPBEXaggData 18" xfId="18223"/>
    <cellStyle name="SAPBEXaggData 2" xfId="18224"/>
    <cellStyle name="SAPBEXaggData 2 10" xfId="18225"/>
    <cellStyle name="SAPBEXaggData 2 10 2" xfId="18226"/>
    <cellStyle name="SAPBEXaggData 2 10 2 2" xfId="18227"/>
    <cellStyle name="SAPBEXaggData 2 10 3" xfId="18228"/>
    <cellStyle name="SAPBEXaggData 2 11" xfId="18229"/>
    <cellStyle name="SAPBEXaggData 2 11 2" xfId="18230"/>
    <cellStyle name="SAPBEXaggData 2 11 2 2" xfId="18231"/>
    <cellStyle name="SAPBEXaggData 2 11 3" xfId="18232"/>
    <cellStyle name="SAPBEXaggData 2 12" xfId="18233"/>
    <cellStyle name="SAPBEXaggData 2 12 2" xfId="18234"/>
    <cellStyle name="SAPBEXaggData 2 12 2 2" xfId="18235"/>
    <cellStyle name="SAPBEXaggData 2 12 3" xfId="18236"/>
    <cellStyle name="SAPBEXaggData 2 13" xfId="18237"/>
    <cellStyle name="SAPBEXaggData 2 13 2" xfId="18238"/>
    <cellStyle name="SAPBEXaggData 2 13 2 2" xfId="18239"/>
    <cellStyle name="SAPBEXaggData 2 13 3" xfId="18240"/>
    <cellStyle name="SAPBEXaggData 2 14" xfId="18241"/>
    <cellStyle name="SAPBEXaggData 2 14 2" xfId="18242"/>
    <cellStyle name="SAPBEXaggData 2 14 3" xfId="18243"/>
    <cellStyle name="SAPBEXaggData 2 15" xfId="18244"/>
    <cellStyle name="SAPBEXaggData 2 16" xfId="18245"/>
    <cellStyle name="SAPBEXaggData 2 2" xfId="18246"/>
    <cellStyle name="SAPBEXaggData 2 2 10" xfId="18247"/>
    <cellStyle name="SAPBEXaggData 2 2 10 2" xfId="18248"/>
    <cellStyle name="SAPBEXaggData 2 2 10 2 2" xfId="18249"/>
    <cellStyle name="SAPBEXaggData 2 2 10 3" xfId="18250"/>
    <cellStyle name="SAPBEXaggData 2 2 11" xfId="18251"/>
    <cellStyle name="SAPBEXaggData 2 2 11 2" xfId="18252"/>
    <cellStyle name="SAPBEXaggData 2 2 11 2 2" xfId="18253"/>
    <cellStyle name="SAPBEXaggData 2 2 11 3" xfId="18254"/>
    <cellStyle name="SAPBEXaggData 2 2 12" xfId="18255"/>
    <cellStyle name="SAPBEXaggData 2 2 2" xfId="18256"/>
    <cellStyle name="SAPBEXaggData 2 2 2 2" xfId="18257"/>
    <cellStyle name="SAPBEXaggData 2 2 2 2 2" xfId="18258"/>
    <cellStyle name="SAPBEXaggData 2 2 2 2 2 2" xfId="18259"/>
    <cellStyle name="SAPBEXaggData 2 2 2 2 2 2 2" xfId="18260"/>
    <cellStyle name="SAPBEXaggData 2 2 2 2 2 3" xfId="18261"/>
    <cellStyle name="SAPBEXaggData 2 2 2 2 3" xfId="18262"/>
    <cellStyle name="SAPBEXaggData 2 2 2 2 3 2" xfId="18263"/>
    <cellStyle name="SAPBEXaggData 2 2 2 2 3 2 2" xfId="18264"/>
    <cellStyle name="SAPBEXaggData 2 2 2 2 3 3" xfId="18265"/>
    <cellStyle name="SAPBEXaggData 2 2 2 2 4" xfId="18266"/>
    <cellStyle name="SAPBEXaggData 2 2 2 2 4 2" xfId="18267"/>
    <cellStyle name="SAPBEXaggData 2 2 2 2 5" xfId="18268"/>
    <cellStyle name="SAPBEXaggData 2 2 2 2 5 2" xfId="18269"/>
    <cellStyle name="SAPBEXaggData 2 2 2 2 6" xfId="18270"/>
    <cellStyle name="SAPBEXaggData 2 2 2 3" xfId="18271"/>
    <cellStyle name="SAPBEXaggData 2 2 2 3 2" xfId="18272"/>
    <cellStyle name="SAPBEXaggData 2 2 2 3 2 2" xfId="18273"/>
    <cellStyle name="SAPBEXaggData 2 2 2 3 2 2 2" xfId="18274"/>
    <cellStyle name="SAPBEXaggData 2 2 2 3 2 3" xfId="18275"/>
    <cellStyle name="SAPBEXaggData 2 2 2 3 3" xfId="18276"/>
    <cellStyle name="SAPBEXaggData 2 2 2 3 3 2" xfId="18277"/>
    <cellStyle name="SAPBEXaggData 2 2 2 3 3 2 2" xfId="18278"/>
    <cellStyle name="SAPBEXaggData 2 2 2 3 3 3" xfId="18279"/>
    <cellStyle name="SAPBEXaggData 2 2 2 3 4" xfId="18280"/>
    <cellStyle name="SAPBEXaggData 2 2 2 3 4 2" xfId="18281"/>
    <cellStyle name="SAPBEXaggData 2 2 2 3 5" xfId="18282"/>
    <cellStyle name="SAPBEXaggData 2 2 2 3 5 2" xfId="18283"/>
    <cellStyle name="SAPBEXaggData 2 2 2 3 6" xfId="18284"/>
    <cellStyle name="SAPBEXaggData 2 2 2 4" xfId="18285"/>
    <cellStyle name="SAPBEXaggData 2 2 2 4 2" xfId="18286"/>
    <cellStyle name="SAPBEXaggData 2 2 2 4 2 2" xfId="18287"/>
    <cellStyle name="SAPBEXaggData 2 2 2 4 2 2 2" xfId="18288"/>
    <cellStyle name="SAPBEXaggData 2 2 2 4 2 3" xfId="18289"/>
    <cellStyle name="SAPBEXaggData 2 2 2 4 3" xfId="18290"/>
    <cellStyle name="SAPBEXaggData 2 2 2 4 3 2" xfId="18291"/>
    <cellStyle name="SAPBEXaggData 2 2 2 4 3 2 2" xfId="18292"/>
    <cellStyle name="SAPBEXaggData 2 2 2 4 3 3" xfId="18293"/>
    <cellStyle name="SAPBEXaggData 2 2 2 4 4" xfId="18294"/>
    <cellStyle name="SAPBEXaggData 2 2 2 4 4 2" xfId="18295"/>
    <cellStyle name="SAPBEXaggData 2 2 2 4 5" xfId="18296"/>
    <cellStyle name="SAPBEXaggData 2 2 2 4 5 2" xfId="18297"/>
    <cellStyle name="SAPBEXaggData 2 2 2 4 6" xfId="18298"/>
    <cellStyle name="SAPBEXaggData 2 2 2 5" xfId="18299"/>
    <cellStyle name="SAPBEXaggData 2 2 2 5 2" xfId="18300"/>
    <cellStyle name="SAPBEXaggData 2 2 2 5 2 2" xfId="18301"/>
    <cellStyle name="SAPBEXaggData 2 2 2 5 2 3" xfId="18302"/>
    <cellStyle name="SAPBEXaggData 2 2 2 5 3" xfId="18303"/>
    <cellStyle name="SAPBEXaggData 2 2 2 5 4" xfId="18304"/>
    <cellStyle name="SAPBEXaggData 2 2 2 6" xfId="18305"/>
    <cellStyle name="SAPBEXaggData 2 2 2 6 2" xfId="18306"/>
    <cellStyle name="SAPBEXaggData 2 2 2 6 2 2" xfId="18307"/>
    <cellStyle name="SAPBEXaggData 2 2 2 6 2 3" xfId="18308"/>
    <cellStyle name="SAPBEXaggData 2 2 2 6 3" xfId="18309"/>
    <cellStyle name="SAPBEXaggData 2 2 2 6 4" xfId="18310"/>
    <cellStyle name="SAPBEXaggData 2 2 2 7" xfId="18311"/>
    <cellStyle name="SAPBEXaggData 2 2 2 7 2" xfId="18312"/>
    <cellStyle name="SAPBEXaggData 2 2 2 7 3" xfId="18313"/>
    <cellStyle name="SAPBEXaggData 2 2 2 8" xfId="18314"/>
    <cellStyle name="SAPBEXaggData 2 2 2 9" xfId="18315"/>
    <cellStyle name="SAPBEXaggData 2 2 2_Other Benefits Allocation %" xfId="18316"/>
    <cellStyle name="SAPBEXaggData 2 2 3" xfId="18317"/>
    <cellStyle name="SAPBEXaggData 2 2 3 2" xfId="18318"/>
    <cellStyle name="SAPBEXaggData 2 2 3 2 2" xfId="18319"/>
    <cellStyle name="SAPBEXaggData 2 2 3 2 2 2" xfId="18320"/>
    <cellStyle name="SAPBEXaggData 2 2 3 2 2 2 2" xfId="18321"/>
    <cellStyle name="SAPBEXaggData 2 2 3 2 2 3" xfId="18322"/>
    <cellStyle name="SAPBEXaggData 2 2 3 2 3" xfId="18323"/>
    <cellStyle name="SAPBEXaggData 2 2 3 2 3 2" xfId="18324"/>
    <cellStyle name="SAPBEXaggData 2 2 3 2 3 2 2" xfId="18325"/>
    <cellStyle name="SAPBEXaggData 2 2 3 2 3 3" xfId="18326"/>
    <cellStyle name="SAPBEXaggData 2 2 3 2 4" xfId="18327"/>
    <cellStyle name="SAPBEXaggData 2 2 3 2 4 2" xfId="18328"/>
    <cellStyle name="SAPBEXaggData 2 2 3 2 5" xfId="18329"/>
    <cellStyle name="SAPBEXaggData 2 2 3 2 5 2" xfId="18330"/>
    <cellStyle name="SAPBEXaggData 2 2 3 2 6" xfId="18331"/>
    <cellStyle name="SAPBEXaggData 2 2 3 3" xfId="18332"/>
    <cellStyle name="SAPBEXaggData 2 2 3 3 2" xfId="18333"/>
    <cellStyle name="SAPBEXaggData 2 2 3 3 2 2" xfId="18334"/>
    <cellStyle name="SAPBEXaggData 2 2 3 3 2 2 2" xfId="18335"/>
    <cellStyle name="SAPBEXaggData 2 2 3 3 2 3" xfId="18336"/>
    <cellStyle name="SAPBEXaggData 2 2 3 3 3" xfId="18337"/>
    <cellStyle name="SAPBEXaggData 2 2 3 3 3 2" xfId="18338"/>
    <cellStyle name="SAPBEXaggData 2 2 3 3 3 2 2" xfId="18339"/>
    <cellStyle name="SAPBEXaggData 2 2 3 3 3 3" xfId="18340"/>
    <cellStyle name="SAPBEXaggData 2 2 3 3 4" xfId="18341"/>
    <cellStyle name="SAPBEXaggData 2 2 3 3 4 2" xfId="18342"/>
    <cellStyle name="SAPBEXaggData 2 2 3 3 5" xfId="18343"/>
    <cellStyle name="SAPBEXaggData 2 2 3 3 5 2" xfId="18344"/>
    <cellStyle name="SAPBEXaggData 2 2 3 3 6" xfId="18345"/>
    <cellStyle name="SAPBEXaggData 2 2 3 4" xfId="18346"/>
    <cellStyle name="SAPBEXaggData 2 2 3 4 2" xfId="18347"/>
    <cellStyle name="SAPBEXaggData 2 2 3 4 2 2" xfId="18348"/>
    <cellStyle name="SAPBEXaggData 2 2 3 4 2 3" xfId="18349"/>
    <cellStyle name="SAPBEXaggData 2 2 3 4 3" xfId="18350"/>
    <cellStyle name="SAPBEXaggData 2 2 3 4 4" xfId="18351"/>
    <cellStyle name="SAPBEXaggData 2 2 3 5" xfId="18352"/>
    <cellStyle name="SAPBEXaggData 2 2 3 5 2" xfId="18353"/>
    <cellStyle name="SAPBEXaggData 2 2 3 5 2 2" xfId="18354"/>
    <cellStyle name="SAPBEXaggData 2 2 3 5 2 3" xfId="18355"/>
    <cellStyle name="SAPBEXaggData 2 2 3 5 3" xfId="18356"/>
    <cellStyle name="SAPBEXaggData 2 2 3 5 4" xfId="18357"/>
    <cellStyle name="SAPBEXaggData 2 2 3 6" xfId="18358"/>
    <cellStyle name="SAPBEXaggData 2 2 3 6 2" xfId="18359"/>
    <cellStyle name="SAPBEXaggData 2 2 3 6 2 2" xfId="18360"/>
    <cellStyle name="SAPBEXaggData 2 2 3 6 2 3" xfId="18361"/>
    <cellStyle name="SAPBEXaggData 2 2 3 6 3" xfId="18362"/>
    <cellStyle name="SAPBEXaggData 2 2 3 6 4" xfId="18363"/>
    <cellStyle name="SAPBEXaggData 2 2 3 7" xfId="18364"/>
    <cellStyle name="SAPBEXaggData 2 2 3 7 2" xfId="18365"/>
    <cellStyle name="SAPBEXaggData 2 2 3 7 3" xfId="18366"/>
    <cellStyle name="SAPBEXaggData 2 2 3 8" xfId="18367"/>
    <cellStyle name="SAPBEXaggData 2 2 3 9" xfId="18368"/>
    <cellStyle name="SAPBEXaggData 2 2 3_Other Benefits Allocation %" xfId="18369"/>
    <cellStyle name="SAPBEXaggData 2 2 4" xfId="18370"/>
    <cellStyle name="SAPBEXaggData 2 2 4 2" xfId="18371"/>
    <cellStyle name="SAPBEXaggData 2 2 4 2 2" xfId="18372"/>
    <cellStyle name="SAPBEXaggData 2 2 4 2 2 2" xfId="18373"/>
    <cellStyle name="SAPBEXaggData 2 2 4 2 2 3" xfId="18374"/>
    <cellStyle name="SAPBEXaggData 2 2 4 2 3" xfId="18375"/>
    <cellStyle name="SAPBEXaggData 2 2 4 2 4" xfId="18376"/>
    <cellStyle name="SAPBEXaggData 2 2 4 3" xfId="18377"/>
    <cellStyle name="SAPBEXaggData 2 2 4 3 2" xfId="18378"/>
    <cellStyle name="SAPBEXaggData 2 2 4 3 2 2" xfId="18379"/>
    <cellStyle name="SAPBEXaggData 2 2 4 3 2 3" xfId="18380"/>
    <cellStyle name="SAPBEXaggData 2 2 4 3 3" xfId="18381"/>
    <cellStyle name="SAPBEXaggData 2 2 4 3 4" xfId="18382"/>
    <cellStyle name="SAPBEXaggData 2 2 4 4" xfId="18383"/>
    <cellStyle name="SAPBEXaggData 2 2 4 4 2" xfId="18384"/>
    <cellStyle name="SAPBEXaggData 2 2 4 4 2 2" xfId="18385"/>
    <cellStyle name="SAPBEXaggData 2 2 4 4 2 3" xfId="18386"/>
    <cellStyle name="SAPBEXaggData 2 2 4 4 3" xfId="18387"/>
    <cellStyle name="SAPBEXaggData 2 2 4 4 4" xfId="18388"/>
    <cellStyle name="SAPBEXaggData 2 2 4 5" xfId="18389"/>
    <cellStyle name="SAPBEXaggData 2 2 4 5 2" xfId="18390"/>
    <cellStyle name="SAPBEXaggData 2 2 4 5 2 2" xfId="18391"/>
    <cellStyle name="SAPBEXaggData 2 2 4 5 2 3" xfId="18392"/>
    <cellStyle name="SAPBEXaggData 2 2 4 5 3" xfId="18393"/>
    <cellStyle name="SAPBEXaggData 2 2 4 5 4" xfId="18394"/>
    <cellStyle name="SAPBEXaggData 2 2 4 6" xfId="18395"/>
    <cellStyle name="SAPBEXaggData 2 2 4 6 2" xfId="18396"/>
    <cellStyle name="SAPBEXaggData 2 2 4 6 2 2" xfId="18397"/>
    <cellStyle name="SAPBEXaggData 2 2 4 6 2 3" xfId="18398"/>
    <cellStyle name="SAPBEXaggData 2 2 4 6 3" xfId="18399"/>
    <cellStyle name="SAPBEXaggData 2 2 4 6 4" xfId="18400"/>
    <cellStyle name="SAPBEXaggData 2 2 4 7" xfId="18401"/>
    <cellStyle name="SAPBEXaggData 2 2 4 7 2" xfId="18402"/>
    <cellStyle name="SAPBEXaggData 2 2 4 7 3" xfId="18403"/>
    <cellStyle name="SAPBEXaggData 2 2 4 8" xfId="18404"/>
    <cellStyle name="SAPBEXaggData 2 2 4 9" xfId="18405"/>
    <cellStyle name="SAPBEXaggData 2 2 5" xfId="18406"/>
    <cellStyle name="SAPBEXaggData 2 2 5 2" xfId="18407"/>
    <cellStyle name="SAPBEXaggData 2 2 5 2 2" xfId="18408"/>
    <cellStyle name="SAPBEXaggData 2 2 5 2 3" xfId="18409"/>
    <cellStyle name="SAPBEXaggData 2 2 5 3" xfId="18410"/>
    <cellStyle name="SAPBEXaggData 2 2 5 4" xfId="18411"/>
    <cellStyle name="SAPBEXaggData 2 2 6" xfId="18412"/>
    <cellStyle name="SAPBEXaggData 2 2 6 2" xfId="18413"/>
    <cellStyle name="SAPBEXaggData 2 2 6 2 2" xfId="18414"/>
    <cellStyle name="SAPBEXaggData 2 2 6 2 3" xfId="18415"/>
    <cellStyle name="SAPBEXaggData 2 2 6 3" xfId="18416"/>
    <cellStyle name="SAPBEXaggData 2 2 6 4" xfId="18417"/>
    <cellStyle name="SAPBEXaggData 2 2 7" xfId="18418"/>
    <cellStyle name="SAPBEXaggData 2 2 7 2" xfId="18419"/>
    <cellStyle name="SAPBEXaggData 2 2 7 2 2" xfId="18420"/>
    <cellStyle name="SAPBEXaggData 2 2 7 2 3" xfId="18421"/>
    <cellStyle name="SAPBEXaggData 2 2 7 3" xfId="18422"/>
    <cellStyle name="SAPBEXaggData 2 2 7 4" xfId="18423"/>
    <cellStyle name="SAPBEXaggData 2 2 8" xfId="18424"/>
    <cellStyle name="SAPBEXaggData 2 2 8 2" xfId="18425"/>
    <cellStyle name="SAPBEXaggData 2 2 8 2 2" xfId="18426"/>
    <cellStyle name="SAPBEXaggData 2 2 8 2 3" xfId="18427"/>
    <cellStyle name="SAPBEXaggData 2 2 8 3" xfId="18428"/>
    <cellStyle name="SAPBEXaggData 2 2 8 4" xfId="18429"/>
    <cellStyle name="SAPBEXaggData 2 2 9" xfId="18430"/>
    <cellStyle name="SAPBEXaggData 2 2 9 2" xfId="18431"/>
    <cellStyle name="SAPBEXaggData 2 2 9 2 2" xfId="18432"/>
    <cellStyle name="SAPBEXaggData 2 2 9 2 3" xfId="18433"/>
    <cellStyle name="SAPBEXaggData 2 2 9 3" xfId="18434"/>
    <cellStyle name="SAPBEXaggData 2 2 9 4" xfId="18435"/>
    <cellStyle name="SAPBEXaggData 2 2_401K Summary" xfId="18436"/>
    <cellStyle name="SAPBEXaggData 2 3" xfId="18437"/>
    <cellStyle name="SAPBEXaggData 2 3 10" xfId="18438"/>
    <cellStyle name="SAPBEXaggData 2 3 10 2" xfId="18439"/>
    <cellStyle name="SAPBEXaggData 2 3 10 2 2" xfId="18440"/>
    <cellStyle name="SAPBEXaggData 2 3 10 3" xfId="18441"/>
    <cellStyle name="SAPBEXaggData 2 3 11" xfId="18442"/>
    <cellStyle name="SAPBEXaggData 2 3 11 2" xfId="18443"/>
    <cellStyle name="SAPBEXaggData 2 3 11 2 2" xfId="18444"/>
    <cellStyle name="SAPBEXaggData 2 3 11 3" xfId="18445"/>
    <cellStyle name="SAPBEXaggData 2 3 12" xfId="18446"/>
    <cellStyle name="SAPBEXaggData 2 3 2" xfId="18447"/>
    <cellStyle name="SAPBEXaggData 2 3 2 2" xfId="18448"/>
    <cellStyle name="SAPBEXaggData 2 3 2 2 2" xfId="18449"/>
    <cellStyle name="SAPBEXaggData 2 3 2 2 2 2" xfId="18450"/>
    <cellStyle name="SAPBEXaggData 2 3 2 2 2 2 2" xfId="18451"/>
    <cellStyle name="SAPBEXaggData 2 3 2 2 2 3" xfId="18452"/>
    <cellStyle name="SAPBEXaggData 2 3 2 2 3" xfId="18453"/>
    <cellStyle name="SAPBEXaggData 2 3 2 2 3 2" xfId="18454"/>
    <cellStyle name="SAPBEXaggData 2 3 2 2 3 2 2" xfId="18455"/>
    <cellStyle name="SAPBEXaggData 2 3 2 2 3 3" xfId="18456"/>
    <cellStyle name="SAPBEXaggData 2 3 2 2 4" xfId="18457"/>
    <cellStyle name="SAPBEXaggData 2 3 2 2 4 2" xfId="18458"/>
    <cellStyle name="SAPBEXaggData 2 3 2 2 5" xfId="18459"/>
    <cellStyle name="SAPBEXaggData 2 3 2 2 5 2" xfId="18460"/>
    <cellStyle name="SAPBEXaggData 2 3 2 2 6" xfId="18461"/>
    <cellStyle name="SAPBEXaggData 2 3 2 3" xfId="18462"/>
    <cellStyle name="SAPBEXaggData 2 3 2 3 2" xfId="18463"/>
    <cellStyle name="SAPBEXaggData 2 3 2 3 2 2" xfId="18464"/>
    <cellStyle name="SAPBEXaggData 2 3 2 3 2 2 2" xfId="18465"/>
    <cellStyle name="SAPBEXaggData 2 3 2 3 2 3" xfId="18466"/>
    <cellStyle name="SAPBEXaggData 2 3 2 3 3" xfId="18467"/>
    <cellStyle name="SAPBEXaggData 2 3 2 3 3 2" xfId="18468"/>
    <cellStyle name="SAPBEXaggData 2 3 2 3 3 2 2" xfId="18469"/>
    <cellStyle name="SAPBEXaggData 2 3 2 3 3 3" xfId="18470"/>
    <cellStyle name="SAPBEXaggData 2 3 2 3 4" xfId="18471"/>
    <cellStyle name="SAPBEXaggData 2 3 2 3 4 2" xfId="18472"/>
    <cellStyle name="SAPBEXaggData 2 3 2 3 5" xfId="18473"/>
    <cellStyle name="SAPBEXaggData 2 3 2 3 5 2" xfId="18474"/>
    <cellStyle name="SAPBEXaggData 2 3 2 3 6" xfId="18475"/>
    <cellStyle name="SAPBEXaggData 2 3 2 4" xfId="18476"/>
    <cellStyle name="SAPBEXaggData 2 3 2 4 2" xfId="18477"/>
    <cellStyle name="SAPBEXaggData 2 3 2 4 2 2" xfId="18478"/>
    <cellStyle name="SAPBEXaggData 2 3 2 4 2 2 2" xfId="18479"/>
    <cellStyle name="SAPBEXaggData 2 3 2 4 2 3" xfId="18480"/>
    <cellStyle name="SAPBEXaggData 2 3 2 4 3" xfId="18481"/>
    <cellStyle name="SAPBEXaggData 2 3 2 4 3 2" xfId="18482"/>
    <cellStyle name="SAPBEXaggData 2 3 2 4 3 2 2" xfId="18483"/>
    <cellStyle name="SAPBEXaggData 2 3 2 4 3 3" xfId="18484"/>
    <cellStyle name="SAPBEXaggData 2 3 2 4 4" xfId="18485"/>
    <cellStyle name="SAPBEXaggData 2 3 2 4 4 2" xfId="18486"/>
    <cellStyle name="SAPBEXaggData 2 3 2 4 5" xfId="18487"/>
    <cellStyle name="SAPBEXaggData 2 3 2 4 5 2" xfId="18488"/>
    <cellStyle name="SAPBEXaggData 2 3 2 4 6" xfId="18489"/>
    <cellStyle name="SAPBEXaggData 2 3 2 5" xfId="18490"/>
    <cellStyle name="SAPBEXaggData 2 3 2 5 2" xfId="18491"/>
    <cellStyle name="SAPBEXaggData 2 3 2 5 2 2" xfId="18492"/>
    <cellStyle name="SAPBEXaggData 2 3 2 5 3" xfId="18493"/>
    <cellStyle name="SAPBEXaggData 2 3 2 6" xfId="18494"/>
    <cellStyle name="SAPBEXaggData 2 3 2_Other Benefits Allocation %" xfId="18495"/>
    <cellStyle name="SAPBEXaggData 2 3 3" xfId="18496"/>
    <cellStyle name="SAPBEXaggData 2 3 3 2" xfId="18497"/>
    <cellStyle name="SAPBEXaggData 2 3 3 2 2" xfId="18498"/>
    <cellStyle name="SAPBEXaggData 2 3 3 2 2 2" xfId="18499"/>
    <cellStyle name="SAPBEXaggData 2 3 3 2 2 2 2" xfId="18500"/>
    <cellStyle name="SAPBEXaggData 2 3 3 2 2 3" xfId="18501"/>
    <cellStyle name="SAPBEXaggData 2 3 3 2 3" xfId="18502"/>
    <cellStyle name="SAPBEXaggData 2 3 3 2 3 2" xfId="18503"/>
    <cellStyle name="SAPBEXaggData 2 3 3 2 3 2 2" xfId="18504"/>
    <cellStyle name="SAPBEXaggData 2 3 3 2 3 3" xfId="18505"/>
    <cellStyle name="SAPBEXaggData 2 3 3 2 4" xfId="18506"/>
    <cellStyle name="SAPBEXaggData 2 3 3 2 4 2" xfId="18507"/>
    <cellStyle name="SAPBEXaggData 2 3 3 2 5" xfId="18508"/>
    <cellStyle name="SAPBEXaggData 2 3 3 2 5 2" xfId="18509"/>
    <cellStyle name="SAPBEXaggData 2 3 3 2 6" xfId="18510"/>
    <cellStyle name="SAPBEXaggData 2 3 3 3" xfId="18511"/>
    <cellStyle name="SAPBEXaggData 2 3 3 3 2" xfId="18512"/>
    <cellStyle name="SAPBEXaggData 2 3 3 3 2 2" xfId="18513"/>
    <cellStyle name="SAPBEXaggData 2 3 3 3 2 2 2" xfId="18514"/>
    <cellStyle name="SAPBEXaggData 2 3 3 3 2 3" xfId="18515"/>
    <cellStyle name="SAPBEXaggData 2 3 3 3 3" xfId="18516"/>
    <cellStyle name="SAPBEXaggData 2 3 3 3 3 2" xfId="18517"/>
    <cellStyle name="SAPBEXaggData 2 3 3 3 3 2 2" xfId="18518"/>
    <cellStyle name="SAPBEXaggData 2 3 3 3 3 3" xfId="18519"/>
    <cellStyle name="SAPBEXaggData 2 3 3 3 4" xfId="18520"/>
    <cellStyle name="SAPBEXaggData 2 3 3 3 4 2" xfId="18521"/>
    <cellStyle name="SAPBEXaggData 2 3 3 3 5" xfId="18522"/>
    <cellStyle name="SAPBEXaggData 2 3 3 3 5 2" xfId="18523"/>
    <cellStyle name="SAPBEXaggData 2 3 3 3 6" xfId="18524"/>
    <cellStyle name="SAPBEXaggData 2 3 3 4" xfId="18525"/>
    <cellStyle name="SAPBEXaggData 2 3 3 4 2" xfId="18526"/>
    <cellStyle name="SAPBEXaggData 2 3 3 4 2 2" xfId="18527"/>
    <cellStyle name="SAPBEXaggData 2 3 3 4 3" xfId="18528"/>
    <cellStyle name="SAPBEXaggData 2 3 3 5" xfId="18529"/>
    <cellStyle name="SAPBEXaggData 2 3 3 5 2" xfId="18530"/>
    <cellStyle name="SAPBEXaggData 2 3 3 5 2 2" xfId="18531"/>
    <cellStyle name="SAPBEXaggData 2 3 3 5 3" xfId="18532"/>
    <cellStyle name="SAPBEXaggData 2 3 3 6" xfId="18533"/>
    <cellStyle name="SAPBEXaggData 2 3 3 6 2" xfId="18534"/>
    <cellStyle name="SAPBEXaggData 2 3 3 7" xfId="18535"/>
    <cellStyle name="SAPBEXaggData 2 3 3 7 2" xfId="18536"/>
    <cellStyle name="SAPBEXaggData 2 3 3 8" xfId="18537"/>
    <cellStyle name="SAPBEXaggData 2 3 3_Other Benefits Allocation %" xfId="18538"/>
    <cellStyle name="SAPBEXaggData 2 3 4" xfId="18539"/>
    <cellStyle name="SAPBEXaggData 2 3 4 2" xfId="18540"/>
    <cellStyle name="SAPBEXaggData 2 3 4 2 2" xfId="18541"/>
    <cellStyle name="SAPBEXaggData 2 3 4 2 3" xfId="18542"/>
    <cellStyle name="SAPBEXaggData 2 3 4 3" xfId="18543"/>
    <cellStyle name="SAPBEXaggData 2 3 4 4" xfId="18544"/>
    <cellStyle name="SAPBEXaggData 2 3 5" xfId="18545"/>
    <cellStyle name="SAPBEXaggData 2 3 5 2" xfId="18546"/>
    <cellStyle name="SAPBEXaggData 2 3 5 2 2" xfId="18547"/>
    <cellStyle name="SAPBEXaggData 2 3 5 2 3" xfId="18548"/>
    <cellStyle name="SAPBEXaggData 2 3 5 3" xfId="18549"/>
    <cellStyle name="SAPBEXaggData 2 3 5 4" xfId="18550"/>
    <cellStyle name="SAPBEXaggData 2 3 6" xfId="18551"/>
    <cellStyle name="SAPBEXaggData 2 3 6 2" xfId="18552"/>
    <cellStyle name="SAPBEXaggData 2 3 6 2 2" xfId="18553"/>
    <cellStyle name="SAPBEXaggData 2 3 6 2 3" xfId="18554"/>
    <cellStyle name="SAPBEXaggData 2 3 6 3" xfId="18555"/>
    <cellStyle name="SAPBEXaggData 2 3 6 4" xfId="18556"/>
    <cellStyle name="SAPBEXaggData 2 3 7" xfId="18557"/>
    <cellStyle name="SAPBEXaggData 2 3 7 2" xfId="18558"/>
    <cellStyle name="SAPBEXaggData 2 3 7 2 2" xfId="18559"/>
    <cellStyle name="SAPBEXaggData 2 3 7 3" xfId="18560"/>
    <cellStyle name="SAPBEXaggData 2 3 8" xfId="18561"/>
    <cellStyle name="SAPBEXaggData 2 3 8 2" xfId="18562"/>
    <cellStyle name="SAPBEXaggData 2 3 8 2 2" xfId="18563"/>
    <cellStyle name="SAPBEXaggData 2 3 8 3" xfId="18564"/>
    <cellStyle name="SAPBEXaggData 2 3 9" xfId="18565"/>
    <cellStyle name="SAPBEXaggData 2 3 9 2" xfId="18566"/>
    <cellStyle name="SAPBEXaggData 2 3 9 2 2" xfId="18567"/>
    <cellStyle name="SAPBEXaggData 2 3 9 3" xfId="18568"/>
    <cellStyle name="SAPBEXaggData 2 3_401K Summary" xfId="18569"/>
    <cellStyle name="SAPBEXaggData 2 4" xfId="18570"/>
    <cellStyle name="SAPBEXaggData 2 4 2" xfId="18571"/>
    <cellStyle name="SAPBEXaggData 2 4 2 2" xfId="18572"/>
    <cellStyle name="SAPBEXaggData 2 4 2 2 2" xfId="18573"/>
    <cellStyle name="SAPBEXaggData 2 4 2 2 2 2" xfId="18574"/>
    <cellStyle name="SAPBEXaggData 2 4 2 2 3" xfId="18575"/>
    <cellStyle name="SAPBEXaggData 2 4 2 3" xfId="18576"/>
    <cellStyle name="SAPBEXaggData 2 4 2 3 2" xfId="18577"/>
    <cellStyle name="SAPBEXaggData 2 4 2 3 2 2" xfId="18578"/>
    <cellStyle name="SAPBEXaggData 2 4 2 3 3" xfId="18579"/>
    <cellStyle name="SAPBEXaggData 2 4 2 4" xfId="18580"/>
    <cellStyle name="SAPBEXaggData 2 4 2 4 2" xfId="18581"/>
    <cellStyle name="SAPBEXaggData 2 4 2 5" xfId="18582"/>
    <cellStyle name="SAPBEXaggData 2 4 2 5 2" xfId="18583"/>
    <cellStyle name="SAPBEXaggData 2 4 2 6" xfId="18584"/>
    <cellStyle name="SAPBEXaggData 2 4 3" xfId="18585"/>
    <cellStyle name="SAPBEXaggData 2 4 3 2" xfId="18586"/>
    <cellStyle name="SAPBEXaggData 2 4 3 2 2" xfId="18587"/>
    <cellStyle name="SAPBEXaggData 2 4 3 2 2 2" xfId="18588"/>
    <cellStyle name="SAPBEXaggData 2 4 3 2 3" xfId="18589"/>
    <cellStyle name="SAPBEXaggData 2 4 3 3" xfId="18590"/>
    <cellStyle name="SAPBEXaggData 2 4 3 3 2" xfId="18591"/>
    <cellStyle name="SAPBEXaggData 2 4 3 3 2 2" xfId="18592"/>
    <cellStyle name="SAPBEXaggData 2 4 3 3 3" xfId="18593"/>
    <cellStyle name="SAPBEXaggData 2 4 3 4" xfId="18594"/>
    <cellStyle name="SAPBEXaggData 2 4 3 4 2" xfId="18595"/>
    <cellStyle name="SAPBEXaggData 2 4 3 5" xfId="18596"/>
    <cellStyle name="SAPBEXaggData 2 4 3 5 2" xfId="18597"/>
    <cellStyle name="SAPBEXaggData 2 4 3 6" xfId="18598"/>
    <cellStyle name="SAPBEXaggData 2 4 4" xfId="18599"/>
    <cellStyle name="SAPBEXaggData 2 4 4 2" xfId="18600"/>
    <cellStyle name="SAPBEXaggData 2 4 4 2 2" xfId="18601"/>
    <cellStyle name="SAPBEXaggData 2 4 4 2 2 2" xfId="18602"/>
    <cellStyle name="SAPBEXaggData 2 4 4 2 3" xfId="18603"/>
    <cellStyle name="SAPBEXaggData 2 4 4 3" xfId="18604"/>
    <cellStyle name="SAPBEXaggData 2 4 4 3 2" xfId="18605"/>
    <cellStyle name="SAPBEXaggData 2 4 4 3 2 2" xfId="18606"/>
    <cellStyle name="SAPBEXaggData 2 4 4 3 3" xfId="18607"/>
    <cellStyle name="SAPBEXaggData 2 4 4 4" xfId="18608"/>
    <cellStyle name="SAPBEXaggData 2 4 4 4 2" xfId="18609"/>
    <cellStyle name="SAPBEXaggData 2 4 4 5" xfId="18610"/>
    <cellStyle name="SAPBEXaggData 2 4 4 5 2" xfId="18611"/>
    <cellStyle name="SAPBEXaggData 2 4 4 6" xfId="18612"/>
    <cellStyle name="SAPBEXaggData 2 4 5" xfId="18613"/>
    <cellStyle name="SAPBEXaggData 2 4 5 2" xfId="18614"/>
    <cellStyle name="SAPBEXaggData 2 4 5 2 2" xfId="18615"/>
    <cellStyle name="SAPBEXaggData 2 4 5 2 3" xfId="18616"/>
    <cellStyle name="SAPBEXaggData 2 4 5 3" xfId="18617"/>
    <cellStyle name="SAPBEXaggData 2 4 5 4" xfId="18618"/>
    <cellStyle name="SAPBEXaggData 2 4 6" xfId="18619"/>
    <cellStyle name="SAPBEXaggData 2 4 6 2" xfId="18620"/>
    <cellStyle name="SAPBEXaggData 2 4 6 2 2" xfId="18621"/>
    <cellStyle name="SAPBEXaggData 2 4 6 2 3" xfId="18622"/>
    <cellStyle name="SAPBEXaggData 2 4 6 3" xfId="18623"/>
    <cellStyle name="SAPBEXaggData 2 4 6 4" xfId="18624"/>
    <cellStyle name="SAPBEXaggData 2 4 7" xfId="18625"/>
    <cellStyle name="SAPBEXaggData 2 4 7 2" xfId="18626"/>
    <cellStyle name="SAPBEXaggData 2 4 7 3" xfId="18627"/>
    <cellStyle name="SAPBEXaggData 2 4 8" xfId="18628"/>
    <cellStyle name="SAPBEXaggData 2 4 9" xfId="18629"/>
    <cellStyle name="SAPBEXaggData 2 4_Other Benefits Allocation %" xfId="18630"/>
    <cellStyle name="SAPBEXaggData 2 5" xfId="18631"/>
    <cellStyle name="SAPBEXaggData 2 5 2" xfId="18632"/>
    <cellStyle name="SAPBEXaggData 2 5 2 2" xfId="18633"/>
    <cellStyle name="SAPBEXaggData 2 5 2 2 2" xfId="18634"/>
    <cellStyle name="SAPBEXaggData 2 5 2 2 3" xfId="18635"/>
    <cellStyle name="SAPBEXaggData 2 5 2 3" xfId="18636"/>
    <cellStyle name="SAPBEXaggData 2 5 2 4" xfId="18637"/>
    <cellStyle name="SAPBEXaggData 2 5 3" xfId="18638"/>
    <cellStyle name="SAPBEXaggData 2 5 3 2" xfId="18639"/>
    <cellStyle name="SAPBEXaggData 2 5 3 2 2" xfId="18640"/>
    <cellStyle name="SAPBEXaggData 2 5 3 2 3" xfId="18641"/>
    <cellStyle name="SAPBEXaggData 2 5 3 3" xfId="18642"/>
    <cellStyle name="SAPBEXaggData 2 5 3 4" xfId="18643"/>
    <cellStyle name="SAPBEXaggData 2 5 4" xfId="18644"/>
    <cellStyle name="SAPBEXaggData 2 5 4 2" xfId="18645"/>
    <cellStyle name="SAPBEXaggData 2 5 4 2 2" xfId="18646"/>
    <cellStyle name="SAPBEXaggData 2 5 4 2 3" xfId="18647"/>
    <cellStyle name="SAPBEXaggData 2 5 4 3" xfId="18648"/>
    <cellStyle name="SAPBEXaggData 2 5 4 4" xfId="18649"/>
    <cellStyle name="SAPBEXaggData 2 5 5" xfId="18650"/>
    <cellStyle name="SAPBEXaggData 2 5 5 2" xfId="18651"/>
    <cellStyle name="SAPBEXaggData 2 5 5 2 2" xfId="18652"/>
    <cellStyle name="SAPBEXaggData 2 5 5 2 3" xfId="18653"/>
    <cellStyle name="SAPBEXaggData 2 5 5 3" xfId="18654"/>
    <cellStyle name="SAPBEXaggData 2 5 5 4" xfId="18655"/>
    <cellStyle name="SAPBEXaggData 2 5 6" xfId="18656"/>
    <cellStyle name="SAPBEXaggData 2 5 6 2" xfId="18657"/>
    <cellStyle name="SAPBEXaggData 2 5 6 2 2" xfId="18658"/>
    <cellStyle name="SAPBEXaggData 2 5 6 2 3" xfId="18659"/>
    <cellStyle name="SAPBEXaggData 2 5 6 3" xfId="18660"/>
    <cellStyle name="SAPBEXaggData 2 5 6 4" xfId="18661"/>
    <cellStyle name="SAPBEXaggData 2 5 7" xfId="18662"/>
    <cellStyle name="SAPBEXaggData 2 5 7 2" xfId="18663"/>
    <cellStyle name="SAPBEXaggData 2 5 7 3" xfId="18664"/>
    <cellStyle name="SAPBEXaggData 2 5 8" xfId="18665"/>
    <cellStyle name="SAPBEXaggData 2 5 9" xfId="18666"/>
    <cellStyle name="SAPBEXaggData 2 6" xfId="18667"/>
    <cellStyle name="SAPBEXaggData 2 6 2" xfId="18668"/>
    <cellStyle name="SAPBEXaggData 2 6 2 2" xfId="18669"/>
    <cellStyle name="SAPBEXaggData 2 6 2 3" xfId="18670"/>
    <cellStyle name="SAPBEXaggData 2 6 3" xfId="18671"/>
    <cellStyle name="SAPBEXaggData 2 6 4" xfId="18672"/>
    <cellStyle name="SAPBEXaggData 2 7" xfId="18673"/>
    <cellStyle name="SAPBEXaggData 2 7 2" xfId="18674"/>
    <cellStyle name="SAPBEXaggData 2 7 2 2" xfId="18675"/>
    <cellStyle name="SAPBEXaggData 2 7 2 3" xfId="18676"/>
    <cellStyle name="SAPBEXaggData 2 7 3" xfId="18677"/>
    <cellStyle name="SAPBEXaggData 2 7 4" xfId="18678"/>
    <cellStyle name="SAPBEXaggData 2 8" xfId="18679"/>
    <cellStyle name="SAPBEXaggData 2 8 2" xfId="18680"/>
    <cellStyle name="SAPBEXaggData 2 8 2 2" xfId="18681"/>
    <cellStyle name="SAPBEXaggData 2 8 2 3" xfId="18682"/>
    <cellStyle name="SAPBEXaggData 2 8 3" xfId="18683"/>
    <cellStyle name="SAPBEXaggData 2 8 4" xfId="18684"/>
    <cellStyle name="SAPBEXaggData 2 9" xfId="18685"/>
    <cellStyle name="SAPBEXaggData 2 9 2" xfId="18686"/>
    <cellStyle name="SAPBEXaggData 2 9 2 2" xfId="18687"/>
    <cellStyle name="SAPBEXaggData 2 9 2 2 2" xfId="18688"/>
    <cellStyle name="SAPBEXaggData 2 9 2 2 2 2" xfId="18689"/>
    <cellStyle name="SAPBEXaggData 2 9 2 2 3" xfId="18690"/>
    <cellStyle name="SAPBEXaggData 2 9 2 3" xfId="18691"/>
    <cellStyle name="SAPBEXaggData 2 9 2 3 2" xfId="18692"/>
    <cellStyle name="SAPBEXaggData 2 9 2 3 2 2" xfId="18693"/>
    <cellStyle name="SAPBEXaggData 2 9 2 3 3" xfId="18694"/>
    <cellStyle name="SAPBEXaggData 2 9 2 4" xfId="18695"/>
    <cellStyle name="SAPBEXaggData 2 9 2 4 2" xfId="18696"/>
    <cellStyle name="SAPBEXaggData 2 9 2 5" xfId="18697"/>
    <cellStyle name="SAPBEXaggData 2 9 2 5 2" xfId="18698"/>
    <cellStyle name="SAPBEXaggData 2 9 2 6" xfId="18699"/>
    <cellStyle name="SAPBEXaggData 2 9 3" xfId="18700"/>
    <cellStyle name="SAPBEXaggData 2 9 3 2" xfId="18701"/>
    <cellStyle name="SAPBEXaggData 2 9 3 2 2" xfId="18702"/>
    <cellStyle name="SAPBEXaggData 2 9 3 2 2 2" xfId="18703"/>
    <cellStyle name="SAPBEXaggData 2 9 3 2 3" xfId="18704"/>
    <cellStyle name="SAPBEXaggData 2 9 3 3" xfId="18705"/>
    <cellStyle name="SAPBEXaggData 2 9 3 3 2" xfId="18706"/>
    <cellStyle name="SAPBEXaggData 2 9 3 3 2 2" xfId="18707"/>
    <cellStyle name="SAPBEXaggData 2 9 3 3 3" xfId="18708"/>
    <cellStyle name="SAPBEXaggData 2 9 3 4" xfId="18709"/>
    <cellStyle name="SAPBEXaggData 2 9 3 4 2" xfId="18710"/>
    <cellStyle name="SAPBEXaggData 2 9 3 5" xfId="18711"/>
    <cellStyle name="SAPBEXaggData 2 9 3 5 2" xfId="18712"/>
    <cellStyle name="SAPBEXaggData 2 9 3 6" xfId="18713"/>
    <cellStyle name="SAPBEXaggData 2 9 4" xfId="18714"/>
    <cellStyle name="SAPBEXaggData 2 9 4 2" xfId="18715"/>
    <cellStyle name="SAPBEXaggData 2 9 4 2 2" xfId="18716"/>
    <cellStyle name="SAPBEXaggData 2 9 4 3" xfId="18717"/>
    <cellStyle name="SAPBEXaggData 2 9 5" xfId="18718"/>
    <cellStyle name="SAPBEXaggData 2 9 5 2" xfId="18719"/>
    <cellStyle name="SAPBEXaggData 2 9 5 2 2" xfId="18720"/>
    <cellStyle name="SAPBEXaggData 2 9 5 3" xfId="18721"/>
    <cellStyle name="SAPBEXaggData 2 9 6" xfId="18722"/>
    <cellStyle name="SAPBEXaggData 2 9 6 2" xfId="18723"/>
    <cellStyle name="SAPBEXaggData 2 9 7" xfId="18724"/>
    <cellStyle name="SAPBEXaggData 2 9 7 2" xfId="18725"/>
    <cellStyle name="SAPBEXaggData 2 9 8" xfId="18726"/>
    <cellStyle name="SAPBEXaggData 2 9_Other Benefits Allocation %" xfId="18727"/>
    <cellStyle name="SAPBEXaggData 2_401K Summary" xfId="18728"/>
    <cellStyle name="SAPBEXaggData 3" xfId="18729"/>
    <cellStyle name="SAPBEXaggData 3 10" xfId="18730"/>
    <cellStyle name="SAPBEXaggData 3 10 2" xfId="18731"/>
    <cellStyle name="SAPBEXaggData 3 10 2 2" xfId="18732"/>
    <cellStyle name="SAPBEXaggData 3 10 3" xfId="18733"/>
    <cellStyle name="SAPBEXaggData 3 11" xfId="18734"/>
    <cellStyle name="SAPBEXaggData 3 12" xfId="18735"/>
    <cellStyle name="SAPBEXaggData 3 2" xfId="18736"/>
    <cellStyle name="SAPBEXaggData 3 2 2" xfId="18737"/>
    <cellStyle name="SAPBEXaggData 3 2 2 2" xfId="18738"/>
    <cellStyle name="SAPBEXaggData 3 2 2 2 2" xfId="18739"/>
    <cellStyle name="SAPBEXaggData 3 2 2 2 3" xfId="18740"/>
    <cellStyle name="SAPBEXaggData 3 2 2 3" xfId="18741"/>
    <cellStyle name="SAPBEXaggData 3 2 2 4" xfId="18742"/>
    <cellStyle name="SAPBEXaggData 3 2 3" xfId="18743"/>
    <cellStyle name="SAPBEXaggData 3 2 3 2" xfId="18744"/>
    <cellStyle name="SAPBEXaggData 3 2 3 2 2" xfId="18745"/>
    <cellStyle name="SAPBEXaggData 3 2 3 2 3" xfId="18746"/>
    <cellStyle name="SAPBEXaggData 3 2 3 3" xfId="18747"/>
    <cellStyle name="SAPBEXaggData 3 2 3 4" xfId="18748"/>
    <cellStyle name="SAPBEXaggData 3 2 4" xfId="18749"/>
    <cellStyle name="SAPBEXaggData 3 2 4 2" xfId="18750"/>
    <cellStyle name="SAPBEXaggData 3 2 4 2 2" xfId="18751"/>
    <cellStyle name="SAPBEXaggData 3 2 4 2 3" xfId="18752"/>
    <cellStyle name="SAPBEXaggData 3 2 4 3" xfId="18753"/>
    <cellStyle name="SAPBEXaggData 3 2 4 4" xfId="18754"/>
    <cellStyle name="SAPBEXaggData 3 2 5" xfId="18755"/>
    <cellStyle name="SAPBEXaggData 3 2 5 2" xfId="18756"/>
    <cellStyle name="SAPBEXaggData 3 2 5 2 2" xfId="18757"/>
    <cellStyle name="SAPBEXaggData 3 2 5 2 3" xfId="18758"/>
    <cellStyle name="SAPBEXaggData 3 2 5 3" xfId="18759"/>
    <cellStyle name="SAPBEXaggData 3 2 5 4" xfId="18760"/>
    <cellStyle name="SAPBEXaggData 3 2 6" xfId="18761"/>
    <cellStyle name="SAPBEXaggData 3 2 6 2" xfId="18762"/>
    <cellStyle name="SAPBEXaggData 3 2 6 2 2" xfId="18763"/>
    <cellStyle name="SAPBEXaggData 3 2 6 2 3" xfId="18764"/>
    <cellStyle name="SAPBEXaggData 3 2 6 3" xfId="18765"/>
    <cellStyle name="SAPBEXaggData 3 2 6 4" xfId="18766"/>
    <cellStyle name="SAPBEXaggData 3 2 7" xfId="18767"/>
    <cellStyle name="SAPBEXaggData 3 2 7 2" xfId="18768"/>
    <cellStyle name="SAPBEXaggData 3 2 7 3" xfId="18769"/>
    <cellStyle name="SAPBEXaggData 3 2 8" xfId="18770"/>
    <cellStyle name="SAPBEXaggData 3 2 9" xfId="18771"/>
    <cellStyle name="SAPBEXaggData 3 3" xfId="18772"/>
    <cellStyle name="SAPBEXaggData 3 3 2" xfId="18773"/>
    <cellStyle name="SAPBEXaggData 3 3 2 2" xfId="18774"/>
    <cellStyle name="SAPBEXaggData 3 3 2 2 2" xfId="18775"/>
    <cellStyle name="SAPBEXaggData 3 3 2 2 2 2" xfId="18776"/>
    <cellStyle name="SAPBEXaggData 3 3 2 2 3" xfId="18777"/>
    <cellStyle name="SAPBEXaggData 3 3 2 3" xfId="18778"/>
    <cellStyle name="SAPBEXaggData 3 3 2 3 2" xfId="18779"/>
    <cellStyle name="SAPBEXaggData 3 3 2 3 2 2" xfId="18780"/>
    <cellStyle name="SAPBEXaggData 3 3 2 3 3" xfId="18781"/>
    <cellStyle name="SAPBEXaggData 3 3 2 4" xfId="18782"/>
    <cellStyle name="SAPBEXaggData 3 3 2 4 2" xfId="18783"/>
    <cellStyle name="SAPBEXaggData 3 3 2 5" xfId="18784"/>
    <cellStyle name="SAPBEXaggData 3 3 2 5 2" xfId="18785"/>
    <cellStyle name="SAPBEXaggData 3 3 2 6" xfId="18786"/>
    <cellStyle name="SAPBEXaggData 3 3 3" xfId="18787"/>
    <cellStyle name="SAPBEXaggData 3 3 3 2" xfId="18788"/>
    <cellStyle name="SAPBEXaggData 3 3 3 2 2" xfId="18789"/>
    <cellStyle name="SAPBEXaggData 3 3 3 2 2 2" xfId="18790"/>
    <cellStyle name="SAPBEXaggData 3 3 3 2 3" xfId="18791"/>
    <cellStyle name="SAPBEXaggData 3 3 3 3" xfId="18792"/>
    <cellStyle name="SAPBEXaggData 3 3 3 3 2" xfId="18793"/>
    <cellStyle name="SAPBEXaggData 3 3 3 3 2 2" xfId="18794"/>
    <cellStyle name="SAPBEXaggData 3 3 3 3 3" xfId="18795"/>
    <cellStyle name="SAPBEXaggData 3 3 3 4" xfId="18796"/>
    <cellStyle name="SAPBEXaggData 3 3 3 4 2" xfId="18797"/>
    <cellStyle name="SAPBEXaggData 3 3 3 5" xfId="18798"/>
    <cellStyle name="SAPBEXaggData 3 3 3 5 2" xfId="18799"/>
    <cellStyle name="SAPBEXaggData 3 3 3 6" xfId="18800"/>
    <cellStyle name="SAPBEXaggData 3 3 4" xfId="18801"/>
    <cellStyle name="SAPBEXaggData 3 3 4 2" xfId="18802"/>
    <cellStyle name="SAPBEXaggData 3 3 4 2 2" xfId="18803"/>
    <cellStyle name="SAPBEXaggData 3 3 4 2 3" xfId="18804"/>
    <cellStyle name="SAPBEXaggData 3 3 4 3" xfId="18805"/>
    <cellStyle name="SAPBEXaggData 3 3 4 4" xfId="18806"/>
    <cellStyle name="SAPBEXaggData 3 3 5" xfId="18807"/>
    <cellStyle name="SAPBEXaggData 3 3 5 2" xfId="18808"/>
    <cellStyle name="SAPBEXaggData 3 3 5 2 2" xfId="18809"/>
    <cellStyle name="SAPBEXaggData 3 3 5 2 3" xfId="18810"/>
    <cellStyle name="SAPBEXaggData 3 3 5 3" xfId="18811"/>
    <cellStyle name="SAPBEXaggData 3 3 5 4" xfId="18812"/>
    <cellStyle name="SAPBEXaggData 3 3 6" xfId="18813"/>
    <cellStyle name="SAPBEXaggData 3 3 6 2" xfId="18814"/>
    <cellStyle name="SAPBEXaggData 3 3 6 2 2" xfId="18815"/>
    <cellStyle name="SAPBEXaggData 3 3 6 2 3" xfId="18816"/>
    <cellStyle name="SAPBEXaggData 3 3 6 3" xfId="18817"/>
    <cellStyle name="SAPBEXaggData 3 3 6 4" xfId="18818"/>
    <cellStyle name="SAPBEXaggData 3 3 7" xfId="18819"/>
    <cellStyle name="SAPBEXaggData 3 3 7 2" xfId="18820"/>
    <cellStyle name="SAPBEXaggData 3 3 7 3" xfId="18821"/>
    <cellStyle name="SAPBEXaggData 3 3 8" xfId="18822"/>
    <cellStyle name="SAPBEXaggData 3 3 9" xfId="18823"/>
    <cellStyle name="SAPBEXaggData 3 3_Other Benefits Allocation %" xfId="18824"/>
    <cellStyle name="SAPBEXaggData 3 4" xfId="18825"/>
    <cellStyle name="SAPBEXaggData 3 4 2" xfId="18826"/>
    <cellStyle name="SAPBEXaggData 3 4 2 2" xfId="18827"/>
    <cellStyle name="SAPBEXaggData 3 4 2 2 2" xfId="18828"/>
    <cellStyle name="SAPBEXaggData 3 4 2 2 3" xfId="18829"/>
    <cellStyle name="SAPBEXaggData 3 4 2 3" xfId="18830"/>
    <cellStyle name="SAPBEXaggData 3 4 2 4" xfId="18831"/>
    <cellStyle name="SAPBEXaggData 3 4 3" xfId="18832"/>
    <cellStyle name="SAPBEXaggData 3 4 3 2" xfId="18833"/>
    <cellStyle name="SAPBEXaggData 3 4 3 2 2" xfId="18834"/>
    <cellStyle name="SAPBEXaggData 3 4 3 2 3" xfId="18835"/>
    <cellStyle name="SAPBEXaggData 3 4 3 3" xfId="18836"/>
    <cellStyle name="SAPBEXaggData 3 4 3 4" xfId="18837"/>
    <cellStyle name="SAPBEXaggData 3 4 4" xfId="18838"/>
    <cellStyle name="SAPBEXaggData 3 4 4 2" xfId="18839"/>
    <cellStyle name="SAPBEXaggData 3 4 4 2 2" xfId="18840"/>
    <cellStyle name="SAPBEXaggData 3 4 4 2 3" xfId="18841"/>
    <cellStyle name="SAPBEXaggData 3 4 4 3" xfId="18842"/>
    <cellStyle name="SAPBEXaggData 3 4 4 4" xfId="18843"/>
    <cellStyle name="SAPBEXaggData 3 4 5" xfId="18844"/>
    <cellStyle name="SAPBEXaggData 3 4 5 2" xfId="18845"/>
    <cellStyle name="SAPBEXaggData 3 4 5 2 2" xfId="18846"/>
    <cellStyle name="SAPBEXaggData 3 4 5 2 3" xfId="18847"/>
    <cellStyle name="SAPBEXaggData 3 4 5 3" xfId="18848"/>
    <cellStyle name="SAPBEXaggData 3 4 5 4" xfId="18849"/>
    <cellStyle name="SAPBEXaggData 3 4 6" xfId="18850"/>
    <cellStyle name="SAPBEXaggData 3 4 6 2" xfId="18851"/>
    <cellStyle name="SAPBEXaggData 3 4 6 2 2" xfId="18852"/>
    <cellStyle name="SAPBEXaggData 3 4 6 2 3" xfId="18853"/>
    <cellStyle name="SAPBEXaggData 3 4 6 3" xfId="18854"/>
    <cellStyle name="SAPBEXaggData 3 4 6 4" xfId="18855"/>
    <cellStyle name="SAPBEXaggData 3 4 7" xfId="18856"/>
    <cellStyle name="SAPBEXaggData 3 4 7 2" xfId="18857"/>
    <cellStyle name="SAPBEXaggData 3 4 7 3" xfId="18858"/>
    <cellStyle name="SAPBEXaggData 3 4 8" xfId="18859"/>
    <cellStyle name="SAPBEXaggData 3 4 9" xfId="18860"/>
    <cellStyle name="SAPBEXaggData 3 5" xfId="18861"/>
    <cellStyle name="SAPBEXaggData 3 5 2" xfId="18862"/>
    <cellStyle name="SAPBEXaggData 3 5 2 2" xfId="18863"/>
    <cellStyle name="SAPBEXaggData 3 5 2 3" xfId="18864"/>
    <cellStyle name="SAPBEXaggData 3 5 3" xfId="18865"/>
    <cellStyle name="SAPBEXaggData 3 5 4" xfId="18866"/>
    <cellStyle name="SAPBEXaggData 3 6" xfId="18867"/>
    <cellStyle name="SAPBEXaggData 3 6 2" xfId="18868"/>
    <cellStyle name="SAPBEXaggData 3 6 2 2" xfId="18869"/>
    <cellStyle name="SAPBEXaggData 3 6 2 3" xfId="18870"/>
    <cellStyle name="SAPBEXaggData 3 6 3" xfId="18871"/>
    <cellStyle name="SAPBEXaggData 3 6 4" xfId="18872"/>
    <cellStyle name="SAPBEXaggData 3 7" xfId="18873"/>
    <cellStyle name="SAPBEXaggData 3 7 2" xfId="18874"/>
    <cellStyle name="SAPBEXaggData 3 7 2 2" xfId="18875"/>
    <cellStyle name="SAPBEXaggData 3 7 2 3" xfId="18876"/>
    <cellStyle name="SAPBEXaggData 3 7 3" xfId="18877"/>
    <cellStyle name="SAPBEXaggData 3 7 4" xfId="18878"/>
    <cellStyle name="SAPBEXaggData 3 8" xfId="18879"/>
    <cellStyle name="SAPBEXaggData 3 8 2" xfId="18880"/>
    <cellStyle name="SAPBEXaggData 3 8 2 2" xfId="18881"/>
    <cellStyle name="SAPBEXaggData 3 8 2 3" xfId="18882"/>
    <cellStyle name="SAPBEXaggData 3 8 3" xfId="18883"/>
    <cellStyle name="SAPBEXaggData 3 8 4" xfId="18884"/>
    <cellStyle name="SAPBEXaggData 3 9" xfId="18885"/>
    <cellStyle name="SAPBEXaggData 3 9 2" xfId="18886"/>
    <cellStyle name="SAPBEXaggData 3 9 2 2" xfId="18887"/>
    <cellStyle name="SAPBEXaggData 3 9 2 3" xfId="18888"/>
    <cellStyle name="SAPBEXaggData 3 9 3" xfId="18889"/>
    <cellStyle name="SAPBEXaggData 3 9 4" xfId="18890"/>
    <cellStyle name="SAPBEXaggData 3_401K Summary" xfId="18891"/>
    <cellStyle name="SAPBEXaggData 4" xfId="18892"/>
    <cellStyle name="SAPBEXaggData 4 10" xfId="18893"/>
    <cellStyle name="SAPBEXaggData 4 10 2" xfId="18894"/>
    <cellStyle name="SAPBEXaggData 4 10 2 2" xfId="18895"/>
    <cellStyle name="SAPBEXaggData 4 10 3" xfId="18896"/>
    <cellStyle name="SAPBEXaggData 4 11" xfId="18897"/>
    <cellStyle name="SAPBEXaggData 4 11 2" xfId="18898"/>
    <cellStyle name="SAPBEXaggData 4 11 2 2" xfId="18899"/>
    <cellStyle name="SAPBEXaggData 4 11 3" xfId="18900"/>
    <cellStyle name="SAPBEXaggData 4 12" xfId="18901"/>
    <cellStyle name="SAPBEXaggData 4 12 2" xfId="18902"/>
    <cellStyle name="SAPBEXaggData 4 13" xfId="18903"/>
    <cellStyle name="SAPBEXaggData 4 2" xfId="18904"/>
    <cellStyle name="SAPBEXaggData 4 2 2" xfId="18905"/>
    <cellStyle name="SAPBEXaggData 4 2 2 2" xfId="18906"/>
    <cellStyle name="SAPBEXaggData 4 2 2 3" xfId="18907"/>
    <cellStyle name="SAPBEXaggData 4 2 3" xfId="18908"/>
    <cellStyle name="SAPBEXaggData 4 2 4" xfId="18909"/>
    <cellStyle name="SAPBEXaggData 4 2_Other Benefits Allocation %" xfId="18910"/>
    <cellStyle name="SAPBEXaggData 4 3" xfId="18911"/>
    <cellStyle name="SAPBEXaggData 4 3 2" xfId="18912"/>
    <cellStyle name="SAPBEXaggData 4 3 2 2" xfId="18913"/>
    <cellStyle name="SAPBEXaggData 4 3 2 2 2" xfId="18914"/>
    <cellStyle name="SAPBEXaggData 4 3 2 2 2 2" xfId="18915"/>
    <cellStyle name="SAPBEXaggData 4 3 2 2 3" xfId="18916"/>
    <cellStyle name="SAPBEXaggData 4 3 2 3" xfId="18917"/>
    <cellStyle name="SAPBEXaggData 4 3 2 3 2" xfId="18918"/>
    <cellStyle name="SAPBEXaggData 4 3 2 3 2 2" xfId="18919"/>
    <cellStyle name="SAPBEXaggData 4 3 2 3 3" xfId="18920"/>
    <cellStyle name="SAPBEXaggData 4 3 2 4" xfId="18921"/>
    <cellStyle name="SAPBEXaggData 4 3 2 4 2" xfId="18922"/>
    <cellStyle name="SAPBEXaggData 4 3 2 5" xfId="18923"/>
    <cellStyle name="SAPBEXaggData 4 3 2 5 2" xfId="18924"/>
    <cellStyle name="SAPBEXaggData 4 3 2 6" xfId="18925"/>
    <cellStyle name="SAPBEXaggData 4 3 3" xfId="18926"/>
    <cellStyle name="SAPBEXaggData 4 3 3 2" xfId="18927"/>
    <cellStyle name="SAPBEXaggData 4 3 3 2 2" xfId="18928"/>
    <cellStyle name="SAPBEXaggData 4 3 3 2 2 2" xfId="18929"/>
    <cellStyle name="SAPBEXaggData 4 3 3 2 3" xfId="18930"/>
    <cellStyle name="SAPBEXaggData 4 3 3 3" xfId="18931"/>
    <cellStyle name="SAPBEXaggData 4 3 3 3 2" xfId="18932"/>
    <cellStyle name="SAPBEXaggData 4 3 3 3 2 2" xfId="18933"/>
    <cellStyle name="SAPBEXaggData 4 3 3 3 3" xfId="18934"/>
    <cellStyle name="SAPBEXaggData 4 3 3 4" xfId="18935"/>
    <cellStyle name="SAPBEXaggData 4 3 3 4 2" xfId="18936"/>
    <cellStyle name="SAPBEXaggData 4 3 3 5" xfId="18937"/>
    <cellStyle name="SAPBEXaggData 4 3 3 5 2" xfId="18938"/>
    <cellStyle name="SAPBEXaggData 4 3 3 6" xfId="18939"/>
    <cellStyle name="SAPBEXaggData 4 3 4" xfId="18940"/>
    <cellStyle name="SAPBEXaggData 4 3 4 2" xfId="18941"/>
    <cellStyle name="SAPBEXaggData 4 3 4 2 2" xfId="18942"/>
    <cellStyle name="SAPBEXaggData 4 3 4 3" xfId="18943"/>
    <cellStyle name="SAPBEXaggData 4 3 5" xfId="18944"/>
    <cellStyle name="SAPBEXaggData 4 3 5 2" xfId="18945"/>
    <cellStyle name="SAPBEXaggData 4 3 5 2 2" xfId="18946"/>
    <cellStyle name="SAPBEXaggData 4 3 5 3" xfId="18947"/>
    <cellStyle name="SAPBEXaggData 4 3 6" xfId="18948"/>
    <cellStyle name="SAPBEXaggData 4 3 6 2" xfId="18949"/>
    <cellStyle name="SAPBEXaggData 4 3 7" xfId="18950"/>
    <cellStyle name="SAPBEXaggData 4 3 7 2" xfId="18951"/>
    <cellStyle name="SAPBEXaggData 4 3 8" xfId="18952"/>
    <cellStyle name="SAPBEXaggData 4 3_Other Benefits Allocation %" xfId="18953"/>
    <cellStyle name="SAPBEXaggData 4 4" xfId="18954"/>
    <cellStyle name="SAPBEXaggData 4 4 2" xfId="18955"/>
    <cellStyle name="SAPBEXaggData 4 4 2 2" xfId="18956"/>
    <cellStyle name="SAPBEXaggData 4 4 2 3" xfId="18957"/>
    <cellStyle name="SAPBEXaggData 4 4 3" xfId="18958"/>
    <cellStyle name="SAPBEXaggData 4 4 4" xfId="18959"/>
    <cellStyle name="SAPBEXaggData 4 5" xfId="18960"/>
    <cellStyle name="SAPBEXaggData 4 5 2" xfId="18961"/>
    <cellStyle name="SAPBEXaggData 4 5 2 2" xfId="18962"/>
    <cellStyle name="SAPBEXaggData 4 5 2 3" xfId="18963"/>
    <cellStyle name="SAPBEXaggData 4 5 3" xfId="18964"/>
    <cellStyle name="SAPBEXaggData 4 5 4" xfId="18965"/>
    <cellStyle name="SAPBEXaggData 4 6" xfId="18966"/>
    <cellStyle name="SAPBEXaggData 4 6 2" xfId="18967"/>
    <cellStyle name="SAPBEXaggData 4 6 2 2" xfId="18968"/>
    <cellStyle name="SAPBEXaggData 4 6 2 3" xfId="18969"/>
    <cellStyle name="SAPBEXaggData 4 6 3" xfId="18970"/>
    <cellStyle name="SAPBEXaggData 4 6 4" xfId="18971"/>
    <cellStyle name="SAPBEXaggData 4 7" xfId="18972"/>
    <cellStyle name="SAPBEXaggData 4 7 2" xfId="18973"/>
    <cellStyle name="SAPBEXaggData 4 7 2 2" xfId="18974"/>
    <cellStyle name="SAPBEXaggData 4 7 3" xfId="18975"/>
    <cellStyle name="SAPBEXaggData 4 8" xfId="18976"/>
    <cellStyle name="SAPBEXaggData 4 8 2" xfId="18977"/>
    <cellStyle name="SAPBEXaggData 4 8 2 2" xfId="18978"/>
    <cellStyle name="SAPBEXaggData 4 8 3" xfId="18979"/>
    <cellStyle name="SAPBEXaggData 4 9" xfId="18980"/>
    <cellStyle name="SAPBEXaggData 4 9 2" xfId="18981"/>
    <cellStyle name="SAPBEXaggData 4 9 2 2" xfId="18982"/>
    <cellStyle name="SAPBEXaggData 4 9 3" xfId="18983"/>
    <cellStyle name="SAPBEXaggData 4_401K Summary" xfId="18984"/>
    <cellStyle name="SAPBEXaggData 5" xfId="18985"/>
    <cellStyle name="SAPBEXaggData 5 2" xfId="18986"/>
    <cellStyle name="SAPBEXaggData 5 2 2" xfId="18987"/>
    <cellStyle name="SAPBEXaggData 5 2 2 2" xfId="18988"/>
    <cellStyle name="SAPBEXaggData 5 2 2 3" xfId="18989"/>
    <cellStyle name="SAPBEXaggData 5 2 3" xfId="18990"/>
    <cellStyle name="SAPBEXaggData 5 2 4" xfId="18991"/>
    <cellStyle name="SAPBEXaggData 5 3" xfId="18992"/>
    <cellStyle name="SAPBEXaggData 5 3 2" xfId="18993"/>
    <cellStyle name="SAPBEXaggData 5 3 2 2" xfId="18994"/>
    <cellStyle name="SAPBEXaggData 5 3 2 3" xfId="18995"/>
    <cellStyle name="SAPBEXaggData 5 3 3" xfId="18996"/>
    <cellStyle name="SAPBEXaggData 5 3 4" xfId="18997"/>
    <cellStyle name="SAPBEXaggData 5 4" xfId="18998"/>
    <cellStyle name="SAPBEXaggData 5 4 2" xfId="18999"/>
    <cellStyle name="SAPBEXaggData 5 4 2 2" xfId="19000"/>
    <cellStyle name="SAPBEXaggData 5 4 2 3" xfId="19001"/>
    <cellStyle name="SAPBEXaggData 5 4 3" xfId="19002"/>
    <cellStyle name="SAPBEXaggData 5 4 4" xfId="19003"/>
    <cellStyle name="SAPBEXaggData 5 5" xfId="19004"/>
    <cellStyle name="SAPBEXaggData 5 5 2" xfId="19005"/>
    <cellStyle name="SAPBEXaggData 5 5 2 2" xfId="19006"/>
    <cellStyle name="SAPBEXaggData 5 5 2 3" xfId="19007"/>
    <cellStyle name="SAPBEXaggData 5 5 3" xfId="19008"/>
    <cellStyle name="SAPBEXaggData 5 5 4" xfId="19009"/>
    <cellStyle name="SAPBEXaggData 5 6" xfId="19010"/>
    <cellStyle name="SAPBEXaggData 5 6 2" xfId="19011"/>
    <cellStyle name="SAPBEXaggData 5 6 2 2" xfId="19012"/>
    <cellStyle name="SAPBEXaggData 5 6 2 3" xfId="19013"/>
    <cellStyle name="SAPBEXaggData 5 6 3" xfId="19014"/>
    <cellStyle name="SAPBEXaggData 5 6 4" xfId="19015"/>
    <cellStyle name="SAPBEXaggData 5 7" xfId="19016"/>
    <cellStyle name="SAPBEXaggData 5 7 2" xfId="19017"/>
    <cellStyle name="SAPBEXaggData 5 7 3" xfId="19018"/>
    <cellStyle name="SAPBEXaggData 5 8" xfId="19019"/>
    <cellStyle name="SAPBEXaggData 5 9" xfId="19020"/>
    <cellStyle name="SAPBEXaggData 5_Other Benefits Allocation %" xfId="19021"/>
    <cellStyle name="SAPBEXaggData 6" xfId="19022"/>
    <cellStyle name="SAPBEXaggData 6 2" xfId="19023"/>
    <cellStyle name="SAPBEXaggData 6 2 2" xfId="19024"/>
    <cellStyle name="SAPBEXaggData 6 2 2 2" xfId="19025"/>
    <cellStyle name="SAPBEXaggData 6 2 2 3" xfId="19026"/>
    <cellStyle name="SAPBEXaggData 6 2 3" xfId="19027"/>
    <cellStyle name="SAPBEXaggData 6 2 4" xfId="19028"/>
    <cellStyle name="SAPBEXaggData 6 3" xfId="19029"/>
    <cellStyle name="SAPBEXaggData 6 3 2" xfId="19030"/>
    <cellStyle name="SAPBEXaggData 6 3 2 2" xfId="19031"/>
    <cellStyle name="SAPBEXaggData 6 3 2 3" xfId="19032"/>
    <cellStyle name="SAPBEXaggData 6 3 3" xfId="19033"/>
    <cellStyle name="SAPBEXaggData 6 3 4" xfId="19034"/>
    <cellStyle name="SAPBEXaggData 6 4" xfId="19035"/>
    <cellStyle name="SAPBEXaggData 6 4 2" xfId="19036"/>
    <cellStyle name="SAPBEXaggData 6 4 2 2" xfId="19037"/>
    <cellStyle name="SAPBEXaggData 6 4 2 3" xfId="19038"/>
    <cellStyle name="SAPBEXaggData 6 4 3" xfId="19039"/>
    <cellStyle name="SAPBEXaggData 6 4 4" xfId="19040"/>
    <cellStyle name="SAPBEXaggData 6 5" xfId="19041"/>
    <cellStyle name="SAPBEXaggData 6 5 2" xfId="19042"/>
    <cellStyle name="SAPBEXaggData 6 5 2 2" xfId="19043"/>
    <cellStyle name="SAPBEXaggData 6 5 2 3" xfId="19044"/>
    <cellStyle name="SAPBEXaggData 6 5 3" xfId="19045"/>
    <cellStyle name="SAPBEXaggData 6 5 4" xfId="19046"/>
    <cellStyle name="SAPBEXaggData 6 6" xfId="19047"/>
    <cellStyle name="SAPBEXaggData 6 6 2" xfId="19048"/>
    <cellStyle name="SAPBEXaggData 6 6 2 2" xfId="19049"/>
    <cellStyle name="SAPBEXaggData 6 6 2 3" xfId="19050"/>
    <cellStyle name="SAPBEXaggData 6 6 3" xfId="19051"/>
    <cellStyle name="SAPBEXaggData 6 6 4" xfId="19052"/>
    <cellStyle name="SAPBEXaggData 6 7" xfId="19053"/>
    <cellStyle name="SAPBEXaggData 6 7 2" xfId="19054"/>
    <cellStyle name="SAPBEXaggData 6 7 3" xfId="19055"/>
    <cellStyle name="SAPBEXaggData 6 8" xfId="19056"/>
    <cellStyle name="SAPBEXaggData 6 9" xfId="19057"/>
    <cellStyle name="SAPBEXaggData 6_Other Benefits Allocation %" xfId="19058"/>
    <cellStyle name="SAPBEXaggData 7" xfId="19059"/>
    <cellStyle name="SAPBEXaggData 7 2" xfId="19060"/>
    <cellStyle name="SAPBEXaggData 7 2 2" xfId="19061"/>
    <cellStyle name="SAPBEXaggData 7 2 3" xfId="19062"/>
    <cellStyle name="SAPBEXaggData 7 3" xfId="19063"/>
    <cellStyle name="SAPBEXaggData 7 4" xfId="19064"/>
    <cellStyle name="SAPBEXaggData 7_Other Benefits Allocation %" xfId="19065"/>
    <cellStyle name="SAPBEXaggData 8" xfId="19066"/>
    <cellStyle name="SAPBEXaggData 8 2" xfId="19067"/>
    <cellStyle name="SAPBEXaggData 8 2 2" xfId="19068"/>
    <cellStyle name="SAPBEXaggData 8 2 3" xfId="19069"/>
    <cellStyle name="SAPBEXaggData 8 3" xfId="19070"/>
    <cellStyle name="SAPBEXaggData 8 4" xfId="19071"/>
    <cellStyle name="SAPBEXaggData 8_Other Benefits Allocation %" xfId="19072"/>
    <cellStyle name="SAPBEXaggData 9" xfId="19073"/>
    <cellStyle name="SAPBEXaggData 9 2" xfId="19074"/>
    <cellStyle name="SAPBEXaggData 9 2 2" xfId="19075"/>
    <cellStyle name="SAPBEXaggData 9 2 2 2" xfId="19076"/>
    <cellStyle name="SAPBEXaggData 9 2 2 2 2" xfId="19077"/>
    <cellStyle name="SAPBEXaggData 9 2 2 3" xfId="19078"/>
    <cellStyle name="SAPBEXaggData 9 2 3" xfId="19079"/>
    <cellStyle name="SAPBEXaggData 9 2 3 2" xfId="19080"/>
    <cellStyle name="SAPBEXaggData 9 2 3 2 2" xfId="19081"/>
    <cellStyle name="SAPBEXaggData 9 2 3 3" xfId="19082"/>
    <cellStyle name="SAPBEXaggData 9 2 4" xfId="19083"/>
    <cellStyle name="SAPBEXaggData 9 2 4 2" xfId="19084"/>
    <cellStyle name="SAPBEXaggData 9 2 5" xfId="19085"/>
    <cellStyle name="SAPBEXaggData 9 2 5 2" xfId="19086"/>
    <cellStyle name="SAPBEXaggData 9 2 6" xfId="19087"/>
    <cellStyle name="SAPBEXaggData 9 3" xfId="19088"/>
    <cellStyle name="SAPBEXaggData 9 3 2" xfId="19089"/>
    <cellStyle name="SAPBEXaggData 9 3 2 2" xfId="19090"/>
    <cellStyle name="SAPBEXaggData 9 3 2 2 2" xfId="19091"/>
    <cellStyle name="SAPBEXaggData 9 3 2 3" xfId="19092"/>
    <cellStyle name="SAPBEXaggData 9 3 3" xfId="19093"/>
    <cellStyle name="SAPBEXaggData 9 3 3 2" xfId="19094"/>
    <cellStyle name="SAPBEXaggData 9 3 3 2 2" xfId="19095"/>
    <cellStyle name="SAPBEXaggData 9 3 3 3" xfId="19096"/>
    <cellStyle name="SAPBEXaggData 9 3 4" xfId="19097"/>
    <cellStyle name="SAPBEXaggData 9 3 4 2" xfId="19098"/>
    <cellStyle name="SAPBEXaggData 9 3 5" xfId="19099"/>
    <cellStyle name="SAPBEXaggData 9 3 5 2" xfId="19100"/>
    <cellStyle name="SAPBEXaggData 9 3 6" xfId="19101"/>
    <cellStyle name="SAPBEXaggData 9 4" xfId="19102"/>
    <cellStyle name="SAPBEXaggData 9 4 2" xfId="19103"/>
    <cellStyle name="SAPBEXaggData 9 4 2 2" xfId="19104"/>
    <cellStyle name="SAPBEXaggData 9 4 3" xfId="19105"/>
    <cellStyle name="SAPBEXaggData 9 5" xfId="19106"/>
    <cellStyle name="SAPBEXaggData 9 5 2" xfId="19107"/>
    <cellStyle name="SAPBEXaggData 9 5 2 2" xfId="19108"/>
    <cellStyle name="SAPBEXaggData 9 5 3" xfId="19109"/>
    <cellStyle name="SAPBEXaggData 9 6" xfId="19110"/>
    <cellStyle name="SAPBEXaggData 9 6 2" xfId="19111"/>
    <cellStyle name="SAPBEXaggData 9 7" xfId="19112"/>
    <cellStyle name="SAPBEXaggData 9 7 2" xfId="19113"/>
    <cellStyle name="SAPBEXaggData 9 8" xfId="19114"/>
    <cellStyle name="SAPBEXaggData 9_Other Benefits Allocation %" xfId="19115"/>
    <cellStyle name="SAPBEXaggData_2016-18 Budget Payroll" xfId="19116"/>
    <cellStyle name="SAPBEXaggDataEmph" xfId="19117"/>
    <cellStyle name="SAPBEXaggDataEmph 10" xfId="19118"/>
    <cellStyle name="SAPBEXaggDataEmph 10 2" xfId="19119"/>
    <cellStyle name="SAPBEXaggDataEmph 10 2 2" xfId="19120"/>
    <cellStyle name="SAPBEXaggDataEmph 10 2 2 2" xfId="19121"/>
    <cellStyle name="SAPBEXaggDataEmph 10 2 2 2 2" xfId="19122"/>
    <cellStyle name="SAPBEXaggDataEmph 10 2 2 3" xfId="19123"/>
    <cellStyle name="SAPBEXaggDataEmph 10 2 3" xfId="19124"/>
    <cellStyle name="SAPBEXaggDataEmph 10 2 3 2" xfId="19125"/>
    <cellStyle name="SAPBEXaggDataEmph 10 2 3 2 2" xfId="19126"/>
    <cellStyle name="SAPBEXaggDataEmph 10 2 3 3" xfId="19127"/>
    <cellStyle name="SAPBEXaggDataEmph 10 2 4" xfId="19128"/>
    <cellStyle name="SAPBEXaggDataEmph 10 2 4 2" xfId="19129"/>
    <cellStyle name="SAPBEXaggDataEmph 10 2 5" xfId="19130"/>
    <cellStyle name="SAPBEXaggDataEmph 10 2 5 2" xfId="19131"/>
    <cellStyle name="SAPBEXaggDataEmph 10 2 6" xfId="19132"/>
    <cellStyle name="SAPBEXaggDataEmph 10 3" xfId="19133"/>
    <cellStyle name="SAPBEXaggDataEmph 10 3 2" xfId="19134"/>
    <cellStyle name="SAPBEXaggDataEmph 10 3 2 2" xfId="19135"/>
    <cellStyle name="SAPBEXaggDataEmph 10 3 2 2 2" xfId="19136"/>
    <cellStyle name="SAPBEXaggDataEmph 10 3 2 3" xfId="19137"/>
    <cellStyle name="SAPBEXaggDataEmph 10 3 3" xfId="19138"/>
    <cellStyle name="SAPBEXaggDataEmph 10 3 3 2" xfId="19139"/>
    <cellStyle name="SAPBEXaggDataEmph 10 3 3 2 2" xfId="19140"/>
    <cellStyle name="SAPBEXaggDataEmph 10 3 3 3" xfId="19141"/>
    <cellStyle name="SAPBEXaggDataEmph 10 3 4" xfId="19142"/>
    <cellStyle name="SAPBEXaggDataEmph 10 3 4 2" xfId="19143"/>
    <cellStyle name="SAPBEXaggDataEmph 10 3 5" xfId="19144"/>
    <cellStyle name="SAPBEXaggDataEmph 10 3 5 2" xfId="19145"/>
    <cellStyle name="SAPBEXaggDataEmph 10 3 6" xfId="19146"/>
    <cellStyle name="SAPBEXaggDataEmph 10 4" xfId="19147"/>
    <cellStyle name="SAPBEXaggDataEmph 10 4 2" xfId="19148"/>
    <cellStyle name="SAPBEXaggDataEmph 10 4 2 2" xfId="19149"/>
    <cellStyle name="SAPBEXaggDataEmph 10 4 2 2 2" xfId="19150"/>
    <cellStyle name="SAPBEXaggDataEmph 10 4 2 3" xfId="19151"/>
    <cellStyle name="SAPBEXaggDataEmph 10 4 3" xfId="19152"/>
    <cellStyle name="SAPBEXaggDataEmph 10 4 3 2" xfId="19153"/>
    <cellStyle name="SAPBEXaggDataEmph 10 4 3 2 2" xfId="19154"/>
    <cellStyle name="SAPBEXaggDataEmph 10 4 3 3" xfId="19155"/>
    <cellStyle name="SAPBEXaggDataEmph 10 4 4" xfId="19156"/>
    <cellStyle name="SAPBEXaggDataEmph 10 4 4 2" xfId="19157"/>
    <cellStyle name="SAPBEXaggDataEmph 10 4 5" xfId="19158"/>
    <cellStyle name="SAPBEXaggDataEmph 10 4 5 2" xfId="19159"/>
    <cellStyle name="SAPBEXaggDataEmph 10 4 6" xfId="19160"/>
    <cellStyle name="SAPBEXaggDataEmph 10 5" xfId="19161"/>
    <cellStyle name="SAPBEXaggDataEmph 10 5 2" xfId="19162"/>
    <cellStyle name="SAPBEXaggDataEmph 10 5 2 2" xfId="19163"/>
    <cellStyle name="SAPBEXaggDataEmph 10 5 3" xfId="19164"/>
    <cellStyle name="SAPBEXaggDataEmph 10 6" xfId="19165"/>
    <cellStyle name="SAPBEXaggDataEmph 10_Other Benefits Allocation %" xfId="19166"/>
    <cellStyle name="SAPBEXaggDataEmph 11" xfId="19167"/>
    <cellStyle name="SAPBEXaggDataEmph 11 2" xfId="19168"/>
    <cellStyle name="SAPBEXaggDataEmph 11 3" xfId="19169"/>
    <cellStyle name="SAPBEXaggDataEmph 11_Other Benefits Allocation %" xfId="19170"/>
    <cellStyle name="SAPBEXaggDataEmph 12" xfId="19171"/>
    <cellStyle name="SAPBEXaggDataEmph 12 2" xfId="19172"/>
    <cellStyle name="SAPBEXaggDataEmph 12 2 2" xfId="19173"/>
    <cellStyle name="SAPBEXaggDataEmph 12 2 2 2" xfId="19174"/>
    <cellStyle name="SAPBEXaggDataEmph 12 2 2 2 2" xfId="19175"/>
    <cellStyle name="SAPBEXaggDataEmph 12 2 2 3" xfId="19176"/>
    <cellStyle name="SAPBEXaggDataEmph 12 2 3" xfId="19177"/>
    <cellStyle name="SAPBEXaggDataEmph 12 2 3 2" xfId="19178"/>
    <cellStyle name="SAPBEXaggDataEmph 12 2 3 2 2" xfId="19179"/>
    <cellStyle name="SAPBEXaggDataEmph 12 2 3 3" xfId="19180"/>
    <cellStyle name="SAPBEXaggDataEmph 12 2 4" xfId="19181"/>
    <cellStyle name="SAPBEXaggDataEmph 12 2 4 2" xfId="19182"/>
    <cellStyle name="SAPBEXaggDataEmph 12 2 5" xfId="19183"/>
    <cellStyle name="SAPBEXaggDataEmph 12 2 5 2" xfId="19184"/>
    <cellStyle name="SAPBEXaggDataEmph 12 2 6" xfId="19185"/>
    <cellStyle name="SAPBEXaggDataEmph 12 3" xfId="19186"/>
    <cellStyle name="SAPBEXaggDataEmph 12 3 2" xfId="19187"/>
    <cellStyle name="SAPBEXaggDataEmph 12 3 2 2" xfId="19188"/>
    <cellStyle name="SAPBEXaggDataEmph 12 3 2 2 2" xfId="19189"/>
    <cellStyle name="SAPBEXaggDataEmph 12 3 2 3" xfId="19190"/>
    <cellStyle name="SAPBEXaggDataEmph 12 3 3" xfId="19191"/>
    <cellStyle name="SAPBEXaggDataEmph 12 3 3 2" xfId="19192"/>
    <cellStyle name="SAPBEXaggDataEmph 12 3 3 2 2" xfId="19193"/>
    <cellStyle name="SAPBEXaggDataEmph 12 3 3 3" xfId="19194"/>
    <cellStyle name="SAPBEXaggDataEmph 12 3 4" xfId="19195"/>
    <cellStyle name="SAPBEXaggDataEmph 12 3 4 2" xfId="19196"/>
    <cellStyle name="SAPBEXaggDataEmph 12 3 5" xfId="19197"/>
    <cellStyle name="SAPBEXaggDataEmph 12 3 5 2" xfId="19198"/>
    <cellStyle name="SAPBEXaggDataEmph 12 3 6" xfId="19199"/>
    <cellStyle name="SAPBEXaggDataEmph 12 4" xfId="19200"/>
    <cellStyle name="SAPBEXaggDataEmph 12 4 2" xfId="19201"/>
    <cellStyle name="SAPBEXaggDataEmph 12 4 2 2" xfId="19202"/>
    <cellStyle name="SAPBEXaggDataEmph 12 4 3" xfId="19203"/>
    <cellStyle name="SAPBEXaggDataEmph 12 5" xfId="19204"/>
    <cellStyle name="SAPBEXaggDataEmph 12 5 2" xfId="19205"/>
    <cellStyle name="SAPBEXaggDataEmph 12 5 2 2" xfId="19206"/>
    <cellStyle name="SAPBEXaggDataEmph 12 5 3" xfId="19207"/>
    <cellStyle name="SAPBEXaggDataEmph 12 6" xfId="19208"/>
    <cellStyle name="SAPBEXaggDataEmph 12 6 2" xfId="19209"/>
    <cellStyle name="SAPBEXaggDataEmph 12 7" xfId="19210"/>
    <cellStyle name="SAPBEXaggDataEmph 12 7 2" xfId="19211"/>
    <cellStyle name="SAPBEXaggDataEmph 12 8" xfId="19212"/>
    <cellStyle name="SAPBEXaggDataEmph 12_Other Benefits Allocation %" xfId="19213"/>
    <cellStyle name="SAPBEXaggDataEmph 13" xfId="19214"/>
    <cellStyle name="SAPBEXaggDataEmph 13 2" xfId="19215"/>
    <cellStyle name="SAPBEXaggDataEmph 13 2 2" xfId="19216"/>
    <cellStyle name="SAPBEXaggDataEmph 13 2 2 2" xfId="19217"/>
    <cellStyle name="SAPBEXaggDataEmph 13 2 3" xfId="19218"/>
    <cellStyle name="SAPBEXaggDataEmph 13 3" xfId="19219"/>
    <cellStyle name="SAPBEXaggDataEmph 13 3 2" xfId="19220"/>
    <cellStyle name="SAPBEXaggDataEmph 13 3 2 2" xfId="19221"/>
    <cellStyle name="SAPBEXaggDataEmph 13 3 3" xfId="19222"/>
    <cellStyle name="SAPBEXaggDataEmph 13 4" xfId="19223"/>
    <cellStyle name="SAPBEXaggDataEmph 13 4 2" xfId="19224"/>
    <cellStyle name="SAPBEXaggDataEmph 13 5" xfId="19225"/>
    <cellStyle name="SAPBEXaggDataEmph 13 5 2" xfId="19226"/>
    <cellStyle name="SAPBEXaggDataEmph 13 6" xfId="19227"/>
    <cellStyle name="SAPBEXaggDataEmph 14" xfId="19228"/>
    <cellStyle name="SAPBEXaggDataEmph 14 2" xfId="19229"/>
    <cellStyle name="SAPBEXaggDataEmph 14 2 2" xfId="19230"/>
    <cellStyle name="SAPBEXaggDataEmph 14 2 2 2" xfId="19231"/>
    <cellStyle name="SAPBEXaggDataEmph 14 2 3" xfId="19232"/>
    <cellStyle name="SAPBEXaggDataEmph 14 3" xfId="19233"/>
    <cellStyle name="SAPBEXaggDataEmph 14 3 2" xfId="19234"/>
    <cellStyle name="SAPBEXaggDataEmph 14 3 2 2" xfId="19235"/>
    <cellStyle name="SAPBEXaggDataEmph 14 3 3" xfId="19236"/>
    <cellStyle name="SAPBEXaggDataEmph 14 4" xfId="19237"/>
    <cellStyle name="SAPBEXaggDataEmph 14 4 2" xfId="19238"/>
    <cellStyle name="SAPBEXaggDataEmph 14 5" xfId="19239"/>
    <cellStyle name="SAPBEXaggDataEmph 14 5 2" xfId="19240"/>
    <cellStyle name="SAPBEXaggDataEmph 14 6" xfId="19241"/>
    <cellStyle name="SAPBEXaggDataEmph 15" xfId="19242"/>
    <cellStyle name="SAPBEXaggDataEmph 15 2" xfId="19243"/>
    <cellStyle name="SAPBEXaggDataEmph 15 2 2" xfId="19244"/>
    <cellStyle name="SAPBEXaggDataEmph 15 2 2 2" xfId="19245"/>
    <cellStyle name="SAPBEXaggDataEmph 15 2 3" xfId="19246"/>
    <cellStyle name="SAPBEXaggDataEmph 15 3" xfId="19247"/>
    <cellStyle name="SAPBEXaggDataEmph 15 3 2" xfId="19248"/>
    <cellStyle name="SAPBEXaggDataEmph 15 3 2 2" xfId="19249"/>
    <cellStyle name="SAPBEXaggDataEmph 15 3 3" xfId="19250"/>
    <cellStyle name="SAPBEXaggDataEmph 15 4" xfId="19251"/>
    <cellStyle name="SAPBEXaggDataEmph 15 4 2" xfId="19252"/>
    <cellStyle name="SAPBEXaggDataEmph 15 5" xfId="19253"/>
    <cellStyle name="SAPBEXaggDataEmph 15 5 2" xfId="19254"/>
    <cellStyle name="SAPBEXaggDataEmph 15 6" xfId="19255"/>
    <cellStyle name="SAPBEXaggDataEmph 16" xfId="19256"/>
    <cellStyle name="SAPBEXaggDataEmph 16 2" xfId="19257"/>
    <cellStyle name="SAPBEXaggDataEmph 16 2 2" xfId="19258"/>
    <cellStyle name="SAPBEXaggDataEmph 16 3" xfId="19259"/>
    <cellStyle name="SAPBEXaggDataEmph 17" xfId="19260"/>
    <cellStyle name="SAPBEXaggDataEmph 17 2" xfId="19261"/>
    <cellStyle name="SAPBEXaggDataEmph 17 2 2" xfId="19262"/>
    <cellStyle name="SAPBEXaggDataEmph 17 3" xfId="19263"/>
    <cellStyle name="SAPBEXaggDataEmph 18" xfId="19264"/>
    <cellStyle name="SAPBEXaggDataEmph 18 2" xfId="19265"/>
    <cellStyle name="SAPBEXaggDataEmph 18 2 2" xfId="19266"/>
    <cellStyle name="SAPBEXaggDataEmph 18 3" xfId="19267"/>
    <cellStyle name="SAPBEXaggDataEmph 19" xfId="19268"/>
    <cellStyle name="SAPBEXaggDataEmph 19 2" xfId="19269"/>
    <cellStyle name="SAPBEXaggDataEmph 19 2 2" xfId="19270"/>
    <cellStyle name="SAPBEXaggDataEmph 19 3" xfId="19271"/>
    <cellStyle name="SAPBEXaggDataEmph 2" xfId="19272"/>
    <cellStyle name="SAPBEXaggDataEmph 2 10" xfId="19273"/>
    <cellStyle name="SAPBEXaggDataEmph 2 10 2" xfId="19274"/>
    <cellStyle name="SAPBEXaggDataEmph 2 10 2 2" xfId="19275"/>
    <cellStyle name="SAPBEXaggDataEmph 2 10 3" xfId="19276"/>
    <cellStyle name="SAPBEXaggDataEmph 2 11" xfId="19277"/>
    <cellStyle name="SAPBEXaggDataEmph 2 11 2" xfId="19278"/>
    <cellStyle name="SAPBEXaggDataEmph 2 11 2 2" xfId="19279"/>
    <cellStyle name="SAPBEXaggDataEmph 2 11 3" xfId="19280"/>
    <cellStyle name="SAPBEXaggDataEmph 2 12" xfId="19281"/>
    <cellStyle name="SAPBEXaggDataEmph 2 12 2" xfId="19282"/>
    <cellStyle name="SAPBEXaggDataEmph 2 12 2 2" xfId="19283"/>
    <cellStyle name="SAPBEXaggDataEmph 2 12 3" xfId="19284"/>
    <cellStyle name="SAPBEXaggDataEmph 2 13" xfId="19285"/>
    <cellStyle name="SAPBEXaggDataEmph 2 13 2" xfId="19286"/>
    <cellStyle name="SAPBEXaggDataEmph 2 13 3" xfId="19287"/>
    <cellStyle name="SAPBEXaggDataEmph 2 14" xfId="19288"/>
    <cellStyle name="SAPBEXaggDataEmph 2 14 2" xfId="19289"/>
    <cellStyle name="SAPBEXaggDataEmph 2 14 3" xfId="19290"/>
    <cellStyle name="SAPBEXaggDataEmph 2 15" xfId="19291"/>
    <cellStyle name="SAPBEXaggDataEmph 2 16" xfId="19292"/>
    <cellStyle name="SAPBEXaggDataEmph 2 2" xfId="19293"/>
    <cellStyle name="SAPBEXaggDataEmph 2 2 10" xfId="19294"/>
    <cellStyle name="SAPBEXaggDataEmph 2 2 10 2" xfId="19295"/>
    <cellStyle name="SAPBEXaggDataEmph 2 2 10 2 2" xfId="19296"/>
    <cellStyle name="SAPBEXaggDataEmph 2 2 10 3" xfId="19297"/>
    <cellStyle name="SAPBEXaggDataEmph 2 2 11" xfId="19298"/>
    <cellStyle name="SAPBEXaggDataEmph 2 2 11 2" xfId="19299"/>
    <cellStyle name="SAPBEXaggDataEmph 2 2 11 2 2" xfId="19300"/>
    <cellStyle name="SAPBEXaggDataEmph 2 2 11 3" xfId="19301"/>
    <cellStyle name="SAPBEXaggDataEmph 2 2 12" xfId="19302"/>
    <cellStyle name="SAPBEXaggDataEmph 2 2 2" xfId="19303"/>
    <cellStyle name="SAPBEXaggDataEmph 2 2 2 2" xfId="19304"/>
    <cellStyle name="SAPBEXaggDataEmph 2 2 2 2 2" xfId="19305"/>
    <cellStyle name="SAPBEXaggDataEmph 2 2 2 2 2 2" xfId="19306"/>
    <cellStyle name="SAPBEXaggDataEmph 2 2 2 2 2 2 2" xfId="19307"/>
    <cellStyle name="SAPBEXaggDataEmph 2 2 2 2 2 3" xfId="19308"/>
    <cellStyle name="SAPBEXaggDataEmph 2 2 2 2 3" xfId="19309"/>
    <cellStyle name="SAPBEXaggDataEmph 2 2 2 2 3 2" xfId="19310"/>
    <cellStyle name="SAPBEXaggDataEmph 2 2 2 2 3 2 2" xfId="19311"/>
    <cellStyle name="SAPBEXaggDataEmph 2 2 2 2 3 3" xfId="19312"/>
    <cellStyle name="SAPBEXaggDataEmph 2 2 2 2 4" xfId="19313"/>
    <cellStyle name="SAPBEXaggDataEmph 2 2 2 2 4 2" xfId="19314"/>
    <cellStyle name="SAPBEXaggDataEmph 2 2 2 2 5" xfId="19315"/>
    <cellStyle name="SAPBEXaggDataEmph 2 2 2 2 5 2" xfId="19316"/>
    <cellStyle name="SAPBEXaggDataEmph 2 2 2 2 6" xfId="19317"/>
    <cellStyle name="SAPBEXaggDataEmph 2 2 2 3" xfId="19318"/>
    <cellStyle name="SAPBEXaggDataEmph 2 2 2 3 2" xfId="19319"/>
    <cellStyle name="SAPBEXaggDataEmph 2 2 2 3 2 2" xfId="19320"/>
    <cellStyle name="SAPBEXaggDataEmph 2 2 2 3 2 2 2" xfId="19321"/>
    <cellStyle name="SAPBEXaggDataEmph 2 2 2 3 2 3" xfId="19322"/>
    <cellStyle name="SAPBEXaggDataEmph 2 2 2 3 3" xfId="19323"/>
    <cellStyle name="SAPBEXaggDataEmph 2 2 2 3 3 2" xfId="19324"/>
    <cellStyle name="SAPBEXaggDataEmph 2 2 2 3 3 2 2" xfId="19325"/>
    <cellStyle name="SAPBEXaggDataEmph 2 2 2 3 3 3" xfId="19326"/>
    <cellStyle name="SAPBEXaggDataEmph 2 2 2 3 4" xfId="19327"/>
    <cellStyle name="SAPBEXaggDataEmph 2 2 2 3 4 2" xfId="19328"/>
    <cellStyle name="SAPBEXaggDataEmph 2 2 2 3 5" xfId="19329"/>
    <cellStyle name="SAPBEXaggDataEmph 2 2 2 3 5 2" xfId="19330"/>
    <cellStyle name="SAPBEXaggDataEmph 2 2 2 3 6" xfId="19331"/>
    <cellStyle name="SAPBEXaggDataEmph 2 2 2 4" xfId="19332"/>
    <cellStyle name="SAPBEXaggDataEmph 2 2 2 4 2" xfId="19333"/>
    <cellStyle name="SAPBEXaggDataEmph 2 2 2 4 2 2" xfId="19334"/>
    <cellStyle name="SAPBEXaggDataEmph 2 2 2 4 2 2 2" xfId="19335"/>
    <cellStyle name="SAPBEXaggDataEmph 2 2 2 4 2 3" xfId="19336"/>
    <cellStyle name="SAPBEXaggDataEmph 2 2 2 4 3" xfId="19337"/>
    <cellStyle name="SAPBEXaggDataEmph 2 2 2 4 3 2" xfId="19338"/>
    <cellStyle name="SAPBEXaggDataEmph 2 2 2 4 3 2 2" xfId="19339"/>
    <cellStyle name="SAPBEXaggDataEmph 2 2 2 4 3 3" xfId="19340"/>
    <cellStyle name="SAPBEXaggDataEmph 2 2 2 4 4" xfId="19341"/>
    <cellStyle name="SAPBEXaggDataEmph 2 2 2 4 4 2" xfId="19342"/>
    <cellStyle name="SAPBEXaggDataEmph 2 2 2 4 5" xfId="19343"/>
    <cellStyle name="SAPBEXaggDataEmph 2 2 2 4 5 2" xfId="19344"/>
    <cellStyle name="SAPBEXaggDataEmph 2 2 2 4 6" xfId="19345"/>
    <cellStyle name="SAPBEXaggDataEmph 2 2 2 5" xfId="19346"/>
    <cellStyle name="SAPBEXaggDataEmph 2 2 2 5 2" xfId="19347"/>
    <cellStyle name="SAPBEXaggDataEmph 2 2 2 5 2 2" xfId="19348"/>
    <cellStyle name="SAPBEXaggDataEmph 2 2 2 5 2 3" xfId="19349"/>
    <cellStyle name="SAPBEXaggDataEmph 2 2 2 5 3" xfId="19350"/>
    <cellStyle name="SAPBEXaggDataEmph 2 2 2 5 4" xfId="19351"/>
    <cellStyle name="SAPBEXaggDataEmph 2 2 2 6" xfId="19352"/>
    <cellStyle name="SAPBEXaggDataEmph 2 2 2 6 2" xfId="19353"/>
    <cellStyle name="SAPBEXaggDataEmph 2 2 2 6 2 2" xfId="19354"/>
    <cellStyle name="SAPBEXaggDataEmph 2 2 2 6 2 3" xfId="19355"/>
    <cellStyle name="SAPBEXaggDataEmph 2 2 2 6 3" xfId="19356"/>
    <cellStyle name="SAPBEXaggDataEmph 2 2 2 6 4" xfId="19357"/>
    <cellStyle name="SAPBEXaggDataEmph 2 2 2 7" xfId="19358"/>
    <cellStyle name="SAPBEXaggDataEmph 2 2 2 7 2" xfId="19359"/>
    <cellStyle name="SAPBEXaggDataEmph 2 2 2 7 3" xfId="19360"/>
    <cellStyle name="SAPBEXaggDataEmph 2 2 2 8" xfId="19361"/>
    <cellStyle name="SAPBEXaggDataEmph 2 2 2 9" xfId="19362"/>
    <cellStyle name="SAPBEXaggDataEmph 2 2 2_Other Benefits Allocation %" xfId="19363"/>
    <cellStyle name="SAPBEXaggDataEmph 2 2 3" xfId="19364"/>
    <cellStyle name="SAPBEXaggDataEmph 2 2 3 2" xfId="19365"/>
    <cellStyle name="SAPBEXaggDataEmph 2 2 3 2 2" xfId="19366"/>
    <cellStyle name="SAPBEXaggDataEmph 2 2 3 2 2 2" xfId="19367"/>
    <cellStyle name="SAPBEXaggDataEmph 2 2 3 2 2 2 2" xfId="19368"/>
    <cellStyle name="SAPBEXaggDataEmph 2 2 3 2 2 3" xfId="19369"/>
    <cellStyle name="SAPBEXaggDataEmph 2 2 3 2 3" xfId="19370"/>
    <cellStyle name="SAPBEXaggDataEmph 2 2 3 2 3 2" xfId="19371"/>
    <cellStyle name="SAPBEXaggDataEmph 2 2 3 2 3 2 2" xfId="19372"/>
    <cellStyle name="SAPBEXaggDataEmph 2 2 3 2 3 3" xfId="19373"/>
    <cellStyle name="SAPBEXaggDataEmph 2 2 3 2 4" xfId="19374"/>
    <cellStyle name="SAPBEXaggDataEmph 2 2 3 2 4 2" xfId="19375"/>
    <cellStyle name="SAPBEXaggDataEmph 2 2 3 2 5" xfId="19376"/>
    <cellStyle name="SAPBEXaggDataEmph 2 2 3 2 5 2" xfId="19377"/>
    <cellStyle name="SAPBEXaggDataEmph 2 2 3 2 6" xfId="19378"/>
    <cellStyle name="SAPBEXaggDataEmph 2 2 3 3" xfId="19379"/>
    <cellStyle name="SAPBEXaggDataEmph 2 2 3 3 2" xfId="19380"/>
    <cellStyle name="SAPBEXaggDataEmph 2 2 3 3 2 2" xfId="19381"/>
    <cellStyle name="SAPBEXaggDataEmph 2 2 3 3 2 2 2" xfId="19382"/>
    <cellStyle name="SAPBEXaggDataEmph 2 2 3 3 2 3" xfId="19383"/>
    <cellStyle name="SAPBEXaggDataEmph 2 2 3 3 3" xfId="19384"/>
    <cellStyle name="SAPBEXaggDataEmph 2 2 3 3 3 2" xfId="19385"/>
    <cellStyle name="SAPBEXaggDataEmph 2 2 3 3 3 2 2" xfId="19386"/>
    <cellStyle name="SAPBEXaggDataEmph 2 2 3 3 3 3" xfId="19387"/>
    <cellStyle name="SAPBEXaggDataEmph 2 2 3 3 4" xfId="19388"/>
    <cellStyle name="SAPBEXaggDataEmph 2 2 3 3 4 2" xfId="19389"/>
    <cellStyle name="SAPBEXaggDataEmph 2 2 3 3 5" xfId="19390"/>
    <cellStyle name="SAPBEXaggDataEmph 2 2 3 3 5 2" xfId="19391"/>
    <cellStyle name="SAPBEXaggDataEmph 2 2 3 3 6" xfId="19392"/>
    <cellStyle name="SAPBEXaggDataEmph 2 2 3 4" xfId="19393"/>
    <cellStyle name="SAPBEXaggDataEmph 2 2 3 4 2" xfId="19394"/>
    <cellStyle name="SAPBEXaggDataEmph 2 2 3 4 2 2" xfId="19395"/>
    <cellStyle name="SAPBEXaggDataEmph 2 2 3 4 2 3" xfId="19396"/>
    <cellStyle name="SAPBEXaggDataEmph 2 2 3 4 3" xfId="19397"/>
    <cellStyle name="SAPBEXaggDataEmph 2 2 3 4 4" xfId="19398"/>
    <cellStyle name="SAPBEXaggDataEmph 2 2 3 5" xfId="19399"/>
    <cellStyle name="SAPBEXaggDataEmph 2 2 3 5 2" xfId="19400"/>
    <cellStyle name="SAPBEXaggDataEmph 2 2 3 5 2 2" xfId="19401"/>
    <cellStyle name="SAPBEXaggDataEmph 2 2 3 5 2 3" xfId="19402"/>
    <cellStyle name="SAPBEXaggDataEmph 2 2 3 5 3" xfId="19403"/>
    <cellStyle name="SAPBEXaggDataEmph 2 2 3 5 4" xfId="19404"/>
    <cellStyle name="SAPBEXaggDataEmph 2 2 3 6" xfId="19405"/>
    <cellStyle name="SAPBEXaggDataEmph 2 2 3 6 2" xfId="19406"/>
    <cellStyle name="SAPBEXaggDataEmph 2 2 3 6 2 2" xfId="19407"/>
    <cellStyle name="SAPBEXaggDataEmph 2 2 3 6 2 3" xfId="19408"/>
    <cellStyle name="SAPBEXaggDataEmph 2 2 3 6 3" xfId="19409"/>
    <cellStyle name="SAPBEXaggDataEmph 2 2 3 6 4" xfId="19410"/>
    <cellStyle name="SAPBEXaggDataEmph 2 2 3 7" xfId="19411"/>
    <cellStyle name="SAPBEXaggDataEmph 2 2 3 7 2" xfId="19412"/>
    <cellStyle name="SAPBEXaggDataEmph 2 2 3 7 3" xfId="19413"/>
    <cellStyle name="SAPBEXaggDataEmph 2 2 3 8" xfId="19414"/>
    <cellStyle name="SAPBEXaggDataEmph 2 2 3 9" xfId="19415"/>
    <cellStyle name="SAPBEXaggDataEmph 2 2 3_Other Benefits Allocation %" xfId="19416"/>
    <cellStyle name="SAPBEXaggDataEmph 2 2 4" xfId="19417"/>
    <cellStyle name="SAPBEXaggDataEmph 2 2 4 2" xfId="19418"/>
    <cellStyle name="SAPBEXaggDataEmph 2 2 4 2 2" xfId="19419"/>
    <cellStyle name="SAPBEXaggDataEmph 2 2 4 2 2 2" xfId="19420"/>
    <cellStyle name="SAPBEXaggDataEmph 2 2 4 2 2 3" xfId="19421"/>
    <cellStyle name="SAPBEXaggDataEmph 2 2 4 2 3" xfId="19422"/>
    <cellStyle name="SAPBEXaggDataEmph 2 2 4 2 4" xfId="19423"/>
    <cellStyle name="SAPBEXaggDataEmph 2 2 4 3" xfId="19424"/>
    <cellStyle name="SAPBEXaggDataEmph 2 2 4 3 2" xfId="19425"/>
    <cellStyle name="SAPBEXaggDataEmph 2 2 4 3 2 2" xfId="19426"/>
    <cellStyle name="SAPBEXaggDataEmph 2 2 4 3 2 3" xfId="19427"/>
    <cellStyle name="SAPBEXaggDataEmph 2 2 4 3 3" xfId="19428"/>
    <cellStyle name="SAPBEXaggDataEmph 2 2 4 3 4" xfId="19429"/>
    <cellStyle name="SAPBEXaggDataEmph 2 2 4 4" xfId="19430"/>
    <cellStyle name="SAPBEXaggDataEmph 2 2 4 4 2" xfId="19431"/>
    <cellStyle name="SAPBEXaggDataEmph 2 2 4 4 2 2" xfId="19432"/>
    <cellStyle name="SAPBEXaggDataEmph 2 2 4 4 2 3" xfId="19433"/>
    <cellStyle name="SAPBEXaggDataEmph 2 2 4 4 3" xfId="19434"/>
    <cellStyle name="SAPBEXaggDataEmph 2 2 4 4 4" xfId="19435"/>
    <cellStyle name="SAPBEXaggDataEmph 2 2 4 5" xfId="19436"/>
    <cellStyle name="SAPBEXaggDataEmph 2 2 4 5 2" xfId="19437"/>
    <cellStyle name="SAPBEXaggDataEmph 2 2 4 5 2 2" xfId="19438"/>
    <cellStyle name="SAPBEXaggDataEmph 2 2 4 5 2 3" xfId="19439"/>
    <cellStyle name="SAPBEXaggDataEmph 2 2 4 5 3" xfId="19440"/>
    <cellStyle name="SAPBEXaggDataEmph 2 2 4 5 4" xfId="19441"/>
    <cellStyle name="SAPBEXaggDataEmph 2 2 4 6" xfId="19442"/>
    <cellStyle name="SAPBEXaggDataEmph 2 2 4 6 2" xfId="19443"/>
    <cellStyle name="SAPBEXaggDataEmph 2 2 4 6 2 2" xfId="19444"/>
    <cellStyle name="SAPBEXaggDataEmph 2 2 4 6 2 3" xfId="19445"/>
    <cellStyle name="SAPBEXaggDataEmph 2 2 4 6 3" xfId="19446"/>
    <cellStyle name="SAPBEXaggDataEmph 2 2 4 6 4" xfId="19447"/>
    <cellStyle name="SAPBEXaggDataEmph 2 2 4 7" xfId="19448"/>
    <cellStyle name="SAPBEXaggDataEmph 2 2 4 7 2" xfId="19449"/>
    <cellStyle name="SAPBEXaggDataEmph 2 2 4 7 3" xfId="19450"/>
    <cellStyle name="SAPBEXaggDataEmph 2 2 4 8" xfId="19451"/>
    <cellStyle name="SAPBEXaggDataEmph 2 2 4 9" xfId="19452"/>
    <cellStyle name="SAPBEXaggDataEmph 2 2 5" xfId="19453"/>
    <cellStyle name="SAPBEXaggDataEmph 2 2 5 2" xfId="19454"/>
    <cellStyle name="SAPBEXaggDataEmph 2 2 5 2 2" xfId="19455"/>
    <cellStyle name="SAPBEXaggDataEmph 2 2 5 2 3" xfId="19456"/>
    <cellStyle name="SAPBEXaggDataEmph 2 2 5 3" xfId="19457"/>
    <cellStyle name="SAPBEXaggDataEmph 2 2 5 4" xfId="19458"/>
    <cellStyle name="SAPBEXaggDataEmph 2 2 6" xfId="19459"/>
    <cellStyle name="SAPBEXaggDataEmph 2 2 6 2" xfId="19460"/>
    <cellStyle name="SAPBEXaggDataEmph 2 2 6 2 2" xfId="19461"/>
    <cellStyle name="SAPBEXaggDataEmph 2 2 6 2 3" xfId="19462"/>
    <cellStyle name="SAPBEXaggDataEmph 2 2 6 3" xfId="19463"/>
    <cellStyle name="SAPBEXaggDataEmph 2 2 6 4" xfId="19464"/>
    <cellStyle name="SAPBEXaggDataEmph 2 2 7" xfId="19465"/>
    <cellStyle name="SAPBEXaggDataEmph 2 2 7 2" xfId="19466"/>
    <cellStyle name="SAPBEXaggDataEmph 2 2 7 2 2" xfId="19467"/>
    <cellStyle name="SAPBEXaggDataEmph 2 2 7 2 3" xfId="19468"/>
    <cellStyle name="SAPBEXaggDataEmph 2 2 7 3" xfId="19469"/>
    <cellStyle name="SAPBEXaggDataEmph 2 2 7 4" xfId="19470"/>
    <cellStyle name="SAPBEXaggDataEmph 2 2 8" xfId="19471"/>
    <cellStyle name="SAPBEXaggDataEmph 2 2 8 2" xfId="19472"/>
    <cellStyle name="SAPBEXaggDataEmph 2 2 8 2 2" xfId="19473"/>
    <cellStyle name="SAPBEXaggDataEmph 2 2 8 2 3" xfId="19474"/>
    <cellStyle name="SAPBEXaggDataEmph 2 2 8 3" xfId="19475"/>
    <cellStyle name="SAPBEXaggDataEmph 2 2 8 4" xfId="19476"/>
    <cellStyle name="SAPBEXaggDataEmph 2 2 9" xfId="19477"/>
    <cellStyle name="SAPBEXaggDataEmph 2 2 9 2" xfId="19478"/>
    <cellStyle name="SAPBEXaggDataEmph 2 2 9 2 2" xfId="19479"/>
    <cellStyle name="SAPBEXaggDataEmph 2 2 9 2 3" xfId="19480"/>
    <cellStyle name="SAPBEXaggDataEmph 2 2 9 3" xfId="19481"/>
    <cellStyle name="SAPBEXaggDataEmph 2 2 9 4" xfId="19482"/>
    <cellStyle name="SAPBEXaggDataEmph 2 2_401K Summary" xfId="19483"/>
    <cellStyle name="SAPBEXaggDataEmph 2 3" xfId="19484"/>
    <cellStyle name="SAPBEXaggDataEmph 2 3 10" xfId="19485"/>
    <cellStyle name="SAPBEXaggDataEmph 2 3 10 2" xfId="19486"/>
    <cellStyle name="SAPBEXaggDataEmph 2 3 10 2 2" xfId="19487"/>
    <cellStyle name="SAPBEXaggDataEmph 2 3 10 3" xfId="19488"/>
    <cellStyle name="SAPBEXaggDataEmph 2 3 11" xfId="19489"/>
    <cellStyle name="SAPBEXaggDataEmph 2 3 11 2" xfId="19490"/>
    <cellStyle name="SAPBEXaggDataEmph 2 3 11 2 2" xfId="19491"/>
    <cellStyle name="SAPBEXaggDataEmph 2 3 11 3" xfId="19492"/>
    <cellStyle name="SAPBEXaggDataEmph 2 3 12" xfId="19493"/>
    <cellStyle name="SAPBEXaggDataEmph 2 3 2" xfId="19494"/>
    <cellStyle name="SAPBEXaggDataEmph 2 3 2 2" xfId="19495"/>
    <cellStyle name="SAPBEXaggDataEmph 2 3 2 2 2" xfId="19496"/>
    <cellStyle name="SAPBEXaggDataEmph 2 3 2 2 2 2" xfId="19497"/>
    <cellStyle name="SAPBEXaggDataEmph 2 3 2 2 2 2 2" xfId="19498"/>
    <cellStyle name="SAPBEXaggDataEmph 2 3 2 2 2 3" xfId="19499"/>
    <cellStyle name="SAPBEXaggDataEmph 2 3 2 2 3" xfId="19500"/>
    <cellStyle name="SAPBEXaggDataEmph 2 3 2 2 3 2" xfId="19501"/>
    <cellStyle name="SAPBEXaggDataEmph 2 3 2 2 3 2 2" xfId="19502"/>
    <cellStyle name="SAPBEXaggDataEmph 2 3 2 2 3 3" xfId="19503"/>
    <cellStyle name="SAPBEXaggDataEmph 2 3 2 2 4" xfId="19504"/>
    <cellStyle name="SAPBEXaggDataEmph 2 3 2 2 4 2" xfId="19505"/>
    <cellStyle name="SAPBEXaggDataEmph 2 3 2 2 5" xfId="19506"/>
    <cellStyle name="SAPBEXaggDataEmph 2 3 2 2 5 2" xfId="19507"/>
    <cellStyle name="SAPBEXaggDataEmph 2 3 2 2 6" xfId="19508"/>
    <cellStyle name="SAPBEXaggDataEmph 2 3 2 3" xfId="19509"/>
    <cellStyle name="SAPBEXaggDataEmph 2 3 2 3 2" xfId="19510"/>
    <cellStyle name="SAPBEXaggDataEmph 2 3 2 3 2 2" xfId="19511"/>
    <cellStyle name="SAPBEXaggDataEmph 2 3 2 3 2 2 2" xfId="19512"/>
    <cellStyle name="SAPBEXaggDataEmph 2 3 2 3 2 3" xfId="19513"/>
    <cellStyle name="SAPBEXaggDataEmph 2 3 2 3 3" xfId="19514"/>
    <cellStyle name="SAPBEXaggDataEmph 2 3 2 3 3 2" xfId="19515"/>
    <cellStyle name="SAPBEXaggDataEmph 2 3 2 3 3 2 2" xfId="19516"/>
    <cellStyle name="SAPBEXaggDataEmph 2 3 2 3 3 3" xfId="19517"/>
    <cellStyle name="SAPBEXaggDataEmph 2 3 2 3 4" xfId="19518"/>
    <cellStyle name="SAPBEXaggDataEmph 2 3 2 3 4 2" xfId="19519"/>
    <cellStyle name="SAPBEXaggDataEmph 2 3 2 3 5" xfId="19520"/>
    <cellStyle name="SAPBEXaggDataEmph 2 3 2 3 5 2" xfId="19521"/>
    <cellStyle name="SAPBEXaggDataEmph 2 3 2 3 6" xfId="19522"/>
    <cellStyle name="SAPBEXaggDataEmph 2 3 2 4" xfId="19523"/>
    <cellStyle name="SAPBEXaggDataEmph 2 3 2 4 2" xfId="19524"/>
    <cellStyle name="SAPBEXaggDataEmph 2 3 2 4 2 2" xfId="19525"/>
    <cellStyle name="SAPBEXaggDataEmph 2 3 2 4 2 2 2" xfId="19526"/>
    <cellStyle name="SAPBEXaggDataEmph 2 3 2 4 2 3" xfId="19527"/>
    <cellStyle name="SAPBEXaggDataEmph 2 3 2 4 3" xfId="19528"/>
    <cellStyle name="SAPBEXaggDataEmph 2 3 2 4 3 2" xfId="19529"/>
    <cellStyle name="SAPBEXaggDataEmph 2 3 2 4 3 2 2" xfId="19530"/>
    <cellStyle name="SAPBEXaggDataEmph 2 3 2 4 3 3" xfId="19531"/>
    <cellStyle name="SAPBEXaggDataEmph 2 3 2 4 4" xfId="19532"/>
    <cellStyle name="SAPBEXaggDataEmph 2 3 2 4 4 2" xfId="19533"/>
    <cellStyle name="SAPBEXaggDataEmph 2 3 2 4 5" xfId="19534"/>
    <cellStyle name="SAPBEXaggDataEmph 2 3 2 4 5 2" xfId="19535"/>
    <cellStyle name="SAPBEXaggDataEmph 2 3 2 4 6" xfId="19536"/>
    <cellStyle name="SAPBEXaggDataEmph 2 3 2 5" xfId="19537"/>
    <cellStyle name="SAPBEXaggDataEmph 2 3 2 5 2" xfId="19538"/>
    <cellStyle name="SAPBEXaggDataEmph 2 3 2 5 2 2" xfId="19539"/>
    <cellStyle name="SAPBEXaggDataEmph 2 3 2 5 3" xfId="19540"/>
    <cellStyle name="SAPBEXaggDataEmph 2 3 2 6" xfId="19541"/>
    <cellStyle name="SAPBEXaggDataEmph 2 3 2_Other Benefits Allocation %" xfId="19542"/>
    <cellStyle name="SAPBEXaggDataEmph 2 3 3" xfId="19543"/>
    <cellStyle name="SAPBEXaggDataEmph 2 3 3 2" xfId="19544"/>
    <cellStyle name="SAPBEXaggDataEmph 2 3 3 2 2" xfId="19545"/>
    <cellStyle name="SAPBEXaggDataEmph 2 3 3 2 2 2" xfId="19546"/>
    <cellStyle name="SAPBEXaggDataEmph 2 3 3 2 2 2 2" xfId="19547"/>
    <cellStyle name="SAPBEXaggDataEmph 2 3 3 2 2 3" xfId="19548"/>
    <cellStyle name="SAPBEXaggDataEmph 2 3 3 2 3" xfId="19549"/>
    <cellStyle name="SAPBEXaggDataEmph 2 3 3 2 3 2" xfId="19550"/>
    <cellStyle name="SAPBEXaggDataEmph 2 3 3 2 3 2 2" xfId="19551"/>
    <cellStyle name="SAPBEXaggDataEmph 2 3 3 2 3 3" xfId="19552"/>
    <cellStyle name="SAPBEXaggDataEmph 2 3 3 2 4" xfId="19553"/>
    <cellStyle name="SAPBEXaggDataEmph 2 3 3 2 4 2" xfId="19554"/>
    <cellStyle name="SAPBEXaggDataEmph 2 3 3 2 5" xfId="19555"/>
    <cellStyle name="SAPBEXaggDataEmph 2 3 3 2 5 2" xfId="19556"/>
    <cellStyle name="SAPBEXaggDataEmph 2 3 3 2 6" xfId="19557"/>
    <cellStyle name="SAPBEXaggDataEmph 2 3 3 3" xfId="19558"/>
    <cellStyle name="SAPBEXaggDataEmph 2 3 3 3 2" xfId="19559"/>
    <cellStyle name="SAPBEXaggDataEmph 2 3 3 3 2 2" xfId="19560"/>
    <cellStyle name="SAPBEXaggDataEmph 2 3 3 3 2 2 2" xfId="19561"/>
    <cellStyle name="SAPBEXaggDataEmph 2 3 3 3 2 3" xfId="19562"/>
    <cellStyle name="SAPBEXaggDataEmph 2 3 3 3 3" xfId="19563"/>
    <cellStyle name="SAPBEXaggDataEmph 2 3 3 3 3 2" xfId="19564"/>
    <cellStyle name="SAPBEXaggDataEmph 2 3 3 3 3 2 2" xfId="19565"/>
    <cellStyle name="SAPBEXaggDataEmph 2 3 3 3 3 3" xfId="19566"/>
    <cellStyle name="SAPBEXaggDataEmph 2 3 3 3 4" xfId="19567"/>
    <cellStyle name="SAPBEXaggDataEmph 2 3 3 3 4 2" xfId="19568"/>
    <cellStyle name="SAPBEXaggDataEmph 2 3 3 3 5" xfId="19569"/>
    <cellStyle name="SAPBEXaggDataEmph 2 3 3 3 5 2" xfId="19570"/>
    <cellStyle name="SAPBEXaggDataEmph 2 3 3 3 6" xfId="19571"/>
    <cellStyle name="SAPBEXaggDataEmph 2 3 3 4" xfId="19572"/>
    <cellStyle name="SAPBEXaggDataEmph 2 3 3 4 2" xfId="19573"/>
    <cellStyle name="SAPBEXaggDataEmph 2 3 3 4 2 2" xfId="19574"/>
    <cellStyle name="SAPBEXaggDataEmph 2 3 3 4 3" xfId="19575"/>
    <cellStyle name="SAPBEXaggDataEmph 2 3 3 5" xfId="19576"/>
    <cellStyle name="SAPBEXaggDataEmph 2 3 3 5 2" xfId="19577"/>
    <cellStyle name="SAPBEXaggDataEmph 2 3 3 5 2 2" xfId="19578"/>
    <cellStyle name="SAPBEXaggDataEmph 2 3 3 5 3" xfId="19579"/>
    <cellStyle name="SAPBEXaggDataEmph 2 3 3 6" xfId="19580"/>
    <cellStyle name="SAPBEXaggDataEmph 2 3 3 6 2" xfId="19581"/>
    <cellStyle name="SAPBEXaggDataEmph 2 3 3 7" xfId="19582"/>
    <cellStyle name="SAPBEXaggDataEmph 2 3 3 7 2" xfId="19583"/>
    <cellStyle name="SAPBEXaggDataEmph 2 3 3 8" xfId="19584"/>
    <cellStyle name="SAPBEXaggDataEmph 2 3 3_Other Benefits Allocation %" xfId="19585"/>
    <cellStyle name="SAPBEXaggDataEmph 2 3 4" xfId="19586"/>
    <cellStyle name="SAPBEXaggDataEmph 2 3 4 2" xfId="19587"/>
    <cellStyle name="SAPBEXaggDataEmph 2 3 4 2 2" xfId="19588"/>
    <cellStyle name="SAPBEXaggDataEmph 2 3 4 2 3" xfId="19589"/>
    <cellStyle name="SAPBEXaggDataEmph 2 3 4 3" xfId="19590"/>
    <cellStyle name="SAPBEXaggDataEmph 2 3 4 4" xfId="19591"/>
    <cellStyle name="SAPBEXaggDataEmph 2 3 5" xfId="19592"/>
    <cellStyle name="SAPBEXaggDataEmph 2 3 5 2" xfId="19593"/>
    <cellStyle name="SAPBEXaggDataEmph 2 3 5 2 2" xfId="19594"/>
    <cellStyle name="SAPBEXaggDataEmph 2 3 5 2 3" xfId="19595"/>
    <cellStyle name="SAPBEXaggDataEmph 2 3 5 3" xfId="19596"/>
    <cellStyle name="SAPBEXaggDataEmph 2 3 5 4" xfId="19597"/>
    <cellStyle name="SAPBEXaggDataEmph 2 3 6" xfId="19598"/>
    <cellStyle name="SAPBEXaggDataEmph 2 3 6 2" xfId="19599"/>
    <cellStyle name="SAPBEXaggDataEmph 2 3 6 2 2" xfId="19600"/>
    <cellStyle name="SAPBEXaggDataEmph 2 3 6 2 3" xfId="19601"/>
    <cellStyle name="SAPBEXaggDataEmph 2 3 6 3" xfId="19602"/>
    <cellStyle name="SAPBEXaggDataEmph 2 3 6 4" xfId="19603"/>
    <cellStyle name="SAPBEXaggDataEmph 2 3 7" xfId="19604"/>
    <cellStyle name="SAPBEXaggDataEmph 2 3 7 2" xfId="19605"/>
    <cellStyle name="SAPBEXaggDataEmph 2 3 7 2 2" xfId="19606"/>
    <cellStyle name="SAPBEXaggDataEmph 2 3 7 3" xfId="19607"/>
    <cellStyle name="SAPBEXaggDataEmph 2 3 8" xfId="19608"/>
    <cellStyle name="SAPBEXaggDataEmph 2 3 8 2" xfId="19609"/>
    <cellStyle name="SAPBEXaggDataEmph 2 3 8 2 2" xfId="19610"/>
    <cellStyle name="SAPBEXaggDataEmph 2 3 8 3" xfId="19611"/>
    <cellStyle name="SAPBEXaggDataEmph 2 3 9" xfId="19612"/>
    <cellStyle name="SAPBEXaggDataEmph 2 3 9 2" xfId="19613"/>
    <cellStyle name="SAPBEXaggDataEmph 2 3 9 2 2" xfId="19614"/>
    <cellStyle name="SAPBEXaggDataEmph 2 3 9 3" xfId="19615"/>
    <cellStyle name="SAPBEXaggDataEmph 2 3_401K Summary" xfId="19616"/>
    <cellStyle name="SAPBEXaggDataEmph 2 4" xfId="19617"/>
    <cellStyle name="SAPBEXaggDataEmph 2 4 2" xfId="19618"/>
    <cellStyle name="SAPBEXaggDataEmph 2 4 2 2" xfId="19619"/>
    <cellStyle name="SAPBEXaggDataEmph 2 4 2 2 2" xfId="19620"/>
    <cellStyle name="SAPBEXaggDataEmph 2 4 2 2 2 2" xfId="19621"/>
    <cellStyle name="SAPBEXaggDataEmph 2 4 2 2 3" xfId="19622"/>
    <cellStyle name="SAPBEXaggDataEmph 2 4 2 3" xfId="19623"/>
    <cellStyle name="SAPBEXaggDataEmph 2 4 2 3 2" xfId="19624"/>
    <cellStyle name="SAPBEXaggDataEmph 2 4 2 3 2 2" xfId="19625"/>
    <cellStyle name="SAPBEXaggDataEmph 2 4 2 3 3" xfId="19626"/>
    <cellStyle name="SAPBEXaggDataEmph 2 4 2 4" xfId="19627"/>
    <cellStyle name="SAPBEXaggDataEmph 2 4 2 4 2" xfId="19628"/>
    <cellStyle name="SAPBEXaggDataEmph 2 4 2 5" xfId="19629"/>
    <cellStyle name="SAPBEXaggDataEmph 2 4 2 5 2" xfId="19630"/>
    <cellStyle name="SAPBEXaggDataEmph 2 4 2 6" xfId="19631"/>
    <cellStyle name="SAPBEXaggDataEmph 2 4 3" xfId="19632"/>
    <cellStyle name="SAPBEXaggDataEmph 2 4 3 2" xfId="19633"/>
    <cellStyle name="SAPBEXaggDataEmph 2 4 3 2 2" xfId="19634"/>
    <cellStyle name="SAPBEXaggDataEmph 2 4 3 2 2 2" xfId="19635"/>
    <cellStyle name="SAPBEXaggDataEmph 2 4 3 2 3" xfId="19636"/>
    <cellStyle name="SAPBEXaggDataEmph 2 4 3 3" xfId="19637"/>
    <cellStyle name="SAPBEXaggDataEmph 2 4 3 3 2" xfId="19638"/>
    <cellStyle name="SAPBEXaggDataEmph 2 4 3 3 2 2" xfId="19639"/>
    <cellStyle name="SAPBEXaggDataEmph 2 4 3 3 3" xfId="19640"/>
    <cellStyle name="SAPBEXaggDataEmph 2 4 3 4" xfId="19641"/>
    <cellStyle name="SAPBEXaggDataEmph 2 4 3 4 2" xfId="19642"/>
    <cellStyle name="SAPBEXaggDataEmph 2 4 3 5" xfId="19643"/>
    <cellStyle name="SAPBEXaggDataEmph 2 4 3 5 2" xfId="19644"/>
    <cellStyle name="SAPBEXaggDataEmph 2 4 3 6" xfId="19645"/>
    <cellStyle name="SAPBEXaggDataEmph 2 4 4" xfId="19646"/>
    <cellStyle name="SAPBEXaggDataEmph 2 4 4 2" xfId="19647"/>
    <cellStyle name="SAPBEXaggDataEmph 2 4 4 2 2" xfId="19648"/>
    <cellStyle name="SAPBEXaggDataEmph 2 4 4 2 2 2" xfId="19649"/>
    <cellStyle name="SAPBEXaggDataEmph 2 4 4 2 3" xfId="19650"/>
    <cellStyle name="SAPBEXaggDataEmph 2 4 4 3" xfId="19651"/>
    <cellStyle name="SAPBEXaggDataEmph 2 4 4 3 2" xfId="19652"/>
    <cellStyle name="SAPBEXaggDataEmph 2 4 4 3 2 2" xfId="19653"/>
    <cellStyle name="SAPBEXaggDataEmph 2 4 4 3 3" xfId="19654"/>
    <cellStyle name="SAPBEXaggDataEmph 2 4 4 4" xfId="19655"/>
    <cellStyle name="SAPBEXaggDataEmph 2 4 4 4 2" xfId="19656"/>
    <cellStyle name="SAPBEXaggDataEmph 2 4 4 5" xfId="19657"/>
    <cellStyle name="SAPBEXaggDataEmph 2 4 4 5 2" xfId="19658"/>
    <cellStyle name="SAPBEXaggDataEmph 2 4 4 6" xfId="19659"/>
    <cellStyle name="SAPBEXaggDataEmph 2 4 5" xfId="19660"/>
    <cellStyle name="SAPBEXaggDataEmph 2 4 5 2" xfId="19661"/>
    <cellStyle name="SAPBEXaggDataEmph 2 4 5 2 2" xfId="19662"/>
    <cellStyle name="SAPBEXaggDataEmph 2 4 5 2 3" xfId="19663"/>
    <cellStyle name="SAPBEXaggDataEmph 2 4 5 3" xfId="19664"/>
    <cellStyle name="SAPBEXaggDataEmph 2 4 5 4" xfId="19665"/>
    <cellStyle name="SAPBEXaggDataEmph 2 4 6" xfId="19666"/>
    <cellStyle name="SAPBEXaggDataEmph 2 4 6 2" xfId="19667"/>
    <cellStyle name="SAPBEXaggDataEmph 2 4 6 2 2" xfId="19668"/>
    <cellStyle name="SAPBEXaggDataEmph 2 4 6 2 3" xfId="19669"/>
    <cellStyle name="SAPBEXaggDataEmph 2 4 6 3" xfId="19670"/>
    <cellStyle name="SAPBEXaggDataEmph 2 4 6 4" xfId="19671"/>
    <cellStyle name="SAPBEXaggDataEmph 2 4 7" xfId="19672"/>
    <cellStyle name="SAPBEXaggDataEmph 2 4 7 2" xfId="19673"/>
    <cellStyle name="SAPBEXaggDataEmph 2 4 7 3" xfId="19674"/>
    <cellStyle name="SAPBEXaggDataEmph 2 4 8" xfId="19675"/>
    <cellStyle name="SAPBEXaggDataEmph 2 4 9" xfId="19676"/>
    <cellStyle name="SAPBEXaggDataEmph 2 4_Other Benefits Allocation %" xfId="19677"/>
    <cellStyle name="SAPBEXaggDataEmph 2 5" xfId="19678"/>
    <cellStyle name="SAPBEXaggDataEmph 2 5 2" xfId="19679"/>
    <cellStyle name="SAPBEXaggDataEmph 2 5 2 2" xfId="19680"/>
    <cellStyle name="SAPBEXaggDataEmph 2 5 2 2 2" xfId="19681"/>
    <cellStyle name="SAPBEXaggDataEmph 2 5 2 2 3" xfId="19682"/>
    <cellStyle name="SAPBEXaggDataEmph 2 5 2 3" xfId="19683"/>
    <cellStyle name="SAPBEXaggDataEmph 2 5 2 4" xfId="19684"/>
    <cellStyle name="SAPBEXaggDataEmph 2 5 3" xfId="19685"/>
    <cellStyle name="SAPBEXaggDataEmph 2 5 3 2" xfId="19686"/>
    <cellStyle name="SAPBEXaggDataEmph 2 5 3 2 2" xfId="19687"/>
    <cellStyle name="SAPBEXaggDataEmph 2 5 3 2 3" xfId="19688"/>
    <cellStyle name="SAPBEXaggDataEmph 2 5 3 3" xfId="19689"/>
    <cellStyle name="SAPBEXaggDataEmph 2 5 3 4" xfId="19690"/>
    <cellStyle name="SAPBEXaggDataEmph 2 5 4" xfId="19691"/>
    <cellStyle name="SAPBEXaggDataEmph 2 5 4 2" xfId="19692"/>
    <cellStyle name="SAPBEXaggDataEmph 2 5 4 2 2" xfId="19693"/>
    <cellStyle name="SAPBEXaggDataEmph 2 5 4 2 3" xfId="19694"/>
    <cellStyle name="SAPBEXaggDataEmph 2 5 4 3" xfId="19695"/>
    <cellStyle name="SAPBEXaggDataEmph 2 5 4 4" xfId="19696"/>
    <cellStyle name="SAPBEXaggDataEmph 2 5 5" xfId="19697"/>
    <cellStyle name="SAPBEXaggDataEmph 2 5 5 2" xfId="19698"/>
    <cellStyle name="SAPBEXaggDataEmph 2 5 5 2 2" xfId="19699"/>
    <cellStyle name="SAPBEXaggDataEmph 2 5 5 2 3" xfId="19700"/>
    <cellStyle name="SAPBEXaggDataEmph 2 5 5 3" xfId="19701"/>
    <cellStyle name="SAPBEXaggDataEmph 2 5 5 4" xfId="19702"/>
    <cellStyle name="SAPBEXaggDataEmph 2 5 6" xfId="19703"/>
    <cellStyle name="SAPBEXaggDataEmph 2 5 6 2" xfId="19704"/>
    <cellStyle name="SAPBEXaggDataEmph 2 5 6 2 2" xfId="19705"/>
    <cellStyle name="SAPBEXaggDataEmph 2 5 6 2 3" xfId="19706"/>
    <cellStyle name="SAPBEXaggDataEmph 2 5 6 3" xfId="19707"/>
    <cellStyle name="SAPBEXaggDataEmph 2 5 6 4" xfId="19708"/>
    <cellStyle name="SAPBEXaggDataEmph 2 5 7" xfId="19709"/>
    <cellStyle name="SAPBEXaggDataEmph 2 5 7 2" xfId="19710"/>
    <cellStyle name="SAPBEXaggDataEmph 2 5 7 3" xfId="19711"/>
    <cellStyle name="SAPBEXaggDataEmph 2 5 8" xfId="19712"/>
    <cellStyle name="SAPBEXaggDataEmph 2 5 9" xfId="19713"/>
    <cellStyle name="SAPBEXaggDataEmph 2 6" xfId="19714"/>
    <cellStyle name="SAPBEXaggDataEmph 2 6 2" xfId="19715"/>
    <cellStyle name="SAPBEXaggDataEmph 2 6 2 2" xfId="19716"/>
    <cellStyle name="SAPBEXaggDataEmph 2 6 2 3" xfId="19717"/>
    <cellStyle name="SAPBEXaggDataEmph 2 6 3" xfId="19718"/>
    <cellStyle name="SAPBEXaggDataEmph 2 6 4" xfId="19719"/>
    <cellStyle name="SAPBEXaggDataEmph 2 7" xfId="19720"/>
    <cellStyle name="SAPBEXaggDataEmph 2 7 2" xfId="19721"/>
    <cellStyle name="SAPBEXaggDataEmph 2 7 2 2" xfId="19722"/>
    <cellStyle name="SAPBEXaggDataEmph 2 7 2 3" xfId="19723"/>
    <cellStyle name="SAPBEXaggDataEmph 2 7 3" xfId="19724"/>
    <cellStyle name="SAPBEXaggDataEmph 2 7 4" xfId="19725"/>
    <cellStyle name="SAPBEXaggDataEmph 2 8" xfId="19726"/>
    <cellStyle name="SAPBEXaggDataEmph 2 8 2" xfId="19727"/>
    <cellStyle name="SAPBEXaggDataEmph 2 8 2 2" xfId="19728"/>
    <cellStyle name="SAPBEXaggDataEmph 2 8 2 3" xfId="19729"/>
    <cellStyle name="SAPBEXaggDataEmph 2 8 3" xfId="19730"/>
    <cellStyle name="SAPBEXaggDataEmph 2 8 4" xfId="19731"/>
    <cellStyle name="SAPBEXaggDataEmph 2 9" xfId="19732"/>
    <cellStyle name="SAPBEXaggDataEmph 2 9 2" xfId="19733"/>
    <cellStyle name="SAPBEXaggDataEmph 2 9 2 2" xfId="19734"/>
    <cellStyle name="SAPBEXaggDataEmph 2 9 2 2 2" xfId="19735"/>
    <cellStyle name="SAPBEXaggDataEmph 2 9 2 2 2 2" xfId="19736"/>
    <cellStyle name="SAPBEXaggDataEmph 2 9 2 2 3" xfId="19737"/>
    <cellStyle name="SAPBEXaggDataEmph 2 9 2 3" xfId="19738"/>
    <cellStyle name="SAPBEXaggDataEmph 2 9 2 3 2" xfId="19739"/>
    <cellStyle name="SAPBEXaggDataEmph 2 9 2 3 2 2" xfId="19740"/>
    <cellStyle name="SAPBEXaggDataEmph 2 9 2 3 3" xfId="19741"/>
    <cellStyle name="SAPBEXaggDataEmph 2 9 2 4" xfId="19742"/>
    <cellStyle name="SAPBEXaggDataEmph 2 9 2 4 2" xfId="19743"/>
    <cellStyle name="SAPBEXaggDataEmph 2 9 2 5" xfId="19744"/>
    <cellStyle name="SAPBEXaggDataEmph 2 9 2 5 2" xfId="19745"/>
    <cellStyle name="SAPBEXaggDataEmph 2 9 2 6" xfId="19746"/>
    <cellStyle name="SAPBEXaggDataEmph 2 9 3" xfId="19747"/>
    <cellStyle name="SAPBEXaggDataEmph 2 9 3 2" xfId="19748"/>
    <cellStyle name="SAPBEXaggDataEmph 2 9 3 2 2" xfId="19749"/>
    <cellStyle name="SAPBEXaggDataEmph 2 9 3 2 2 2" xfId="19750"/>
    <cellStyle name="SAPBEXaggDataEmph 2 9 3 2 3" xfId="19751"/>
    <cellStyle name="SAPBEXaggDataEmph 2 9 3 3" xfId="19752"/>
    <cellStyle name="SAPBEXaggDataEmph 2 9 3 3 2" xfId="19753"/>
    <cellStyle name="SAPBEXaggDataEmph 2 9 3 3 2 2" xfId="19754"/>
    <cellStyle name="SAPBEXaggDataEmph 2 9 3 3 3" xfId="19755"/>
    <cellStyle name="SAPBEXaggDataEmph 2 9 3 4" xfId="19756"/>
    <cellStyle name="SAPBEXaggDataEmph 2 9 3 4 2" xfId="19757"/>
    <cellStyle name="SAPBEXaggDataEmph 2 9 3 5" xfId="19758"/>
    <cellStyle name="SAPBEXaggDataEmph 2 9 3 5 2" xfId="19759"/>
    <cellStyle name="SAPBEXaggDataEmph 2 9 3 6" xfId="19760"/>
    <cellStyle name="SAPBEXaggDataEmph 2 9 4" xfId="19761"/>
    <cellStyle name="SAPBEXaggDataEmph 2 9 4 2" xfId="19762"/>
    <cellStyle name="SAPBEXaggDataEmph 2 9 4 2 2" xfId="19763"/>
    <cellStyle name="SAPBEXaggDataEmph 2 9 4 3" xfId="19764"/>
    <cellStyle name="SAPBEXaggDataEmph 2 9 5" xfId="19765"/>
    <cellStyle name="SAPBEXaggDataEmph 2 9 5 2" xfId="19766"/>
    <cellStyle name="SAPBEXaggDataEmph 2 9 5 2 2" xfId="19767"/>
    <cellStyle name="SAPBEXaggDataEmph 2 9 5 3" xfId="19768"/>
    <cellStyle name="SAPBEXaggDataEmph 2 9 6" xfId="19769"/>
    <cellStyle name="SAPBEXaggDataEmph 2 9 6 2" xfId="19770"/>
    <cellStyle name="SAPBEXaggDataEmph 2 9 7" xfId="19771"/>
    <cellStyle name="SAPBEXaggDataEmph 2 9 7 2" xfId="19772"/>
    <cellStyle name="SAPBEXaggDataEmph 2 9 8" xfId="19773"/>
    <cellStyle name="SAPBEXaggDataEmph 2 9_Other Benefits Allocation %" xfId="19774"/>
    <cellStyle name="SAPBEXaggDataEmph 2_401K Summary" xfId="19775"/>
    <cellStyle name="SAPBEXaggDataEmph 20" xfId="19776"/>
    <cellStyle name="SAPBEXaggDataEmph 20 2" xfId="19777"/>
    <cellStyle name="SAPBEXaggDataEmph 20 2 2" xfId="19778"/>
    <cellStyle name="SAPBEXaggDataEmph 20 3" xfId="19779"/>
    <cellStyle name="SAPBEXaggDataEmph 21" xfId="19780"/>
    <cellStyle name="SAPBEXaggDataEmph 21 2" xfId="19781"/>
    <cellStyle name="SAPBEXaggDataEmph 21 2 2" xfId="19782"/>
    <cellStyle name="SAPBEXaggDataEmph 21 3" xfId="19783"/>
    <cellStyle name="SAPBEXaggDataEmph 22" xfId="19784"/>
    <cellStyle name="SAPBEXaggDataEmph 22 2" xfId="19785"/>
    <cellStyle name="SAPBEXaggDataEmph 22 2 2" xfId="19786"/>
    <cellStyle name="SAPBEXaggDataEmph 22 3" xfId="19787"/>
    <cellStyle name="SAPBEXaggDataEmph 23" xfId="19788"/>
    <cellStyle name="SAPBEXaggDataEmph 23 2" xfId="19789"/>
    <cellStyle name="SAPBEXaggDataEmph 23 2 2" xfId="19790"/>
    <cellStyle name="SAPBEXaggDataEmph 23 3" xfId="19791"/>
    <cellStyle name="SAPBEXaggDataEmph 24" xfId="19792"/>
    <cellStyle name="SAPBEXaggDataEmph 24 2" xfId="19793"/>
    <cellStyle name="SAPBEXaggDataEmph 24 2 2" xfId="19794"/>
    <cellStyle name="SAPBEXaggDataEmph 24 3" xfId="19795"/>
    <cellStyle name="SAPBEXaggDataEmph 25" xfId="19796"/>
    <cellStyle name="SAPBEXaggDataEmph 25 2" xfId="19797"/>
    <cellStyle name="SAPBEXaggDataEmph 25 2 2" xfId="19798"/>
    <cellStyle name="SAPBEXaggDataEmph 25 3" xfId="19799"/>
    <cellStyle name="SAPBEXaggDataEmph 26" xfId="19800"/>
    <cellStyle name="SAPBEXaggDataEmph 26 2" xfId="19801"/>
    <cellStyle name="SAPBEXaggDataEmph 26 2 2" xfId="19802"/>
    <cellStyle name="SAPBEXaggDataEmph 26 3" xfId="19803"/>
    <cellStyle name="SAPBEXaggDataEmph 27" xfId="19804"/>
    <cellStyle name="SAPBEXaggDataEmph 27 2" xfId="19805"/>
    <cellStyle name="SAPBEXaggDataEmph 27 2 2" xfId="19806"/>
    <cellStyle name="SAPBEXaggDataEmph 27 3" xfId="19807"/>
    <cellStyle name="SAPBEXaggDataEmph 28" xfId="19808"/>
    <cellStyle name="SAPBEXaggDataEmph 28 2" xfId="19809"/>
    <cellStyle name="SAPBEXaggDataEmph 29" xfId="19810"/>
    <cellStyle name="SAPBEXaggDataEmph 29 2" xfId="19811"/>
    <cellStyle name="SAPBEXaggDataEmph 3" xfId="19812"/>
    <cellStyle name="SAPBEXaggDataEmph 3 10" xfId="19813"/>
    <cellStyle name="SAPBEXaggDataEmph 3 10 2" xfId="19814"/>
    <cellStyle name="SAPBEXaggDataEmph 3 10 2 2" xfId="19815"/>
    <cellStyle name="SAPBEXaggDataEmph 3 10 3" xfId="19816"/>
    <cellStyle name="SAPBEXaggDataEmph 3 11" xfId="19817"/>
    <cellStyle name="SAPBEXaggDataEmph 3 11 2" xfId="19818"/>
    <cellStyle name="SAPBEXaggDataEmph 3 11 2 2" xfId="19819"/>
    <cellStyle name="SAPBEXaggDataEmph 3 11 3" xfId="19820"/>
    <cellStyle name="SAPBEXaggDataEmph 3 12" xfId="19821"/>
    <cellStyle name="SAPBEXaggDataEmph 3 2" xfId="19822"/>
    <cellStyle name="SAPBEXaggDataEmph 3 2 2" xfId="19823"/>
    <cellStyle name="SAPBEXaggDataEmph 3 2 2 2" xfId="19824"/>
    <cellStyle name="SAPBEXaggDataEmph 3 2 2 2 2" xfId="19825"/>
    <cellStyle name="SAPBEXaggDataEmph 3 2 2 2 3" xfId="19826"/>
    <cellStyle name="SAPBEXaggDataEmph 3 2 2 3" xfId="19827"/>
    <cellStyle name="SAPBEXaggDataEmph 3 2 2 4" xfId="19828"/>
    <cellStyle name="SAPBEXaggDataEmph 3 2 3" xfId="19829"/>
    <cellStyle name="SAPBEXaggDataEmph 3 2 3 2" xfId="19830"/>
    <cellStyle name="SAPBEXaggDataEmph 3 2 3 2 2" xfId="19831"/>
    <cellStyle name="SAPBEXaggDataEmph 3 2 3 2 3" xfId="19832"/>
    <cellStyle name="SAPBEXaggDataEmph 3 2 3 3" xfId="19833"/>
    <cellStyle name="SAPBEXaggDataEmph 3 2 3 4" xfId="19834"/>
    <cellStyle name="SAPBEXaggDataEmph 3 2 4" xfId="19835"/>
    <cellStyle name="SAPBEXaggDataEmph 3 2 4 2" xfId="19836"/>
    <cellStyle name="SAPBEXaggDataEmph 3 2 4 2 2" xfId="19837"/>
    <cellStyle name="SAPBEXaggDataEmph 3 2 4 2 3" xfId="19838"/>
    <cellStyle name="SAPBEXaggDataEmph 3 2 4 3" xfId="19839"/>
    <cellStyle name="SAPBEXaggDataEmph 3 2 4 4" xfId="19840"/>
    <cellStyle name="SAPBEXaggDataEmph 3 2 5" xfId="19841"/>
    <cellStyle name="SAPBEXaggDataEmph 3 2 5 2" xfId="19842"/>
    <cellStyle name="SAPBEXaggDataEmph 3 2 5 2 2" xfId="19843"/>
    <cellStyle name="SAPBEXaggDataEmph 3 2 5 2 3" xfId="19844"/>
    <cellStyle name="SAPBEXaggDataEmph 3 2 5 3" xfId="19845"/>
    <cellStyle name="SAPBEXaggDataEmph 3 2 5 4" xfId="19846"/>
    <cellStyle name="SAPBEXaggDataEmph 3 2 6" xfId="19847"/>
    <cellStyle name="SAPBEXaggDataEmph 3 2 6 2" xfId="19848"/>
    <cellStyle name="SAPBEXaggDataEmph 3 2 6 2 2" xfId="19849"/>
    <cellStyle name="SAPBEXaggDataEmph 3 2 6 2 3" xfId="19850"/>
    <cellStyle name="SAPBEXaggDataEmph 3 2 6 3" xfId="19851"/>
    <cellStyle name="SAPBEXaggDataEmph 3 2 6 4" xfId="19852"/>
    <cellStyle name="SAPBEXaggDataEmph 3 2 7" xfId="19853"/>
    <cellStyle name="SAPBEXaggDataEmph 3 2 7 2" xfId="19854"/>
    <cellStyle name="SAPBEXaggDataEmph 3 2 7 3" xfId="19855"/>
    <cellStyle name="SAPBEXaggDataEmph 3 2 8" xfId="19856"/>
    <cellStyle name="SAPBEXaggDataEmph 3 2 9" xfId="19857"/>
    <cellStyle name="SAPBEXaggDataEmph 3 3" xfId="19858"/>
    <cellStyle name="SAPBEXaggDataEmph 3 3 2" xfId="19859"/>
    <cellStyle name="SAPBEXaggDataEmph 3 3 2 2" xfId="19860"/>
    <cellStyle name="SAPBEXaggDataEmph 3 3 2 2 2" xfId="19861"/>
    <cellStyle name="SAPBEXaggDataEmph 3 3 2 2 2 2" xfId="19862"/>
    <cellStyle name="SAPBEXaggDataEmph 3 3 2 2 3" xfId="19863"/>
    <cellStyle name="SAPBEXaggDataEmph 3 3 2 3" xfId="19864"/>
    <cellStyle name="SAPBEXaggDataEmph 3 3 2 3 2" xfId="19865"/>
    <cellStyle name="SAPBEXaggDataEmph 3 3 2 3 2 2" xfId="19866"/>
    <cellStyle name="SAPBEXaggDataEmph 3 3 2 3 3" xfId="19867"/>
    <cellStyle name="SAPBEXaggDataEmph 3 3 2 4" xfId="19868"/>
    <cellStyle name="SAPBEXaggDataEmph 3 3 2 4 2" xfId="19869"/>
    <cellStyle name="SAPBEXaggDataEmph 3 3 2 5" xfId="19870"/>
    <cellStyle name="SAPBEXaggDataEmph 3 3 2 5 2" xfId="19871"/>
    <cellStyle name="SAPBEXaggDataEmph 3 3 2 6" xfId="19872"/>
    <cellStyle name="SAPBEXaggDataEmph 3 3 3" xfId="19873"/>
    <cellStyle name="SAPBEXaggDataEmph 3 3 3 2" xfId="19874"/>
    <cellStyle name="SAPBEXaggDataEmph 3 3 3 2 2" xfId="19875"/>
    <cellStyle name="SAPBEXaggDataEmph 3 3 3 2 2 2" xfId="19876"/>
    <cellStyle name="SAPBEXaggDataEmph 3 3 3 2 3" xfId="19877"/>
    <cellStyle name="SAPBEXaggDataEmph 3 3 3 3" xfId="19878"/>
    <cellStyle name="SAPBEXaggDataEmph 3 3 3 3 2" xfId="19879"/>
    <cellStyle name="SAPBEXaggDataEmph 3 3 3 3 2 2" xfId="19880"/>
    <cellStyle name="SAPBEXaggDataEmph 3 3 3 3 3" xfId="19881"/>
    <cellStyle name="SAPBEXaggDataEmph 3 3 3 4" xfId="19882"/>
    <cellStyle name="SAPBEXaggDataEmph 3 3 3 4 2" xfId="19883"/>
    <cellStyle name="SAPBEXaggDataEmph 3 3 3 5" xfId="19884"/>
    <cellStyle name="SAPBEXaggDataEmph 3 3 3 5 2" xfId="19885"/>
    <cellStyle name="SAPBEXaggDataEmph 3 3 3 6" xfId="19886"/>
    <cellStyle name="SAPBEXaggDataEmph 3 3 4" xfId="19887"/>
    <cellStyle name="SAPBEXaggDataEmph 3 3 4 2" xfId="19888"/>
    <cellStyle name="SAPBEXaggDataEmph 3 3 4 2 2" xfId="19889"/>
    <cellStyle name="SAPBEXaggDataEmph 3 3 4 2 3" xfId="19890"/>
    <cellStyle name="SAPBEXaggDataEmph 3 3 4 3" xfId="19891"/>
    <cellStyle name="SAPBEXaggDataEmph 3 3 4 4" xfId="19892"/>
    <cellStyle name="SAPBEXaggDataEmph 3 3 5" xfId="19893"/>
    <cellStyle name="SAPBEXaggDataEmph 3 3 5 2" xfId="19894"/>
    <cellStyle name="SAPBEXaggDataEmph 3 3 5 2 2" xfId="19895"/>
    <cellStyle name="SAPBEXaggDataEmph 3 3 5 2 3" xfId="19896"/>
    <cellStyle name="SAPBEXaggDataEmph 3 3 5 3" xfId="19897"/>
    <cellStyle name="SAPBEXaggDataEmph 3 3 5 4" xfId="19898"/>
    <cellStyle name="SAPBEXaggDataEmph 3 3 6" xfId="19899"/>
    <cellStyle name="SAPBEXaggDataEmph 3 3 6 2" xfId="19900"/>
    <cellStyle name="SAPBEXaggDataEmph 3 3 6 2 2" xfId="19901"/>
    <cellStyle name="SAPBEXaggDataEmph 3 3 6 2 3" xfId="19902"/>
    <cellStyle name="SAPBEXaggDataEmph 3 3 6 3" xfId="19903"/>
    <cellStyle name="SAPBEXaggDataEmph 3 3 6 4" xfId="19904"/>
    <cellStyle name="SAPBEXaggDataEmph 3 3 7" xfId="19905"/>
    <cellStyle name="SAPBEXaggDataEmph 3 3 7 2" xfId="19906"/>
    <cellStyle name="SAPBEXaggDataEmph 3 3 7 3" xfId="19907"/>
    <cellStyle name="SAPBEXaggDataEmph 3 3 8" xfId="19908"/>
    <cellStyle name="SAPBEXaggDataEmph 3 3 9" xfId="19909"/>
    <cellStyle name="SAPBEXaggDataEmph 3 3_Other Benefits Allocation %" xfId="19910"/>
    <cellStyle name="SAPBEXaggDataEmph 3 4" xfId="19911"/>
    <cellStyle name="SAPBEXaggDataEmph 3 4 2" xfId="19912"/>
    <cellStyle name="SAPBEXaggDataEmph 3 4 2 2" xfId="19913"/>
    <cellStyle name="SAPBEXaggDataEmph 3 4 2 2 2" xfId="19914"/>
    <cellStyle name="SAPBEXaggDataEmph 3 4 2 2 3" xfId="19915"/>
    <cellStyle name="SAPBEXaggDataEmph 3 4 2 3" xfId="19916"/>
    <cellStyle name="SAPBEXaggDataEmph 3 4 2 4" xfId="19917"/>
    <cellStyle name="SAPBEXaggDataEmph 3 4 3" xfId="19918"/>
    <cellStyle name="SAPBEXaggDataEmph 3 4 3 2" xfId="19919"/>
    <cellStyle name="SAPBEXaggDataEmph 3 4 3 2 2" xfId="19920"/>
    <cellStyle name="SAPBEXaggDataEmph 3 4 3 2 3" xfId="19921"/>
    <cellStyle name="SAPBEXaggDataEmph 3 4 3 3" xfId="19922"/>
    <cellStyle name="SAPBEXaggDataEmph 3 4 3 4" xfId="19923"/>
    <cellStyle name="SAPBEXaggDataEmph 3 4 4" xfId="19924"/>
    <cellStyle name="SAPBEXaggDataEmph 3 4 4 2" xfId="19925"/>
    <cellStyle name="SAPBEXaggDataEmph 3 4 4 2 2" xfId="19926"/>
    <cellStyle name="SAPBEXaggDataEmph 3 4 4 2 3" xfId="19927"/>
    <cellStyle name="SAPBEXaggDataEmph 3 4 4 3" xfId="19928"/>
    <cellStyle name="SAPBEXaggDataEmph 3 4 4 4" xfId="19929"/>
    <cellStyle name="SAPBEXaggDataEmph 3 4 5" xfId="19930"/>
    <cellStyle name="SAPBEXaggDataEmph 3 4 5 2" xfId="19931"/>
    <cellStyle name="SAPBEXaggDataEmph 3 4 5 2 2" xfId="19932"/>
    <cellStyle name="SAPBEXaggDataEmph 3 4 5 2 3" xfId="19933"/>
    <cellStyle name="SAPBEXaggDataEmph 3 4 5 3" xfId="19934"/>
    <cellStyle name="SAPBEXaggDataEmph 3 4 5 4" xfId="19935"/>
    <cellStyle name="SAPBEXaggDataEmph 3 4 6" xfId="19936"/>
    <cellStyle name="SAPBEXaggDataEmph 3 4 6 2" xfId="19937"/>
    <cellStyle name="SAPBEXaggDataEmph 3 4 6 2 2" xfId="19938"/>
    <cellStyle name="SAPBEXaggDataEmph 3 4 6 2 3" xfId="19939"/>
    <cellStyle name="SAPBEXaggDataEmph 3 4 6 3" xfId="19940"/>
    <cellStyle name="SAPBEXaggDataEmph 3 4 6 4" xfId="19941"/>
    <cellStyle name="SAPBEXaggDataEmph 3 4 7" xfId="19942"/>
    <cellStyle name="SAPBEXaggDataEmph 3 4 7 2" xfId="19943"/>
    <cellStyle name="SAPBEXaggDataEmph 3 4 7 3" xfId="19944"/>
    <cellStyle name="SAPBEXaggDataEmph 3 4 8" xfId="19945"/>
    <cellStyle name="SAPBEXaggDataEmph 3 4 9" xfId="19946"/>
    <cellStyle name="SAPBEXaggDataEmph 3 5" xfId="19947"/>
    <cellStyle name="SAPBEXaggDataEmph 3 5 2" xfId="19948"/>
    <cellStyle name="SAPBEXaggDataEmph 3 5 2 2" xfId="19949"/>
    <cellStyle name="SAPBEXaggDataEmph 3 5 2 3" xfId="19950"/>
    <cellStyle name="SAPBEXaggDataEmph 3 5 3" xfId="19951"/>
    <cellStyle name="SAPBEXaggDataEmph 3 5 4" xfId="19952"/>
    <cellStyle name="SAPBEXaggDataEmph 3 6" xfId="19953"/>
    <cellStyle name="SAPBEXaggDataEmph 3 6 2" xfId="19954"/>
    <cellStyle name="SAPBEXaggDataEmph 3 6 2 2" xfId="19955"/>
    <cellStyle name="SAPBEXaggDataEmph 3 6 2 3" xfId="19956"/>
    <cellStyle name="SAPBEXaggDataEmph 3 6 3" xfId="19957"/>
    <cellStyle name="SAPBEXaggDataEmph 3 6 4" xfId="19958"/>
    <cellStyle name="SAPBEXaggDataEmph 3 7" xfId="19959"/>
    <cellStyle name="SAPBEXaggDataEmph 3 7 2" xfId="19960"/>
    <cellStyle name="SAPBEXaggDataEmph 3 7 2 2" xfId="19961"/>
    <cellStyle name="SAPBEXaggDataEmph 3 7 2 3" xfId="19962"/>
    <cellStyle name="SAPBEXaggDataEmph 3 7 3" xfId="19963"/>
    <cellStyle name="SAPBEXaggDataEmph 3 7 4" xfId="19964"/>
    <cellStyle name="SAPBEXaggDataEmph 3 8" xfId="19965"/>
    <cellStyle name="SAPBEXaggDataEmph 3 8 2" xfId="19966"/>
    <cellStyle name="SAPBEXaggDataEmph 3 8 2 2" xfId="19967"/>
    <cellStyle name="SAPBEXaggDataEmph 3 8 2 3" xfId="19968"/>
    <cellStyle name="SAPBEXaggDataEmph 3 8 3" xfId="19969"/>
    <cellStyle name="SAPBEXaggDataEmph 3 8 4" xfId="19970"/>
    <cellStyle name="SAPBEXaggDataEmph 3 9" xfId="19971"/>
    <cellStyle name="SAPBEXaggDataEmph 3 9 2" xfId="19972"/>
    <cellStyle name="SAPBEXaggDataEmph 3 9 2 2" xfId="19973"/>
    <cellStyle name="SAPBEXaggDataEmph 3 9 2 3" xfId="19974"/>
    <cellStyle name="SAPBEXaggDataEmph 3 9 3" xfId="19975"/>
    <cellStyle name="SAPBEXaggDataEmph 3 9 4" xfId="19976"/>
    <cellStyle name="SAPBEXaggDataEmph 3_401K Summary" xfId="19977"/>
    <cellStyle name="SAPBEXaggDataEmph 30" xfId="19978"/>
    <cellStyle name="SAPBEXaggDataEmph 30 2" xfId="19979"/>
    <cellStyle name="SAPBEXaggDataEmph 31" xfId="19980"/>
    <cellStyle name="SAPBEXaggDataEmph 31 2" xfId="19981"/>
    <cellStyle name="SAPBEXaggDataEmph 32" xfId="19982"/>
    <cellStyle name="SAPBEXaggDataEmph 32 2" xfId="19983"/>
    <cellStyle name="SAPBEXaggDataEmph 33" xfId="19984"/>
    <cellStyle name="SAPBEXaggDataEmph 33 2" xfId="19985"/>
    <cellStyle name="SAPBEXaggDataEmph 34" xfId="19986"/>
    <cellStyle name="SAPBEXaggDataEmph 34 2" xfId="19987"/>
    <cellStyle name="SAPBEXaggDataEmph 35" xfId="19988"/>
    <cellStyle name="SAPBEXaggDataEmph 36" xfId="19989"/>
    <cellStyle name="SAPBEXaggDataEmph 37" xfId="19990"/>
    <cellStyle name="SAPBEXaggDataEmph 38" xfId="19991"/>
    <cellStyle name="SAPBEXaggDataEmph 39" xfId="19992"/>
    <cellStyle name="SAPBEXaggDataEmph 4" xfId="19993"/>
    <cellStyle name="SAPBEXaggDataEmph 4 10" xfId="19994"/>
    <cellStyle name="SAPBEXaggDataEmph 4 10 2" xfId="19995"/>
    <cellStyle name="SAPBEXaggDataEmph 4 10 2 2" xfId="19996"/>
    <cellStyle name="SAPBEXaggDataEmph 4 10 3" xfId="19997"/>
    <cellStyle name="SAPBEXaggDataEmph 4 11" xfId="19998"/>
    <cellStyle name="SAPBEXaggDataEmph 4 11 2" xfId="19999"/>
    <cellStyle name="SAPBEXaggDataEmph 4 11 2 2" xfId="20000"/>
    <cellStyle name="SAPBEXaggDataEmph 4 11 3" xfId="20001"/>
    <cellStyle name="SAPBEXaggDataEmph 4 12" xfId="20002"/>
    <cellStyle name="SAPBEXaggDataEmph 4 12 2" xfId="20003"/>
    <cellStyle name="SAPBEXaggDataEmph 4 13" xfId="20004"/>
    <cellStyle name="SAPBEXaggDataEmph 4 2" xfId="20005"/>
    <cellStyle name="SAPBEXaggDataEmph 4 2 2" xfId="20006"/>
    <cellStyle name="SAPBEXaggDataEmph 4 2 2 2" xfId="20007"/>
    <cellStyle name="SAPBEXaggDataEmph 4 2 2 3" xfId="20008"/>
    <cellStyle name="SAPBEXaggDataEmph 4 2 3" xfId="20009"/>
    <cellStyle name="SAPBEXaggDataEmph 4 2 4" xfId="20010"/>
    <cellStyle name="SAPBEXaggDataEmph 4 2_Other Benefits Allocation %" xfId="20011"/>
    <cellStyle name="SAPBEXaggDataEmph 4 3" xfId="20012"/>
    <cellStyle name="SAPBEXaggDataEmph 4 3 2" xfId="20013"/>
    <cellStyle name="SAPBEXaggDataEmph 4 3 2 2" xfId="20014"/>
    <cellStyle name="SAPBEXaggDataEmph 4 3 2 2 2" xfId="20015"/>
    <cellStyle name="SAPBEXaggDataEmph 4 3 2 2 2 2" xfId="20016"/>
    <cellStyle name="SAPBEXaggDataEmph 4 3 2 2 3" xfId="20017"/>
    <cellStyle name="SAPBEXaggDataEmph 4 3 2 3" xfId="20018"/>
    <cellStyle name="SAPBEXaggDataEmph 4 3 2 3 2" xfId="20019"/>
    <cellStyle name="SAPBEXaggDataEmph 4 3 2 3 2 2" xfId="20020"/>
    <cellStyle name="SAPBEXaggDataEmph 4 3 2 3 3" xfId="20021"/>
    <cellStyle name="SAPBEXaggDataEmph 4 3 2 4" xfId="20022"/>
    <cellStyle name="SAPBEXaggDataEmph 4 3 2 4 2" xfId="20023"/>
    <cellStyle name="SAPBEXaggDataEmph 4 3 2 5" xfId="20024"/>
    <cellStyle name="SAPBEXaggDataEmph 4 3 2 5 2" xfId="20025"/>
    <cellStyle name="SAPBEXaggDataEmph 4 3 2 6" xfId="20026"/>
    <cellStyle name="SAPBEXaggDataEmph 4 3 3" xfId="20027"/>
    <cellStyle name="SAPBEXaggDataEmph 4 3 3 2" xfId="20028"/>
    <cellStyle name="SAPBEXaggDataEmph 4 3 3 2 2" xfId="20029"/>
    <cellStyle name="SAPBEXaggDataEmph 4 3 3 2 2 2" xfId="20030"/>
    <cellStyle name="SAPBEXaggDataEmph 4 3 3 2 3" xfId="20031"/>
    <cellStyle name="SAPBEXaggDataEmph 4 3 3 3" xfId="20032"/>
    <cellStyle name="SAPBEXaggDataEmph 4 3 3 3 2" xfId="20033"/>
    <cellStyle name="SAPBEXaggDataEmph 4 3 3 3 2 2" xfId="20034"/>
    <cellStyle name="SAPBEXaggDataEmph 4 3 3 3 3" xfId="20035"/>
    <cellStyle name="SAPBEXaggDataEmph 4 3 3 4" xfId="20036"/>
    <cellStyle name="SAPBEXaggDataEmph 4 3 3 4 2" xfId="20037"/>
    <cellStyle name="SAPBEXaggDataEmph 4 3 3 5" xfId="20038"/>
    <cellStyle name="SAPBEXaggDataEmph 4 3 3 5 2" xfId="20039"/>
    <cellStyle name="SAPBEXaggDataEmph 4 3 3 6" xfId="20040"/>
    <cellStyle name="SAPBEXaggDataEmph 4 3 4" xfId="20041"/>
    <cellStyle name="SAPBEXaggDataEmph 4 3 4 2" xfId="20042"/>
    <cellStyle name="SAPBEXaggDataEmph 4 3 4 2 2" xfId="20043"/>
    <cellStyle name="SAPBEXaggDataEmph 4 3 4 3" xfId="20044"/>
    <cellStyle name="SAPBEXaggDataEmph 4 3 5" xfId="20045"/>
    <cellStyle name="SAPBEXaggDataEmph 4 3 5 2" xfId="20046"/>
    <cellStyle name="SAPBEXaggDataEmph 4 3 5 2 2" xfId="20047"/>
    <cellStyle name="SAPBEXaggDataEmph 4 3 5 3" xfId="20048"/>
    <cellStyle name="SAPBEXaggDataEmph 4 3 6" xfId="20049"/>
    <cellStyle name="SAPBEXaggDataEmph 4 3 6 2" xfId="20050"/>
    <cellStyle name="SAPBEXaggDataEmph 4 3 7" xfId="20051"/>
    <cellStyle name="SAPBEXaggDataEmph 4 3 7 2" xfId="20052"/>
    <cellStyle name="SAPBEXaggDataEmph 4 3 8" xfId="20053"/>
    <cellStyle name="SAPBEXaggDataEmph 4 3_Other Benefits Allocation %" xfId="20054"/>
    <cellStyle name="SAPBEXaggDataEmph 4 4" xfId="20055"/>
    <cellStyle name="SAPBEXaggDataEmph 4 4 2" xfId="20056"/>
    <cellStyle name="SAPBEXaggDataEmph 4 4 2 2" xfId="20057"/>
    <cellStyle name="SAPBEXaggDataEmph 4 4 2 3" xfId="20058"/>
    <cellStyle name="SAPBEXaggDataEmph 4 4 3" xfId="20059"/>
    <cellStyle name="SAPBEXaggDataEmph 4 4 4" xfId="20060"/>
    <cellStyle name="SAPBEXaggDataEmph 4 5" xfId="20061"/>
    <cellStyle name="SAPBEXaggDataEmph 4 5 2" xfId="20062"/>
    <cellStyle name="SAPBEXaggDataEmph 4 5 2 2" xfId="20063"/>
    <cellStyle name="SAPBEXaggDataEmph 4 5 2 3" xfId="20064"/>
    <cellStyle name="SAPBEXaggDataEmph 4 5 3" xfId="20065"/>
    <cellStyle name="SAPBEXaggDataEmph 4 5 4" xfId="20066"/>
    <cellStyle name="SAPBEXaggDataEmph 4 6" xfId="20067"/>
    <cellStyle name="SAPBEXaggDataEmph 4 6 2" xfId="20068"/>
    <cellStyle name="SAPBEXaggDataEmph 4 6 2 2" xfId="20069"/>
    <cellStyle name="SAPBEXaggDataEmph 4 6 2 3" xfId="20070"/>
    <cellStyle name="SAPBEXaggDataEmph 4 6 3" xfId="20071"/>
    <cellStyle name="SAPBEXaggDataEmph 4 6 4" xfId="20072"/>
    <cellStyle name="SAPBEXaggDataEmph 4 7" xfId="20073"/>
    <cellStyle name="SAPBEXaggDataEmph 4 7 2" xfId="20074"/>
    <cellStyle name="SAPBEXaggDataEmph 4 7 2 2" xfId="20075"/>
    <cellStyle name="SAPBEXaggDataEmph 4 7 3" xfId="20076"/>
    <cellStyle name="SAPBEXaggDataEmph 4 8" xfId="20077"/>
    <cellStyle name="SAPBEXaggDataEmph 4 8 2" xfId="20078"/>
    <cellStyle name="SAPBEXaggDataEmph 4 8 2 2" xfId="20079"/>
    <cellStyle name="SAPBEXaggDataEmph 4 8 3" xfId="20080"/>
    <cellStyle name="SAPBEXaggDataEmph 4 9" xfId="20081"/>
    <cellStyle name="SAPBEXaggDataEmph 4 9 2" xfId="20082"/>
    <cellStyle name="SAPBEXaggDataEmph 4 9 2 2" xfId="20083"/>
    <cellStyle name="SAPBEXaggDataEmph 4 9 3" xfId="20084"/>
    <cellStyle name="SAPBEXaggDataEmph 4_401K Summary" xfId="20085"/>
    <cellStyle name="SAPBEXaggDataEmph 40" xfId="20086"/>
    <cellStyle name="SAPBEXaggDataEmph 41" xfId="20087"/>
    <cellStyle name="SAPBEXaggDataEmph 42" xfId="20088"/>
    <cellStyle name="SAPBEXaggDataEmph 43" xfId="20089"/>
    <cellStyle name="SAPBEXaggDataEmph 44" xfId="20090"/>
    <cellStyle name="SAPBEXaggDataEmph 45" xfId="20091"/>
    <cellStyle name="SAPBEXaggDataEmph 46" xfId="20092"/>
    <cellStyle name="SAPBEXaggDataEmph 47" xfId="20093"/>
    <cellStyle name="SAPBEXaggDataEmph 48" xfId="20094"/>
    <cellStyle name="SAPBEXaggDataEmph 5" xfId="20095"/>
    <cellStyle name="SAPBEXaggDataEmph 5 2" xfId="20096"/>
    <cellStyle name="SAPBEXaggDataEmph 5 2 2" xfId="20097"/>
    <cellStyle name="SAPBEXaggDataEmph 5 2 2 2" xfId="20098"/>
    <cellStyle name="SAPBEXaggDataEmph 5 2 2 2 2" xfId="20099"/>
    <cellStyle name="SAPBEXaggDataEmph 5 2 2 3" xfId="20100"/>
    <cellStyle name="SAPBEXaggDataEmph 5 2 3" xfId="20101"/>
    <cellStyle name="SAPBEXaggDataEmph 5 2 3 2" xfId="20102"/>
    <cellStyle name="SAPBEXaggDataEmph 5 2 3 2 2" xfId="20103"/>
    <cellStyle name="SAPBEXaggDataEmph 5 2 3 3" xfId="20104"/>
    <cellStyle name="SAPBEXaggDataEmph 5 2 4" xfId="20105"/>
    <cellStyle name="SAPBEXaggDataEmph 5 2 4 2" xfId="20106"/>
    <cellStyle name="SAPBEXaggDataEmph 5 2 5" xfId="20107"/>
    <cellStyle name="SAPBEXaggDataEmph 5 2 5 2" xfId="20108"/>
    <cellStyle name="SAPBEXaggDataEmph 5 2 6" xfId="20109"/>
    <cellStyle name="SAPBEXaggDataEmph 5 3" xfId="20110"/>
    <cellStyle name="SAPBEXaggDataEmph 5 3 2" xfId="20111"/>
    <cellStyle name="SAPBEXaggDataEmph 5 3 2 2" xfId="20112"/>
    <cellStyle name="SAPBEXaggDataEmph 5 3 2 2 2" xfId="20113"/>
    <cellStyle name="SAPBEXaggDataEmph 5 3 2 3" xfId="20114"/>
    <cellStyle name="SAPBEXaggDataEmph 5 3 3" xfId="20115"/>
    <cellStyle name="SAPBEXaggDataEmph 5 3 3 2" xfId="20116"/>
    <cellStyle name="SAPBEXaggDataEmph 5 3 3 2 2" xfId="20117"/>
    <cellStyle name="SAPBEXaggDataEmph 5 3 3 3" xfId="20118"/>
    <cellStyle name="SAPBEXaggDataEmph 5 3 4" xfId="20119"/>
    <cellStyle name="SAPBEXaggDataEmph 5 3 4 2" xfId="20120"/>
    <cellStyle name="SAPBEXaggDataEmph 5 3 5" xfId="20121"/>
    <cellStyle name="SAPBEXaggDataEmph 5 3 5 2" xfId="20122"/>
    <cellStyle name="SAPBEXaggDataEmph 5 3 6" xfId="20123"/>
    <cellStyle name="SAPBEXaggDataEmph 5 4" xfId="20124"/>
    <cellStyle name="SAPBEXaggDataEmph 5 4 2" xfId="20125"/>
    <cellStyle name="SAPBEXaggDataEmph 5 4 2 2" xfId="20126"/>
    <cellStyle name="SAPBEXaggDataEmph 5 4 2 2 2" xfId="20127"/>
    <cellStyle name="SAPBEXaggDataEmph 5 4 2 3" xfId="20128"/>
    <cellStyle name="SAPBEXaggDataEmph 5 4 3" xfId="20129"/>
    <cellStyle name="SAPBEXaggDataEmph 5 4 3 2" xfId="20130"/>
    <cellStyle name="SAPBEXaggDataEmph 5 4 3 2 2" xfId="20131"/>
    <cellStyle name="SAPBEXaggDataEmph 5 4 3 3" xfId="20132"/>
    <cellStyle name="SAPBEXaggDataEmph 5 4 4" xfId="20133"/>
    <cellStyle name="SAPBEXaggDataEmph 5 4 4 2" xfId="20134"/>
    <cellStyle name="SAPBEXaggDataEmph 5 4 5" xfId="20135"/>
    <cellStyle name="SAPBEXaggDataEmph 5 4 5 2" xfId="20136"/>
    <cellStyle name="SAPBEXaggDataEmph 5 4 6" xfId="20137"/>
    <cellStyle name="SAPBEXaggDataEmph 5 5" xfId="20138"/>
    <cellStyle name="SAPBEXaggDataEmph 5 5 2" xfId="20139"/>
    <cellStyle name="SAPBEXaggDataEmph 5 5 2 2" xfId="20140"/>
    <cellStyle name="SAPBEXaggDataEmph 5 5 2 3" xfId="20141"/>
    <cellStyle name="SAPBEXaggDataEmph 5 5 3" xfId="20142"/>
    <cellStyle name="SAPBEXaggDataEmph 5 5 4" xfId="20143"/>
    <cellStyle name="SAPBEXaggDataEmph 5 6" xfId="20144"/>
    <cellStyle name="SAPBEXaggDataEmph 5 6 2" xfId="20145"/>
    <cellStyle name="SAPBEXaggDataEmph 5 6 2 2" xfId="20146"/>
    <cellStyle name="SAPBEXaggDataEmph 5 6 2 3" xfId="20147"/>
    <cellStyle name="SAPBEXaggDataEmph 5 6 3" xfId="20148"/>
    <cellStyle name="SAPBEXaggDataEmph 5 6 4" xfId="20149"/>
    <cellStyle name="SAPBEXaggDataEmph 5 7" xfId="20150"/>
    <cellStyle name="SAPBEXaggDataEmph 5 7 2" xfId="20151"/>
    <cellStyle name="SAPBEXaggDataEmph 5 7 3" xfId="20152"/>
    <cellStyle name="SAPBEXaggDataEmph 5 8" xfId="20153"/>
    <cellStyle name="SAPBEXaggDataEmph 5 9" xfId="20154"/>
    <cellStyle name="SAPBEXaggDataEmph 5_Other Benefits Allocation %" xfId="20155"/>
    <cellStyle name="SAPBEXaggDataEmph 6" xfId="20156"/>
    <cellStyle name="SAPBEXaggDataEmph 6 2" xfId="20157"/>
    <cellStyle name="SAPBEXaggDataEmph 6 2 2" xfId="20158"/>
    <cellStyle name="SAPBEXaggDataEmph 6 2 2 2" xfId="20159"/>
    <cellStyle name="SAPBEXaggDataEmph 6 2 2 2 2" xfId="20160"/>
    <cellStyle name="SAPBEXaggDataEmph 6 2 2 3" xfId="20161"/>
    <cellStyle name="SAPBEXaggDataEmph 6 2 3" xfId="20162"/>
    <cellStyle name="SAPBEXaggDataEmph 6 2 3 2" xfId="20163"/>
    <cellStyle name="SAPBEXaggDataEmph 6 2 3 2 2" xfId="20164"/>
    <cellStyle name="SAPBEXaggDataEmph 6 2 3 3" xfId="20165"/>
    <cellStyle name="SAPBEXaggDataEmph 6 2 4" xfId="20166"/>
    <cellStyle name="SAPBEXaggDataEmph 6 2 4 2" xfId="20167"/>
    <cellStyle name="SAPBEXaggDataEmph 6 2 5" xfId="20168"/>
    <cellStyle name="SAPBEXaggDataEmph 6 2 5 2" xfId="20169"/>
    <cellStyle name="SAPBEXaggDataEmph 6 2 6" xfId="20170"/>
    <cellStyle name="SAPBEXaggDataEmph 6 3" xfId="20171"/>
    <cellStyle name="SAPBEXaggDataEmph 6 3 2" xfId="20172"/>
    <cellStyle name="SAPBEXaggDataEmph 6 3 2 2" xfId="20173"/>
    <cellStyle name="SAPBEXaggDataEmph 6 3 2 2 2" xfId="20174"/>
    <cellStyle name="SAPBEXaggDataEmph 6 3 2 3" xfId="20175"/>
    <cellStyle name="SAPBEXaggDataEmph 6 3 3" xfId="20176"/>
    <cellStyle name="SAPBEXaggDataEmph 6 3 3 2" xfId="20177"/>
    <cellStyle name="SAPBEXaggDataEmph 6 3 3 2 2" xfId="20178"/>
    <cellStyle name="SAPBEXaggDataEmph 6 3 3 3" xfId="20179"/>
    <cellStyle name="SAPBEXaggDataEmph 6 3 4" xfId="20180"/>
    <cellStyle name="SAPBEXaggDataEmph 6 3 4 2" xfId="20181"/>
    <cellStyle name="SAPBEXaggDataEmph 6 3 5" xfId="20182"/>
    <cellStyle name="SAPBEXaggDataEmph 6 3 5 2" xfId="20183"/>
    <cellStyle name="SAPBEXaggDataEmph 6 3 6" xfId="20184"/>
    <cellStyle name="SAPBEXaggDataEmph 6 4" xfId="20185"/>
    <cellStyle name="SAPBEXaggDataEmph 6 4 2" xfId="20186"/>
    <cellStyle name="SAPBEXaggDataEmph 6 4 2 2" xfId="20187"/>
    <cellStyle name="SAPBEXaggDataEmph 6 4 2 2 2" xfId="20188"/>
    <cellStyle name="SAPBEXaggDataEmph 6 4 2 3" xfId="20189"/>
    <cellStyle name="SAPBEXaggDataEmph 6 4 3" xfId="20190"/>
    <cellStyle name="SAPBEXaggDataEmph 6 4 3 2" xfId="20191"/>
    <cellStyle name="SAPBEXaggDataEmph 6 4 3 2 2" xfId="20192"/>
    <cellStyle name="SAPBEXaggDataEmph 6 4 3 3" xfId="20193"/>
    <cellStyle name="SAPBEXaggDataEmph 6 4 4" xfId="20194"/>
    <cellStyle name="SAPBEXaggDataEmph 6 4 4 2" xfId="20195"/>
    <cellStyle name="SAPBEXaggDataEmph 6 4 5" xfId="20196"/>
    <cellStyle name="SAPBEXaggDataEmph 6 4 5 2" xfId="20197"/>
    <cellStyle name="SAPBEXaggDataEmph 6 4 6" xfId="20198"/>
    <cellStyle name="SAPBEXaggDataEmph 6 5" xfId="20199"/>
    <cellStyle name="SAPBEXaggDataEmph 6 5 2" xfId="20200"/>
    <cellStyle name="SAPBEXaggDataEmph 6 5 2 2" xfId="20201"/>
    <cellStyle name="SAPBEXaggDataEmph 6 5 2 3" xfId="20202"/>
    <cellStyle name="SAPBEXaggDataEmph 6 5 3" xfId="20203"/>
    <cellStyle name="SAPBEXaggDataEmph 6 5 4" xfId="20204"/>
    <cellStyle name="SAPBEXaggDataEmph 6 6" xfId="20205"/>
    <cellStyle name="SAPBEXaggDataEmph 6 6 2" xfId="20206"/>
    <cellStyle name="SAPBEXaggDataEmph 6 6 2 2" xfId="20207"/>
    <cellStyle name="SAPBEXaggDataEmph 6 6 2 3" xfId="20208"/>
    <cellStyle name="SAPBEXaggDataEmph 6 6 3" xfId="20209"/>
    <cellStyle name="SAPBEXaggDataEmph 6 6 4" xfId="20210"/>
    <cellStyle name="SAPBEXaggDataEmph 6 7" xfId="20211"/>
    <cellStyle name="SAPBEXaggDataEmph 6 7 2" xfId="20212"/>
    <cellStyle name="SAPBEXaggDataEmph 6 7 3" xfId="20213"/>
    <cellStyle name="SAPBEXaggDataEmph 6 8" xfId="20214"/>
    <cellStyle name="SAPBEXaggDataEmph 6 9" xfId="20215"/>
    <cellStyle name="SAPBEXaggDataEmph 6_Other Benefits Allocation %" xfId="20216"/>
    <cellStyle name="SAPBEXaggDataEmph 7" xfId="20217"/>
    <cellStyle name="SAPBEXaggDataEmph 7 2" xfId="20218"/>
    <cellStyle name="SAPBEXaggDataEmph 7 2 2" xfId="20219"/>
    <cellStyle name="SAPBEXaggDataEmph 7 2 2 2" xfId="20220"/>
    <cellStyle name="SAPBEXaggDataEmph 7 2 2 2 2" xfId="20221"/>
    <cellStyle name="SAPBEXaggDataEmph 7 2 2 3" xfId="20222"/>
    <cellStyle name="SAPBEXaggDataEmph 7 2 3" xfId="20223"/>
    <cellStyle name="SAPBEXaggDataEmph 7 2 3 2" xfId="20224"/>
    <cellStyle name="SAPBEXaggDataEmph 7 2 3 2 2" xfId="20225"/>
    <cellStyle name="SAPBEXaggDataEmph 7 2 3 3" xfId="20226"/>
    <cellStyle name="SAPBEXaggDataEmph 7 2 4" xfId="20227"/>
    <cellStyle name="SAPBEXaggDataEmph 7 2 4 2" xfId="20228"/>
    <cellStyle name="SAPBEXaggDataEmph 7 2 5" xfId="20229"/>
    <cellStyle name="SAPBEXaggDataEmph 7 2 5 2" xfId="20230"/>
    <cellStyle name="SAPBEXaggDataEmph 7 2 6" xfId="20231"/>
    <cellStyle name="SAPBEXaggDataEmph 7 3" xfId="20232"/>
    <cellStyle name="SAPBEXaggDataEmph 7 3 2" xfId="20233"/>
    <cellStyle name="SAPBEXaggDataEmph 7 3 2 2" xfId="20234"/>
    <cellStyle name="SAPBEXaggDataEmph 7 3 2 2 2" xfId="20235"/>
    <cellStyle name="SAPBEXaggDataEmph 7 3 2 3" xfId="20236"/>
    <cellStyle name="SAPBEXaggDataEmph 7 3 3" xfId="20237"/>
    <cellStyle name="SAPBEXaggDataEmph 7 3 3 2" xfId="20238"/>
    <cellStyle name="SAPBEXaggDataEmph 7 3 3 2 2" xfId="20239"/>
    <cellStyle name="SAPBEXaggDataEmph 7 3 3 3" xfId="20240"/>
    <cellStyle name="SAPBEXaggDataEmph 7 3 4" xfId="20241"/>
    <cellStyle name="SAPBEXaggDataEmph 7 3 4 2" xfId="20242"/>
    <cellStyle name="SAPBEXaggDataEmph 7 3 5" xfId="20243"/>
    <cellStyle name="SAPBEXaggDataEmph 7 3 5 2" xfId="20244"/>
    <cellStyle name="SAPBEXaggDataEmph 7 3 6" xfId="20245"/>
    <cellStyle name="SAPBEXaggDataEmph 7 4" xfId="20246"/>
    <cellStyle name="SAPBEXaggDataEmph 7 4 2" xfId="20247"/>
    <cellStyle name="SAPBEXaggDataEmph 7 4 2 2" xfId="20248"/>
    <cellStyle name="SAPBEXaggDataEmph 7 4 2 2 2" xfId="20249"/>
    <cellStyle name="SAPBEXaggDataEmph 7 4 2 3" xfId="20250"/>
    <cellStyle name="SAPBEXaggDataEmph 7 4 3" xfId="20251"/>
    <cellStyle name="SAPBEXaggDataEmph 7 4 3 2" xfId="20252"/>
    <cellStyle name="SAPBEXaggDataEmph 7 4 3 2 2" xfId="20253"/>
    <cellStyle name="SAPBEXaggDataEmph 7 4 3 3" xfId="20254"/>
    <cellStyle name="SAPBEXaggDataEmph 7 4 4" xfId="20255"/>
    <cellStyle name="SAPBEXaggDataEmph 7 4 4 2" xfId="20256"/>
    <cellStyle name="SAPBEXaggDataEmph 7 4 5" xfId="20257"/>
    <cellStyle name="SAPBEXaggDataEmph 7 4 5 2" xfId="20258"/>
    <cellStyle name="SAPBEXaggDataEmph 7 4 6" xfId="20259"/>
    <cellStyle name="SAPBEXaggDataEmph 7 5" xfId="20260"/>
    <cellStyle name="SAPBEXaggDataEmph 7 5 2" xfId="20261"/>
    <cellStyle name="SAPBEXaggDataEmph 7 5 2 2" xfId="20262"/>
    <cellStyle name="SAPBEXaggDataEmph 7 5 3" xfId="20263"/>
    <cellStyle name="SAPBEXaggDataEmph 7 6" xfId="20264"/>
    <cellStyle name="SAPBEXaggDataEmph 7_Other Benefits Allocation %" xfId="20265"/>
    <cellStyle name="SAPBEXaggDataEmph 8" xfId="20266"/>
    <cellStyle name="SAPBEXaggDataEmph 8 2" xfId="20267"/>
    <cellStyle name="SAPBEXaggDataEmph 8 2 2" xfId="20268"/>
    <cellStyle name="SAPBEXaggDataEmph 8 2 2 2" xfId="20269"/>
    <cellStyle name="SAPBEXaggDataEmph 8 2 2 2 2" xfId="20270"/>
    <cellStyle name="SAPBEXaggDataEmph 8 2 2 3" xfId="20271"/>
    <cellStyle name="SAPBEXaggDataEmph 8 2 3" xfId="20272"/>
    <cellStyle name="SAPBEXaggDataEmph 8 2 3 2" xfId="20273"/>
    <cellStyle name="SAPBEXaggDataEmph 8 2 3 2 2" xfId="20274"/>
    <cellStyle name="SAPBEXaggDataEmph 8 2 3 3" xfId="20275"/>
    <cellStyle name="SAPBEXaggDataEmph 8 2 4" xfId="20276"/>
    <cellStyle name="SAPBEXaggDataEmph 8 2 4 2" xfId="20277"/>
    <cellStyle name="SAPBEXaggDataEmph 8 2 5" xfId="20278"/>
    <cellStyle name="SAPBEXaggDataEmph 8 2 5 2" xfId="20279"/>
    <cellStyle name="SAPBEXaggDataEmph 8 2 6" xfId="20280"/>
    <cellStyle name="SAPBEXaggDataEmph 8 3" xfId="20281"/>
    <cellStyle name="SAPBEXaggDataEmph 8 3 2" xfId="20282"/>
    <cellStyle name="SAPBEXaggDataEmph 8 3 2 2" xfId="20283"/>
    <cellStyle name="SAPBEXaggDataEmph 8 3 2 2 2" xfId="20284"/>
    <cellStyle name="SAPBEXaggDataEmph 8 3 2 3" xfId="20285"/>
    <cellStyle name="SAPBEXaggDataEmph 8 3 3" xfId="20286"/>
    <cellStyle name="SAPBEXaggDataEmph 8 3 3 2" xfId="20287"/>
    <cellStyle name="SAPBEXaggDataEmph 8 3 3 2 2" xfId="20288"/>
    <cellStyle name="SAPBEXaggDataEmph 8 3 3 3" xfId="20289"/>
    <cellStyle name="SAPBEXaggDataEmph 8 3 4" xfId="20290"/>
    <cellStyle name="SAPBEXaggDataEmph 8 3 4 2" xfId="20291"/>
    <cellStyle name="SAPBEXaggDataEmph 8 3 5" xfId="20292"/>
    <cellStyle name="SAPBEXaggDataEmph 8 3 5 2" xfId="20293"/>
    <cellStyle name="SAPBEXaggDataEmph 8 3 6" xfId="20294"/>
    <cellStyle name="SAPBEXaggDataEmph 8 4" xfId="20295"/>
    <cellStyle name="SAPBEXaggDataEmph 8 4 2" xfId="20296"/>
    <cellStyle name="SAPBEXaggDataEmph 8 4 2 2" xfId="20297"/>
    <cellStyle name="SAPBEXaggDataEmph 8 4 2 2 2" xfId="20298"/>
    <cellStyle name="SAPBEXaggDataEmph 8 4 2 3" xfId="20299"/>
    <cellStyle name="SAPBEXaggDataEmph 8 4 3" xfId="20300"/>
    <cellStyle name="SAPBEXaggDataEmph 8 4 3 2" xfId="20301"/>
    <cellStyle name="SAPBEXaggDataEmph 8 4 3 2 2" xfId="20302"/>
    <cellStyle name="SAPBEXaggDataEmph 8 4 3 3" xfId="20303"/>
    <cellStyle name="SAPBEXaggDataEmph 8 4 4" xfId="20304"/>
    <cellStyle name="SAPBEXaggDataEmph 8 4 4 2" xfId="20305"/>
    <cellStyle name="SAPBEXaggDataEmph 8 4 5" xfId="20306"/>
    <cellStyle name="SAPBEXaggDataEmph 8 4 5 2" xfId="20307"/>
    <cellStyle name="SAPBEXaggDataEmph 8 4 6" xfId="20308"/>
    <cellStyle name="SAPBEXaggDataEmph 8 5" xfId="20309"/>
    <cellStyle name="SAPBEXaggDataEmph 8 5 2" xfId="20310"/>
    <cellStyle name="SAPBEXaggDataEmph 8 5 2 2" xfId="20311"/>
    <cellStyle name="SAPBEXaggDataEmph 8 5 3" xfId="20312"/>
    <cellStyle name="SAPBEXaggDataEmph 8 6" xfId="20313"/>
    <cellStyle name="SAPBEXaggDataEmph 8_Other Benefits Allocation %" xfId="20314"/>
    <cellStyle name="SAPBEXaggDataEmph 9" xfId="20315"/>
    <cellStyle name="SAPBEXaggDataEmph 9 2" xfId="20316"/>
    <cellStyle name="SAPBEXaggDataEmph 9 2 2" xfId="20317"/>
    <cellStyle name="SAPBEXaggDataEmph 9 2 2 2" xfId="20318"/>
    <cellStyle name="SAPBEXaggDataEmph 9 2 2 2 2" xfId="20319"/>
    <cellStyle name="SAPBEXaggDataEmph 9 2 2 3" xfId="20320"/>
    <cellStyle name="SAPBEXaggDataEmph 9 2 3" xfId="20321"/>
    <cellStyle name="SAPBEXaggDataEmph 9 2 3 2" xfId="20322"/>
    <cellStyle name="SAPBEXaggDataEmph 9 2 3 2 2" xfId="20323"/>
    <cellStyle name="SAPBEXaggDataEmph 9 2 3 3" xfId="20324"/>
    <cellStyle name="SAPBEXaggDataEmph 9 2 4" xfId="20325"/>
    <cellStyle name="SAPBEXaggDataEmph 9 2 4 2" xfId="20326"/>
    <cellStyle name="SAPBEXaggDataEmph 9 2 5" xfId="20327"/>
    <cellStyle name="SAPBEXaggDataEmph 9 2 5 2" xfId="20328"/>
    <cellStyle name="SAPBEXaggDataEmph 9 2 6" xfId="20329"/>
    <cellStyle name="SAPBEXaggDataEmph 9 3" xfId="20330"/>
    <cellStyle name="SAPBEXaggDataEmph 9 3 2" xfId="20331"/>
    <cellStyle name="SAPBEXaggDataEmph 9 3 2 2" xfId="20332"/>
    <cellStyle name="SAPBEXaggDataEmph 9 3 2 2 2" xfId="20333"/>
    <cellStyle name="SAPBEXaggDataEmph 9 3 2 3" xfId="20334"/>
    <cellStyle name="SAPBEXaggDataEmph 9 3 3" xfId="20335"/>
    <cellStyle name="SAPBEXaggDataEmph 9 3 3 2" xfId="20336"/>
    <cellStyle name="SAPBEXaggDataEmph 9 3 3 2 2" xfId="20337"/>
    <cellStyle name="SAPBEXaggDataEmph 9 3 3 3" xfId="20338"/>
    <cellStyle name="SAPBEXaggDataEmph 9 3 4" xfId="20339"/>
    <cellStyle name="SAPBEXaggDataEmph 9 3 4 2" xfId="20340"/>
    <cellStyle name="SAPBEXaggDataEmph 9 3 5" xfId="20341"/>
    <cellStyle name="SAPBEXaggDataEmph 9 3 5 2" xfId="20342"/>
    <cellStyle name="SAPBEXaggDataEmph 9 3 6" xfId="20343"/>
    <cellStyle name="SAPBEXaggDataEmph 9 4" xfId="20344"/>
    <cellStyle name="SAPBEXaggDataEmph 9 4 2" xfId="20345"/>
    <cellStyle name="SAPBEXaggDataEmph 9 4 2 2" xfId="20346"/>
    <cellStyle name="SAPBEXaggDataEmph 9 4 2 2 2" xfId="20347"/>
    <cellStyle name="SAPBEXaggDataEmph 9 4 2 3" xfId="20348"/>
    <cellStyle name="SAPBEXaggDataEmph 9 4 3" xfId="20349"/>
    <cellStyle name="SAPBEXaggDataEmph 9 4 3 2" xfId="20350"/>
    <cellStyle name="SAPBEXaggDataEmph 9 4 3 2 2" xfId="20351"/>
    <cellStyle name="SAPBEXaggDataEmph 9 4 3 3" xfId="20352"/>
    <cellStyle name="SAPBEXaggDataEmph 9 4 4" xfId="20353"/>
    <cellStyle name="SAPBEXaggDataEmph 9 4 4 2" xfId="20354"/>
    <cellStyle name="SAPBEXaggDataEmph 9 4 5" xfId="20355"/>
    <cellStyle name="SAPBEXaggDataEmph 9 4 5 2" xfId="20356"/>
    <cellStyle name="SAPBEXaggDataEmph 9 4 6" xfId="20357"/>
    <cellStyle name="SAPBEXaggDataEmph 9 5" xfId="20358"/>
    <cellStyle name="SAPBEXaggDataEmph 9 5 2" xfId="20359"/>
    <cellStyle name="SAPBEXaggDataEmph 9 5 2 2" xfId="20360"/>
    <cellStyle name="SAPBEXaggDataEmph 9 5 3" xfId="20361"/>
    <cellStyle name="SAPBEXaggDataEmph 9 6" xfId="20362"/>
    <cellStyle name="SAPBEXaggDataEmph 9_Other Benefits Allocation %" xfId="20363"/>
    <cellStyle name="SAPBEXaggDataEmph_2016-18 Budget Payroll" xfId="20364"/>
    <cellStyle name="SAPBEXaggItem" xfId="20365"/>
    <cellStyle name="SAPBEXaggItem 10" xfId="20366"/>
    <cellStyle name="SAPBEXaggItem 10 2" xfId="20367"/>
    <cellStyle name="SAPBEXaggItem 10 2 2" xfId="20368"/>
    <cellStyle name="SAPBEXaggItem 10 2 2 2" xfId="20369"/>
    <cellStyle name="SAPBEXaggItem 10 2 2 2 2" xfId="20370"/>
    <cellStyle name="SAPBEXaggItem 10 2 2 3" xfId="20371"/>
    <cellStyle name="SAPBEXaggItem 10 2 3" xfId="20372"/>
    <cellStyle name="SAPBEXaggItem 10 2 3 2" xfId="20373"/>
    <cellStyle name="SAPBEXaggItem 10 2 3 2 2" xfId="20374"/>
    <cellStyle name="SAPBEXaggItem 10 2 3 3" xfId="20375"/>
    <cellStyle name="SAPBEXaggItem 10 2 4" xfId="20376"/>
    <cellStyle name="SAPBEXaggItem 10 2 4 2" xfId="20377"/>
    <cellStyle name="SAPBEXaggItem 10 2 5" xfId="20378"/>
    <cellStyle name="SAPBEXaggItem 10 2 5 2" xfId="20379"/>
    <cellStyle name="SAPBEXaggItem 10 2 6" xfId="20380"/>
    <cellStyle name="SAPBEXaggItem 10 3" xfId="20381"/>
    <cellStyle name="SAPBEXaggItem 10 3 2" xfId="20382"/>
    <cellStyle name="SAPBEXaggItem 10 3 2 2" xfId="20383"/>
    <cellStyle name="SAPBEXaggItem 10 3 2 2 2" xfId="20384"/>
    <cellStyle name="SAPBEXaggItem 10 3 2 3" xfId="20385"/>
    <cellStyle name="SAPBEXaggItem 10 3 3" xfId="20386"/>
    <cellStyle name="SAPBEXaggItem 10 3 3 2" xfId="20387"/>
    <cellStyle name="SAPBEXaggItem 10 3 3 2 2" xfId="20388"/>
    <cellStyle name="SAPBEXaggItem 10 3 3 3" xfId="20389"/>
    <cellStyle name="SAPBEXaggItem 10 3 4" xfId="20390"/>
    <cellStyle name="SAPBEXaggItem 10 3 4 2" xfId="20391"/>
    <cellStyle name="SAPBEXaggItem 10 3 5" xfId="20392"/>
    <cellStyle name="SAPBEXaggItem 10 3 5 2" xfId="20393"/>
    <cellStyle name="SAPBEXaggItem 10 3 6" xfId="20394"/>
    <cellStyle name="SAPBEXaggItem 10 4" xfId="20395"/>
    <cellStyle name="SAPBEXaggItem 10 4 2" xfId="20396"/>
    <cellStyle name="SAPBEXaggItem 10 4 2 2" xfId="20397"/>
    <cellStyle name="SAPBEXaggItem 10 4 3" xfId="20398"/>
    <cellStyle name="SAPBEXaggItem 10 5" xfId="20399"/>
    <cellStyle name="SAPBEXaggItem 10 5 2" xfId="20400"/>
    <cellStyle name="SAPBEXaggItem 10 5 2 2" xfId="20401"/>
    <cellStyle name="SAPBEXaggItem 10 5 3" xfId="20402"/>
    <cellStyle name="SAPBEXaggItem 10 6" xfId="20403"/>
    <cellStyle name="SAPBEXaggItem 10 6 2" xfId="20404"/>
    <cellStyle name="SAPBEXaggItem 10 7" xfId="20405"/>
    <cellStyle name="SAPBEXaggItem 10 7 2" xfId="20406"/>
    <cellStyle name="SAPBEXaggItem 10 8" xfId="20407"/>
    <cellStyle name="SAPBEXaggItem 10_Other Benefits Allocation %" xfId="20408"/>
    <cellStyle name="SAPBEXaggItem 11" xfId="20409"/>
    <cellStyle name="SAPBEXaggItem 11 2" xfId="20410"/>
    <cellStyle name="SAPBEXaggItem 11 2 2" xfId="20411"/>
    <cellStyle name="SAPBEXaggItem 11 2 2 2" xfId="20412"/>
    <cellStyle name="SAPBEXaggItem 11 2 3" xfId="20413"/>
    <cellStyle name="SAPBEXaggItem 11 3" xfId="20414"/>
    <cellStyle name="SAPBEXaggItem 11 3 2" xfId="20415"/>
    <cellStyle name="SAPBEXaggItem 11 3 2 2" xfId="20416"/>
    <cellStyle name="SAPBEXaggItem 11 3 3" xfId="20417"/>
    <cellStyle name="SAPBEXaggItem 11 4" xfId="20418"/>
    <cellStyle name="SAPBEXaggItem 11 4 2" xfId="20419"/>
    <cellStyle name="SAPBEXaggItem 11 5" xfId="20420"/>
    <cellStyle name="SAPBEXaggItem 11 5 2" xfId="20421"/>
    <cellStyle name="SAPBEXaggItem 11 6" xfId="20422"/>
    <cellStyle name="SAPBEXaggItem 12" xfId="20423"/>
    <cellStyle name="SAPBEXaggItem 12 2" xfId="20424"/>
    <cellStyle name="SAPBEXaggItem 12 2 2" xfId="20425"/>
    <cellStyle name="SAPBEXaggItem 12 2 2 2" xfId="20426"/>
    <cellStyle name="SAPBEXaggItem 12 2 3" xfId="20427"/>
    <cellStyle name="SAPBEXaggItem 12 3" xfId="20428"/>
    <cellStyle name="SAPBEXaggItem 12 3 2" xfId="20429"/>
    <cellStyle name="SAPBEXaggItem 12 3 2 2" xfId="20430"/>
    <cellStyle name="SAPBEXaggItem 12 3 3" xfId="20431"/>
    <cellStyle name="SAPBEXaggItem 12 4" xfId="20432"/>
    <cellStyle name="SAPBEXaggItem 12 4 2" xfId="20433"/>
    <cellStyle name="SAPBEXaggItem 12 5" xfId="20434"/>
    <cellStyle name="SAPBEXaggItem 12 5 2" xfId="20435"/>
    <cellStyle name="SAPBEXaggItem 12 6" xfId="20436"/>
    <cellStyle name="SAPBEXaggItem 13" xfId="20437"/>
    <cellStyle name="SAPBEXaggItem 13 2" xfId="20438"/>
    <cellStyle name="SAPBEXaggItem 13 2 2" xfId="20439"/>
    <cellStyle name="SAPBEXaggItem 13 2 2 2" xfId="20440"/>
    <cellStyle name="SAPBEXaggItem 13 2 3" xfId="20441"/>
    <cellStyle name="SAPBEXaggItem 13 3" xfId="20442"/>
    <cellStyle name="SAPBEXaggItem 13 3 2" xfId="20443"/>
    <cellStyle name="SAPBEXaggItem 13 3 2 2" xfId="20444"/>
    <cellStyle name="SAPBEXaggItem 13 3 3" xfId="20445"/>
    <cellStyle name="SAPBEXaggItem 13 4" xfId="20446"/>
    <cellStyle name="SAPBEXaggItem 13 4 2" xfId="20447"/>
    <cellStyle name="SAPBEXaggItem 13 5" xfId="20448"/>
    <cellStyle name="SAPBEXaggItem 13 5 2" xfId="20449"/>
    <cellStyle name="SAPBEXaggItem 13 6" xfId="20450"/>
    <cellStyle name="SAPBEXaggItem 14" xfId="20451"/>
    <cellStyle name="SAPBEXaggItem 14 2" xfId="20452"/>
    <cellStyle name="SAPBEXaggItem 14 2 2" xfId="20453"/>
    <cellStyle name="SAPBEXaggItem 14 3" xfId="20454"/>
    <cellStyle name="SAPBEXaggItem 15" xfId="20455"/>
    <cellStyle name="SAPBEXaggItem 15 2" xfId="20456"/>
    <cellStyle name="SAPBEXaggItem 15 2 2" xfId="20457"/>
    <cellStyle name="SAPBEXaggItem 15 3" xfId="20458"/>
    <cellStyle name="SAPBEXaggItem 16" xfId="20459"/>
    <cellStyle name="SAPBEXaggItem 16 2" xfId="20460"/>
    <cellStyle name="SAPBEXaggItem 16 2 2" xfId="20461"/>
    <cellStyle name="SAPBEXaggItem 16 3" xfId="20462"/>
    <cellStyle name="SAPBEXaggItem 17" xfId="20463"/>
    <cellStyle name="SAPBEXaggItem 17 2" xfId="20464"/>
    <cellStyle name="SAPBEXaggItem 17 2 2" xfId="20465"/>
    <cellStyle name="SAPBEXaggItem 17 3" xfId="20466"/>
    <cellStyle name="SAPBEXaggItem 18" xfId="20467"/>
    <cellStyle name="SAPBEXaggItem 18 2" xfId="20468"/>
    <cellStyle name="SAPBEXaggItem 18 2 2" xfId="20469"/>
    <cellStyle name="SAPBEXaggItem 18 3" xfId="20470"/>
    <cellStyle name="SAPBEXaggItem 19" xfId="20471"/>
    <cellStyle name="SAPBEXaggItem 19 2" xfId="20472"/>
    <cellStyle name="SAPBEXaggItem 19 2 2" xfId="20473"/>
    <cellStyle name="SAPBEXaggItem 19 3" xfId="20474"/>
    <cellStyle name="SAPBEXaggItem 2" xfId="20475"/>
    <cellStyle name="SAPBEXaggItem 2 10" xfId="20476"/>
    <cellStyle name="SAPBEXaggItem 2 10 2" xfId="20477"/>
    <cellStyle name="SAPBEXaggItem 2 10 2 2" xfId="20478"/>
    <cellStyle name="SAPBEXaggItem 2 10 3" xfId="20479"/>
    <cellStyle name="SAPBEXaggItem 2 11" xfId="20480"/>
    <cellStyle name="SAPBEXaggItem 2 11 2" xfId="20481"/>
    <cellStyle name="SAPBEXaggItem 2 11 2 2" xfId="20482"/>
    <cellStyle name="SAPBEXaggItem 2 11 3" xfId="20483"/>
    <cellStyle name="SAPBEXaggItem 2 12" xfId="20484"/>
    <cellStyle name="SAPBEXaggItem 2 12 2" xfId="20485"/>
    <cellStyle name="SAPBEXaggItem 2 12 2 2" xfId="20486"/>
    <cellStyle name="SAPBEXaggItem 2 12 3" xfId="20487"/>
    <cellStyle name="SAPBEXaggItem 2 13" xfId="20488"/>
    <cellStyle name="SAPBEXaggItem 2 13 2" xfId="20489"/>
    <cellStyle name="SAPBEXaggItem 2 13 2 2" xfId="20490"/>
    <cellStyle name="SAPBEXaggItem 2 13 3" xfId="20491"/>
    <cellStyle name="SAPBEXaggItem 2 14" xfId="20492"/>
    <cellStyle name="SAPBEXaggItem 2 14 2" xfId="20493"/>
    <cellStyle name="SAPBEXaggItem 2 14 3" xfId="20494"/>
    <cellStyle name="SAPBEXaggItem 2 15" xfId="20495"/>
    <cellStyle name="SAPBEXaggItem 2 16" xfId="20496"/>
    <cellStyle name="SAPBEXaggItem 2 2" xfId="20497"/>
    <cellStyle name="SAPBEXaggItem 2 2 10" xfId="20498"/>
    <cellStyle name="SAPBEXaggItem 2 2 10 2" xfId="20499"/>
    <cellStyle name="SAPBEXaggItem 2 2 10 2 2" xfId="20500"/>
    <cellStyle name="SAPBEXaggItem 2 2 10 3" xfId="20501"/>
    <cellStyle name="SAPBEXaggItem 2 2 11" xfId="20502"/>
    <cellStyle name="SAPBEXaggItem 2 2 11 2" xfId="20503"/>
    <cellStyle name="SAPBEXaggItem 2 2 11 2 2" xfId="20504"/>
    <cellStyle name="SAPBEXaggItem 2 2 11 3" xfId="20505"/>
    <cellStyle name="SAPBEXaggItem 2 2 12" xfId="20506"/>
    <cellStyle name="SAPBEXaggItem 2 2 2" xfId="20507"/>
    <cellStyle name="SAPBEXaggItem 2 2 2 2" xfId="20508"/>
    <cellStyle name="SAPBEXaggItem 2 2 2 2 2" xfId="20509"/>
    <cellStyle name="SAPBEXaggItem 2 2 2 2 2 2" xfId="20510"/>
    <cellStyle name="SAPBEXaggItem 2 2 2 2 2 2 2" xfId="20511"/>
    <cellStyle name="SAPBEXaggItem 2 2 2 2 2 3" xfId="20512"/>
    <cellStyle name="SAPBEXaggItem 2 2 2 2 3" xfId="20513"/>
    <cellStyle name="SAPBEXaggItem 2 2 2 2 3 2" xfId="20514"/>
    <cellStyle name="SAPBEXaggItem 2 2 2 2 3 2 2" xfId="20515"/>
    <cellStyle name="SAPBEXaggItem 2 2 2 2 3 3" xfId="20516"/>
    <cellStyle name="SAPBEXaggItem 2 2 2 2 4" xfId="20517"/>
    <cellStyle name="SAPBEXaggItem 2 2 2 2 4 2" xfId="20518"/>
    <cellStyle name="SAPBEXaggItem 2 2 2 2 5" xfId="20519"/>
    <cellStyle name="SAPBEXaggItem 2 2 2 2 5 2" xfId="20520"/>
    <cellStyle name="SAPBEXaggItem 2 2 2 2 6" xfId="20521"/>
    <cellStyle name="SAPBEXaggItem 2 2 2 3" xfId="20522"/>
    <cellStyle name="SAPBEXaggItem 2 2 2 3 2" xfId="20523"/>
    <cellStyle name="SAPBEXaggItem 2 2 2 3 2 2" xfId="20524"/>
    <cellStyle name="SAPBEXaggItem 2 2 2 3 2 2 2" xfId="20525"/>
    <cellStyle name="SAPBEXaggItem 2 2 2 3 2 3" xfId="20526"/>
    <cellStyle name="SAPBEXaggItem 2 2 2 3 3" xfId="20527"/>
    <cellStyle name="SAPBEXaggItem 2 2 2 3 3 2" xfId="20528"/>
    <cellStyle name="SAPBEXaggItem 2 2 2 3 3 2 2" xfId="20529"/>
    <cellStyle name="SAPBEXaggItem 2 2 2 3 3 3" xfId="20530"/>
    <cellStyle name="SAPBEXaggItem 2 2 2 3 4" xfId="20531"/>
    <cellStyle name="SAPBEXaggItem 2 2 2 3 4 2" xfId="20532"/>
    <cellStyle name="SAPBEXaggItem 2 2 2 3 5" xfId="20533"/>
    <cellStyle name="SAPBEXaggItem 2 2 2 3 5 2" xfId="20534"/>
    <cellStyle name="SAPBEXaggItem 2 2 2 3 6" xfId="20535"/>
    <cellStyle name="SAPBEXaggItem 2 2 2 4" xfId="20536"/>
    <cellStyle name="SAPBEXaggItem 2 2 2 4 2" xfId="20537"/>
    <cellStyle name="SAPBEXaggItem 2 2 2 4 2 2" xfId="20538"/>
    <cellStyle name="SAPBEXaggItem 2 2 2 4 2 2 2" xfId="20539"/>
    <cellStyle name="SAPBEXaggItem 2 2 2 4 2 3" xfId="20540"/>
    <cellStyle name="SAPBEXaggItem 2 2 2 4 3" xfId="20541"/>
    <cellStyle name="SAPBEXaggItem 2 2 2 4 3 2" xfId="20542"/>
    <cellStyle name="SAPBEXaggItem 2 2 2 4 3 2 2" xfId="20543"/>
    <cellStyle name="SAPBEXaggItem 2 2 2 4 3 3" xfId="20544"/>
    <cellStyle name="SAPBEXaggItem 2 2 2 4 4" xfId="20545"/>
    <cellStyle name="SAPBEXaggItem 2 2 2 4 4 2" xfId="20546"/>
    <cellStyle name="SAPBEXaggItem 2 2 2 4 5" xfId="20547"/>
    <cellStyle name="SAPBEXaggItem 2 2 2 4 5 2" xfId="20548"/>
    <cellStyle name="SAPBEXaggItem 2 2 2 4 6" xfId="20549"/>
    <cellStyle name="SAPBEXaggItem 2 2 2 5" xfId="20550"/>
    <cellStyle name="SAPBEXaggItem 2 2 2 5 2" xfId="20551"/>
    <cellStyle name="SAPBEXaggItem 2 2 2 5 2 2" xfId="20552"/>
    <cellStyle name="SAPBEXaggItem 2 2 2 5 2 3" xfId="20553"/>
    <cellStyle name="SAPBEXaggItem 2 2 2 5 3" xfId="20554"/>
    <cellStyle name="SAPBEXaggItem 2 2 2 5 4" xfId="20555"/>
    <cellStyle name="SAPBEXaggItem 2 2 2 6" xfId="20556"/>
    <cellStyle name="SAPBEXaggItem 2 2 2 6 2" xfId="20557"/>
    <cellStyle name="SAPBEXaggItem 2 2 2 6 2 2" xfId="20558"/>
    <cellStyle name="SAPBEXaggItem 2 2 2 6 2 3" xfId="20559"/>
    <cellStyle name="SAPBEXaggItem 2 2 2 6 3" xfId="20560"/>
    <cellStyle name="SAPBEXaggItem 2 2 2 6 4" xfId="20561"/>
    <cellStyle name="SAPBEXaggItem 2 2 2 7" xfId="20562"/>
    <cellStyle name="SAPBEXaggItem 2 2 2 7 2" xfId="20563"/>
    <cellStyle name="SAPBEXaggItem 2 2 2 7 3" xfId="20564"/>
    <cellStyle name="SAPBEXaggItem 2 2 2 8" xfId="20565"/>
    <cellStyle name="SAPBEXaggItem 2 2 2 9" xfId="20566"/>
    <cellStyle name="SAPBEXaggItem 2 2 2_Other Benefits Allocation %" xfId="20567"/>
    <cellStyle name="SAPBEXaggItem 2 2 3" xfId="20568"/>
    <cellStyle name="SAPBEXaggItem 2 2 3 2" xfId="20569"/>
    <cellStyle name="SAPBEXaggItem 2 2 3 2 2" xfId="20570"/>
    <cellStyle name="SAPBEXaggItem 2 2 3 2 2 2" xfId="20571"/>
    <cellStyle name="SAPBEXaggItem 2 2 3 2 2 2 2" xfId="20572"/>
    <cellStyle name="SAPBEXaggItem 2 2 3 2 2 3" xfId="20573"/>
    <cellStyle name="SAPBEXaggItem 2 2 3 2 3" xfId="20574"/>
    <cellStyle name="SAPBEXaggItem 2 2 3 2 3 2" xfId="20575"/>
    <cellStyle name="SAPBEXaggItem 2 2 3 2 3 2 2" xfId="20576"/>
    <cellStyle name="SAPBEXaggItem 2 2 3 2 3 3" xfId="20577"/>
    <cellStyle name="SAPBEXaggItem 2 2 3 2 4" xfId="20578"/>
    <cellStyle name="SAPBEXaggItem 2 2 3 2 4 2" xfId="20579"/>
    <cellStyle name="SAPBEXaggItem 2 2 3 2 5" xfId="20580"/>
    <cellStyle name="SAPBEXaggItem 2 2 3 2 5 2" xfId="20581"/>
    <cellStyle name="SAPBEXaggItem 2 2 3 2 6" xfId="20582"/>
    <cellStyle name="SAPBEXaggItem 2 2 3 3" xfId="20583"/>
    <cellStyle name="SAPBEXaggItem 2 2 3 3 2" xfId="20584"/>
    <cellStyle name="SAPBEXaggItem 2 2 3 3 2 2" xfId="20585"/>
    <cellStyle name="SAPBEXaggItem 2 2 3 3 2 2 2" xfId="20586"/>
    <cellStyle name="SAPBEXaggItem 2 2 3 3 2 3" xfId="20587"/>
    <cellStyle name="SAPBEXaggItem 2 2 3 3 3" xfId="20588"/>
    <cellStyle name="SAPBEXaggItem 2 2 3 3 3 2" xfId="20589"/>
    <cellStyle name="SAPBEXaggItem 2 2 3 3 3 2 2" xfId="20590"/>
    <cellStyle name="SAPBEXaggItem 2 2 3 3 3 3" xfId="20591"/>
    <cellStyle name="SAPBEXaggItem 2 2 3 3 4" xfId="20592"/>
    <cellStyle name="SAPBEXaggItem 2 2 3 3 4 2" xfId="20593"/>
    <cellStyle name="SAPBEXaggItem 2 2 3 3 5" xfId="20594"/>
    <cellStyle name="SAPBEXaggItem 2 2 3 3 5 2" xfId="20595"/>
    <cellStyle name="SAPBEXaggItem 2 2 3 3 6" xfId="20596"/>
    <cellStyle name="SAPBEXaggItem 2 2 3 4" xfId="20597"/>
    <cellStyle name="SAPBEXaggItem 2 2 3 4 2" xfId="20598"/>
    <cellStyle name="SAPBEXaggItem 2 2 3 4 2 2" xfId="20599"/>
    <cellStyle name="SAPBEXaggItem 2 2 3 4 2 3" xfId="20600"/>
    <cellStyle name="SAPBEXaggItem 2 2 3 4 3" xfId="20601"/>
    <cellStyle name="SAPBEXaggItem 2 2 3 4 4" xfId="20602"/>
    <cellStyle name="SAPBEXaggItem 2 2 3 5" xfId="20603"/>
    <cellStyle name="SAPBEXaggItem 2 2 3 5 2" xfId="20604"/>
    <cellStyle name="SAPBEXaggItem 2 2 3 5 2 2" xfId="20605"/>
    <cellStyle name="SAPBEXaggItem 2 2 3 5 2 3" xfId="20606"/>
    <cellStyle name="SAPBEXaggItem 2 2 3 5 3" xfId="20607"/>
    <cellStyle name="SAPBEXaggItem 2 2 3 5 4" xfId="20608"/>
    <cellStyle name="SAPBEXaggItem 2 2 3 6" xfId="20609"/>
    <cellStyle name="SAPBEXaggItem 2 2 3 6 2" xfId="20610"/>
    <cellStyle name="SAPBEXaggItem 2 2 3 6 2 2" xfId="20611"/>
    <cellStyle name="SAPBEXaggItem 2 2 3 6 2 3" xfId="20612"/>
    <cellStyle name="SAPBEXaggItem 2 2 3 6 3" xfId="20613"/>
    <cellStyle name="SAPBEXaggItem 2 2 3 6 4" xfId="20614"/>
    <cellStyle name="SAPBEXaggItem 2 2 3 7" xfId="20615"/>
    <cellStyle name="SAPBEXaggItem 2 2 3 7 2" xfId="20616"/>
    <cellStyle name="SAPBEXaggItem 2 2 3 7 3" xfId="20617"/>
    <cellStyle name="SAPBEXaggItem 2 2 3 8" xfId="20618"/>
    <cellStyle name="SAPBEXaggItem 2 2 3 9" xfId="20619"/>
    <cellStyle name="SAPBEXaggItem 2 2 3_Other Benefits Allocation %" xfId="20620"/>
    <cellStyle name="SAPBEXaggItem 2 2 4" xfId="20621"/>
    <cellStyle name="SAPBEXaggItem 2 2 4 2" xfId="20622"/>
    <cellStyle name="SAPBEXaggItem 2 2 4 2 2" xfId="20623"/>
    <cellStyle name="SAPBEXaggItem 2 2 4 2 2 2" xfId="20624"/>
    <cellStyle name="SAPBEXaggItem 2 2 4 2 2 3" xfId="20625"/>
    <cellStyle name="SAPBEXaggItem 2 2 4 2 3" xfId="20626"/>
    <cellStyle name="SAPBEXaggItem 2 2 4 2 4" xfId="20627"/>
    <cellStyle name="SAPBEXaggItem 2 2 4 3" xfId="20628"/>
    <cellStyle name="SAPBEXaggItem 2 2 4 3 2" xfId="20629"/>
    <cellStyle name="SAPBEXaggItem 2 2 4 3 2 2" xfId="20630"/>
    <cellStyle name="SAPBEXaggItem 2 2 4 3 2 3" xfId="20631"/>
    <cellStyle name="SAPBEXaggItem 2 2 4 3 3" xfId="20632"/>
    <cellStyle name="SAPBEXaggItem 2 2 4 3 4" xfId="20633"/>
    <cellStyle name="SAPBEXaggItem 2 2 4 4" xfId="20634"/>
    <cellStyle name="SAPBEXaggItem 2 2 4 4 2" xfId="20635"/>
    <cellStyle name="SAPBEXaggItem 2 2 4 4 2 2" xfId="20636"/>
    <cellStyle name="SAPBEXaggItem 2 2 4 4 2 3" xfId="20637"/>
    <cellStyle name="SAPBEXaggItem 2 2 4 4 3" xfId="20638"/>
    <cellStyle name="SAPBEXaggItem 2 2 4 4 4" xfId="20639"/>
    <cellStyle name="SAPBEXaggItem 2 2 4 5" xfId="20640"/>
    <cellStyle name="SAPBEXaggItem 2 2 4 5 2" xfId="20641"/>
    <cellStyle name="SAPBEXaggItem 2 2 4 5 2 2" xfId="20642"/>
    <cellStyle name="SAPBEXaggItem 2 2 4 5 2 3" xfId="20643"/>
    <cellStyle name="SAPBEXaggItem 2 2 4 5 3" xfId="20644"/>
    <cellStyle name="SAPBEXaggItem 2 2 4 5 4" xfId="20645"/>
    <cellStyle name="SAPBEXaggItem 2 2 4 6" xfId="20646"/>
    <cellStyle name="SAPBEXaggItem 2 2 4 6 2" xfId="20647"/>
    <cellStyle name="SAPBEXaggItem 2 2 4 6 2 2" xfId="20648"/>
    <cellStyle name="SAPBEXaggItem 2 2 4 6 2 3" xfId="20649"/>
    <cellStyle name="SAPBEXaggItem 2 2 4 6 3" xfId="20650"/>
    <cellStyle name="SAPBEXaggItem 2 2 4 6 4" xfId="20651"/>
    <cellStyle name="SAPBEXaggItem 2 2 4 7" xfId="20652"/>
    <cellStyle name="SAPBEXaggItem 2 2 4 7 2" xfId="20653"/>
    <cellStyle name="SAPBEXaggItem 2 2 4 7 3" xfId="20654"/>
    <cellStyle name="SAPBEXaggItem 2 2 4 8" xfId="20655"/>
    <cellStyle name="SAPBEXaggItem 2 2 4 9" xfId="20656"/>
    <cellStyle name="SAPBEXaggItem 2 2 5" xfId="20657"/>
    <cellStyle name="SAPBEXaggItem 2 2 5 2" xfId="20658"/>
    <cellStyle name="SAPBEXaggItem 2 2 5 2 2" xfId="20659"/>
    <cellStyle name="SAPBEXaggItem 2 2 5 2 3" xfId="20660"/>
    <cellStyle name="SAPBEXaggItem 2 2 5 3" xfId="20661"/>
    <cellStyle name="SAPBEXaggItem 2 2 5 4" xfId="20662"/>
    <cellStyle name="SAPBEXaggItem 2 2 6" xfId="20663"/>
    <cellStyle name="SAPBEXaggItem 2 2 6 2" xfId="20664"/>
    <cellStyle name="SAPBEXaggItem 2 2 6 2 2" xfId="20665"/>
    <cellStyle name="SAPBEXaggItem 2 2 6 2 3" xfId="20666"/>
    <cellStyle name="SAPBEXaggItem 2 2 6 3" xfId="20667"/>
    <cellStyle name="SAPBEXaggItem 2 2 6 4" xfId="20668"/>
    <cellStyle name="SAPBEXaggItem 2 2 7" xfId="20669"/>
    <cellStyle name="SAPBEXaggItem 2 2 7 2" xfId="20670"/>
    <cellStyle name="SAPBEXaggItem 2 2 7 2 2" xfId="20671"/>
    <cellStyle name="SAPBEXaggItem 2 2 7 2 3" xfId="20672"/>
    <cellStyle name="SAPBEXaggItem 2 2 7 3" xfId="20673"/>
    <cellStyle name="SAPBEXaggItem 2 2 7 4" xfId="20674"/>
    <cellStyle name="SAPBEXaggItem 2 2 8" xfId="20675"/>
    <cellStyle name="SAPBEXaggItem 2 2 8 2" xfId="20676"/>
    <cellStyle name="SAPBEXaggItem 2 2 8 2 2" xfId="20677"/>
    <cellStyle name="SAPBEXaggItem 2 2 8 2 3" xfId="20678"/>
    <cellStyle name="SAPBEXaggItem 2 2 8 3" xfId="20679"/>
    <cellStyle name="SAPBEXaggItem 2 2 8 4" xfId="20680"/>
    <cellStyle name="SAPBEXaggItem 2 2 9" xfId="20681"/>
    <cellStyle name="SAPBEXaggItem 2 2 9 2" xfId="20682"/>
    <cellStyle name="SAPBEXaggItem 2 2 9 2 2" xfId="20683"/>
    <cellStyle name="SAPBEXaggItem 2 2 9 2 3" xfId="20684"/>
    <cellStyle name="SAPBEXaggItem 2 2 9 3" xfId="20685"/>
    <cellStyle name="SAPBEXaggItem 2 2 9 4" xfId="20686"/>
    <cellStyle name="SAPBEXaggItem 2 2_401K Summary" xfId="20687"/>
    <cellStyle name="SAPBEXaggItem 2 3" xfId="20688"/>
    <cellStyle name="SAPBEXaggItem 2 3 10" xfId="20689"/>
    <cellStyle name="SAPBEXaggItem 2 3 10 2" xfId="20690"/>
    <cellStyle name="SAPBEXaggItem 2 3 10 2 2" xfId="20691"/>
    <cellStyle name="SAPBEXaggItem 2 3 10 3" xfId="20692"/>
    <cellStyle name="SAPBEXaggItem 2 3 11" xfId="20693"/>
    <cellStyle name="SAPBEXaggItem 2 3 11 2" xfId="20694"/>
    <cellStyle name="SAPBEXaggItem 2 3 11 2 2" xfId="20695"/>
    <cellStyle name="SAPBEXaggItem 2 3 11 3" xfId="20696"/>
    <cellStyle name="SAPBEXaggItem 2 3 12" xfId="20697"/>
    <cellStyle name="SAPBEXaggItem 2 3 2" xfId="20698"/>
    <cellStyle name="SAPBEXaggItem 2 3 2 2" xfId="20699"/>
    <cellStyle name="SAPBEXaggItem 2 3 2 2 2" xfId="20700"/>
    <cellStyle name="SAPBEXaggItem 2 3 2 2 2 2" xfId="20701"/>
    <cellStyle name="SAPBEXaggItem 2 3 2 2 2 2 2" xfId="20702"/>
    <cellStyle name="SAPBEXaggItem 2 3 2 2 2 3" xfId="20703"/>
    <cellStyle name="SAPBEXaggItem 2 3 2 2 3" xfId="20704"/>
    <cellStyle name="SAPBEXaggItem 2 3 2 2 3 2" xfId="20705"/>
    <cellStyle name="SAPBEXaggItem 2 3 2 2 3 2 2" xfId="20706"/>
    <cellStyle name="SAPBEXaggItem 2 3 2 2 3 3" xfId="20707"/>
    <cellStyle name="SAPBEXaggItem 2 3 2 2 4" xfId="20708"/>
    <cellStyle name="SAPBEXaggItem 2 3 2 2 4 2" xfId="20709"/>
    <cellStyle name="SAPBEXaggItem 2 3 2 2 5" xfId="20710"/>
    <cellStyle name="SAPBEXaggItem 2 3 2 2 5 2" xfId="20711"/>
    <cellStyle name="SAPBEXaggItem 2 3 2 2 6" xfId="20712"/>
    <cellStyle name="SAPBEXaggItem 2 3 2 3" xfId="20713"/>
    <cellStyle name="SAPBEXaggItem 2 3 2 3 2" xfId="20714"/>
    <cellStyle name="SAPBEXaggItem 2 3 2 3 2 2" xfId="20715"/>
    <cellStyle name="SAPBEXaggItem 2 3 2 3 2 2 2" xfId="20716"/>
    <cellStyle name="SAPBEXaggItem 2 3 2 3 2 3" xfId="20717"/>
    <cellStyle name="SAPBEXaggItem 2 3 2 3 3" xfId="20718"/>
    <cellStyle name="SAPBEXaggItem 2 3 2 3 3 2" xfId="20719"/>
    <cellStyle name="SAPBEXaggItem 2 3 2 3 3 2 2" xfId="20720"/>
    <cellStyle name="SAPBEXaggItem 2 3 2 3 3 3" xfId="20721"/>
    <cellStyle name="SAPBEXaggItem 2 3 2 3 4" xfId="20722"/>
    <cellStyle name="SAPBEXaggItem 2 3 2 3 4 2" xfId="20723"/>
    <cellStyle name="SAPBEXaggItem 2 3 2 3 5" xfId="20724"/>
    <cellStyle name="SAPBEXaggItem 2 3 2 3 5 2" xfId="20725"/>
    <cellStyle name="SAPBEXaggItem 2 3 2 3 6" xfId="20726"/>
    <cellStyle name="SAPBEXaggItem 2 3 2 4" xfId="20727"/>
    <cellStyle name="SAPBEXaggItem 2 3 2 4 2" xfId="20728"/>
    <cellStyle name="SAPBEXaggItem 2 3 2 4 2 2" xfId="20729"/>
    <cellStyle name="SAPBEXaggItem 2 3 2 4 2 2 2" xfId="20730"/>
    <cellStyle name="SAPBEXaggItem 2 3 2 4 2 3" xfId="20731"/>
    <cellStyle name="SAPBEXaggItem 2 3 2 4 3" xfId="20732"/>
    <cellStyle name="SAPBEXaggItem 2 3 2 4 3 2" xfId="20733"/>
    <cellStyle name="SAPBEXaggItem 2 3 2 4 3 2 2" xfId="20734"/>
    <cellStyle name="SAPBEXaggItem 2 3 2 4 3 3" xfId="20735"/>
    <cellStyle name="SAPBEXaggItem 2 3 2 4 4" xfId="20736"/>
    <cellStyle name="SAPBEXaggItem 2 3 2 4 4 2" xfId="20737"/>
    <cellStyle name="SAPBEXaggItem 2 3 2 4 5" xfId="20738"/>
    <cellStyle name="SAPBEXaggItem 2 3 2 4 5 2" xfId="20739"/>
    <cellStyle name="SAPBEXaggItem 2 3 2 4 6" xfId="20740"/>
    <cellStyle name="SAPBEXaggItem 2 3 2 5" xfId="20741"/>
    <cellStyle name="SAPBEXaggItem 2 3 2 5 2" xfId="20742"/>
    <cellStyle name="SAPBEXaggItem 2 3 2 5 2 2" xfId="20743"/>
    <cellStyle name="SAPBEXaggItem 2 3 2 5 3" xfId="20744"/>
    <cellStyle name="SAPBEXaggItem 2 3 2 6" xfId="20745"/>
    <cellStyle name="SAPBEXaggItem 2 3 2_Other Benefits Allocation %" xfId="20746"/>
    <cellStyle name="SAPBEXaggItem 2 3 3" xfId="20747"/>
    <cellStyle name="SAPBEXaggItem 2 3 3 2" xfId="20748"/>
    <cellStyle name="SAPBEXaggItem 2 3 3 2 2" xfId="20749"/>
    <cellStyle name="SAPBEXaggItem 2 3 3 2 2 2" xfId="20750"/>
    <cellStyle name="SAPBEXaggItem 2 3 3 2 2 2 2" xfId="20751"/>
    <cellStyle name="SAPBEXaggItem 2 3 3 2 2 3" xfId="20752"/>
    <cellStyle name="SAPBEXaggItem 2 3 3 2 3" xfId="20753"/>
    <cellStyle name="SAPBEXaggItem 2 3 3 2 3 2" xfId="20754"/>
    <cellStyle name="SAPBEXaggItem 2 3 3 2 3 2 2" xfId="20755"/>
    <cellStyle name="SAPBEXaggItem 2 3 3 2 3 3" xfId="20756"/>
    <cellStyle name="SAPBEXaggItem 2 3 3 2 4" xfId="20757"/>
    <cellStyle name="SAPBEXaggItem 2 3 3 2 4 2" xfId="20758"/>
    <cellStyle name="SAPBEXaggItem 2 3 3 2 5" xfId="20759"/>
    <cellStyle name="SAPBEXaggItem 2 3 3 2 5 2" xfId="20760"/>
    <cellStyle name="SAPBEXaggItem 2 3 3 2 6" xfId="20761"/>
    <cellStyle name="SAPBEXaggItem 2 3 3 3" xfId="20762"/>
    <cellStyle name="SAPBEXaggItem 2 3 3 3 2" xfId="20763"/>
    <cellStyle name="SAPBEXaggItem 2 3 3 3 2 2" xfId="20764"/>
    <cellStyle name="SAPBEXaggItem 2 3 3 3 2 2 2" xfId="20765"/>
    <cellStyle name="SAPBEXaggItem 2 3 3 3 2 3" xfId="20766"/>
    <cellStyle name="SAPBEXaggItem 2 3 3 3 3" xfId="20767"/>
    <cellStyle name="SAPBEXaggItem 2 3 3 3 3 2" xfId="20768"/>
    <cellStyle name="SAPBEXaggItem 2 3 3 3 3 2 2" xfId="20769"/>
    <cellStyle name="SAPBEXaggItem 2 3 3 3 3 3" xfId="20770"/>
    <cellStyle name="SAPBEXaggItem 2 3 3 3 4" xfId="20771"/>
    <cellStyle name="SAPBEXaggItem 2 3 3 3 4 2" xfId="20772"/>
    <cellStyle name="SAPBEXaggItem 2 3 3 3 5" xfId="20773"/>
    <cellStyle name="SAPBEXaggItem 2 3 3 3 5 2" xfId="20774"/>
    <cellStyle name="SAPBEXaggItem 2 3 3 3 6" xfId="20775"/>
    <cellStyle name="SAPBEXaggItem 2 3 3 4" xfId="20776"/>
    <cellStyle name="SAPBEXaggItem 2 3 3 4 2" xfId="20777"/>
    <cellStyle name="SAPBEXaggItem 2 3 3 4 2 2" xfId="20778"/>
    <cellStyle name="SAPBEXaggItem 2 3 3 4 3" xfId="20779"/>
    <cellStyle name="SAPBEXaggItem 2 3 3 5" xfId="20780"/>
    <cellStyle name="SAPBEXaggItem 2 3 3 5 2" xfId="20781"/>
    <cellStyle name="SAPBEXaggItem 2 3 3 5 2 2" xfId="20782"/>
    <cellStyle name="SAPBEXaggItem 2 3 3 5 3" xfId="20783"/>
    <cellStyle name="SAPBEXaggItem 2 3 3 6" xfId="20784"/>
    <cellStyle name="SAPBEXaggItem 2 3 3 6 2" xfId="20785"/>
    <cellStyle name="SAPBEXaggItem 2 3 3 7" xfId="20786"/>
    <cellStyle name="SAPBEXaggItem 2 3 3 7 2" xfId="20787"/>
    <cellStyle name="SAPBEXaggItem 2 3 3 8" xfId="20788"/>
    <cellStyle name="SAPBEXaggItem 2 3 3_Other Benefits Allocation %" xfId="20789"/>
    <cellStyle name="SAPBEXaggItem 2 3 4" xfId="20790"/>
    <cellStyle name="SAPBEXaggItem 2 3 4 2" xfId="20791"/>
    <cellStyle name="SAPBEXaggItem 2 3 4 2 2" xfId="20792"/>
    <cellStyle name="SAPBEXaggItem 2 3 4 2 3" xfId="20793"/>
    <cellStyle name="SAPBEXaggItem 2 3 4 3" xfId="20794"/>
    <cellStyle name="SAPBEXaggItem 2 3 4 4" xfId="20795"/>
    <cellStyle name="SAPBEXaggItem 2 3 5" xfId="20796"/>
    <cellStyle name="SAPBEXaggItem 2 3 5 2" xfId="20797"/>
    <cellStyle name="SAPBEXaggItem 2 3 5 2 2" xfId="20798"/>
    <cellStyle name="SAPBEXaggItem 2 3 5 2 3" xfId="20799"/>
    <cellStyle name="SAPBEXaggItem 2 3 5 3" xfId="20800"/>
    <cellStyle name="SAPBEXaggItem 2 3 5 4" xfId="20801"/>
    <cellStyle name="SAPBEXaggItem 2 3 6" xfId="20802"/>
    <cellStyle name="SAPBEXaggItem 2 3 6 2" xfId="20803"/>
    <cellStyle name="SAPBEXaggItem 2 3 6 2 2" xfId="20804"/>
    <cellStyle name="SAPBEXaggItem 2 3 6 2 3" xfId="20805"/>
    <cellStyle name="SAPBEXaggItem 2 3 6 3" xfId="20806"/>
    <cellStyle name="SAPBEXaggItem 2 3 6 4" xfId="20807"/>
    <cellStyle name="SAPBEXaggItem 2 3 7" xfId="20808"/>
    <cellStyle name="SAPBEXaggItem 2 3 7 2" xfId="20809"/>
    <cellStyle name="SAPBEXaggItem 2 3 7 2 2" xfId="20810"/>
    <cellStyle name="SAPBEXaggItem 2 3 7 3" xfId="20811"/>
    <cellStyle name="SAPBEXaggItem 2 3 8" xfId="20812"/>
    <cellStyle name="SAPBEXaggItem 2 3 8 2" xfId="20813"/>
    <cellStyle name="SAPBEXaggItem 2 3 8 2 2" xfId="20814"/>
    <cellStyle name="SAPBEXaggItem 2 3 8 3" xfId="20815"/>
    <cellStyle name="SAPBEXaggItem 2 3 9" xfId="20816"/>
    <cellStyle name="SAPBEXaggItem 2 3 9 2" xfId="20817"/>
    <cellStyle name="SAPBEXaggItem 2 3 9 2 2" xfId="20818"/>
    <cellStyle name="SAPBEXaggItem 2 3 9 3" xfId="20819"/>
    <cellStyle name="SAPBEXaggItem 2 3_401K Summary" xfId="20820"/>
    <cellStyle name="SAPBEXaggItem 2 4" xfId="20821"/>
    <cellStyle name="SAPBEXaggItem 2 4 2" xfId="20822"/>
    <cellStyle name="SAPBEXaggItem 2 4 2 2" xfId="20823"/>
    <cellStyle name="SAPBEXaggItem 2 4 2 2 2" xfId="20824"/>
    <cellStyle name="SAPBEXaggItem 2 4 2 2 2 2" xfId="20825"/>
    <cellStyle name="SAPBEXaggItem 2 4 2 2 3" xfId="20826"/>
    <cellStyle name="SAPBEXaggItem 2 4 2 3" xfId="20827"/>
    <cellStyle name="SAPBEXaggItem 2 4 2 3 2" xfId="20828"/>
    <cellStyle name="SAPBEXaggItem 2 4 2 3 2 2" xfId="20829"/>
    <cellStyle name="SAPBEXaggItem 2 4 2 3 3" xfId="20830"/>
    <cellStyle name="SAPBEXaggItem 2 4 2 4" xfId="20831"/>
    <cellStyle name="SAPBEXaggItem 2 4 2 4 2" xfId="20832"/>
    <cellStyle name="SAPBEXaggItem 2 4 2 5" xfId="20833"/>
    <cellStyle name="SAPBEXaggItem 2 4 2 5 2" xfId="20834"/>
    <cellStyle name="SAPBEXaggItem 2 4 2 6" xfId="20835"/>
    <cellStyle name="SAPBEXaggItem 2 4 3" xfId="20836"/>
    <cellStyle name="SAPBEXaggItem 2 4 3 2" xfId="20837"/>
    <cellStyle name="SAPBEXaggItem 2 4 3 2 2" xfId="20838"/>
    <cellStyle name="SAPBEXaggItem 2 4 3 2 2 2" xfId="20839"/>
    <cellStyle name="SAPBEXaggItem 2 4 3 2 3" xfId="20840"/>
    <cellStyle name="SAPBEXaggItem 2 4 3 3" xfId="20841"/>
    <cellStyle name="SAPBEXaggItem 2 4 3 3 2" xfId="20842"/>
    <cellStyle name="SAPBEXaggItem 2 4 3 3 2 2" xfId="20843"/>
    <cellStyle name="SAPBEXaggItem 2 4 3 3 3" xfId="20844"/>
    <cellStyle name="SAPBEXaggItem 2 4 3 4" xfId="20845"/>
    <cellStyle name="SAPBEXaggItem 2 4 3 4 2" xfId="20846"/>
    <cellStyle name="SAPBEXaggItem 2 4 3 5" xfId="20847"/>
    <cellStyle name="SAPBEXaggItem 2 4 3 5 2" xfId="20848"/>
    <cellStyle name="SAPBEXaggItem 2 4 3 6" xfId="20849"/>
    <cellStyle name="SAPBEXaggItem 2 4 4" xfId="20850"/>
    <cellStyle name="SAPBEXaggItem 2 4 4 2" xfId="20851"/>
    <cellStyle name="SAPBEXaggItem 2 4 4 2 2" xfId="20852"/>
    <cellStyle name="SAPBEXaggItem 2 4 4 2 2 2" xfId="20853"/>
    <cellStyle name="SAPBEXaggItem 2 4 4 2 3" xfId="20854"/>
    <cellStyle name="SAPBEXaggItem 2 4 4 3" xfId="20855"/>
    <cellStyle name="SAPBEXaggItem 2 4 4 3 2" xfId="20856"/>
    <cellStyle name="SAPBEXaggItem 2 4 4 3 2 2" xfId="20857"/>
    <cellStyle name="SAPBEXaggItem 2 4 4 3 3" xfId="20858"/>
    <cellStyle name="SAPBEXaggItem 2 4 4 4" xfId="20859"/>
    <cellStyle name="SAPBEXaggItem 2 4 4 4 2" xfId="20860"/>
    <cellStyle name="SAPBEXaggItem 2 4 4 5" xfId="20861"/>
    <cellStyle name="SAPBEXaggItem 2 4 4 5 2" xfId="20862"/>
    <cellStyle name="SAPBEXaggItem 2 4 4 6" xfId="20863"/>
    <cellStyle name="SAPBEXaggItem 2 4 5" xfId="20864"/>
    <cellStyle name="SAPBEXaggItem 2 4 5 2" xfId="20865"/>
    <cellStyle name="SAPBEXaggItem 2 4 5 2 2" xfId="20866"/>
    <cellStyle name="SAPBEXaggItem 2 4 5 2 3" xfId="20867"/>
    <cellStyle name="SAPBEXaggItem 2 4 5 3" xfId="20868"/>
    <cellStyle name="SAPBEXaggItem 2 4 5 4" xfId="20869"/>
    <cellStyle name="SAPBEXaggItem 2 4 6" xfId="20870"/>
    <cellStyle name="SAPBEXaggItem 2 4 6 2" xfId="20871"/>
    <cellStyle name="SAPBEXaggItem 2 4 6 2 2" xfId="20872"/>
    <cellStyle name="SAPBEXaggItem 2 4 6 2 3" xfId="20873"/>
    <cellStyle name="SAPBEXaggItem 2 4 6 3" xfId="20874"/>
    <cellStyle name="SAPBEXaggItem 2 4 6 4" xfId="20875"/>
    <cellStyle name="SAPBEXaggItem 2 4 7" xfId="20876"/>
    <cellStyle name="SAPBEXaggItem 2 4 7 2" xfId="20877"/>
    <cellStyle name="SAPBEXaggItem 2 4 7 3" xfId="20878"/>
    <cellStyle name="SAPBEXaggItem 2 4 8" xfId="20879"/>
    <cellStyle name="SAPBEXaggItem 2 4 9" xfId="20880"/>
    <cellStyle name="SAPBEXaggItem 2 4_Other Benefits Allocation %" xfId="20881"/>
    <cellStyle name="SAPBEXaggItem 2 5" xfId="20882"/>
    <cellStyle name="SAPBEXaggItem 2 5 2" xfId="20883"/>
    <cellStyle name="SAPBEXaggItem 2 5 2 2" xfId="20884"/>
    <cellStyle name="SAPBEXaggItem 2 5 2 2 2" xfId="20885"/>
    <cellStyle name="SAPBEXaggItem 2 5 2 2 3" xfId="20886"/>
    <cellStyle name="SAPBEXaggItem 2 5 2 3" xfId="20887"/>
    <cellStyle name="SAPBEXaggItem 2 5 2 4" xfId="20888"/>
    <cellStyle name="SAPBEXaggItem 2 5 3" xfId="20889"/>
    <cellStyle name="SAPBEXaggItem 2 5 3 2" xfId="20890"/>
    <cellStyle name="SAPBEXaggItem 2 5 3 2 2" xfId="20891"/>
    <cellStyle name="SAPBEXaggItem 2 5 3 2 3" xfId="20892"/>
    <cellStyle name="SAPBEXaggItem 2 5 3 3" xfId="20893"/>
    <cellStyle name="SAPBEXaggItem 2 5 3 4" xfId="20894"/>
    <cellStyle name="SAPBEXaggItem 2 5 4" xfId="20895"/>
    <cellStyle name="SAPBEXaggItem 2 5 4 2" xfId="20896"/>
    <cellStyle name="SAPBEXaggItem 2 5 4 2 2" xfId="20897"/>
    <cellStyle name="SAPBEXaggItem 2 5 4 2 3" xfId="20898"/>
    <cellStyle name="SAPBEXaggItem 2 5 4 3" xfId="20899"/>
    <cellStyle name="SAPBEXaggItem 2 5 4 4" xfId="20900"/>
    <cellStyle name="SAPBEXaggItem 2 5 5" xfId="20901"/>
    <cellStyle name="SAPBEXaggItem 2 5 5 2" xfId="20902"/>
    <cellStyle name="SAPBEXaggItem 2 5 5 2 2" xfId="20903"/>
    <cellStyle name="SAPBEXaggItem 2 5 5 2 3" xfId="20904"/>
    <cellStyle name="SAPBEXaggItem 2 5 5 3" xfId="20905"/>
    <cellStyle name="SAPBEXaggItem 2 5 5 4" xfId="20906"/>
    <cellStyle name="SAPBEXaggItem 2 5 6" xfId="20907"/>
    <cellStyle name="SAPBEXaggItem 2 5 6 2" xfId="20908"/>
    <cellStyle name="SAPBEXaggItem 2 5 6 2 2" xfId="20909"/>
    <cellStyle name="SAPBEXaggItem 2 5 6 2 3" xfId="20910"/>
    <cellStyle name="SAPBEXaggItem 2 5 6 3" xfId="20911"/>
    <cellStyle name="SAPBEXaggItem 2 5 6 4" xfId="20912"/>
    <cellStyle name="SAPBEXaggItem 2 5 7" xfId="20913"/>
    <cellStyle name="SAPBEXaggItem 2 5 7 2" xfId="20914"/>
    <cellStyle name="SAPBEXaggItem 2 5 7 3" xfId="20915"/>
    <cellStyle name="SAPBEXaggItem 2 5 8" xfId="20916"/>
    <cellStyle name="SAPBEXaggItem 2 5 9" xfId="20917"/>
    <cellStyle name="SAPBEXaggItem 2 6" xfId="20918"/>
    <cellStyle name="SAPBEXaggItem 2 6 2" xfId="20919"/>
    <cellStyle name="SAPBEXaggItem 2 6 2 2" xfId="20920"/>
    <cellStyle name="SAPBEXaggItem 2 6 2 3" xfId="20921"/>
    <cellStyle name="SAPBEXaggItem 2 6 3" xfId="20922"/>
    <cellStyle name="SAPBEXaggItem 2 6 4" xfId="20923"/>
    <cellStyle name="SAPBEXaggItem 2 7" xfId="20924"/>
    <cellStyle name="SAPBEXaggItem 2 7 2" xfId="20925"/>
    <cellStyle name="SAPBEXaggItem 2 7 2 2" xfId="20926"/>
    <cellStyle name="SAPBEXaggItem 2 7 2 3" xfId="20927"/>
    <cellStyle name="SAPBEXaggItem 2 7 3" xfId="20928"/>
    <cellStyle name="SAPBEXaggItem 2 7 4" xfId="20929"/>
    <cellStyle name="SAPBEXaggItem 2 8" xfId="20930"/>
    <cellStyle name="SAPBEXaggItem 2 8 2" xfId="20931"/>
    <cellStyle name="SAPBEXaggItem 2 8 2 2" xfId="20932"/>
    <cellStyle name="SAPBEXaggItem 2 8 2 3" xfId="20933"/>
    <cellStyle name="SAPBEXaggItem 2 8 3" xfId="20934"/>
    <cellStyle name="SAPBEXaggItem 2 8 4" xfId="20935"/>
    <cellStyle name="SAPBEXaggItem 2 9" xfId="20936"/>
    <cellStyle name="SAPBEXaggItem 2 9 2" xfId="20937"/>
    <cellStyle name="SAPBEXaggItem 2 9 2 2" xfId="20938"/>
    <cellStyle name="SAPBEXaggItem 2 9 2 2 2" xfId="20939"/>
    <cellStyle name="SAPBEXaggItem 2 9 2 2 2 2" xfId="20940"/>
    <cellStyle name="SAPBEXaggItem 2 9 2 2 3" xfId="20941"/>
    <cellStyle name="SAPBEXaggItem 2 9 2 3" xfId="20942"/>
    <cellStyle name="SAPBEXaggItem 2 9 2 3 2" xfId="20943"/>
    <cellStyle name="SAPBEXaggItem 2 9 2 3 2 2" xfId="20944"/>
    <cellStyle name="SAPBEXaggItem 2 9 2 3 3" xfId="20945"/>
    <cellStyle name="SAPBEXaggItem 2 9 2 4" xfId="20946"/>
    <cellStyle name="SAPBEXaggItem 2 9 2 4 2" xfId="20947"/>
    <cellStyle name="SAPBEXaggItem 2 9 2 5" xfId="20948"/>
    <cellStyle name="SAPBEXaggItem 2 9 2 5 2" xfId="20949"/>
    <cellStyle name="SAPBEXaggItem 2 9 2 6" xfId="20950"/>
    <cellStyle name="SAPBEXaggItem 2 9 3" xfId="20951"/>
    <cellStyle name="SAPBEXaggItem 2 9 3 2" xfId="20952"/>
    <cellStyle name="SAPBEXaggItem 2 9 3 2 2" xfId="20953"/>
    <cellStyle name="SAPBEXaggItem 2 9 3 2 2 2" xfId="20954"/>
    <cellStyle name="SAPBEXaggItem 2 9 3 2 3" xfId="20955"/>
    <cellStyle name="SAPBEXaggItem 2 9 3 3" xfId="20956"/>
    <cellStyle name="SAPBEXaggItem 2 9 3 3 2" xfId="20957"/>
    <cellStyle name="SAPBEXaggItem 2 9 3 3 2 2" xfId="20958"/>
    <cellStyle name="SAPBEXaggItem 2 9 3 3 3" xfId="20959"/>
    <cellStyle name="SAPBEXaggItem 2 9 3 4" xfId="20960"/>
    <cellStyle name="SAPBEXaggItem 2 9 3 4 2" xfId="20961"/>
    <cellStyle name="SAPBEXaggItem 2 9 3 5" xfId="20962"/>
    <cellStyle name="SAPBEXaggItem 2 9 3 5 2" xfId="20963"/>
    <cellStyle name="SAPBEXaggItem 2 9 3 6" xfId="20964"/>
    <cellStyle name="SAPBEXaggItem 2 9 4" xfId="20965"/>
    <cellStyle name="SAPBEXaggItem 2 9 4 2" xfId="20966"/>
    <cellStyle name="SAPBEXaggItem 2 9 4 2 2" xfId="20967"/>
    <cellStyle name="SAPBEXaggItem 2 9 4 3" xfId="20968"/>
    <cellStyle name="SAPBEXaggItem 2 9 5" xfId="20969"/>
    <cellStyle name="SAPBEXaggItem 2 9 5 2" xfId="20970"/>
    <cellStyle name="SAPBEXaggItem 2 9 5 2 2" xfId="20971"/>
    <cellStyle name="SAPBEXaggItem 2 9 5 3" xfId="20972"/>
    <cellStyle name="SAPBEXaggItem 2 9 6" xfId="20973"/>
    <cellStyle name="SAPBEXaggItem 2 9 6 2" xfId="20974"/>
    <cellStyle name="SAPBEXaggItem 2 9 7" xfId="20975"/>
    <cellStyle name="SAPBEXaggItem 2 9 7 2" xfId="20976"/>
    <cellStyle name="SAPBEXaggItem 2 9 8" xfId="20977"/>
    <cellStyle name="SAPBEXaggItem 2 9_Other Benefits Allocation %" xfId="20978"/>
    <cellStyle name="SAPBEXaggItem 2_401K Summary" xfId="20979"/>
    <cellStyle name="SAPBEXaggItem 20" xfId="20980"/>
    <cellStyle name="SAPBEXaggItem 20 2" xfId="20981"/>
    <cellStyle name="SAPBEXaggItem 20 2 2" xfId="20982"/>
    <cellStyle name="SAPBEXaggItem 20 3" xfId="20983"/>
    <cellStyle name="SAPBEXaggItem 21" xfId="20984"/>
    <cellStyle name="SAPBEXaggItem 21 2" xfId="20985"/>
    <cellStyle name="SAPBEXaggItem 21 2 2" xfId="20986"/>
    <cellStyle name="SAPBEXaggItem 21 3" xfId="20987"/>
    <cellStyle name="SAPBEXaggItem 22" xfId="20988"/>
    <cellStyle name="SAPBEXaggItem 22 2" xfId="20989"/>
    <cellStyle name="SAPBEXaggItem 22 2 2" xfId="20990"/>
    <cellStyle name="SAPBEXaggItem 22 3" xfId="20991"/>
    <cellStyle name="SAPBEXaggItem 23" xfId="20992"/>
    <cellStyle name="SAPBEXaggItem 23 2" xfId="20993"/>
    <cellStyle name="SAPBEXaggItem 23 2 2" xfId="20994"/>
    <cellStyle name="SAPBEXaggItem 23 3" xfId="20995"/>
    <cellStyle name="SAPBEXaggItem 24" xfId="20996"/>
    <cellStyle name="SAPBEXaggItem 24 2" xfId="20997"/>
    <cellStyle name="SAPBEXaggItem 24 2 2" xfId="20998"/>
    <cellStyle name="SAPBEXaggItem 24 3" xfId="20999"/>
    <cellStyle name="SAPBEXaggItem 25" xfId="21000"/>
    <cellStyle name="SAPBEXaggItem 25 2" xfId="21001"/>
    <cellStyle name="SAPBEXaggItem 25 2 2" xfId="21002"/>
    <cellStyle name="SAPBEXaggItem 25 3" xfId="21003"/>
    <cellStyle name="SAPBEXaggItem 26" xfId="21004"/>
    <cellStyle name="SAPBEXaggItem 26 2" xfId="21005"/>
    <cellStyle name="SAPBEXaggItem 27" xfId="21006"/>
    <cellStyle name="SAPBEXaggItem 27 2" xfId="21007"/>
    <cellStyle name="SAPBEXaggItem 28" xfId="21008"/>
    <cellStyle name="SAPBEXaggItem 28 2" xfId="21009"/>
    <cellStyle name="SAPBEXaggItem 29" xfId="21010"/>
    <cellStyle name="SAPBEXaggItem 29 2" xfId="21011"/>
    <cellStyle name="SAPBEXaggItem 3" xfId="21012"/>
    <cellStyle name="SAPBEXaggItem 3 10" xfId="21013"/>
    <cellStyle name="SAPBEXaggItem 3 10 2" xfId="21014"/>
    <cellStyle name="SAPBEXaggItem 3 10 2 2" xfId="21015"/>
    <cellStyle name="SAPBEXaggItem 3 10 3" xfId="21016"/>
    <cellStyle name="SAPBEXaggItem 3 11" xfId="21017"/>
    <cellStyle name="SAPBEXaggItem 3 11 2" xfId="21018"/>
    <cellStyle name="SAPBEXaggItem 3 11 2 2" xfId="21019"/>
    <cellStyle name="SAPBEXaggItem 3 11 3" xfId="21020"/>
    <cellStyle name="SAPBEXaggItem 3 12" xfId="21021"/>
    <cellStyle name="SAPBEXaggItem 3 2" xfId="21022"/>
    <cellStyle name="SAPBEXaggItem 3 2 2" xfId="21023"/>
    <cellStyle name="SAPBEXaggItem 3 2 2 2" xfId="21024"/>
    <cellStyle name="SAPBEXaggItem 3 2 2 2 2" xfId="21025"/>
    <cellStyle name="SAPBEXaggItem 3 2 2 2 3" xfId="21026"/>
    <cellStyle name="SAPBEXaggItem 3 2 2 3" xfId="21027"/>
    <cellStyle name="SAPBEXaggItem 3 2 2 4" xfId="21028"/>
    <cellStyle name="SAPBEXaggItem 3 2 3" xfId="21029"/>
    <cellStyle name="SAPBEXaggItem 3 2 3 2" xfId="21030"/>
    <cellStyle name="SAPBEXaggItem 3 2 3 2 2" xfId="21031"/>
    <cellStyle name="SAPBEXaggItem 3 2 3 2 3" xfId="21032"/>
    <cellStyle name="SAPBEXaggItem 3 2 3 3" xfId="21033"/>
    <cellStyle name="SAPBEXaggItem 3 2 3 4" xfId="21034"/>
    <cellStyle name="SAPBEXaggItem 3 2 4" xfId="21035"/>
    <cellStyle name="SAPBEXaggItem 3 2 4 2" xfId="21036"/>
    <cellStyle name="SAPBEXaggItem 3 2 4 2 2" xfId="21037"/>
    <cellStyle name="SAPBEXaggItem 3 2 4 2 3" xfId="21038"/>
    <cellStyle name="SAPBEXaggItem 3 2 4 3" xfId="21039"/>
    <cellStyle name="SAPBEXaggItem 3 2 4 4" xfId="21040"/>
    <cellStyle name="SAPBEXaggItem 3 2 5" xfId="21041"/>
    <cellStyle name="SAPBEXaggItem 3 2 5 2" xfId="21042"/>
    <cellStyle name="SAPBEXaggItem 3 2 5 2 2" xfId="21043"/>
    <cellStyle name="SAPBEXaggItem 3 2 5 2 3" xfId="21044"/>
    <cellStyle name="SAPBEXaggItem 3 2 5 3" xfId="21045"/>
    <cellStyle name="SAPBEXaggItem 3 2 5 4" xfId="21046"/>
    <cellStyle name="SAPBEXaggItem 3 2 6" xfId="21047"/>
    <cellStyle name="SAPBEXaggItem 3 2 6 2" xfId="21048"/>
    <cellStyle name="SAPBEXaggItem 3 2 6 2 2" xfId="21049"/>
    <cellStyle name="SAPBEXaggItem 3 2 6 2 3" xfId="21050"/>
    <cellStyle name="SAPBEXaggItem 3 2 6 3" xfId="21051"/>
    <cellStyle name="SAPBEXaggItem 3 2 6 4" xfId="21052"/>
    <cellStyle name="SAPBEXaggItem 3 2 7" xfId="21053"/>
    <cellStyle name="SAPBEXaggItem 3 2 7 2" xfId="21054"/>
    <cellStyle name="SAPBEXaggItem 3 2 7 3" xfId="21055"/>
    <cellStyle name="SAPBEXaggItem 3 2 8" xfId="21056"/>
    <cellStyle name="SAPBEXaggItem 3 2 9" xfId="21057"/>
    <cellStyle name="SAPBEXaggItem 3 3" xfId="21058"/>
    <cellStyle name="SAPBEXaggItem 3 3 2" xfId="21059"/>
    <cellStyle name="SAPBEXaggItem 3 3 2 2" xfId="21060"/>
    <cellStyle name="SAPBEXaggItem 3 3 2 2 2" xfId="21061"/>
    <cellStyle name="SAPBEXaggItem 3 3 2 2 2 2" xfId="21062"/>
    <cellStyle name="SAPBEXaggItem 3 3 2 2 3" xfId="21063"/>
    <cellStyle name="SAPBEXaggItem 3 3 2 3" xfId="21064"/>
    <cellStyle name="SAPBEXaggItem 3 3 2 3 2" xfId="21065"/>
    <cellStyle name="SAPBEXaggItem 3 3 2 3 2 2" xfId="21066"/>
    <cellStyle name="SAPBEXaggItem 3 3 2 3 3" xfId="21067"/>
    <cellStyle name="SAPBEXaggItem 3 3 2 4" xfId="21068"/>
    <cellStyle name="SAPBEXaggItem 3 3 2 4 2" xfId="21069"/>
    <cellStyle name="SAPBEXaggItem 3 3 2 5" xfId="21070"/>
    <cellStyle name="SAPBEXaggItem 3 3 2 5 2" xfId="21071"/>
    <cellStyle name="SAPBEXaggItem 3 3 2 6" xfId="21072"/>
    <cellStyle name="SAPBEXaggItem 3 3 3" xfId="21073"/>
    <cellStyle name="SAPBEXaggItem 3 3 3 2" xfId="21074"/>
    <cellStyle name="SAPBEXaggItem 3 3 3 2 2" xfId="21075"/>
    <cellStyle name="SAPBEXaggItem 3 3 3 2 2 2" xfId="21076"/>
    <cellStyle name="SAPBEXaggItem 3 3 3 2 3" xfId="21077"/>
    <cellStyle name="SAPBEXaggItem 3 3 3 3" xfId="21078"/>
    <cellStyle name="SAPBEXaggItem 3 3 3 3 2" xfId="21079"/>
    <cellStyle name="SAPBEXaggItem 3 3 3 3 2 2" xfId="21080"/>
    <cellStyle name="SAPBEXaggItem 3 3 3 3 3" xfId="21081"/>
    <cellStyle name="SAPBEXaggItem 3 3 3 4" xfId="21082"/>
    <cellStyle name="SAPBEXaggItem 3 3 3 4 2" xfId="21083"/>
    <cellStyle name="SAPBEXaggItem 3 3 3 5" xfId="21084"/>
    <cellStyle name="SAPBEXaggItem 3 3 3 5 2" xfId="21085"/>
    <cellStyle name="SAPBEXaggItem 3 3 3 6" xfId="21086"/>
    <cellStyle name="SAPBEXaggItem 3 3 4" xfId="21087"/>
    <cellStyle name="SAPBEXaggItem 3 3 4 2" xfId="21088"/>
    <cellStyle name="SAPBEXaggItem 3 3 4 2 2" xfId="21089"/>
    <cellStyle name="SAPBEXaggItem 3 3 4 2 3" xfId="21090"/>
    <cellStyle name="SAPBEXaggItem 3 3 4 3" xfId="21091"/>
    <cellStyle name="SAPBEXaggItem 3 3 4 4" xfId="21092"/>
    <cellStyle name="SAPBEXaggItem 3 3 5" xfId="21093"/>
    <cellStyle name="SAPBEXaggItem 3 3 5 2" xfId="21094"/>
    <cellStyle name="SAPBEXaggItem 3 3 5 2 2" xfId="21095"/>
    <cellStyle name="SAPBEXaggItem 3 3 5 2 3" xfId="21096"/>
    <cellStyle name="SAPBEXaggItem 3 3 5 3" xfId="21097"/>
    <cellStyle name="SAPBEXaggItem 3 3 5 4" xfId="21098"/>
    <cellStyle name="SAPBEXaggItem 3 3 6" xfId="21099"/>
    <cellStyle name="SAPBEXaggItem 3 3 6 2" xfId="21100"/>
    <cellStyle name="SAPBEXaggItem 3 3 6 2 2" xfId="21101"/>
    <cellStyle name="SAPBEXaggItem 3 3 6 2 3" xfId="21102"/>
    <cellStyle name="SAPBEXaggItem 3 3 6 3" xfId="21103"/>
    <cellStyle name="SAPBEXaggItem 3 3 6 4" xfId="21104"/>
    <cellStyle name="SAPBEXaggItem 3 3 7" xfId="21105"/>
    <cellStyle name="SAPBEXaggItem 3 3 7 2" xfId="21106"/>
    <cellStyle name="SAPBEXaggItem 3 3 7 3" xfId="21107"/>
    <cellStyle name="SAPBEXaggItem 3 3 8" xfId="21108"/>
    <cellStyle name="SAPBEXaggItem 3 3 9" xfId="21109"/>
    <cellStyle name="SAPBEXaggItem 3 3_Other Benefits Allocation %" xfId="21110"/>
    <cellStyle name="SAPBEXaggItem 3 4" xfId="21111"/>
    <cellStyle name="SAPBEXaggItem 3 4 2" xfId="21112"/>
    <cellStyle name="SAPBEXaggItem 3 4 2 2" xfId="21113"/>
    <cellStyle name="SAPBEXaggItem 3 4 2 2 2" xfId="21114"/>
    <cellStyle name="SAPBEXaggItem 3 4 2 2 3" xfId="21115"/>
    <cellStyle name="SAPBEXaggItem 3 4 2 3" xfId="21116"/>
    <cellStyle name="SAPBEXaggItem 3 4 2 4" xfId="21117"/>
    <cellStyle name="SAPBEXaggItem 3 4 3" xfId="21118"/>
    <cellStyle name="SAPBEXaggItem 3 4 3 2" xfId="21119"/>
    <cellStyle name="SAPBEXaggItem 3 4 3 2 2" xfId="21120"/>
    <cellStyle name="SAPBEXaggItem 3 4 3 2 3" xfId="21121"/>
    <cellStyle name="SAPBEXaggItem 3 4 3 3" xfId="21122"/>
    <cellStyle name="SAPBEXaggItem 3 4 3 4" xfId="21123"/>
    <cellStyle name="SAPBEXaggItem 3 4 4" xfId="21124"/>
    <cellStyle name="SAPBEXaggItem 3 4 4 2" xfId="21125"/>
    <cellStyle name="SAPBEXaggItem 3 4 4 2 2" xfId="21126"/>
    <cellStyle name="SAPBEXaggItem 3 4 4 2 3" xfId="21127"/>
    <cellStyle name="SAPBEXaggItem 3 4 4 3" xfId="21128"/>
    <cellStyle name="SAPBEXaggItem 3 4 4 4" xfId="21129"/>
    <cellStyle name="SAPBEXaggItem 3 4 5" xfId="21130"/>
    <cellStyle name="SAPBEXaggItem 3 4 5 2" xfId="21131"/>
    <cellStyle name="SAPBEXaggItem 3 4 5 2 2" xfId="21132"/>
    <cellStyle name="SAPBEXaggItem 3 4 5 2 3" xfId="21133"/>
    <cellStyle name="SAPBEXaggItem 3 4 5 3" xfId="21134"/>
    <cellStyle name="SAPBEXaggItem 3 4 5 4" xfId="21135"/>
    <cellStyle name="SAPBEXaggItem 3 4 6" xfId="21136"/>
    <cellStyle name="SAPBEXaggItem 3 4 6 2" xfId="21137"/>
    <cellStyle name="SAPBEXaggItem 3 4 6 2 2" xfId="21138"/>
    <cellStyle name="SAPBEXaggItem 3 4 6 2 3" xfId="21139"/>
    <cellStyle name="SAPBEXaggItem 3 4 6 3" xfId="21140"/>
    <cellStyle name="SAPBEXaggItem 3 4 6 4" xfId="21141"/>
    <cellStyle name="SAPBEXaggItem 3 4 7" xfId="21142"/>
    <cellStyle name="SAPBEXaggItem 3 4 7 2" xfId="21143"/>
    <cellStyle name="SAPBEXaggItem 3 4 7 3" xfId="21144"/>
    <cellStyle name="SAPBEXaggItem 3 4 8" xfId="21145"/>
    <cellStyle name="SAPBEXaggItem 3 4 9" xfId="21146"/>
    <cellStyle name="SAPBEXaggItem 3 5" xfId="21147"/>
    <cellStyle name="SAPBEXaggItem 3 5 2" xfId="21148"/>
    <cellStyle name="SAPBEXaggItem 3 5 2 2" xfId="21149"/>
    <cellStyle name="SAPBEXaggItem 3 5 2 3" xfId="21150"/>
    <cellStyle name="SAPBEXaggItem 3 5 3" xfId="21151"/>
    <cellStyle name="SAPBEXaggItem 3 5 4" xfId="21152"/>
    <cellStyle name="SAPBEXaggItem 3 6" xfId="21153"/>
    <cellStyle name="SAPBEXaggItem 3 6 2" xfId="21154"/>
    <cellStyle name="SAPBEXaggItem 3 6 2 2" xfId="21155"/>
    <cellStyle name="SAPBEXaggItem 3 6 2 3" xfId="21156"/>
    <cellStyle name="SAPBEXaggItem 3 6 3" xfId="21157"/>
    <cellStyle name="SAPBEXaggItem 3 6 4" xfId="21158"/>
    <cellStyle name="SAPBEXaggItem 3 7" xfId="21159"/>
    <cellStyle name="SAPBEXaggItem 3 7 2" xfId="21160"/>
    <cellStyle name="SAPBEXaggItem 3 7 2 2" xfId="21161"/>
    <cellStyle name="SAPBEXaggItem 3 7 2 3" xfId="21162"/>
    <cellStyle name="SAPBEXaggItem 3 7 3" xfId="21163"/>
    <cellStyle name="SAPBEXaggItem 3 7 4" xfId="21164"/>
    <cellStyle name="SAPBEXaggItem 3 8" xfId="21165"/>
    <cellStyle name="SAPBEXaggItem 3 8 2" xfId="21166"/>
    <cellStyle name="SAPBEXaggItem 3 8 2 2" xfId="21167"/>
    <cellStyle name="SAPBEXaggItem 3 8 2 3" xfId="21168"/>
    <cellStyle name="SAPBEXaggItem 3 8 3" xfId="21169"/>
    <cellStyle name="SAPBEXaggItem 3 8 4" xfId="21170"/>
    <cellStyle name="SAPBEXaggItem 3 9" xfId="21171"/>
    <cellStyle name="SAPBEXaggItem 3 9 2" xfId="21172"/>
    <cellStyle name="SAPBEXaggItem 3 9 2 2" xfId="21173"/>
    <cellStyle name="SAPBEXaggItem 3 9 2 3" xfId="21174"/>
    <cellStyle name="SAPBEXaggItem 3 9 3" xfId="21175"/>
    <cellStyle name="SAPBEXaggItem 3 9 4" xfId="21176"/>
    <cellStyle name="SAPBEXaggItem 3_401K Summary" xfId="21177"/>
    <cellStyle name="SAPBEXaggItem 30" xfId="21178"/>
    <cellStyle name="SAPBEXaggItem 30 2" xfId="21179"/>
    <cellStyle name="SAPBEXaggItem 31" xfId="21180"/>
    <cellStyle name="SAPBEXaggItem 31 2" xfId="21181"/>
    <cellStyle name="SAPBEXaggItem 32" xfId="21182"/>
    <cellStyle name="SAPBEXaggItem 32 2" xfId="21183"/>
    <cellStyle name="SAPBEXaggItem 33" xfId="21184"/>
    <cellStyle name="SAPBEXaggItem 34" xfId="21185"/>
    <cellStyle name="SAPBEXaggItem 35" xfId="21186"/>
    <cellStyle name="SAPBEXaggItem 36" xfId="21187"/>
    <cellStyle name="SAPBEXaggItem 37" xfId="21188"/>
    <cellStyle name="SAPBEXaggItem 38" xfId="21189"/>
    <cellStyle name="SAPBEXaggItem 39" xfId="21190"/>
    <cellStyle name="SAPBEXaggItem 4" xfId="21191"/>
    <cellStyle name="SAPBEXaggItem 4 10" xfId="21192"/>
    <cellStyle name="SAPBEXaggItem 4 10 2" xfId="21193"/>
    <cellStyle name="SAPBEXaggItem 4 10 2 2" xfId="21194"/>
    <cellStyle name="SAPBEXaggItem 4 10 3" xfId="21195"/>
    <cellStyle name="SAPBEXaggItem 4 11" xfId="21196"/>
    <cellStyle name="SAPBEXaggItem 4 11 2" xfId="21197"/>
    <cellStyle name="SAPBEXaggItem 4 11 2 2" xfId="21198"/>
    <cellStyle name="SAPBEXaggItem 4 11 3" xfId="21199"/>
    <cellStyle name="SAPBEXaggItem 4 12" xfId="21200"/>
    <cellStyle name="SAPBEXaggItem 4 12 2" xfId="21201"/>
    <cellStyle name="SAPBEXaggItem 4 13" xfId="21202"/>
    <cellStyle name="SAPBEXaggItem 4 2" xfId="21203"/>
    <cellStyle name="SAPBEXaggItem 4 2 2" xfId="21204"/>
    <cellStyle name="SAPBEXaggItem 4 2 2 2" xfId="21205"/>
    <cellStyle name="SAPBEXaggItem 4 2 2 3" xfId="21206"/>
    <cellStyle name="SAPBEXaggItem 4 2 3" xfId="21207"/>
    <cellStyle name="SAPBEXaggItem 4 2 4" xfId="21208"/>
    <cellStyle name="SAPBEXaggItem 4 2_Other Benefits Allocation %" xfId="21209"/>
    <cellStyle name="SAPBEXaggItem 4 3" xfId="21210"/>
    <cellStyle name="SAPBEXaggItem 4 3 2" xfId="21211"/>
    <cellStyle name="SAPBEXaggItem 4 3 2 2" xfId="21212"/>
    <cellStyle name="SAPBEXaggItem 4 3 2 2 2" xfId="21213"/>
    <cellStyle name="SAPBEXaggItem 4 3 2 2 2 2" xfId="21214"/>
    <cellStyle name="SAPBEXaggItem 4 3 2 2 3" xfId="21215"/>
    <cellStyle name="SAPBEXaggItem 4 3 2 3" xfId="21216"/>
    <cellStyle name="SAPBEXaggItem 4 3 2 3 2" xfId="21217"/>
    <cellStyle name="SAPBEXaggItem 4 3 2 3 2 2" xfId="21218"/>
    <cellStyle name="SAPBEXaggItem 4 3 2 3 3" xfId="21219"/>
    <cellStyle name="SAPBEXaggItem 4 3 2 4" xfId="21220"/>
    <cellStyle name="SAPBEXaggItem 4 3 2 4 2" xfId="21221"/>
    <cellStyle name="SAPBEXaggItem 4 3 2 5" xfId="21222"/>
    <cellStyle name="SAPBEXaggItem 4 3 2 5 2" xfId="21223"/>
    <cellStyle name="SAPBEXaggItem 4 3 2 6" xfId="21224"/>
    <cellStyle name="SAPBEXaggItem 4 3 3" xfId="21225"/>
    <cellStyle name="SAPBEXaggItem 4 3 3 2" xfId="21226"/>
    <cellStyle name="SAPBEXaggItem 4 3 3 2 2" xfId="21227"/>
    <cellStyle name="SAPBEXaggItem 4 3 3 2 2 2" xfId="21228"/>
    <cellStyle name="SAPBEXaggItem 4 3 3 2 3" xfId="21229"/>
    <cellStyle name="SAPBEXaggItem 4 3 3 3" xfId="21230"/>
    <cellStyle name="SAPBEXaggItem 4 3 3 3 2" xfId="21231"/>
    <cellStyle name="SAPBEXaggItem 4 3 3 3 2 2" xfId="21232"/>
    <cellStyle name="SAPBEXaggItem 4 3 3 3 3" xfId="21233"/>
    <cellStyle name="SAPBEXaggItem 4 3 3 4" xfId="21234"/>
    <cellStyle name="SAPBEXaggItem 4 3 3 4 2" xfId="21235"/>
    <cellStyle name="SAPBEXaggItem 4 3 3 5" xfId="21236"/>
    <cellStyle name="SAPBEXaggItem 4 3 3 5 2" xfId="21237"/>
    <cellStyle name="SAPBEXaggItem 4 3 3 6" xfId="21238"/>
    <cellStyle name="SAPBEXaggItem 4 3 4" xfId="21239"/>
    <cellStyle name="SAPBEXaggItem 4 3 4 2" xfId="21240"/>
    <cellStyle name="SAPBEXaggItem 4 3 4 2 2" xfId="21241"/>
    <cellStyle name="SAPBEXaggItem 4 3 4 3" xfId="21242"/>
    <cellStyle name="SAPBEXaggItem 4 3 5" xfId="21243"/>
    <cellStyle name="SAPBEXaggItem 4 3 5 2" xfId="21244"/>
    <cellStyle name="SAPBEXaggItem 4 3 5 2 2" xfId="21245"/>
    <cellStyle name="SAPBEXaggItem 4 3 5 3" xfId="21246"/>
    <cellStyle name="SAPBEXaggItem 4 3 6" xfId="21247"/>
    <cellStyle name="SAPBEXaggItem 4 3 6 2" xfId="21248"/>
    <cellStyle name="SAPBEXaggItem 4 3 7" xfId="21249"/>
    <cellStyle name="SAPBEXaggItem 4 3 7 2" xfId="21250"/>
    <cellStyle name="SAPBEXaggItem 4 3 8" xfId="21251"/>
    <cellStyle name="SAPBEXaggItem 4 3_Other Benefits Allocation %" xfId="21252"/>
    <cellStyle name="SAPBEXaggItem 4 4" xfId="21253"/>
    <cellStyle name="SAPBEXaggItem 4 4 2" xfId="21254"/>
    <cellStyle name="SAPBEXaggItem 4 4 2 2" xfId="21255"/>
    <cellStyle name="SAPBEXaggItem 4 4 2 3" xfId="21256"/>
    <cellStyle name="SAPBEXaggItem 4 4 3" xfId="21257"/>
    <cellStyle name="SAPBEXaggItem 4 4 4" xfId="21258"/>
    <cellStyle name="SAPBEXaggItem 4 5" xfId="21259"/>
    <cellStyle name="SAPBEXaggItem 4 5 2" xfId="21260"/>
    <cellStyle name="SAPBEXaggItem 4 5 2 2" xfId="21261"/>
    <cellStyle name="SAPBEXaggItem 4 5 2 3" xfId="21262"/>
    <cellStyle name="SAPBEXaggItem 4 5 3" xfId="21263"/>
    <cellStyle name="SAPBEXaggItem 4 5 4" xfId="21264"/>
    <cellStyle name="SAPBEXaggItem 4 6" xfId="21265"/>
    <cellStyle name="SAPBEXaggItem 4 6 2" xfId="21266"/>
    <cellStyle name="SAPBEXaggItem 4 6 2 2" xfId="21267"/>
    <cellStyle name="SAPBEXaggItem 4 6 2 3" xfId="21268"/>
    <cellStyle name="SAPBEXaggItem 4 6 3" xfId="21269"/>
    <cellStyle name="SAPBEXaggItem 4 6 4" xfId="21270"/>
    <cellStyle name="SAPBEXaggItem 4 7" xfId="21271"/>
    <cellStyle name="SAPBEXaggItem 4 7 2" xfId="21272"/>
    <cellStyle name="SAPBEXaggItem 4 7 2 2" xfId="21273"/>
    <cellStyle name="SAPBEXaggItem 4 7 3" xfId="21274"/>
    <cellStyle name="SAPBEXaggItem 4 8" xfId="21275"/>
    <cellStyle name="SAPBEXaggItem 4 8 2" xfId="21276"/>
    <cellStyle name="SAPBEXaggItem 4 8 2 2" xfId="21277"/>
    <cellStyle name="SAPBEXaggItem 4 8 3" xfId="21278"/>
    <cellStyle name="SAPBEXaggItem 4 9" xfId="21279"/>
    <cellStyle name="SAPBEXaggItem 4 9 2" xfId="21280"/>
    <cellStyle name="SAPBEXaggItem 4 9 2 2" xfId="21281"/>
    <cellStyle name="SAPBEXaggItem 4 9 3" xfId="21282"/>
    <cellStyle name="SAPBEXaggItem 4_401K Summary" xfId="21283"/>
    <cellStyle name="SAPBEXaggItem 40" xfId="21284"/>
    <cellStyle name="SAPBEXaggItem 41" xfId="21285"/>
    <cellStyle name="SAPBEXaggItem 42" xfId="21286"/>
    <cellStyle name="SAPBEXaggItem 43" xfId="21287"/>
    <cellStyle name="SAPBEXaggItem 44" xfId="21288"/>
    <cellStyle name="SAPBEXaggItem 45" xfId="21289"/>
    <cellStyle name="SAPBEXaggItem 46" xfId="21290"/>
    <cellStyle name="SAPBEXaggItem 47" xfId="21291"/>
    <cellStyle name="SAPBEXaggItem 5" xfId="21292"/>
    <cellStyle name="SAPBEXaggItem 5 2" xfId="21293"/>
    <cellStyle name="SAPBEXaggItem 5 2 2" xfId="21294"/>
    <cellStyle name="SAPBEXaggItem 5 2 2 2" xfId="21295"/>
    <cellStyle name="SAPBEXaggItem 5 2 2 2 2" xfId="21296"/>
    <cellStyle name="SAPBEXaggItem 5 2 2 3" xfId="21297"/>
    <cellStyle name="SAPBEXaggItem 5 2 3" xfId="21298"/>
    <cellStyle name="SAPBEXaggItem 5 2 3 2" xfId="21299"/>
    <cellStyle name="SAPBEXaggItem 5 2 3 2 2" xfId="21300"/>
    <cellStyle name="SAPBEXaggItem 5 2 3 3" xfId="21301"/>
    <cellStyle name="SAPBEXaggItem 5 2 4" xfId="21302"/>
    <cellStyle name="SAPBEXaggItem 5 2 4 2" xfId="21303"/>
    <cellStyle name="SAPBEXaggItem 5 2 5" xfId="21304"/>
    <cellStyle name="SAPBEXaggItem 5 2 5 2" xfId="21305"/>
    <cellStyle name="SAPBEXaggItem 5 2 6" xfId="21306"/>
    <cellStyle name="SAPBEXaggItem 5 3" xfId="21307"/>
    <cellStyle name="SAPBEXaggItem 5 3 2" xfId="21308"/>
    <cellStyle name="SAPBEXaggItem 5 3 2 2" xfId="21309"/>
    <cellStyle name="SAPBEXaggItem 5 3 2 2 2" xfId="21310"/>
    <cellStyle name="SAPBEXaggItem 5 3 2 3" xfId="21311"/>
    <cellStyle name="SAPBEXaggItem 5 3 3" xfId="21312"/>
    <cellStyle name="SAPBEXaggItem 5 3 3 2" xfId="21313"/>
    <cellStyle name="SAPBEXaggItem 5 3 3 2 2" xfId="21314"/>
    <cellStyle name="SAPBEXaggItem 5 3 3 3" xfId="21315"/>
    <cellStyle name="SAPBEXaggItem 5 3 4" xfId="21316"/>
    <cellStyle name="SAPBEXaggItem 5 3 4 2" xfId="21317"/>
    <cellStyle name="SAPBEXaggItem 5 3 5" xfId="21318"/>
    <cellStyle name="SAPBEXaggItem 5 3 5 2" xfId="21319"/>
    <cellStyle name="SAPBEXaggItem 5 3 6" xfId="21320"/>
    <cellStyle name="SAPBEXaggItem 5 4" xfId="21321"/>
    <cellStyle name="SAPBEXaggItem 5 4 2" xfId="21322"/>
    <cellStyle name="SAPBEXaggItem 5 4 2 2" xfId="21323"/>
    <cellStyle name="SAPBEXaggItem 5 4 2 2 2" xfId="21324"/>
    <cellStyle name="SAPBEXaggItem 5 4 2 3" xfId="21325"/>
    <cellStyle name="SAPBEXaggItem 5 4 3" xfId="21326"/>
    <cellStyle name="SAPBEXaggItem 5 4 3 2" xfId="21327"/>
    <cellStyle name="SAPBEXaggItem 5 4 3 2 2" xfId="21328"/>
    <cellStyle name="SAPBEXaggItem 5 4 3 3" xfId="21329"/>
    <cellStyle name="SAPBEXaggItem 5 4 4" xfId="21330"/>
    <cellStyle name="SAPBEXaggItem 5 4 4 2" xfId="21331"/>
    <cellStyle name="SAPBEXaggItem 5 4 5" xfId="21332"/>
    <cellStyle name="SAPBEXaggItem 5 4 5 2" xfId="21333"/>
    <cellStyle name="SAPBEXaggItem 5 4 6" xfId="21334"/>
    <cellStyle name="SAPBEXaggItem 5 5" xfId="21335"/>
    <cellStyle name="SAPBEXaggItem 5 5 2" xfId="21336"/>
    <cellStyle name="SAPBEXaggItem 5 5 2 2" xfId="21337"/>
    <cellStyle name="SAPBEXaggItem 5 5 2 3" xfId="21338"/>
    <cellStyle name="SAPBEXaggItem 5 5 3" xfId="21339"/>
    <cellStyle name="SAPBEXaggItem 5 5 4" xfId="21340"/>
    <cellStyle name="SAPBEXaggItem 5 6" xfId="21341"/>
    <cellStyle name="SAPBEXaggItem 5 6 2" xfId="21342"/>
    <cellStyle name="SAPBEXaggItem 5 6 2 2" xfId="21343"/>
    <cellStyle name="SAPBEXaggItem 5 6 2 3" xfId="21344"/>
    <cellStyle name="SAPBEXaggItem 5 6 3" xfId="21345"/>
    <cellStyle name="SAPBEXaggItem 5 6 4" xfId="21346"/>
    <cellStyle name="SAPBEXaggItem 5 7" xfId="21347"/>
    <cellStyle name="SAPBEXaggItem 5 7 2" xfId="21348"/>
    <cellStyle name="SAPBEXaggItem 5 7 3" xfId="21349"/>
    <cellStyle name="SAPBEXaggItem 5 8" xfId="21350"/>
    <cellStyle name="SAPBEXaggItem 5 9" xfId="21351"/>
    <cellStyle name="SAPBEXaggItem 5_Other Benefits Allocation %" xfId="21352"/>
    <cellStyle name="SAPBEXaggItem 6" xfId="21353"/>
    <cellStyle name="SAPBEXaggItem 6 2" xfId="21354"/>
    <cellStyle name="SAPBEXaggItem 6 2 2" xfId="21355"/>
    <cellStyle name="SAPBEXaggItem 6 2 2 2" xfId="21356"/>
    <cellStyle name="SAPBEXaggItem 6 2 2 3" xfId="21357"/>
    <cellStyle name="SAPBEXaggItem 6 2 3" xfId="21358"/>
    <cellStyle name="SAPBEXaggItem 6 2 4" xfId="21359"/>
    <cellStyle name="SAPBEXaggItem 6 3" xfId="21360"/>
    <cellStyle name="SAPBEXaggItem 6 3 2" xfId="21361"/>
    <cellStyle name="SAPBEXaggItem 6 3 2 2" xfId="21362"/>
    <cellStyle name="SAPBEXaggItem 6 3 2 3" xfId="21363"/>
    <cellStyle name="SAPBEXaggItem 6 3 3" xfId="21364"/>
    <cellStyle name="SAPBEXaggItem 6 3 4" xfId="21365"/>
    <cellStyle name="SAPBEXaggItem 6 4" xfId="21366"/>
    <cellStyle name="SAPBEXaggItem 6 4 2" xfId="21367"/>
    <cellStyle name="SAPBEXaggItem 6 4 2 2" xfId="21368"/>
    <cellStyle name="SAPBEXaggItem 6 4 2 3" xfId="21369"/>
    <cellStyle name="SAPBEXaggItem 6 4 3" xfId="21370"/>
    <cellStyle name="SAPBEXaggItem 6 4 4" xfId="21371"/>
    <cellStyle name="SAPBEXaggItem 6 5" xfId="21372"/>
    <cellStyle name="SAPBEXaggItem 6 5 2" xfId="21373"/>
    <cellStyle name="SAPBEXaggItem 6 5 2 2" xfId="21374"/>
    <cellStyle name="SAPBEXaggItem 6 5 2 3" xfId="21375"/>
    <cellStyle name="SAPBEXaggItem 6 5 3" xfId="21376"/>
    <cellStyle name="SAPBEXaggItem 6 5 4" xfId="21377"/>
    <cellStyle name="SAPBEXaggItem 6 6" xfId="21378"/>
    <cellStyle name="SAPBEXaggItem 6 6 2" xfId="21379"/>
    <cellStyle name="SAPBEXaggItem 6 6 2 2" xfId="21380"/>
    <cellStyle name="SAPBEXaggItem 6 6 2 3" xfId="21381"/>
    <cellStyle name="SAPBEXaggItem 6 6 3" xfId="21382"/>
    <cellStyle name="SAPBEXaggItem 6 6 4" xfId="21383"/>
    <cellStyle name="SAPBEXaggItem 6 7" xfId="21384"/>
    <cellStyle name="SAPBEXaggItem 6 7 2" xfId="21385"/>
    <cellStyle name="SAPBEXaggItem 6 7 3" xfId="21386"/>
    <cellStyle name="SAPBEXaggItem 6 8" xfId="21387"/>
    <cellStyle name="SAPBEXaggItem 6 9" xfId="21388"/>
    <cellStyle name="SAPBEXaggItem 6_Other Benefits Allocation %" xfId="21389"/>
    <cellStyle name="SAPBEXaggItem 7" xfId="21390"/>
    <cellStyle name="SAPBEXaggItem 7 2" xfId="21391"/>
    <cellStyle name="SAPBEXaggItem 7 2 2" xfId="21392"/>
    <cellStyle name="SAPBEXaggItem 7 2 3" xfId="21393"/>
    <cellStyle name="SAPBEXaggItem 7 3" xfId="21394"/>
    <cellStyle name="SAPBEXaggItem 7 4" xfId="21395"/>
    <cellStyle name="SAPBEXaggItem 7_Other Benefits Allocation %" xfId="21396"/>
    <cellStyle name="SAPBEXaggItem 8" xfId="21397"/>
    <cellStyle name="SAPBEXaggItem 8 2" xfId="21398"/>
    <cellStyle name="SAPBEXaggItem 8 2 2" xfId="21399"/>
    <cellStyle name="SAPBEXaggItem 8 2 3" xfId="21400"/>
    <cellStyle name="SAPBEXaggItem 8 3" xfId="21401"/>
    <cellStyle name="SAPBEXaggItem 8 4" xfId="21402"/>
    <cellStyle name="SAPBEXaggItem 8_Other Benefits Allocation %" xfId="21403"/>
    <cellStyle name="SAPBEXaggItem 9" xfId="21404"/>
    <cellStyle name="SAPBEXaggItem 9 2" xfId="21405"/>
    <cellStyle name="SAPBEXaggItem 9 2 2" xfId="21406"/>
    <cellStyle name="SAPBEXaggItem 9 2 3" xfId="21407"/>
    <cellStyle name="SAPBEXaggItem 9 3" xfId="21408"/>
    <cellStyle name="SAPBEXaggItem 9 4" xfId="21409"/>
    <cellStyle name="SAPBEXaggItem 9_Other Benefits Allocation %" xfId="21410"/>
    <cellStyle name="SAPBEXaggItem_2016-18 Budget Payroll" xfId="21411"/>
    <cellStyle name="SAPBEXaggItemX" xfId="21412"/>
    <cellStyle name="SAPBEXaggItemX 10" xfId="21413"/>
    <cellStyle name="SAPBEXaggItemX 10 2" xfId="21414"/>
    <cellStyle name="SAPBEXaggItemX 10 2 2" xfId="21415"/>
    <cellStyle name="SAPBEXaggItemX 10 2 2 2" xfId="21416"/>
    <cellStyle name="SAPBEXaggItemX 10 2 2 2 2" xfId="21417"/>
    <cellStyle name="SAPBEXaggItemX 10 2 2 3" xfId="21418"/>
    <cellStyle name="SAPBEXaggItemX 10 2 3" xfId="21419"/>
    <cellStyle name="SAPBEXaggItemX 10 2 3 2" xfId="21420"/>
    <cellStyle name="SAPBEXaggItemX 10 2 3 2 2" xfId="21421"/>
    <cellStyle name="SAPBEXaggItemX 10 2 3 3" xfId="21422"/>
    <cellStyle name="SAPBEXaggItemX 10 2 4" xfId="21423"/>
    <cellStyle name="SAPBEXaggItemX 10 2 4 2" xfId="21424"/>
    <cellStyle name="SAPBEXaggItemX 10 2 5" xfId="21425"/>
    <cellStyle name="SAPBEXaggItemX 10 2 5 2" xfId="21426"/>
    <cellStyle name="SAPBEXaggItemX 10 2 6" xfId="21427"/>
    <cellStyle name="SAPBEXaggItemX 10 3" xfId="21428"/>
    <cellStyle name="SAPBEXaggItemX 10 3 2" xfId="21429"/>
    <cellStyle name="SAPBEXaggItemX 10 3 2 2" xfId="21430"/>
    <cellStyle name="SAPBEXaggItemX 10 3 2 2 2" xfId="21431"/>
    <cellStyle name="SAPBEXaggItemX 10 3 2 3" xfId="21432"/>
    <cellStyle name="SAPBEXaggItemX 10 3 3" xfId="21433"/>
    <cellStyle name="SAPBEXaggItemX 10 3 3 2" xfId="21434"/>
    <cellStyle name="SAPBEXaggItemX 10 3 3 2 2" xfId="21435"/>
    <cellStyle name="SAPBEXaggItemX 10 3 3 3" xfId="21436"/>
    <cellStyle name="SAPBEXaggItemX 10 3 4" xfId="21437"/>
    <cellStyle name="SAPBEXaggItemX 10 3 4 2" xfId="21438"/>
    <cellStyle name="SAPBEXaggItemX 10 3 5" xfId="21439"/>
    <cellStyle name="SAPBEXaggItemX 10 3 5 2" xfId="21440"/>
    <cellStyle name="SAPBEXaggItemX 10 3 6" xfId="21441"/>
    <cellStyle name="SAPBEXaggItemX 10 4" xfId="21442"/>
    <cellStyle name="SAPBEXaggItemX 10 4 2" xfId="21443"/>
    <cellStyle name="SAPBEXaggItemX 10 4 2 2" xfId="21444"/>
    <cellStyle name="SAPBEXaggItemX 10 4 2 2 2" xfId="21445"/>
    <cellStyle name="SAPBEXaggItemX 10 4 2 3" xfId="21446"/>
    <cellStyle name="SAPBEXaggItemX 10 4 3" xfId="21447"/>
    <cellStyle name="SAPBEXaggItemX 10 4 3 2" xfId="21448"/>
    <cellStyle name="SAPBEXaggItemX 10 4 3 2 2" xfId="21449"/>
    <cellStyle name="SAPBEXaggItemX 10 4 3 3" xfId="21450"/>
    <cellStyle name="SAPBEXaggItemX 10 4 4" xfId="21451"/>
    <cellStyle name="SAPBEXaggItemX 10 4 4 2" xfId="21452"/>
    <cellStyle name="SAPBEXaggItemX 10 4 5" xfId="21453"/>
    <cellStyle name="SAPBEXaggItemX 10 4 5 2" xfId="21454"/>
    <cellStyle name="SAPBEXaggItemX 10 4 6" xfId="21455"/>
    <cellStyle name="SAPBEXaggItemX 10 5" xfId="21456"/>
    <cellStyle name="SAPBEXaggItemX 10 5 2" xfId="21457"/>
    <cellStyle name="SAPBEXaggItemX 10 5 2 2" xfId="21458"/>
    <cellStyle name="SAPBEXaggItemX 10 5 3" xfId="21459"/>
    <cellStyle name="SAPBEXaggItemX 10 6" xfId="21460"/>
    <cellStyle name="SAPBEXaggItemX 10_Other Benefits Allocation %" xfId="21461"/>
    <cellStyle name="SAPBEXaggItemX 11" xfId="21462"/>
    <cellStyle name="SAPBEXaggItemX 11 2" xfId="21463"/>
    <cellStyle name="SAPBEXaggItemX 11 3" xfId="21464"/>
    <cellStyle name="SAPBEXaggItemX 11_Other Benefits Allocation %" xfId="21465"/>
    <cellStyle name="SAPBEXaggItemX 12" xfId="21466"/>
    <cellStyle name="SAPBEXaggItemX 12 2" xfId="21467"/>
    <cellStyle name="SAPBEXaggItemX 12 2 2" xfId="21468"/>
    <cellStyle name="SAPBEXaggItemX 12 2 2 2" xfId="21469"/>
    <cellStyle name="SAPBEXaggItemX 12 2 2 2 2" xfId="21470"/>
    <cellStyle name="SAPBEXaggItemX 12 2 2 3" xfId="21471"/>
    <cellStyle name="SAPBEXaggItemX 12 2 3" xfId="21472"/>
    <cellStyle name="SAPBEXaggItemX 12 2 3 2" xfId="21473"/>
    <cellStyle name="SAPBEXaggItemX 12 2 3 2 2" xfId="21474"/>
    <cellStyle name="SAPBEXaggItemX 12 2 3 3" xfId="21475"/>
    <cellStyle name="SAPBEXaggItemX 12 2 4" xfId="21476"/>
    <cellStyle name="SAPBEXaggItemX 12 2 4 2" xfId="21477"/>
    <cellStyle name="SAPBEXaggItemX 12 2 5" xfId="21478"/>
    <cellStyle name="SAPBEXaggItemX 12 2 5 2" xfId="21479"/>
    <cellStyle name="SAPBEXaggItemX 12 2 6" xfId="21480"/>
    <cellStyle name="SAPBEXaggItemX 12 3" xfId="21481"/>
    <cellStyle name="SAPBEXaggItemX 12 3 2" xfId="21482"/>
    <cellStyle name="SAPBEXaggItemX 12 3 2 2" xfId="21483"/>
    <cellStyle name="SAPBEXaggItemX 12 3 2 2 2" xfId="21484"/>
    <cellStyle name="SAPBEXaggItemX 12 3 2 3" xfId="21485"/>
    <cellStyle name="SAPBEXaggItemX 12 3 3" xfId="21486"/>
    <cellStyle name="SAPBEXaggItemX 12 3 3 2" xfId="21487"/>
    <cellStyle name="SAPBEXaggItemX 12 3 3 2 2" xfId="21488"/>
    <cellStyle name="SAPBEXaggItemX 12 3 3 3" xfId="21489"/>
    <cellStyle name="SAPBEXaggItemX 12 3 4" xfId="21490"/>
    <cellStyle name="SAPBEXaggItemX 12 3 4 2" xfId="21491"/>
    <cellStyle name="SAPBEXaggItemX 12 3 5" xfId="21492"/>
    <cellStyle name="SAPBEXaggItemX 12 3 5 2" xfId="21493"/>
    <cellStyle name="SAPBEXaggItemX 12 3 6" xfId="21494"/>
    <cellStyle name="SAPBEXaggItemX 12 4" xfId="21495"/>
    <cellStyle name="SAPBEXaggItemX 12 4 2" xfId="21496"/>
    <cellStyle name="SAPBEXaggItemX 12 4 2 2" xfId="21497"/>
    <cellStyle name="SAPBEXaggItemX 12 4 3" xfId="21498"/>
    <cellStyle name="SAPBEXaggItemX 12 5" xfId="21499"/>
    <cellStyle name="SAPBEXaggItemX 12 5 2" xfId="21500"/>
    <cellStyle name="SAPBEXaggItemX 12 5 2 2" xfId="21501"/>
    <cellStyle name="SAPBEXaggItemX 12 5 3" xfId="21502"/>
    <cellStyle name="SAPBEXaggItemX 12 6" xfId="21503"/>
    <cellStyle name="SAPBEXaggItemX 12 6 2" xfId="21504"/>
    <cellStyle name="SAPBEXaggItemX 12 7" xfId="21505"/>
    <cellStyle name="SAPBEXaggItemX 12 7 2" xfId="21506"/>
    <cellStyle name="SAPBEXaggItemX 12 8" xfId="21507"/>
    <cellStyle name="SAPBEXaggItemX 12_Other Benefits Allocation %" xfId="21508"/>
    <cellStyle name="SAPBEXaggItemX 13" xfId="21509"/>
    <cellStyle name="SAPBEXaggItemX 13 2" xfId="21510"/>
    <cellStyle name="SAPBEXaggItemX 13 2 2" xfId="21511"/>
    <cellStyle name="SAPBEXaggItemX 13 2 2 2" xfId="21512"/>
    <cellStyle name="SAPBEXaggItemX 13 2 3" xfId="21513"/>
    <cellStyle name="SAPBEXaggItemX 13 3" xfId="21514"/>
    <cellStyle name="SAPBEXaggItemX 13 3 2" xfId="21515"/>
    <cellStyle name="SAPBEXaggItemX 13 3 2 2" xfId="21516"/>
    <cellStyle name="SAPBEXaggItemX 13 3 3" xfId="21517"/>
    <cellStyle name="SAPBEXaggItemX 13 4" xfId="21518"/>
    <cellStyle name="SAPBEXaggItemX 13 4 2" xfId="21519"/>
    <cellStyle name="SAPBEXaggItemX 13 5" xfId="21520"/>
    <cellStyle name="SAPBEXaggItemX 13 5 2" xfId="21521"/>
    <cellStyle name="SAPBEXaggItemX 13 6" xfId="21522"/>
    <cellStyle name="SAPBEXaggItemX 14" xfId="21523"/>
    <cellStyle name="SAPBEXaggItemX 14 2" xfId="21524"/>
    <cellStyle name="SAPBEXaggItemX 14 2 2" xfId="21525"/>
    <cellStyle name="SAPBEXaggItemX 14 2 2 2" xfId="21526"/>
    <cellStyle name="SAPBEXaggItemX 14 2 3" xfId="21527"/>
    <cellStyle name="SAPBEXaggItemX 14 3" xfId="21528"/>
    <cellStyle name="SAPBEXaggItemX 14 3 2" xfId="21529"/>
    <cellStyle name="SAPBEXaggItemX 14 3 2 2" xfId="21530"/>
    <cellStyle name="SAPBEXaggItemX 14 3 3" xfId="21531"/>
    <cellStyle name="SAPBEXaggItemX 14 4" xfId="21532"/>
    <cellStyle name="SAPBEXaggItemX 14 4 2" xfId="21533"/>
    <cellStyle name="SAPBEXaggItemX 14 5" xfId="21534"/>
    <cellStyle name="SAPBEXaggItemX 14 5 2" xfId="21535"/>
    <cellStyle name="SAPBEXaggItemX 14 6" xfId="21536"/>
    <cellStyle name="SAPBEXaggItemX 15" xfId="21537"/>
    <cellStyle name="SAPBEXaggItemX 15 2" xfId="21538"/>
    <cellStyle name="SAPBEXaggItemX 15 2 2" xfId="21539"/>
    <cellStyle name="SAPBEXaggItemX 15 2 2 2" xfId="21540"/>
    <cellStyle name="SAPBEXaggItemX 15 2 3" xfId="21541"/>
    <cellStyle name="SAPBEXaggItemX 15 3" xfId="21542"/>
    <cellStyle name="SAPBEXaggItemX 15 3 2" xfId="21543"/>
    <cellStyle name="SAPBEXaggItemX 15 3 2 2" xfId="21544"/>
    <cellStyle name="SAPBEXaggItemX 15 3 3" xfId="21545"/>
    <cellStyle name="SAPBEXaggItemX 15 4" xfId="21546"/>
    <cellStyle name="SAPBEXaggItemX 15 4 2" xfId="21547"/>
    <cellStyle name="SAPBEXaggItemX 15 5" xfId="21548"/>
    <cellStyle name="SAPBEXaggItemX 15 5 2" xfId="21549"/>
    <cellStyle name="SAPBEXaggItemX 15 6" xfId="21550"/>
    <cellStyle name="SAPBEXaggItemX 16" xfId="21551"/>
    <cellStyle name="SAPBEXaggItemX 16 2" xfId="21552"/>
    <cellStyle name="SAPBEXaggItemX 16 2 2" xfId="21553"/>
    <cellStyle name="SAPBEXaggItemX 16 3" xfId="21554"/>
    <cellStyle name="SAPBEXaggItemX 17" xfId="21555"/>
    <cellStyle name="SAPBEXaggItemX 17 2" xfId="21556"/>
    <cellStyle name="SAPBEXaggItemX 17 2 2" xfId="21557"/>
    <cellStyle name="SAPBEXaggItemX 17 3" xfId="21558"/>
    <cellStyle name="SAPBEXaggItemX 18" xfId="21559"/>
    <cellStyle name="SAPBEXaggItemX 18 2" xfId="21560"/>
    <cellStyle name="SAPBEXaggItemX 18 2 2" xfId="21561"/>
    <cellStyle name="SAPBEXaggItemX 18 3" xfId="21562"/>
    <cellStyle name="SAPBEXaggItemX 19" xfId="21563"/>
    <cellStyle name="SAPBEXaggItemX 19 2" xfId="21564"/>
    <cellStyle name="SAPBEXaggItemX 19 2 2" xfId="21565"/>
    <cellStyle name="SAPBEXaggItemX 19 3" xfId="21566"/>
    <cellStyle name="SAPBEXaggItemX 2" xfId="21567"/>
    <cellStyle name="SAPBEXaggItemX 2 10" xfId="21568"/>
    <cellStyle name="SAPBEXaggItemX 2 10 2" xfId="21569"/>
    <cellStyle name="SAPBEXaggItemX 2 10 2 2" xfId="21570"/>
    <cellStyle name="SAPBEXaggItemX 2 10 3" xfId="21571"/>
    <cellStyle name="SAPBEXaggItemX 2 11" xfId="21572"/>
    <cellStyle name="SAPBEXaggItemX 2 11 2" xfId="21573"/>
    <cellStyle name="SAPBEXaggItemX 2 11 2 2" xfId="21574"/>
    <cellStyle name="SAPBEXaggItemX 2 11 3" xfId="21575"/>
    <cellStyle name="SAPBEXaggItemX 2 12" xfId="21576"/>
    <cellStyle name="SAPBEXaggItemX 2 12 2" xfId="21577"/>
    <cellStyle name="SAPBEXaggItemX 2 12 3" xfId="21578"/>
    <cellStyle name="SAPBEXaggItemX 2 13" xfId="21579"/>
    <cellStyle name="SAPBEXaggItemX 2 13 2" xfId="21580"/>
    <cellStyle name="SAPBEXaggItemX 2 13 3" xfId="21581"/>
    <cellStyle name="SAPBEXaggItemX 2 14" xfId="21582"/>
    <cellStyle name="SAPBEXaggItemX 2 14 2" xfId="21583"/>
    <cellStyle name="SAPBEXaggItemX 2 14 3" xfId="21584"/>
    <cellStyle name="SAPBEXaggItemX 2 15" xfId="21585"/>
    <cellStyle name="SAPBEXaggItemX 2 16" xfId="21586"/>
    <cellStyle name="SAPBEXaggItemX 2 2" xfId="21587"/>
    <cellStyle name="SAPBEXaggItemX 2 2 10" xfId="21588"/>
    <cellStyle name="SAPBEXaggItemX 2 2 10 2" xfId="21589"/>
    <cellStyle name="SAPBEXaggItemX 2 2 10 2 2" xfId="21590"/>
    <cellStyle name="SAPBEXaggItemX 2 2 10 3" xfId="21591"/>
    <cellStyle name="SAPBEXaggItemX 2 2 11" xfId="21592"/>
    <cellStyle name="SAPBEXaggItemX 2 2 11 2" xfId="21593"/>
    <cellStyle name="SAPBEXaggItemX 2 2 11 2 2" xfId="21594"/>
    <cellStyle name="SAPBEXaggItemX 2 2 11 3" xfId="21595"/>
    <cellStyle name="SAPBEXaggItemX 2 2 12" xfId="21596"/>
    <cellStyle name="SAPBEXaggItemX 2 2 2" xfId="21597"/>
    <cellStyle name="SAPBEXaggItemX 2 2 2 2" xfId="21598"/>
    <cellStyle name="SAPBEXaggItemX 2 2 2 2 2" xfId="21599"/>
    <cellStyle name="SAPBEXaggItemX 2 2 2 2 2 2" xfId="21600"/>
    <cellStyle name="SAPBEXaggItemX 2 2 2 2 2 2 2" xfId="21601"/>
    <cellStyle name="SAPBEXaggItemX 2 2 2 2 2 3" xfId="21602"/>
    <cellStyle name="SAPBEXaggItemX 2 2 2 2 3" xfId="21603"/>
    <cellStyle name="SAPBEXaggItemX 2 2 2 2 3 2" xfId="21604"/>
    <cellStyle name="SAPBEXaggItemX 2 2 2 2 3 2 2" xfId="21605"/>
    <cellStyle name="SAPBEXaggItemX 2 2 2 2 3 3" xfId="21606"/>
    <cellStyle name="SAPBEXaggItemX 2 2 2 2 4" xfId="21607"/>
    <cellStyle name="SAPBEXaggItemX 2 2 2 2 4 2" xfId="21608"/>
    <cellStyle name="SAPBEXaggItemX 2 2 2 2 5" xfId="21609"/>
    <cellStyle name="SAPBEXaggItemX 2 2 2 2 5 2" xfId="21610"/>
    <cellStyle name="SAPBEXaggItemX 2 2 2 2 6" xfId="21611"/>
    <cellStyle name="SAPBEXaggItemX 2 2 2 3" xfId="21612"/>
    <cellStyle name="SAPBEXaggItemX 2 2 2 3 2" xfId="21613"/>
    <cellStyle name="SAPBEXaggItemX 2 2 2 3 2 2" xfId="21614"/>
    <cellStyle name="SAPBEXaggItemX 2 2 2 3 2 2 2" xfId="21615"/>
    <cellStyle name="SAPBEXaggItemX 2 2 2 3 2 3" xfId="21616"/>
    <cellStyle name="SAPBEXaggItemX 2 2 2 3 3" xfId="21617"/>
    <cellStyle name="SAPBEXaggItemX 2 2 2 3 3 2" xfId="21618"/>
    <cellStyle name="SAPBEXaggItemX 2 2 2 3 3 2 2" xfId="21619"/>
    <cellStyle name="SAPBEXaggItemX 2 2 2 3 3 3" xfId="21620"/>
    <cellStyle name="SAPBEXaggItemX 2 2 2 3 4" xfId="21621"/>
    <cellStyle name="SAPBEXaggItemX 2 2 2 3 4 2" xfId="21622"/>
    <cellStyle name="SAPBEXaggItemX 2 2 2 3 5" xfId="21623"/>
    <cellStyle name="SAPBEXaggItemX 2 2 2 3 5 2" xfId="21624"/>
    <cellStyle name="SAPBEXaggItemX 2 2 2 3 6" xfId="21625"/>
    <cellStyle name="SAPBEXaggItemX 2 2 2 4" xfId="21626"/>
    <cellStyle name="SAPBEXaggItemX 2 2 2 4 2" xfId="21627"/>
    <cellStyle name="SAPBEXaggItemX 2 2 2 4 2 2" xfId="21628"/>
    <cellStyle name="SAPBEXaggItemX 2 2 2 4 2 3" xfId="21629"/>
    <cellStyle name="SAPBEXaggItemX 2 2 2 4 3" xfId="21630"/>
    <cellStyle name="SAPBEXaggItemX 2 2 2 4 4" xfId="21631"/>
    <cellStyle name="SAPBEXaggItemX 2 2 2 5" xfId="21632"/>
    <cellStyle name="SAPBEXaggItemX 2 2 2 5 2" xfId="21633"/>
    <cellStyle name="SAPBEXaggItemX 2 2 2 5 2 2" xfId="21634"/>
    <cellStyle name="SAPBEXaggItemX 2 2 2 5 2 3" xfId="21635"/>
    <cellStyle name="SAPBEXaggItemX 2 2 2 5 3" xfId="21636"/>
    <cellStyle name="SAPBEXaggItemX 2 2 2 5 4" xfId="21637"/>
    <cellStyle name="SAPBEXaggItemX 2 2 2 6" xfId="21638"/>
    <cellStyle name="SAPBEXaggItemX 2 2 2 6 2" xfId="21639"/>
    <cellStyle name="SAPBEXaggItemX 2 2 2 6 2 2" xfId="21640"/>
    <cellStyle name="SAPBEXaggItemX 2 2 2 6 2 3" xfId="21641"/>
    <cellStyle name="SAPBEXaggItemX 2 2 2 6 3" xfId="21642"/>
    <cellStyle name="SAPBEXaggItemX 2 2 2 6 4" xfId="21643"/>
    <cellStyle name="SAPBEXaggItemX 2 2 2 7" xfId="21644"/>
    <cellStyle name="SAPBEXaggItemX 2 2 2 7 2" xfId="21645"/>
    <cellStyle name="SAPBEXaggItemX 2 2 2 7 3" xfId="21646"/>
    <cellStyle name="SAPBEXaggItemX 2 2 2 8" xfId="21647"/>
    <cellStyle name="SAPBEXaggItemX 2 2 2 9" xfId="21648"/>
    <cellStyle name="SAPBEXaggItemX 2 2 2_Other Benefits Allocation %" xfId="21649"/>
    <cellStyle name="SAPBEXaggItemX 2 2 3" xfId="21650"/>
    <cellStyle name="SAPBEXaggItemX 2 2 3 2" xfId="21651"/>
    <cellStyle name="SAPBEXaggItemX 2 2 3 2 2" xfId="21652"/>
    <cellStyle name="SAPBEXaggItemX 2 2 3 2 2 2" xfId="21653"/>
    <cellStyle name="SAPBEXaggItemX 2 2 3 2 2 3" xfId="21654"/>
    <cellStyle name="SAPBEXaggItemX 2 2 3 2 3" xfId="21655"/>
    <cellStyle name="SAPBEXaggItemX 2 2 3 2 4" xfId="21656"/>
    <cellStyle name="SAPBEXaggItemX 2 2 3 3" xfId="21657"/>
    <cellStyle name="SAPBEXaggItemX 2 2 3 3 2" xfId="21658"/>
    <cellStyle name="SAPBEXaggItemX 2 2 3 3 2 2" xfId="21659"/>
    <cellStyle name="SAPBEXaggItemX 2 2 3 3 2 3" xfId="21660"/>
    <cellStyle name="SAPBEXaggItemX 2 2 3 3 3" xfId="21661"/>
    <cellStyle name="SAPBEXaggItemX 2 2 3 3 4" xfId="21662"/>
    <cellStyle name="SAPBEXaggItemX 2 2 3 4" xfId="21663"/>
    <cellStyle name="SAPBEXaggItemX 2 2 3 4 2" xfId="21664"/>
    <cellStyle name="SAPBEXaggItemX 2 2 3 4 2 2" xfId="21665"/>
    <cellStyle name="SAPBEXaggItemX 2 2 3 4 2 3" xfId="21666"/>
    <cellStyle name="SAPBEXaggItemX 2 2 3 4 3" xfId="21667"/>
    <cellStyle name="SAPBEXaggItemX 2 2 3 4 4" xfId="21668"/>
    <cellStyle name="SAPBEXaggItemX 2 2 3 5" xfId="21669"/>
    <cellStyle name="SAPBEXaggItemX 2 2 3 5 2" xfId="21670"/>
    <cellStyle name="SAPBEXaggItemX 2 2 3 5 2 2" xfId="21671"/>
    <cellStyle name="SAPBEXaggItemX 2 2 3 5 2 3" xfId="21672"/>
    <cellStyle name="SAPBEXaggItemX 2 2 3 5 3" xfId="21673"/>
    <cellStyle name="SAPBEXaggItemX 2 2 3 5 4" xfId="21674"/>
    <cellStyle name="SAPBEXaggItemX 2 2 3 6" xfId="21675"/>
    <cellStyle name="SAPBEXaggItemX 2 2 3 6 2" xfId="21676"/>
    <cellStyle name="SAPBEXaggItemX 2 2 3 6 2 2" xfId="21677"/>
    <cellStyle name="SAPBEXaggItemX 2 2 3 6 2 3" xfId="21678"/>
    <cellStyle name="SAPBEXaggItemX 2 2 3 6 3" xfId="21679"/>
    <cellStyle name="SAPBEXaggItemX 2 2 3 6 4" xfId="21680"/>
    <cellStyle name="SAPBEXaggItemX 2 2 3 7" xfId="21681"/>
    <cellStyle name="SAPBEXaggItemX 2 2 3 7 2" xfId="21682"/>
    <cellStyle name="SAPBEXaggItemX 2 2 3 7 3" xfId="21683"/>
    <cellStyle name="SAPBEXaggItemX 2 2 3 8" xfId="21684"/>
    <cellStyle name="SAPBEXaggItemX 2 2 3 9" xfId="21685"/>
    <cellStyle name="SAPBEXaggItemX 2 2 4" xfId="21686"/>
    <cellStyle name="SAPBEXaggItemX 2 2 4 2" xfId="21687"/>
    <cellStyle name="SAPBEXaggItemX 2 2 4 2 2" xfId="21688"/>
    <cellStyle name="SAPBEXaggItemX 2 2 4 2 2 2" xfId="21689"/>
    <cellStyle name="SAPBEXaggItemX 2 2 4 2 2 3" xfId="21690"/>
    <cellStyle name="SAPBEXaggItemX 2 2 4 2 3" xfId="21691"/>
    <cellStyle name="SAPBEXaggItemX 2 2 4 2 4" xfId="21692"/>
    <cellStyle name="SAPBEXaggItemX 2 2 4 3" xfId="21693"/>
    <cellStyle name="SAPBEXaggItemX 2 2 4 3 2" xfId="21694"/>
    <cellStyle name="SAPBEXaggItemX 2 2 4 3 2 2" xfId="21695"/>
    <cellStyle name="SAPBEXaggItemX 2 2 4 3 2 3" xfId="21696"/>
    <cellStyle name="SAPBEXaggItemX 2 2 4 3 3" xfId="21697"/>
    <cellStyle name="SAPBEXaggItemX 2 2 4 3 4" xfId="21698"/>
    <cellStyle name="SAPBEXaggItemX 2 2 4 4" xfId="21699"/>
    <cellStyle name="SAPBEXaggItemX 2 2 4 4 2" xfId="21700"/>
    <cellStyle name="SAPBEXaggItemX 2 2 4 4 2 2" xfId="21701"/>
    <cellStyle name="SAPBEXaggItemX 2 2 4 4 2 3" xfId="21702"/>
    <cellStyle name="SAPBEXaggItemX 2 2 4 4 3" xfId="21703"/>
    <cellStyle name="SAPBEXaggItemX 2 2 4 4 4" xfId="21704"/>
    <cellStyle name="SAPBEXaggItemX 2 2 4 5" xfId="21705"/>
    <cellStyle name="SAPBEXaggItemX 2 2 4 5 2" xfId="21706"/>
    <cellStyle name="SAPBEXaggItemX 2 2 4 5 2 2" xfId="21707"/>
    <cellStyle name="SAPBEXaggItemX 2 2 4 5 2 3" xfId="21708"/>
    <cellStyle name="SAPBEXaggItemX 2 2 4 5 3" xfId="21709"/>
    <cellStyle name="SAPBEXaggItemX 2 2 4 5 4" xfId="21710"/>
    <cellStyle name="SAPBEXaggItemX 2 2 4 6" xfId="21711"/>
    <cellStyle name="SAPBEXaggItemX 2 2 4 6 2" xfId="21712"/>
    <cellStyle name="SAPBEXaggItemX 2 2 4 6 2 2" xfId="21713"/>
    <cellStyle name="SAPBEXaggItemX 2 2 4 6 2 3" xfId="21714"/>
    <cellStyle name="SAPBEXaggItemX 2 2 4 6 3" xfId="21715"/>
    <cellStyle name="SAPBEXaggItemX 2 2 4 6 4" xfId="21716"/>
    <cellStyle name="SAPBEXaggItemX 2 2 4 7" xfId="21717"/>
    <cellStyle name="SAPBEXaggItemX 2 2 4 7 2" xfId="21718"/>
    <cellStyle name="SAPBEXaggItemX 2 2 4 7 3" xfId="21719"/>
    <cellStyle name="SAPBEXaggItemX 2 2 4 8" xfId="21720"/>
    <cellStyle name="SAPBEXaggItemX 2 2 4 9" xfId="21721"/>
    <cellStyle name="SAPBEXaggItemX 2 2 5" xfId="21722"/>
    <cellStyle name="SAPBEXaggItemX 2 2 5 2" xfId="21723"/>
    <cellStyle name="SAPBEXaggItemX 2 2 5 2 2" xfId="21724"/>
    <cellStyle name="SAPBEXaggItemX 2 2 5 2 3" xfId="21725"/>
    <cellStyle name="SAPBEXaggItemX 2 2 5 3" xfId="21726"/>
    <cellStyle name="SAPBEXaggItemX 2 2 5 4" xfId="21727"/>
    <cellStyle name="SAPBEXaggItemX 2 2 6" xfId="21728"/>
    <cellStyle name="SAPBEXaggItemX 2 2 6 2" xfId="21729"/>
    <cellStyle name="SAPBEXaggItemX 2 2 6 2 2" xfId="21730"/>
    <cellStyle name="SAPBEXaggItemX 2 2 6 2 3" xfId="21731"/>
    <cellStyle name="SAPBEXaggItemX 2 2 6 3" xfId="21732"/>
    <cellStyle name="SAPBEXaggItemX 2 2 6 4" xfId="21733"/>
    <cellStyle name="SAPBEXaggItemX 2 2 7" xfId="21734"/>
    <cellStyle name="SAPBEXaggItemX 2 2 7 2" xfId="21735"/>
    <cellStyle name="SAPBEXaggItemX 2 2 7 2 2" xfId="21736"/>
    <cellStyle name="SAPBEXaggItemX 2 2 7 2 3" xfId="21737"/>
    <cellStyle name="SAPBEXaggItemX 2 2 7 3" xfId="21738"/>
    <cellStyle name="SAPBEXaggItemX 2 2 7 4" xfId="21739"/>
    <cellStyle name="SAPBEXaggItemX 2 2 8" xfId="21740"/>
    <cellStyle name="SAPBEXaggItemX 2 2 8 2" xfId="21741"/>
    <cellStyle name="SAPBEXaggItemX 2 2 8 2 2" xfId="21742"/>
    <cellStyle name="SAPBEXaggItemX 2 2 8 2 3" xfId="21743"/>
    <cellStyle name="SAPBEXaggItemX 2 2 8 3" xfId="21744"/>
    <cellStyle name="SAPBEXaggItemX 2 2 8 4" xfId="21745"/>
    <cellStyle name="SAPBEXaggItemX 2 2 9" xfId="21746"/>
    <cellStyle name="SAPBEXaggItemX 2 2 9 2" xfId="21747"/>
    <cellStyle name="SAPBEXaggItemX 2 2 9 2 2" xfId="21748"/>
    <cellStyle name="SAPBEXaggItemX 2 2 9 2 3" xfId="21749"/>
    <cellStyle name="SAPBEXaggItemX 2 2 9 3" xfId="21750"/>
    <cellStyle name="SAPBEXaggItemX 2 2 9 4" xfId="21751"/>
    <cellStyle name="SAPBEXaggItemX 2 2_Other Benefits Allocation %" xfId="21752"/>
    <cellStyle name="SAPBEXaggItemX 2 3" xfId="21753"/>
    <cellStyle name="SAPBEXaggItemX 2 3 10" xfId="21754"/>
    <cellStyle name="SAPBEXaggItemX 2 3 10 2" xfId="21755"/>
    <cellStyle name="SAPBEXaggItemX 2 3 10 2 2" xfId="21756"/>
    <cellStyle name="SAPBEXaggItemX 2 3 10 3" xfId="21757"/>
    <cellStyle name="SAPBEXaggItemX 2 3 11" xfId="21758"/>
    <cellStyle name="SAPBEXaggItemX 2 3 11 2" xfId="21759"/>
    <cellStyle name="SAPBEXaggItemX 2 3 11 2 2" xfId="21760"/>
    <cellStyle name="SAPBEXaggItemX 2 3 11 3" xfId="21761"/>
    <cellStyle name="SAPBEXaggItemX 2 3 12" xfId="21762"/>
    <cellStyle name="SAPBEXaggItemX 2 3 2" xfId="21763"/>
    <cellStyle name="SAPBEXaggItemX 2 3 2 2" xfId="21764"/>
    <cellStyle name="SAPBEXaggItemX 2 3 2 2 2" xfId="21765"/>
    <cellStyle name="SAPBEXaggItemX 2 3 2 2 2 2" xfId="21766"/>
    <cellStyle name="SAPBEXaggItemX 2 3 2 2 2 2 2" xfId="21767"/>
    <cellStyle name="SAPBEXaggItemX 2 3 2 2 2 3" xfId="21768"/>
    <cellStyle name="SAPBEXaggItemX 2 3 2 2 3" xfId="21769"/>
    <cellStyle name="SAPBEXaggItemX 2 3 2 2 3 2" xfId="21770"/>
    <cellStyle name="SAPBEXaggItemX 2 3 2 2 3 2 2" xfId="21771"/>
    <cellStyle name="SAPBEXaggItemX 2 3 2 2 3 3" xfId="21772"/>
    <cellStyle name="SAPBEXaggItemX 2 3 2 2 4" xfId="21773"/>
    <cellStyle name="SAPBEXaggItemX 2 3 2 2 4 2" xfId="21774"/>
    <cellStyle name="SAPBEXaggItemX 2 3 2 2 5" xfId="21775"/>
    <cellStyle name="SAPBEXaggItemX 2 3 2 2 5 2" xfId="21776"/>
    <cellStyle name="SAPBEXaggItemX 2 3 2 2 6" xfId="21777"/>
    <cellStyle name="SAPBEXaggItemX 2 3 2 3" xfId="21778"/>
    <cellStyle name="SAPBEXaggItemX 2 3 2 3 2" xfId="21779"/>
    <cellStyle name="SAPBEXaggItemX 2 3 2 3 2 2" xfId="21780"/>
    <cellStyle name="SAPBEXaggItemX 2 3 2 3 2 2 2" xfId="21781"/>
    <cellStyle name="SAPBEXaggItemX 2 3 2 3 2 3" xfId="21782"/>
    <cellStyle name="SAPBEXaggItemX 2 3 2 3 3" xfId="21783"/>
    <cellStyle name="SAPBEXaggItemX 2 3 2 3 3 2" xfId="21784"/>
    <cellStyle name="SAPBEXaggItemX 2 3 2 3 3 2 2" xfId="21785"/>
    <cellStyle name="SAPBEXaggItemX 2 3 2 3 3 3" xfId="21786"/>
    <cellStyle name="SAPBEXaggItemX 2 3 2 3 4" xfId="21787"/>
    <cellStyle name="SAPBEXaggItemX 2 3 2 3 4 2" xfId="21788"/>
    <cellStyle name="SAPBEXaggItemX 2 3 2 3 5" xfId="21789"/>
    <cellStyle name="SAPBEXaggItemX 2 3 2 3 5 2" xfId="21790"/>
    <cellStyle name="SAPBEXaggItemX 2 3 2 3 6" xfId="21791"/>
    <cellStyle name="SAPBEXaggItemX 2 3 2 4" xfId="21792"/>
    <cellStyle name="SAPBEXaggItemX 2 3 2 4 2" xfId="21793"/>
    <cellStyle name="SAPBEXaggItemX 2 3 2 4 2 2" xfId="21794"/>
    <cellStyle name="SAPBEXaggItemX 2 3 2 4 3" xfId="21795"/>
    <cellStyle name="SAPBEXaggItemX 2 3 2 5" xfId="21796"/>
    <cellStyle name="SAPBEXaggItemX 2 3 2 5 2" xfId="21797"/>
    <cellStyle name="SAPBEXaggItemX 2 3 2 5 2 2" xfId="21798"/>
    <cellStyle name="SAPBEXaggItemX 2 3 2 5 3" xfId="21799"/>
    <cellStyle name="SAPBEXaggItemX 2 3 2 6" xfId="21800"/>
    <cellStyle name="SAPBEXaggItemX 2 3 2 6 2" xfId="21801"/>
    <cellStyle name="SAPBEXaggItemX 2 3 2 7" xfId="21802"/>
    <cellStyle name="SAPBEXaggItemX 2 3 2 7 2" xfId="21803"/>
    <cellStyle name="SAPBEXaggItemX 2 3 2 8" xfId="21804"/>
    <cellStyle name="SAPBEXaggItemX 2 3 2_Other Benefits Allocation %" xfId="21805"/>
    <cellStyle name="SAPBEXaggItemX 2 3 3" xfId="21806"/>
    <cellStyle name="SAPBEXaggItemX 2 3 3 2" xfId="21807"/>
    <cellStyle name="SAPBEXaggItemX 2 3 3 2 2" xfId="21808"/>
    <cellStyle name="SAPBEXaggItemX 2 3 3 2 3" xfId="21809"/>
    <cellStyle name="SAPBEXaggItemX 2 3 3 3" xfId="21810"/>
    <cellStyle name="SAPBEXaggItemX 2 3 3 4" xfId="21811"/>
    <cellStyle name="SAPBEXaggItemX 2 3 4" xfId="21812"/>
    <cellStyle name="SAPBEXaggItemX 2 3 4 2" xfId="21813"/>
    <cellStyle name="SAPBEXaggItemX 2 3 4 2 2" xfId="21814"/>
    <cellStyle name="SAPBEXaggItemX 2 3 4 2 3" xfId="21815"/>
    <cellStyle name="SAPBEXaggItemX 2 3 4 3" xfId="21816"/>
    <cellStyle name="SAPBEXaggItemX 2 3 4 4" xfId="21817"/>
    <cellStyle name="SAPBEXaggItemX 2 3 5" xfId="21818"/>
    <cellStyle name="SAPBEXaggItemX 2 3 5 2" xfId="21819"/>
    <cellStyle name="SAPBEXaggItemX 2 3 5 2 2" xfId="21820"/>
    <cellStyle name="SAPBEXaggItemX 2 3 5 2 3" xfId="21821"/>
    <cellStyle name="SAPBEXaggItemX 2 3 5 3" xfId="21822"/>
    <cellStyle name="SAPBEXaggItemX 2 3 5 4" xfId="21823"/>
    <cellStyle name="SAPBEXaggItemX 2 3 6" xfId="21824"/>
    <cellStyle name="SAPBEXaggItemX 2 3 6 2" xfId="21825"/>
    <cellStyle name="SAPBEXaggItemX 2 3 6 2 2" xfId="21826"/>
    <cellStyle name="SAPBEXaggItemX 2 3 6 2 3" xfId="21827"/>
    <cellStyle name="SAPBEXaggItemX 2 3 6 3" xfId="21828"/>
    <cellStyle name="SAPBEXaggItemX 2 3 6 4" xfId="21829"/>
    <cellStyle name="SAPBEXaggItemX 2 3 7" xfId="21830"/>
    <cellStyle name="SAPBEXaggItemX 2 3 7 2" xfId="21831"/>
    <cellStyle name="SAPBEXaggItemX 2 3 7 2 2" xfId="21832"/>
    <cellStyle name="SAPBEXaggItemX 2 3 7 3" xfId="21833"/>
    <cellStyle name="SAPBEXaggItemX 2 3 8" xfId="21834"/>
    <cellStyle name="SAPBEXaggItemX 2 3 8 2" xfId="21835"/>
    <cellStyle name="SAPBEXaggItemX 2 3 8 2 2" xfId="21836"/>
    <cellStyle name="SAPBEXaggItemX 2 3 8 3" xfId="21837"/>
    <cellStyle name="SAPBEXaggItemX 2 3 9" xfId="21838"/>
    <cellStyle name="SAPBEXaggItemX 2 3 9 2" xfId="21839"/>
    <cellStyle name="SAPBEXaggItemX 2 3 9 2 2" xfId="21840"/>
    <cellStyle name="SAPBEXaggItemX 2 3 9 3" xfId="21841"/>
    <cellStyle name="SAPBEXaggItemX 2 3_Other Benefits Allocation %" xfId="21842"/>
    <cellStyle name="SAPBEXaggItemX 2 4" xfId="21843"/>
    <cellStyle name="SAPBEXaggItemX 2 4 2" xfId="21844"/>
    <cellStyle name="SAPBEXaggItemX 2 4 2 2" xfId="21845"/>
    <cellStyle name="SAPBEXaggItemX 2 4 2 2 2" xfId="21846"/>
    <cellStyle name="SAPBEXaggItemX 2 4 2 2 3" xfId="21847"/>
    <cellStyle name="SAPBEXaggItemX 2 4 2 3" xfId="21848"/>
    <cellStyle name="SAPBEXaggItemX 2 4 2 4" xfId="21849"/>
    <cellStyle name="SAPBEXaggItemX 2 4 3" xfId="21850"/>
    <cellStyle name="SAPBEXaggItemX 2 4 3 2" xfId="21851"/>
    <cellStyle name="SAPBEXaggItemX 2 4 3 2 2" xfId="21852"/>
    <cellStyle name="SAPBEXaggItemX 2 4 3 2 3" xfId="21853"/>
    <cellStyle name="SAPBEXaggItemX 2 4 3 3" xfId="21854"/>
    <cellStyle name="SAPBEXaggItemX 2 4 3 4" xfId="21855"/>
    <cellStyle name="SAPBEXaggItemX 2 4 4" xfId="21856"/>
    <cellStyle name="SAPBEXaggItemX 2 4 4 2" xfId="21857"/>
    <cellStyle name="SAPBEXaggItemX 2 4 4 2 2" xfId="21858"/>
    <cellStyle name="SAPBEXaggItemX 2 4 4 2 3" xfId="21859"/>
    <cellStyle name="SAPBEXaggItemX 2 4 4 3" xfId="21860"/>
    <cellStyle name="SAPBEXaggItemX 2 4 4 4" xfId="21861"/>
    <cellStyle name="SAPBEXaggItemX 2 4 5" xfId="21862"/>
    <cellStyle name="SAPBEXaggItemX 2 4 5 2" xfId="21863"/>
    <cellStyle name="SAPBEXaggItemX 2 4 5 2 2" xfId="21864"/>
    <cellStyle name="SAPBEXaggItemX 2 4 5 2 3" xfId="21865"/>
    <cellStyle name="SAPBEXaggItemX 2 4 5 3" xfId="21866"/>
    <cellStyle name="SAPBEXaggItemX 2 4 5 4" xfId="21867"/>
    <cellStyle name="SAPBEXaggItemX 2 4 6" xfId="21868"/>
    <cellStyle name="SAPBEXaggItemX 2 4 6 2" xfId="21869"/>
    <cellStyle name="SAPBEXaggItemX 2 4 6 2 2" xfId="21870"/>
    <cellStyle name="SAPBEXaggItemX 2 4 6 2 3" xfId="21871"/>
    <cellStyle name="SAPBEXaggItemX 2 4 6 3" xfId="21872"/>
    <cellStyle name="SAPBEXaggItemX 2 4 6 4" xfId="21873"/>
    <cellStyle name="SAPBEXaggItemX 2 4 7" xfId="21874"/>
    <cellStyle name="SAPBEXaggItemX 2 4 7 2" xfId="21875"/>
    <cellStyle name="SAPBEXaggItemX 2 4 7 3" xfId="21876"/>
    <cellStyle name="SAPBEXaggItemX 2 4 8" xfId="21877"/>
    <cellStyle name="SAPBEXaggItemX 2 4 9" xfId="21878"/>
    <cellStyle name="SAPBEXaggItemX 2 5" xfId="21879"/>
    <cellStyle name="SAPBEXaggItemX 2 5 2" xfId="21880"/>
    <cellStyle name="SAPBEXaggItemX 2 5 2 2" xfId="21881"/>
    <cellStyle name="SAPBEXaggItemX 2 5 2 2 2" xfId="21882"/>
    <cellStyle name="SAPBEXaggItemX 2 5 2 2 2 2" xfId="21883"/>
    <cellStyle name="SAPBEXaggItemX 2 5 2 2 3" xfId="21884"/>
    <cellStyle name="SAPBEXaggItemX 2 5 2 3" xfId="21885"/>
    <cellStyle name="SAPBEXaggItemX 2 5 2 3 2" xfId="21886"/>
    <cellStyle name="SAPBEXaggItemX 2 5 2 3 2 2" xfId="21887"/>
    <cellStyle name="SAPBEXaggItemX 2 5 2 3 3" xfId="21888"/>
    <cellStyle name="SAPBEXaggItemX 2 5 2 4" xfId="21889"/>
    <cellStyle name="SAPBEXaggItemX 2 5 2 4 2" xfId="21890"/>
    <cellStyle name="SAPBEXaggItemX 2 5 2 5" xfId="21891"/>
    <cellStyle name="SAPBEXaggItemX 2 5 2 5 2" xfId="21892"/>
    <cellStyle name="SAPBEXaggItemX 2 5 2 6" xfId="21893"/>
    <cellStyle name="SAPBEXaggItemX 2 5 3" xfId="21894"/>
    <cellStyle name="SAPBEXaggItemX 2 5 3 2" xfId="21895"/>
    <cellStyle name="SAPBEXaggItemX 2 5 3 2 2" xfId="21896"/>
    <cellStyle name="SAPBEXaggItemX 2 5 3 2 2 2" xfId="21897"/>
    <cellStyle name="SAPBEXaggItemX 2 5 3 2 3" xfId="21898"/>
    <cellStyle name="SAPBEXaggItemX 2 5 3 3" xfId="21899"/>
    <cellStyle name="SAPBEXaggItemX 2 5 3 3 2" xfId="21900"/>
    <cellStyle name="SAPBEXaggItemX 2 5 3 3 2 2" xfId="21901"/>
    <cellStyle name="SAPBEXaggItemX 2 5 3 3 3" xfId="21902"/>
    <cellStyle name="SAPBEXaggItemX 2 5 3 4" xfId="21903"/>
    <cellStyle name="SAPBEXaggItemX 2 5 3 4 2" xfId="21904"/>
    <cellStyle name="SAPBEXaggItemX 2 5 3 5" xfId="21905"/>
    <cellStyle name="SAPBEXaggItemX 2 5 3 5 2" xfId="21906"/>
    <cellStyle name="SAPBEXaggItemX 2 5 3 6" xfId="21907"/>
    <cellStyle name="SAPBEXaggItemX 2 5 4" xfId="21908"/>
    <cellStyle name="SAPBEXaggItemX 2 5 4 2" xfId="21909"/>
    <cellStyle name="SAPBEXaggItemX 2 5 4 2 2" xfId="21910"/>
    <cellStyle name="SAPBEXaggItemX 2 5 4 2 3" xfId="21911"/>
    <cellStyle name="SAPBEXaggItemX 2 5 4 3" xfId="21912"/>
    <cellStyle name="SAPBEXaggItemX 2 5 4 4" xfId="21913"/>
    <cellStyle name="SAPBEXaggItemX 2 5 5" xfId="21914"/>
    <cellStyle name="SAPBEXaggItemX 2 5 5 2" xfId="21915"/>
    <cellStyle name="SAPBEXaggItemX 2 5 5 2 2" xfId="21916"/>
    <cellStyle name="SAPBEXaggItemX 2 5 5 2 3" xfId="21917"/>
    <cellStyle name="SAPBEXaggItemX 2 5 5 3" xfId="21918"/>
    <cellStyle name="SAPBEXaggItemX 2 5 5 4" xfId="21919"/>
    <cellStyle name="SAPBEXaggItemX 2 5 6" xfId="21920"/>
    <cellStyle name="SAPBEXaggItemX 2 5 6 2" xfId="21921"/>
    <cellStyle name="SAPBEXaggItemX 2 5 6 2 2" xfId="21922"/>
    <cellStyle name="SAPBEXaggItemX 2 5 6 2 3" xfId="21923"/>
    <cellStyle name="SAPBEXaggItemX 2 5 6 3" xfId="21924"/>
    <cellStyle name="SAPBEXaggItemX 2 5 6 4" xfId="21925"/>
    <cellStyle name="SAPBEXaggItemX 2 5 7" xfId="21926"/>
    <cellStyle name="SAPBEXaggItemX 2 5 7 2" xfId="21927"/>
    <cellStyle name="SAPBEXaggItemX 2 5 7 3" xfId="21928"/>
    <cellStyle name="SAPBEXaggItemX 2 5 8" xfId="21929"/>
    <cellStyle name="SAPBEXaggItemX 2 5 9" xfId="21930"/>
    <cellStyle name="SAPBEXaggItemX 2 5_Other Benefits Allocation %" xfId="21931"/>
    <cellStyle name="SAPBEXaggItemX 2 6" xfId="21932"/>
    <cellStyle name="SAPBEXaggItemX 2 6 2" xfId="21933"/>
    <cellStyle name="SAPBEXaggItemX 2 6 2 2" xfId="21934"/>
    <cellStyle name="SAPBEXaggItemX 2 6 2 3" xfId="21935"/>
    <cellStyle name="SAPBEXaggItemX 2 6 3" xfId="21936"/>
    <cellStyle name="SAPBEXaggItemX 2 6 4" xfId="21937"/>
    <cellStyle name="SAPBEXaggItemX 2 7" xfId="21938"/>
    <cellStyle name="SAPBEXaggItemX 2 7 2" xfId="21939"/>
    <cellStyle name="SAPBEXaggItemX 2 7 2 2" xfId="21940"/>
    <cellStyle name="SAPBEXaggItemX 2 7 2 3" xfId="21941"/>
    <cellStyle name="SAPBEXaggItemX 2 7 3" xfId="21942"/>
    <cellStyle name="SAPBEXaggItemX 2 7 4" xfId="21943"/>
    <cellStyle name="SAPBEXaggItemX 2 8" xfId="21944"/>
    <cellStyle name="SAPBEXaggItemX 2 8 2" xfId="21945"/>
    <cellStyle name="SAPBEXaggItemX 2 8 2 2" xfId="21946"/>
    <cellStyle name="SAPBEXaggItemX 2 8 2 3" xfId="21947"/>
    <cellStyle name="SAPBEXaggItemX 2 8 3" xfId="21948"/>
    <cellStyle name="SAPBEXaggItemX 2 8 4" xfId="21949"/>
    <cellStyle name="SAPBEXaggItemX 2 9" xfId="21950"/>
    <cellStyle name="SAPBEXaggItemX 2 9 2" xfId="21951"/>
    <cellStyle name="SAPBEXaggItemX 2 9 2 2" xfId="21952"/>
    <cellStyle name="SAPBEXaggItemX 2 9 2 3" xfId="21953"/>
    <cellStyle name="SAPBEXaggItemX 2 9 3" xfId="21954"/>
    <cellStyle name="SAPBEXaggItemX 2 9 4" xfId="21955"/>
    <cellStyle name="SAPBEXaggItemX 2_401K Summary" xfId="21956"/>
    <cellStyle name="SAPBEXaggItemX 20" xfId="21957"/>
    <cellStyle name="SAPBEXaggItemX 20 2" xfId="21958"/>
    <cellStyle name="SAPBEXaggItemX 20 2 2" xfId="21959"/>
    <cellStyle name="SAPBEXaggItemX 20 3" xfId="21960"/>
    <cellStyle name="SAPBEXaggItemX 21" xfId="21961"/>
    <cellStyle name="SAPBEXaggItemX 21 2" xfId="21962"/>
    <cellStyle name="SAPBEXaggItemX 21 2 2" xfId="21963"/>
    <cellStyle name="SAPBEXaggItemX 21 3" xfId="21964"/>
    <cellStyle name="SAPBEXaggItemX 22" xfId="21965"/>
    <cellStyle name="SAPBEXaggItemX 22 2" xfId="21966"/>
    <cellStyle name="SAPBEXaggItemX 22 2 2" xfId="21967"/>
    <cellStyle name="SAPBEXaggItemX 22 3" xfId="21968"/>
    <cellStyle name="SAPBEXaggItemX 23" xfId="21969"/>
    <cellStyle name="SAPBEXaggItemX 23 2" xfId="21970"/>
    <cellStyle name="SAPBEXaggItemX 23 2 2" xfId="21971"/>
    <cellStyle name="SAPBEXaggItemX 23 3" xfId="21972"/>
    <cellStyle name="SAPBEXaggItemX 24" xfId="21973"/>
    <cellStyle name="SAPBEXaggItemX 24 2" xfId="21974"/>
    <cellStyle name="SAPBEXaggItemX 24 2 2" xfId="21975"/>
    <cellStyle name="SAPBEXaggItemX 24 3" xfId="21976"/>
    <cellStyle name="SAPBEXaggItemX 25" xfId="21977"/>
    <cellStyle name="SAPBEXaggItemX 25 2" xfId="21978"/>
    <cellStyle name="SAPBEXaggItemX 25 2 2" xfId="21979"/>
    <cellStyle name="SAPBEXaggItemX 25 3" xfId="21980"/>
    <cellStyle name="SAPBEXaggItemX 26" xfId="21981"/>
    <cellStyle name="SAPBEXaggItemX 26 2" xfId="21982"/>
    <cellStyle name="SAPBEXaggItemX 26 2 2" xfId="21983"/>
    <cellStyle name="SAPBEXaggItemX 26 3" xfId="21984"/>
    <cellStyle name="SAPBEXaggItemX 27" xfId="21985"/>
    <cellStyle name="SAPBEXaggItemX 27 2" xfId="21986"/>
    <cellStyle name="SAPBEXaggItemX 27 2 2" xfId="21987"/>
    <cellStyle name="SAPBEXaggItemX 27 3" xfId="21988"/>
    <cellStyle name="SAPBEXaggItemX 28" xfId="21989"/>
    <cellStyle name="SAPBEXaggItemX 28 2" xfId="21990"/>
    <cellStyle name="SAPBEXaggItemX 29" xfId="21991"/>
    <cellStyle name="SAPBEXaggItemX 29 2" xfId="21992"/>
    <cellStyle name="SAPBEXaggItemX 3" xfId="21993"/>
    <cellStyle name="SAPBEXaggItemX 3 10" xfId="21994"/>
    <cellStyle name="SAPBEXaggItemX 3 10 2" xfId="21995"/>
    <cellStyle name="SAPBEXaggItemX 3 10 2 2" xfId="21996"/>
    <cellStyle name="SAPBEXaggItemX 3 10 3" xfId="21997"/>
    <cellStyle name="SAPBEXaggItemX 3 11" xfId="21998"/>
    <cellStyle name="SAPBEXaggItemX 3 11 2" xfId="21999"/>
    <cellStyle name="SAPBEXaggItemX 3 11 2 2" xfId="22000"/>
    <cellStyle name="SAPBEXaggItemX 3 11 3" xfId="22001"/>
    <cellStyle name="SAPBEXaggItemX 3 12" xfId="22002"/>
    <cellStyle name="SAPBEXaggItemX 3 2" xfId="22003"/>
    <cellStyle name="SAPBEXaggItemX 3 2 2" xfId="22004"/>
    <cellStyle name="SAPBEXaggItemX 3 2 2 2" xfId="22005"/>
    <cellStyle name="SAPBEXaggItemX 3 2 2 2 2" xfId="22006"/>
    <cellStyle name="SAPBEXaggItemX 3 2 2 2 3" xfId="22007"/>
    <cellStyle name="SAPBEXaggItemX 3 2 2 3" xfId="22008"/>
    <cellStyle name="SAPBEXaggItemX 3 2 2 4" xfId="22009"/>
    <cellStyle name="SAPBEXaggItemX 3 2 3" xfId="22010"/>
    <cellStyle name="SAPBEXaggItemX 3 2 3 2" xfId="22011"/>
    <cellStyle name="SAPBEXaggItemX 3 2 3 2 2" xfId="22012"/>
    <cellStyle name="SAPBEXaggItemX 3 2 3 2 3" xfId="22013"/>
    <cellStyle name="SAPBEXaggItemX 3 2 3 3" xfId="22014"/>
    <cellStyle name="SAPBEXaggItemX 3 2 3 4" xfId="22015"/>
    <cellStyle name="SAPBEXaggItemX 3 2 4" xfId="22016"/>
    <cellStyle name="SAPBEXaggItemX 3 2 4 2" xfId="22017"/>
    <cellStyle name="SAPBEXaggItemX 3 2 4 2 2" xfId="22018"/>
    <cellStyle name="SAPBEXaggItemX 3 2 4 2 3" xfId="22019"/>
    <cellStyle name="SAPBEXaggItemX 3 2 4 3" xfId="22020"/>
    <cellStyle name="SAPBEXaggItemX 3 2 4 4" xfId="22021"/>
    <cellStyle name="SAPBEXaggItemX 3 2 5" xfId="22022"/>
    <cellStyle name="SAPBEXaggItemX 3 2 5 2" xfId="22023"/>
    <cellStyle name="SAPBEXaggItemX 3 2 5 2 2" xfId="22024"/>
    <cellStyle name="SAPBEXaggItemX 3 2 5 2 3" xfId="22025"/>
    <cellStyle name="SAPBEXaggItemX 3 2 5 3" xfId="22026"/>
    <cellStyle name="SAPBEXaggItemX 3 2 5 4" xfId="22027"/>
    <cellStyle name="SAPBEXaggItemX 3 2 6" xfId="22028"/>
    <cellStyle name="SAPBEXaggItemX 3 2 6 2" xfId="22029"/>
    <cellStyle name="SAPBEXaggItemX 3 2 6 2 2" xfId="22030"/>
    <cellStyle name="SAPBEXaggItemX 3 2 6 2 3" xfId="22031"/>
    <cellStyle name="SAPBEXaggItemX 3 2 6 3" xfId="22032"/>
    <cellStyle name="SAPBEXaggItemX 3 2 6 4" xfId="22033"/>
    <cellStyle name="SAPBEXaggItemX 3 2 7" xfId="22034"/>
    <cellStyle name="SAPBEXaggItemX 3 2 7 2" xfId="22035"/>
    <cellStyle name="SAPBEXaggItemX 3 2 7 3" xfId="22036"/>
    <cellStyle name="SAPBEXaggItemX 3 2 8" xfId="22037"/>
    <cellStyle name="SAPBEXaggItemX 3 2 9" xfId="22038"/>
    <cellStyle name="SAPBEXaggItemX 3 3" xfId="22039"/>
    <cellStyle name="SAPBEXaggItemX 3 3 2" xfId="22040"/>
    <cellStyle name="SAPBEXaggItemX 3 3 2 2" xfId="22041"/>
    <cellStyle name="SAPBEXaggItemX 3 3 2 2 2" xfId="22042"/>
    <cellStyle name="SAPBEXaggItemX 3 3 2 2 2 2" xfId="22043"/>
    <cellStyle name="SAPBEXaggItemX 3 3 2 2 3" xfId="22044"/>
    <cellStyle name="SAPBEXaggItemX 3 3 2 3" xfId="22045"/>
    <cellStyle name="SAPBEXaggItemX 3 3 2 3 2" xfId="22046"/>
    <cellStyle name="SAPBEXaggItemX 3 3 2 3 2 2" xfId="22047"/>
    <cellStyle name="SAPBEXaggItemX 3 3 2 3 3" xfId="22048"/>
    <cellStyle name="SAPBEXaggItemX 3 3 2 4" xfId="22049"/>
    <cellStyle name="SAPBEXaggItemX 3 3 2 4 2" xfId="22050"/>
    <cellStyle name="SAPBEXaggItemX 3 3 2 5" xfId="22051"/>
    <cellStyle name="SAPBEXaggItemX 3 3 2 5 2" xfId="22052"/>
    <cellStyle name="SAPBEXaggItemX 3 3 2 6" xfId="22053"/>
    <cellStyle name="SAPBEXaggItemX 3 3 3" xfId="22054"/>
    <cellStyle name="SAPBEXaggItemX 3 3 3 2" xfId="22055"/>
    <cellStyle name="SAPBEXaggItemX 3 3 3 2 2" xfId="22056"/>
    <cellStyle name="SAPBEXaggItemX 3 3 3 2 2 2" xfId="22057"/>
    <cellStyle name="SAPBEXaggItemX 3 3 3 2 3" xfId="22058"/>
    <cellStyle name="SAPBEXaggItemX 3 3 3 3" xfId="22059"/>
    <cellStyle name="SAPBEXaggItemX 3 3 3 3 2" xfId="22060"/>
    <cellStyle name="SAPBEXaggItemX 3 3 3 3 2 2" xfId="22061"/>
    <cellStyle name="SAPBEXaggItemX 3 3 3 3 3" xfId="22062"/>
    <cellStyle name="SAPBEXaggItemX 3 3 3 4" xfId="22063"/>
    <cellStyle name="SAPBEXaggItemX 3 3 3 4 2" xfId="22064"/>
    <cellStyle name="SAPBEXaggItemX 3 3 3 5" xfId="22065"/>
    <cellStyle name="SAPBEXaggItemX 3 3 3 5 2" xfId="22066"/>
    <cellStyle name="SAPBEXaggItemX 3 3 3 6" xfId="22067"/>
    <cellStyle name="SAPBEXaggItemX 3 3 4" xfId="22068"/>
    <cellStyle name="SAPBEXaggItemX 3 3 4 2" xfId="22069"/>
    <cellStyle name="SAPBEXaggItemX 3 3 4 2 2" xfId="22070"/>
    <cellStyle name="SAPBEXaggItemX 3 3 4 2 3" xfId="22071"/>
    <cellStyle name="SAPBEXaggItemX 3 3 4 3" xfId="22072"/>
    <cellStyle name="SAPBEXaggItemX 3 3 4 4" xfId="22073"/>
    <cellStyle name="SAPBEXaggItemX 3 3 5" xfId="22074"/>
    <cellStyle name="SAPBEXaggItemX 3 3 5 2" xfId="22075"/>
    <cellStyle name="SAPBEXaggItemX 3 3 5 2 2" xfId="22076"/>
    <cellStyle name="SAPBEXaggItemX 3 3 5 2 3" xfId="22077"/>
    <cellStyle name="SAPBEXaggItemX 3 3 5 3" xfId="22078"/>
    <cellStyle name="SAPBEXaggItemX 3 3 5 4" xfId="22079"/>
    <cellStyle name="SAPBEXaggItemX 3 3 6" xfId="22080"/>
    <cellStyle name="SAPBEXaggItemX 3 3 6 2" xfId="22081"/>
    <cellStyle name="SAPBEXaggItemX 3 3 6 2 2" xfId="22082"/>
    <cellStyle name="SAPBEXaggItemX 3 3 6 2 3" xfId="22083"/>
    <cellStyle name="SAPBEXaggItemX 3 3 6 3" xfId="22084"/>
    <cellStyle name="SAPBEXaggItemX 3 3 6 4" xfId="22085"/>
    <cellStyle name="SAPBEXaggItemX 3 3 7" xfId="22086"/>
    <cellStyle name="SAPBEXaggItemX 3 3 7 2" xfId="22087"/>
    <cellStyle name="SAPBEXaggItemX 3 3 7 3" xfId="22088"/>
    <cellStyle name="SAPBEXaggItemX 3 3 8" xfId="22089"/>
    <cellStyle name="SAPBEXaggItemX 3 3 9" xfId="22090"/>
    <cellStyle name="SAPBEXaggItemX 3 3_Other Benefits Allocation %" xfId="22091"/>
    <cellStyle name="SAPBEXaggItemX 3 4" xfId="22092"/>
    <cellStyle name="SAPBEXaggItemX 3 4 2" xfId="22093"/>
    <cellStyle name="SAPBEXaggItemX 3 4 2 2" xfId="22094"/>
    <cellStyle name="SAPBEXaggItemX 3 4 2 2 2" xfId="22095"/>
    <cellStyle name="SAPBEXaggItemX 3 4 2 2 3" xfId="22096"/>
    <cellStyle name="SAPBEXaggItemX 3 4 2 3" xfId="22097"/>
    <cellStyle name="SAPBEXaggItemX 3 4 2 4" xfId="22098"/>
    <cellStyle name="SAPBEXaggItemX 3 4 3" xfId="22099"/>
    <cellStyle name="SAPBEXaggItemX 3 4 3 2" xfId="22100"/>
    <cellStyle name="SAPBEXaggItemX 3 4 3 2 2" xfId="22101"/>
    <cellStyle name="SAPBEXaggItemX 3 4 3 2 3" xfId="22102"/>
    <cellStyle name="SAPBEXaggItemX 3 4 3 3" xfId="22103"/>
    <cellStyle name="SAPBEXaggItemX 3 4 3 4" xfId="22104"/>
    <cellStyle name="SAPBEXaggItemX 3 4 4" xfId="22105"/>
    <cellStyle name="SAPBEXaggItemX 3 4 4 2" xfId="22106"/>
    <cellStyle name="SAPBEXaggItemX 3 4 4 2 2" xfId="22107"/>
    <cellStyle name="SAPBEXaggItemX 3 4 4 2 3" xfId="22108"/>
    <cellStyle name="SAPBEXaggItemX 3 4 4 3" xfId="22109"/>
    <cellStyle name="SAPBEXaggItemX 3 4 4 4" xfId="22110"/>
    <cellStyle name="SAPBEXaggItemX 3 4 5" xfId="22111"/>
    <cellStyle name="SAPBEXaggItemX 3 4 5 2" xfId="22112"/>
    <cellStyle name="SAPBEXaggItemX 3 4 5 2 2" xfId="22113"/>
    <cellStyle name="SAPBEXaggItemX 3 4 5 2 3" xfId="22114"/>
    <cellStyle name="SAPBEXaggItemX 3 4 5 3" xfId="22115"/>
    <cellStyle name="SAPBEXaggItemX 3 4 5 4" xfId="22116"/>
    <cellStyle name="SAPBEXaggItemX 3 4 6" xfId="22117"/>
    <cellStyle name="SAPBEXaggItemX 3 4 6 2" xfId="22118"/>
    <cellStyle name="SAPBEXaggItemX 3 4 6 2 2" xfId="22119"/>
    <cellStyle name="SAPBEXaggItemX 3 4 6 2 3" xfId="22120"/>
    <cellStyle name="SAPBEXaggItemX 3 4 6 3" xfId="22121"/>
    <cellStyle name="SAPBEXaggItemX 3 4 6 4" xfId="22122"/>
    <cellStyle name="SAPBEXaggItemX 3 4 7" xfId="22123"/>
    <cellStyle name="SAPBEXaggItemX 3 4 7 2" xfId="22124"/>
    <cellStyle name="SAPBEXaggItemX 3 4 7 3" xfId="22125"/>
    <cellStyle name="SAPBEXaggItemX 3 4 8" xfId="22126"/>
    <cellStyle name="SAPBEXaggItemX 3 4 9" xfId="22127"/>
    <cellStyle name="SAPBEXaggItemX 3 5" xfId="22128"/>
    <cellStyle name="SAPBEXaggItemX 3 5 2" xfId="22129"/>
    <cellStyle name="SAPBEXaggItemX 3 5 2 2" xfId="22130"/>
    <cellStyle name="SAPBEXaggItemX 3 5 2 3" xfId="22131"/>
    <cellStyle name="SAPBEXaggItemX 3 5 3" xfId="22132"/>
    <cellStyle name="SAPBEXaggItemX 3 5 4" xfId="22133"/>
    <cellStyle name="SAPBEXaggItemX 3 6" xfId="22134"/>
    <cellStyle name="SAPBEXaggItemX 3 6 2" xfId="22135"/>
    <cellStyle name="SAPBEXaggItemX 3 6 2 2" xfId="22136"/>
    <cellStyle name="SAPBEXaggItemX 3 6 2 3" xfId="22137"/>
    <cellStyle name="SAPBEXaggItemX 3 6 3" xfId="22138"/>
    <cellStyle name="SAPBEXaggItemX 3 6 4" xfId="22139"/>
    <cellStyle name="SAPBEXaggItemX 3 7" xfId="22140"/>
    <cellStyle name="SAPBEXaggItemX 3 7 2" xfId="22141"/>
    <cellStyle name="SAPBEXaggItemX 3 7 2 2" xfId="22142"/>
    <cellStyle name="SAPBEXaggItemX 3 7 2 3" xfId="22143"/>
    <cellStyle name="SAPBEXaggItemX 3 7 3" xfId="22144"/>
    <cellStyle name="SAPBEXaggItemX 3 7 4" xfId="22145"/>
    <cellStyle name="SAPBEXaggItemX 3 8" xfId="22146"/>
    <cellStyle name="SAPBEXaggItemX 3 8 2" xfId="22147"/>
    <cellStyle name="SAPBEXaggItemX 3 8 2 2" xfId="22148"/>
    <cellStyle name="SAPBEXaggItemX 3 8 2 3" xfId="22149"/>
    <cellStyle name="SAPBEXaggItemX 3 8 3" xfId="22150"/>
    <cellStyle name="SAPBEXaggItemX 3 8 4" xfId="22151"/>
    <cellStyle name="SAPBEXaggItemX 3 9" xfId="22152"/>
    <cellStyle name="SAPBEXaggItemX 3 9 2" xfId="22153"/>
    <cellStyle name="SAPBEXaggItemX 3 9 2 2" xfId="22154"/>
    <cellStyle name="SAPBEXaggItemX 3 9 2 3" xfId="22155"/>
    <cellStyle name="SAPBEXaggItemX 3 9 3" xfId="22156"/>
    <cellStyle name="SAPBEXaggItemX 3 9 4" xfId="22157"/>
    <cellStyle name="SAPBEXaggItemX 3_401K Summary" xfId="22158"/>
    <cellStyle name="SAPBEXaggItemX 30" xfId="22159"/>
    <cellStyle name="SAPBEXaggItemX 30 2" xfId="22160"/>
    <cellStyle name="SAPBEXaggItemX 31" xfId="22161"/>
    <cellStyle name="SAPBEXaggItemX 31 2" xfId="22162"/>
    <cellStyle name="SAPBEXaggItemX 32" xfId="22163"/>
    <cellStyle name="SAPBEXaggItemX 32 2" xfId="22164"/>
    <cellStyle name="SAPBEXaggItemX 33" xfId="22165"/>
    <cellStyle name="SAPBEXaggItemX 33 2" xfId="22166"/>
    <cellStyle name="SAPBEXaggItemX 34" xfId="22167"/>
    <cellStyle name="SAPBEXaggItemX 34 2" xfId="22168"/>
    <cellStyle name="SAPBEXaggItemX 35" xfId="22169"/>
    <cellStyle name="SAPBEXaggItemX 36" xfId="22170"/>
    <cellStyle name="SAPBEXaggItemX 37" xfId="22171"/>
    <cellStyle name="SAPBEXaggItemX 38" xfId="22172"/>
    <cellStyle name="SAPBEXaggItemX 39" xfId="22173"/>
    <cellStyle name="SAPBEXaggItemX 4" xfId="22174"/>
    <cellStyle name="SAPBEXaggItemX 4 10" xfId="22175"/>
    <cellStyle name="SAPBEXaggItemX 4 10 2" xfId="22176"/>
    <cellStyle name="SAPBEXaggItemX 4 10 2 2" xfId="22177"/>
    <cellStyle name="SAPBEXaggItemX 4 10 3" xfId="22178"/>
    <cellStyle name="SAPBEXaggItemX 4 11" xfId="22179"/>
    <cellStyle name="SAPBEXaggItemX 4 11 2" xfId="22180"/>
    <cellStyle name="SAPBEXaggItemX 4 11 2 2" xfId="22181"/>
    <cellStyle name="SAPBEXaggItemX 4 11 3" xfId="22182"/>
    <cellStyle name="SAPBEXaggItemX 4 12" xfId="22183"/>
    <cellStyle name="SAPBEXaggItemX 4 12 2" xfId="22184"/>
    <cellStyle name="SAPBEXaggItemX 4 13" xfId="22185"/>
    <cellStyle name="SAPBEXaggItemX 4 2" xfId="22186"/>
    <cellStyle name="SAPBEXaggItemX 4 2 2" xfId="22187"/>
    <cellStyle name="SAPBEXaggItemX 4 2 2 2" xfId="22188"/>
    <cellStyle name="SAPBEXaggItemX 4 2 2 3" xfId="22189"/>
    <cellStyle name="SAPBEXaggItemX 4 2 3" xfId="22190"/>
    <cellStyle name="SAPBEXaggItemX 4 2 4" xfId="22191"/>
    <cellStyle name="SAPBEXaggItemX 4 2_Other Benefits Allocation %" xfId="22192"/>
    <cellStyle name="SAPBEXaggItemX 4 3" xfId="22193"/>
    <cellStyle name="SAPBEXaggItemX 4 3 2" xfId="22194"/>
    <cellStyle name="SAPBEXaggItemX 4 3 2 2" xfId="22195"/>
    <cellStyle name="SAPBEXaggItemX 4 3 2 2 2" xfId="22196"/>
    <cellStyle name="SAPBEXaggItemX 4 3 2 2 2 2" xfId="22197"/>
    <cellStyle name="SAPBEXaggItemX 4 3 2 2 3" xfId="22198"/>
    <cellStyle name="SAPBEXaggItemX 4 3 2 3" xfId="22199"/>
    <cellStyle name="SAPBEXaggItemX 4 3 2 3 2" xfId="22200"/>
    <cellStyle name="SAPBEXaggItemX 4 3 2 3 2 2" xfId="22201"/>
    <cellStyle name="SAPBEXaggItemX 4 3 2 3 3" xfId="22202"/>
    <cellStyle name="SAPBEXaggItemX 4 3 2 4" xfId="22203"/>
    <cellStyle name="SAPBEXaggItemX 4 3 2 4 2" xfId="22204"/>
    <cellStyle name="SAPBEXaggItemX 4 3 2 5" xfId="22205"/>
    <cellStyle name="SAPBEXaggItemX 4 3 2 5 2" xfId="22206"/>
    <cellStyle name="SAPBEXaggItemX 4 3 2 6" xfId="22207"/>
    <cellStyle name="SAPBEXaggItemX 4 3 3" xfId="22208"/>
    <cellStyle name="SAPBEXaggItemX 4 3 3 2" xfId="22209"/>
    <cellStyle name="SAPBEXaggItemX 4 3 3 2 2" xfId="22210"/>
    <cellStyle name="SAPBEXaggItemX 4 3 3 2 2 2" xfId="22211"/>
    <cellStyle name="SAPBEXaggItemX 4 3 3 2 3" xfId="22212"/>
    <cellStyle name="SAPBEXaggItemX 4 3 3 3" xfId="22213"/>
    <cellStyle name="SAPBEXaggItemX 4 3 3 3 2" xfId="22214"/>
    <cellStyle name="SAPBEXaggItemX 4 3 3 3 2 2" xfId="22215"/>
    <cellStyle name="SAPBEXaggItemX 4 3 3 3 3" xfId="22216"/>
    <cellStyle name="SAPBEXaggItemX 4 3 3 4" xfId="22217"/>
    <cellStyle name="SAPBEXaggItemX 4 3 3 4 2" xfId="22218"/>
    <cellStyle name="SAPBEXaggItemX 4 3 3 5" xfId="22219"/>
    <cellStyle name="SAPBEXaggItemX 4 3 3 5 2" xfId="22220"/>
    <cellStyle name="SAPBEXaggItemX 4 3 3 6" xfId="22221"/>
    <cellStyle name="SAPBEXaggItemX 4 3 4" xfId="22222"/>
    <cellStyle name="SAPBEXaggItemX 4 3 4 2" xfId="22223"/>
    <cellStyle name="SAPBEXaggItemX 4 3 4 2 2" xfId="22224"/>
    <cellStyle name="SAPBEXaggItemX 4 3 4 3" xfId="22225"/>
    <cellStyle name="SAPBEXaggItemX 4 3 5" xfId="22226"/>
    <cellStyle name="SAPBEXaggItemX 4 3 5 2" xfId="22227"/>
    <cellStyle name="SAPBEXaggItemX 4 3 5 2 2" xfId="22228"/>
    <cellStyle name="SAPBEXaggItemX 4 3 5 3" xfId="22229"/>
    <cellStyle name="SAPBEXaggItemX 4 3 6" xfId="22230"/>
    <cellStyle name="SAPBEXaggItemX 4 3 6 2" xfId="22231"/>
    <cellStyle name="SAPBEXaggItemX 4 3 7" xfId="22232"/>
    <cellStyle name="SAPBEXaggItemX 4 3 7 2" xfId="22233"/>
    <cellStyle name="SAPBEXaggItemX 4 3 8" xfId="22234"/>
    <cellStyle name="SAPBEXaggItemX 4 3_Other Benefits Allocation %" xfId="22235"/>
    <cellStyle name="SAPBEXaggItemX 4 4" xfId="22236"/>
    <cellStyle name="SAPBEXaggItemX 4 4 2" xfId="22237"/>
    <cellStyle name="SAPBEXaggItemX 4 4 2 2" xfId="22238"/>
    <cellStyle name="SAPBEXaggItemX 4 4 2 3" xfId="22239"/>
    <cellStyle name="SAPBEXaggItemX 4 4 3" xfId="22240"/>
    <cellStyle name="SAPBEXaggItemX 4 4 4" xfId="22241"/>
    <cellStyle name="SAPBEXaggItemX 4 5" xfId="22242"/>
    <cellStyle name="SAPBEXaggItemX 4 5 2" xfId="22243"/>
    <cellStyle name="SAPBEXaggItemX 4 5 2 2" xfId="22244"/>
    <cellStyle name="SAPBEXaggItemX 4 5 2 3" xfId="22245"/>
    <cellStyle name="SAPBEXaggItemX 4 5 3" xfId="22246"/>
    <cellStyle name="SAPBEXaggItemX 4 5 4" xfId="22247"/>
    <cellStyle name="SAPBEXaggItemX 4 6" xfId="22248"/>
    <cellStyle name="SAPBEXaggItemX 4 6 2" xfId="22249"/>
    <cellStyle name="SAPBEXaggItemX 4 6 2 2" xfId="22250"/>
    <cellStyle name="SAPBEXaggItemX 4 6 2 3" xfId="22251"/>
    <cellStyle name="SAPBEXaggItemX 4 6 3" xfId="22252"/>
    <cellStyle name="SAPBEXaggItemX 4 6 4" xfId="22253"/>
    <cellStyle name="SAPBEXaggItemX 4 7" xfId="22254"/>
    <cellStyle name="SAPBEXaggItemX 4 7 2" xfId="22255"/>
    <cellStyle name="SAPBEXaggItemX 4 7 2 2" xfId="22256"/>
    <cellStyle name="SAPBEXaggItemX 4 7 3" xfId="22257"/>
    <cellStyle name="SAPBEXaggItemX 4 8" xfId="22258"/>
    <cellStyle name="SAPBEXaggItemX 4 8 2" xfId="22259"/>
    <cellStyle name="SAPBEXaggItemX 4 8 2 2" xfId="22260"/>
    <cellStyle name="SAPBEXaggItemX 4 8 3" xfId="22261"/>
    <cellStyle name="SAPBEXaggItemX 4 9" xfId="22262"/>
    <cellStyle name="SAPBEXaggItemX 4 9 2" xfId="22263"/>
    <cellStyle name="SAPBEXaggItemX 4 9 2 2" xfId="22264"/>
    <cellStyle name="SAPBEXaggItemX 4 9 3" xfId="22265"/>
    <cellStyle name="SAPBEXaggItemX 4_401K Summary" xfId="22266"/>
    <cellStyle name="SAPBEXaggItemX 40" xfId="22267"/>
    <cellStyle name="SAPBEXaggItemX 41" xfId="22268"/>
    <cellStyle name="SAPBEXaggItemX 42" xfId="22269"/>
    <cellStyle name="SAPBEXaggItemX 43" xfId="22270"/>
    <cellStyle name="SAPBEXaggItemX 44" xfId="22271"/>
    <cellStyle name="SAPBEXaggItemX 45" xfId="22272"/>
    <cellStyle name="SAPBEXaggItemX 46" xfId="22273"/>
    <cellStyle name="SAPBEXaggItemX 47" xfId="22274"/>
    <cellStyle name="SAPBEXaggItemX 48" xfId="22275"/>
    <cellStyle name="SAPBEXaggItemX 5" xfId="22276"/>
    <cellStyle name="SAPBEXaggItemX 5 2" xfId="22277"/>
    <cellStyle name="SAPBEXaggItemX 5 2 2" xfId="22278"/>
    <cellStyle name="SAPBEXaggItemX 5 2 2 2" xfId="22279"/>
    <cellStyle name="SAPBEXaggItemX 5 2 2 2 2" xfId="22280"/>
    <cellStyle name="SAPBEXaggItemX 5 2 2 3" xfId="22281"/>
    <cellStyle name="SAPBEXaggItemX 5 2 3" xfId="22282"/>
    <cellStyle name="SAPBEXaggItemX 5 2 3 2" xfId="22283"/>
    <cellStyle name="SAPBEXaggItemX 5 2 3 2 2" xfId="22284"/>
    <cellStyle name="SAPBEXaggItemX 5 2 3 3" xfId="22285"/>
    <cellStyle name="SAPBEXaggItemX 5 2 4" xfId="22286"/>
    <cellStyle name="SAPBEXaggItemX 5 2 4 2" xfId="22287"/>
    <cellStyle name="SAPBEXaggItemX 5 2 5" xfId="22288"/>
    <cellStyle name="SAPBEXaggItemX 5 2 5 2" xfId="22289"/>
    <cellStyle name="SAPBEXaggItemX 5 2 6" xfId="22290"/>
    <cellStyle name="SAPBEXaggItemX 5 3" xfId="22291"/>
    <cellStyle name="SAPBEXaggItemX 5 3 2" xfId="22292"/>
    <cellStyle name="SAPBEXaggItemX 5 3 2 2" xfId="22293"/>
    <cellStyle name="SAPBEXaggItemX 5 3 2 2 2" xfId="22294"/>
    <cellStyle name="SAPBEXaggItemX 5 3 2 3" xfId="22295"/>
    <cellStyle name="SAPBEXaggItemX 5 3 3" xfId="22296"/>
    <cellStyle name="SAPBEXaggItemX 5 3 3 2" xfId="22297"/>
    <cellStyle name="SAPBEXaggItemX 5 3 3 2 2" xfId="22298"/>
    <cellStyle name="SAPBEXaggItemX 5 3 3 3" xfId="22299"/>
    <cellStyle name="SAPBEXaggItemX 5 3 4" xfId="22300"/>
    <cellStyle name="SAPBEXaggItemX 5 3 4 2" xfId="22301"/>
    <cellStyle name="SAPBEXaggItemX 5 3 5" xfId="22302"/>
    <cellStyle name="SAPBEXaggItemX 5 3 5 2" xfId="22303"/>
    <cellStyle name="SAPBEXaggItemX 5 3 6" xfId="22304"/>
    <cellStyle name="SAPBEXaggItemX 5 4" xfId="22305"/>
    <cellStyle name="SAPBEXaggItemX 5 4 2" xfId="22306"/>
    <cellStyle name="SAPBEXaggItemX 5 4 2 2" xfId="22307"/>
    <cellStyle name="SAPBEXaggItemX 5 4 2 2 2" xfId="22308"/>
    <cellStyle name="SAPBEXaggItemX 5 4 2 3" xfId="22309"/>
    <cellStyle name="SAPBEXaggItemX 5 4 3" xfId="22310"/>
    <cellStyle name="SAPBEXaggItemX 5 4 3 2" xfId="22311"/>
    <cellStyle name="SAPBEXaggItemX 5 4 3 2 2" xfId="22312"/>
    <cellStyle name="SAPBEXaggItemX 5 4 3 3" xfId="22313"/>
    <cellStyle name="SAPBEXaggItemX 5 4 4" xfId="22314"/>
    <cellStyle name="SAPBEXaggItemX 5 4 4 2" xfId="22315"/>
    <cellStyle name="SAPBEXaggItemX 5 4 5" xfId="22316"/>
    <cellStyle name="SAPBEXaggItemX 5 4 5 2" xfId="22317"/>
    <cellStyle name="SAPBEXaggItemX 5 4 6" xfId="22318"/>
    <cellStyle name="SAPBEXaggItemX 5 5" xfId="22319"/>
    <cellStyle name="SAPBEXaggItemX 5 5 2" xfId="22320"/>
    <cellStyle name="SAPBEXaggItemX 5 5 2 2" xfId="22321"/>
    <cellStyle name="SAPBEXaggItemX 5 5 2 3" xfId="22322"/>
    <cellStyle name="SAPBEXaggItemX 5 5 3" xfId="22323"/>
    <cellStyle name="SAPBEXaggItemX 5 5 4" xfId="22324"/>
    <cellStyle name="SAPBEXaggItemX 5 6" xfId="22325"/>
    <cellStyle name="SAPBEXaggItemX 5 6 2" xfId="22326"/>
    <cellStyle name="SAPBEXaggItemX 5 6 2 2" xfId="22327"/>
    <cellStyle name="SAPBEXaggItemX 5 6 2 3" xfId="22328"/>
    <cellStyle name="SAPBEXaggItemX 5 6 3" xfId="22329"/>
    <cellStyle name="SAPBEXaggItemX 5 6 4" xfId="22330"/>
    <cellStyle name="SAPBEXaggItemX 5 7" xfId="22331"/>
    <cellStyle name="SAPBEXaggItemX 5 7 2" xfId="22332"/>
    <cellStyle name="SAPBEXaggItemX 5 7 3" xfId="22333"/>
    <cellStyle name="SAPBEXaggItemX 5 8" xfId="22334"/>
    <cellStyle name="SAPBEXaggItemX 5 9" xfId="22335"/>
    <cellStyle name="SAPBEXaggItemX 5_Other Benefits Allocation %" xfId="22336"/>
    <cellStyle name="SAPBEXaggItemX 6" xfId="22337"/>
    <cellStyle name="SAPBEXaggItemX 6 2" xfId="22338"/>
    <cellStyle name="SAPBEXaggItemX 6 2 2" xfId="22339"/>
    <cellStyle name="SAPBEXaggItemX 6 2 2 2" xfId="22340"/>
    <cellStyle name="SAPBEXaggItemX 6 2 2 2 2" xfId="22341"/>
    <cellStyle name="SAPBEXaggItemX 6 2 2 3" xfId="22342"/>
    <cellStyle name="SAPBEXaggItemX 6 2 3" xfId="22343"/>
    <cellStyle name="SAPBEXaggItemX 6 2 3 2" xfId="22344"/>
    <cellStyle name="SAPBEXaggItemX 6 2 3 2 2" xfId="22345"/>
    <cellStyle name="SAPBEXaggItemX 6 2 3 3" xfId="22346"/>
    <cellStyle name="SAPBEXaggItemX 6 2 4" xfId="22347"/>
    <cellStyle name="SAPBEXaggItemX 6 2 4 2" xfId="22348"/>
    <cellStyle name="SAPBEXaggItemX 6 2 5" xfId="22349"/>
    <cellStyle name="SAPBEXaggItemX 6 2 5 2" xfId="22350"/>
    <cellStyle name="SAPBEXaggItemX 6 2 6" xfId="22351"/>
    <cellStyle name="SAPBEXaggItemX 6 3" xfId="22352"/>
    <cellStyle name="SAPBEXaggItemX 6 3 2" xfId="22353"/>
    <cellStyle name="SAPBEXaggItemX 6 3 2 2" xfId="22354"/>
    <cellStyle name="SAPBEXaggItemX 6 3 2 2 2" xfId="22355"/>
    <cellStyle name="SAPBEXaggItemX 6 3 2 3" xfId="22356"/>
    <cellStyle name="SAPBEXaggItemX 6 3 3" xfId="22357"/>
    <cellStyle name="SAPBEXaggItemX 6 3 3 2" xfId="22358"/>
    <cellStyle name="SAPBEXaggItemX 6 3 3 2 2" xfId="22359"/>
    <cellStyle name="SAPBEXaggItemX 6 3 3 3" xfId="22360"/>
    <cellStyle name="SAPBEXaggItemX 6 3 4" xfId="22361"/>
    <cellStyle name="SAPBEXaggItemX 6 3 4 2" xfId="22362"/>
    <cellStyle name="SAPBEXaggItemX 6 3 5" xfId="22363"/>
    <cellStyle name="SAPBEXaggItemX 6 3 5 2" xfId="22364"/>
    <cellStyle name="SAPBEXaggItemX 6 3 6" xfId="22365"/>
    <cellStyle name="SAPBEXaggItemX 6 4" xfId="22366"/>
    <cellStyle name="SAPBEXaggItemX 6 4 2" xfId="22367"/>
    <cellStyle name="SAPBEXaggItemX 6 4 2 2" xfId="22368"/>
    <cellStyle name="SAPBEXaggItemX 6 4 2 2 2" xfId="22369"/>
    <cellStyle name="SAPBEXaggItemX 6 4 2 3" xfId="22370"/>
    <cellStyle name="SAPBEXaggItemX 6 4 3" xfId="22371"/>
    <cellStyle name="SAPBEXaggItemX 6 4 3 2" xfId="22372"/>
    <cellStyle name="SAPBEXaggItemX 6 4 3 2 2" xfId="22373"/>
    <cellStyle name="SAPBEXaggItemX 6 4 3 3" xfId="22374"/>
    <cellStyle name="SAPBEXaggItemX 6 4 4" xfId="22375"/>
    <cellStyle name="SAPBEXaggItemX 6 4 4 2" xfId="22376"/>
    <cellStyle name="SAPBEXaggItemX 6 4 5" xfId="22377"/>
    <cellStyle name="SAPBEXaggItemX 6 4 5 2" xfId="22378"/>
    <cellStyle name="SAPBEXaggItemX 6 4 6" xfId="22379"/>
    <cellStyle name="SAPBEXaggItemX 6 5" xfId="22380"/>
    <cellStyle name="SAPBEXaggItemX 6 5 2" xfId="22381"/>
    <cellStyle name="SAPBEXaggItemX 6 5 2 2" xfId="22382"/>
    <cellStyle name="SAPBEXaggItemX 6 5 2 3" xfId="22383"/>
    <cellStyle name="SAPBEXaggItemX 6 5 3" xfId="22384"/>
    <cellStyle name="SAPBEXaggItemX 6 5 4" xfId="22385"/>
    <cellStyle name="SAPBEXaggItemX 6 6" xfId="22386"/>
    <cellStyle name="SAPBEXaggItemX 6 6 2" xfId="22387"/>
    <cellStyle name="SAPBEXaggItemX 6 6 2 2" xfId="22388"/>
    <cellStyle name="SAPBEXaggItemX 6 6 2 3" xfId="22389"/>
    <cellStyle name="SAPBEXaggItemX 6 6 3" xfId="22390"/>
    <cellStyle name="SAPBEXaggItemX 6 6 4" xfId="22391"/>
    <cellStyle name="SAPBEXaggItemX 6 7" xfId="22392"/>
    <cellStyle name="SAPBEXaggItemX 6 7 2" xfId="22393"/>
    <cellStyle name="SAPBEXaggItemX 6 7 3" xfId="22394"/>
    <cellStyle name="SAPBEXaggItemX 6 8" xfId="22395"/>
    <cellStyle name="SAPBEXaggItemX 6 9" xfId="22396"/>
    <cellStyle name="SAPBEXaggItemX 6_Other Benefits Allocation %" xfId="22397"/>
    <cellStyle name="SAPBEXaggItemX 7" xfId="22398"/>
    <cellStyle name="SAPBEXaggItemX 7 2" xfId="22399"/>
    <cellStyle name="SAPBEXaggItemX 7 2 2" xfId="22400"/>
    <cellStyle name="SAPBEXaggItemX 7 2 2 2" xfId="22401"/>
    <cellStyle name="SAPBEXaggItemX 7 2 2 2 2" xfId="22402"/>
    <cellStyle name="SAPBEXaggItemX 7 2 2 3" xfId="22403"/>
    <cellStyle name="SAPBEXaggItemX 7 2 3" xfId="22404"/>
    <cellStyle name="SAPBEXaggItemX 7 2 3 2" xfId="22405"/>
    <cellStyle name="SAPBEXaggItemX 7 2 3 2 2" xfId="22406"/>
    <cellStyle name="SAPBEXaggItemX 7 2 3 3" xfId="22407"/>
    <cellStyle name="SAPBEXaggItemX 7 2 4" xfId="22408"/>
    <cellStyle name="SAPBEXaggItemX 7 2 4 2" xfId="22409"/>
    <cellStyle name="SAPBEXaggItemX 7 2 5" xfId="22410"/>
    <cellStyle name="SAPBEXaggItemX 7 2 5 2" xfId="22411"/>
    <cellStyle name="SAPBEXaggItemX 7 2 6" xfId="22412"/>
    <cellStyle name="SAPBEXaggItemX 7 3" xfId="22413"/>
    <cellStyle name="SAPBEXaggItemX 7 3 2" xfId="22414"/>
    <cellStyle name="SAPBEXaggItemX 7 3 2 2" xfId="22415"/>
    <cellStyle name="SAPBEXaggItemX 7 3 2 2 2" xfId="22416"/>
    <cellStyle name="SAPBEXaggItemX 7 3 2 3" xfId="22417"/>
    <cellStyle name="SAPBEXaggItemX 7 3 3" xfId="22418"/>
    <cellStyle name="SAPBEXaggItemX 7 3 3 2" xfId="22419"/>
    <cellStyle name="SAPBEXaggItemX 7 3 3 2 2" xfId="22420"/>
    <cellStyle name="SAPBEXaggItemX 7 3 3 3" xfId="22421"/>
    <cellStyle name="SAPBEXaggItemX 7 3 4" xfId="22422"/>
    <cellStyle name="SAPBEXaggItemX 7 3 4 2" xfId="22423"/>
    <cellStyle name="SAPBEXaggItemX 7 3 5" xfId="22424"/>
    <cellStyle name="SAPBEXaggItemX 7 3 5 2" xfId="22425"/>
    <cellStyle name="SAPBEXaggItemX 7 3 6" xfId="22426"/>
    <cellStyle name="SAPBEXaggItemX 7 4" xfId="22427"/>
    <cellStyle name="SAPBEXaggItemX 7 4 2" xfId="22428"/>
    <cellStyle name="SAPBEXaggItemX 7 4 2 2" xfId="22429"/>
    <cellStyle name="SAPBEXaggItemX 7 4 2 2 2" xfId="22430"/>
    <cellStyle name="SAPBEXaggItemX 7 4 2 3" xfId="22431"/>
    <cellStyle name="SAPBEXaggItemX 7 4 3" xfId="22432"/>
    <cellStyle name="SAPBEXaggItemX 7 4 3 2" xfId="22433"/>
    <cellStyle name="SAPBEXaggItemX 7 4 3 2 2" xfId="22434"/>
    <cellStyle name="SAPBEXaggItemX 7 4 3 3" xfId="22435"/>
    <cellStyle name="SAPBEXaggItemX 7 4 4" xfId="22436"/>
    <cellStyle name="SAPBEXaggItemX 7 4 4 2" xfId="22437"/>
    <cellStyle name="SAPBEXaggItemX 7 4 5" xfId="22438"/>
    <cellStyle name="SAPBEXaggItemX 7 4 5 2" xfId="22439"/>
    <cellStyle name="SAPBEXaggItemX 7 4 6" xfId="22440"/>
    <cellStyle name="SAPBEXaggItemX 7 5" xfId="22441"/>
    <cellStyle name="SAPBEXaggItemX 7 5 2" xfId="22442"/>
    <cellStyle name="SAPBEXaggItemX 7 5 2 2" xfId="22443"/>
    <cellStyle name="SAPBEXaggItemX 7 5 3" xfId="22444"/>
    <cellStyle name="SAPBEXaggItemX 7 6" xfId="22445"/>
    <cellStyle name="SAPBEXaggItemX 7_Other Benefits Allocation %" xfId="22446"/>
    <cellStyle name="SAPBEXaggItemX 8" xfId="22447"/>
    <cellStyle name="SAPBEXaggItemX 8 2" xfId="22448"/>
    <cellStyle name="SAPBEXaggItemX 8 2 2" xfId="22449"/>
    <cellStyle name="SAPBEXaggItemX 8 2 2 2" xfId="22450"/>
    <cellStyle name="SAPBEXaggItemX 8 2 2 2 2" xfId="22451"/>
    <cellStyle name="SAPBEXaggItemX 8 2 2 3" xfId="22452"/>
    <cellStyle name="SAPBEXaggItemX 8 2 3" xfId="22453"/>
    <cellStyle name="SAPBEXaggItemX 8 2 3 2" xfId="22454"/>
    <cellStyle name="SAPBEXaggItemX 8 2 3 2 2" xfId="22455"/>
    <cellStyle name="SAPBEXaggItemX 8 2 3 3" xfId="22456"/>
    <cellStyle name="SAPBEXaggItemX 8 2 4" xfId="22457"/>
    <cellStyle name="SAPBEXaggItemX 8 2 4 2" xfId="22458"/>
    <cellStyle name="SAPBEXaggItemX 8 2 5" xfId="22459"/>
    <cellStyle name="SAPBEXaggItemX 8 2 5 2" xfId="22460"/>
    <cellStyle name="SAPBEXaggItemX 8 2 6" xfId="22461"/>
    <cellStyle name="SAPBEXaggItemX 8 3" xfId="22462"/>
    <cellStyle name="SAPBEXaggItemX 8 3 2" xfId="22463"/>
    <cellStyle name="SAPBEXaggItemX 8 3 2 2" xfId="22464"/>
    <cellStyle name="SAPBEXaggItemX 8 3 2 2 2" xfId="22465"/>
    <cellStyle name="SAPBEXaggItemX 8 3 2 3" xfId="22466"/>
    <cellStyle name="SAPBEXaggItemX 8 3 3" xfId="22467"/>
    <cellStyle name="SAPBEXaggItemX 8 3 3 2" xfId="22468"/>
    <cellStyle name="SAPBEXaggItemX 8 3 3 2 2" xfId="22469"/>
    <cellStyle name="SAPBEXaggItemX 8 3 3 3" xfId="22470"/>
    <cellStyle name="SAPBEXaggItemX 8 3 4" xfId="22471"/>
    <cellStyle name="SAPBEXaggItemX 8 3 4 2" xfId="22472"/>
    <cellStyle name="SAPBEXaggItemX 8 3 5" xfId="22473"/>
    <cellStyle name="SAPBEXaggItemX 8 3 5 2" xfId="22474"/>
    <cellStyle name="SAPBEXaggItemX 8 3 6" xfId="22475"/>
    <cellStyle name="SAPBEXaggItemX 8 4" xfId="22476"/>
    <cellStyle name="SAPBEXaggItemX 8 4 2" xfId="22477"/>
    <cellStyle name="SAPBEXaggItemX 8 4 2 2" xfId="22478"/>
    <cellStyle name="SAPBEXaggItemX 8 4 2 2 2" xfId="22479"/>
    <cellStyle name="SAPBEXaggItemX 8 4 2 3" xfId="22480"/>
    <cellStyle name="SAPBEXaggItemX 8 4 3" xfId="22481"/>
    <cellStyle name="SAPBEXaggItemX 8 4 3 2" xfId="22482"/>
    <cellStyle name="SAPBEXaggItemX 8 4 3 2 2" xfId="22483"/>
    <cellStyle name="SAPBEXaggItemX 8 4 3 3" xfId="22484"/>
    <cellStyle name="SAPBEXaggItemX 8 4 4" xfId="22485"/>
    <cellStyle name="SAPBEXaggItemX 8 4 4 2" xfId="22486"/>
    <cellStyle name="SAPBEXaggItemX 8 4 5" xfId="22487"/>
    <cellStyle name="SAPBEXaggItemX 8 4 5 2" xfId="22488"/>
    <cellStyle name="SAPBEXaggItemX 8 4 6" xfId="22489"/>
    <cellStyle name="SAPBEXaggItemX 8 5" xfId="22490"/>
    <cellStyle name="SAPBEXaggItemX 8 5 2" xfId="22491"/>
    <cellStyle name="SAPBEXaggItemX 8 5 2 2" xfId="22492"/>
    <cellStyle name="SAPBEXaggItemX 8 5 3" xfId="22493"/>
    <cellStyle name="SAPBEXaggItemX 8 6" xfId="22494"/>
    <cellStyle name="SAPBEXaggItemX 8_Other Benefits Allocation %" xfId="22495"/>
    <cellStyle name="SAPBEXaggItemX 9" xfId="22496"/>
    <cellStyle name="SAPBEXaggItemX 9 2" xfId="22497"/>
    <cellStyle name="SAPBEXaggItemX 9 2 2" xfId="22498"/>
    <cellStyle name="SAPBEXaggItemX 9 2 2 2" xfId="22499"/>
    <cellStyle name="SAPBEXaggItemX 9 2 2 2 2" xfId="22500"/>
    <cellStyle name="SAPBEXaggItemX 9 2 2 3" xfId="22501"/>
    <cellStyle name="SAPBEXaggItemX 9 2 3" xfId="22502"/>
    <cellStyle name="SAPBEXaggItemX 9 2 3 2" xfId="22503"/>
    <cellStyle name="SAPBEXaggItemX 9 2 3 2 2" xfId="22504"/>
    <cellStyle name="SAPBEXaggItemX 9 2 3 3" xfId="22505"/>
    <cellStyle name="SAPBEXaggItemX 9 2 4" xfId="22506"/>
    <cellStyle name="SAPBEXaggItemX 9 2 4 2" xfId="22507"/>
    <cellStyle name="SAPBEXaggItemX 9 2 5" xfId="22508"/>
    <cellStyle name="SAPBEXaggItemX 9 2 5 2" xfId="22509"/>
    <cellStyle name="SAPBEXaggItemX 9 2 6" xfId="22510"/>
    <cellStyle name="SAPBEXaggItemX 9 3" xfId="22511"/>
    <cellStyle name="SAPBEXaggItemX 9 3 2" xfId="22512"/>
    <cellStyle name="SAPBEXaggItemX 9 3 2 2" xfId="22513"/>
    <cellStyle name="SAPBEXaggItemX 9 3 2 2 2" xfId="22514"/>
    <cellStyle name="SAPBEXaggItemX 9 3 2 3" xfId="22515"/>
    <cellStyle name="SAPBEXaggItemX 9 3 3" xfId="22516"/>
    <cellStyle name="SAPBEXaggItemX 9 3 3 2" xfId="22517"/>
    <cellStyle name="SAPBEXaggItemX 9 3 3 2 2" xfId="22518"/>
    <cellStyle name="SAPBEXaggItemX 9 3 3 3" xfId="22519"/>
    <cellStyle name="SAPBEXaggItemX 9 3 4" xfId="22520"/>
    <cellStyle name="SAPBEXaggItemX 9 3 4 2" xfId="22521"/>
    <cellStyle name="SAPBEXaggItemX 9 3 5" xfId="22522"/>
    <cellStyle name="SAPBEXaggItemX 9 3 5 2" xfId="22523"/>
    <cellStyle name="SAPBEXaggItemX 9 3 6" xfId="22524"/>
    <cellStyle name="SAPBEXaggItemX 9 4" xfId="22525"/>
    <cellStyle name="SAPBEXaggItemX 9 4 2" xfId="22526"/>
    <cellStyle name="SAPBEXaggItemX 9 4 2 2" xfId="22527"/>
    <cellStyle name="SAPBEXaggItemX 9 4 2 2 2" xfId="22528"/>
    <cellStyle name="SAPBEXaggItemX 9 4 2 3" xfId="22529"/>
    <cellStyle name="SAPBEXaggItemX 9 4 3" xfId="22530"/>
    <cellStyle name="SAPBEXaggItemX 9 4 3 2" xfId="22531"/>
    <cellStyle name="SAPBEXaggItemX 9 4 3 2 2" xfId="22532"/>
    <cellStyle name="SAPBEXaggItemX 9 4 3 3" xfId="22533"/>
    <cellStyle name="SAPBEXaggItemX 9 4 4" xfId="22534"/>
    <cellStyle name="SAPBEXaggItemX 9 4 4 2" xfId="22535"/>
    <cellStyle name="SAPBEXaggItemX 9 4 5" xfId="22536"/>
    <cellStyle name="SAPBEXaggItemX 9 4 5 2" xfId="22537"/>
    <cellStyle name="SAPBEXaggItemX 9 4 6" xfId="22538"/>
    <cellStyle name="SAPBEXaggItemX 9 5" xfId="22539"/>
    <cellStyle name="SAPBEXaggItemX 9 5 2" xfId="22540"/>
    <cellStyle name="SAPBEXaggItemX 9 5 2 2" xfId="22541"/>
    <cellStyle name="SAPBEXaggItemX 9 5 3" xfId="22542"/>
    <cellStyle name="SAPBEXaggItemX 9 6" xfId="22543"/>
    <cellStyle name="SAPBEXaggItemX 9_Other Benefits Allocation %" xfId="22544"/>
    <cellStyle name="SAPBEXaggItemX_2016-18 Budget Payroll" xfId="22545"/>
    <cellStyle name="SAPBEXchaText" xfId="22546"/>
    <cellStyle name="SAPBEXchaText 10" xfId="22547"/>
    <cellStyle name="SAPBEXchaText 10 2" xfId="22548"/>
    <cellStyle name="SAPBEXchaText 10 2 2" xfId="22549"/>
    <cellStyle name="SAPBEXchaText 10 2 2 2" xfId="22550"/>
    <cellStyle name="SAPBEXchaText 10 2 2 2 2" xfId="22551"/>
    <cellStyle name="SAPBEXchaText 10 2 2 3" xfId="22552"/>
    <cellStyle name="SAPBEXchaText 10 2 3" xfId="22553"/>
    <cellStyle name="SAPBEXchaText 10 2 3 2" xfId="22554"/>
    <cellStyle name="SAPBEXchaText 10 2 3 2 2" xfId="22555"/>
    <cellStyle name="SAPBEXchaText 10 2 3 3" xfId="22556"/>
    <cellStyle name="SAPBEXchaText 10 2 4" xfId="22557"/>
    <cellStyle name="SAPBEXchaText 10 2 4 2" xfId="22558"/>
    <cellStyle name="SAPBEXchaText 10 2 5" xfId="22559"/>
    <cellStyle name="SAPBEXchaText 10 2 5 2" xfId="22560"/>
    <cellStyle name="SAPBEXchaText 10 2 6" xfId="22561"/>
    <cellStyle name="SAPBEXchaText 10 3" xfId="22562"/>
    <cellStyle name="SAPBEXchaText 10 3 2" xfId="22563"/>
    <cellStyle name="SAPBEXchaText 10 3 2 2" xfId="22564"/>
    <cellStyle name="SAPBEXchaText 10 3 2 2 2" xfId="22565"/>
    <cellStyle name="SAPBEXchaText 10 3 2 3" xfId="22566"/>
    <cellStyle name="SAPBEXchaText 10 3 3" xfId="22567"/>
    <cellStyle name="SAPBEXchaText 10 3 3 2" xfId="22568"/>
    <cellStyle name="SAPBEXchaText 10 3 3 2 2" xfId="22569"/>
    <cellStyle name="SAPBEXchaText 10 3 3 3" xfId="22570"/>
    <cellStyle name="SAPBEXchaText 10 3 4" xfId="22571"/>
    <cellStyle name="SAPBEXchaText 10 3 4 2" xfId="22572"/>
    <cellStyle name="SAPBEXchaText 10 3 5" xfId="22573"/>
    <cellStyle name="SAPBEXchaText 10 3 5 2" xfId="22574"/>
    <cellStyle name="SAPBEXchaText 10 3 6" xfId="22575"/>
    <cellStyle name="SAPBEXchaText 10 4" xfId="22576"/>
    <cellStyle name="SAPBEXchaText 10 4 2" xfId="22577"/>
    <cellStyle name="SAPBEXchaText 10 4 2 2" xfId="22578"/>
    <cellStyle name="SAPBEXchaText 10 4 2 2 2" xfId="22579"/>
    <cellStyle name="SAPBEXchaText 10 4 2 3" xfId="22580"/>
    <cellStyle name="SAPBEXchaText 10 4 3" xfId="22581"/>
    <cellStyle name="SAPBEXchaText 10 4 3 2" xfId="22582"/>
    <cellStyle name="SAPBEXchaText 10 4 3 2 2" xfId="22583"/>
    <cellStyle name="SAPBEXchaText 10 4 3 3" xfId="22584"/>
    <cellStyle name="SAPBEXchaText 10 4 4" xfId="22585"/>
    <cellStyle name="SAPBEXchaText 10 4 4 2" xfId="22586"/>
    <cellStyle name="SAPBEXchaText 10 4 5" xfId="22587"/>
    <cellStyle name="SAPBEXchaText 10 4 5 2" xfId="22588"/>
    <cellStyle name="SAPBEXchaText 10 4 6" xfId="22589"/>
    <cellStyle name="SAPBEXchaText 10 5" xfId="22590"/>
    <cellStyle name="SAPBEXchaText 10 5 2" xfId="22591"/>
    <cellStyle name="SAPBEXchaText 10 5 2 2" xfId="22592"/>
    <cellStyle name="SAPBEXchaText 10 5 3" xfId="22593"/>
    <cellStyle name="SAPBEXchaText 10 6" xfId="22594"/>
    <cellStyle name="SAPBEXchaText 10_Other Benefits Allocation %" xfId="22595"/>
    <cellStyle name="SAPBEXchaText 11" xfId="22596"/>
    <cellStyle name="SAPBEXchaText 11 2" xfId="22597"/>
    <cellStyle name="SAPBEXchaText 11 3" xfId="22598"/>
    <cellStyle name="SAPBEXchaText 12" xfId="22599"/>
    <cellStyle name="SAPBEXchaText 12 2" xfId="22600"/>
    <cellStyle name="SAPBEXchaText 12 3" xfId="22601"/>
    <cellStyle name="SAPBEXchaText 12_Other Benefits Allocation %" xfId="22602"/>
    <cellStyle name="SAPBEXchaText 13" xfId="22603"/>
    <cellStyle name="SAPBEXchaText 13 2" xfId="22604"/>
    <cellStyle name="SAPBEXchaText 13 3" xfId="22605"/>
    <cellStyle name="SAPBEXchaText 14" xfId="22606"/>
    <cellStyle name="SAPBEXchaText 14 2" xfId="22607"/>
    <cellStyle name="SAPBEXchaText 14 3" xfId="22608"/>
    <cellStyle name="SAPBEXchaText 15" xfId="22609"/>
    <cellStyle name="SAPBEXchaText 15 2" xfId="22610"/>
    <cellStyle name="SAPBEXchaText 15 3" xfId="22611"/>
    <cellStyle name="SAPBEXchaText 16" xfId="22612"/>
    <cellStyle name="SAPBEXchaText 17" xfId="22613"/>
    <cellStyle name="SAPBEXchaText 18" xfId="22614"/>
    <cellStyle name="SAPBEXchaText 19" xfId="22615"/>
    <cellStyle name="SAPBEXchaText 2" xfId="22616"/>
    <cellStyle name="SAPBEXchaText 2 10" xfId="22617"/>
    <cellStyle name="SAPBEXchaText 2 10 2" xfId="22618"/>
    <cellStyle name="SAPBEXchaText 2 10 3" xfId="22619"/>
    <cellStyle name="SAPBEXchaText 2 11" xfId="22620"/>
    <cellStyle name="SAPBEXchaText 2 11 2" xfId="22621"/>
    <cellStyle name="SAPBEXchaText 2 11 2 2" xfId="22622"/>
    <cellStyle name="SAPBEXchaText 2 11 3" xfId="22623"/>
    <cellStyle name="SAPBEXchaText 2 12" xfId="22624"/>
    <cellStyle name="SAPBEXchaText 2 12 2" xfId="22625"/>
    <cellStyle name="SAPBEXchaText 2 12 2 2" xfId="22626"/>
    <cellStyle name="SAPBEXchaText 2 12 3" xfId="22627"/>
    <cellStyle name="SAPBEXchaText 2 13" xfId="22628"/>
    <cellStyle name="SAPBEXchaText 2 13 2" xfId="22629"/>
    <cellStyle name="SAPBEXchaText 2 13 3" xfId="22630"/>
    <cellStyle name="SAPBEXchaText 2 14" xfId="22631"/>
    <cellStyle name="SAPBEXchaText 2 14 2" xfId="22632"/>
    <cellStyle name="SAPBEXchaText 2 14 3" xfId="22633"/>
    <cellStyle name="SAPBEXchaText 2 15" xfId="22634"/>
    <cellStyle name="SAPBEXchaText 2 16" xfId="22635"/>
    <cellStyle name="SAPBEXchaText 2 2" xfId="22636"/>
    <cellStyle name="SAPBEXchaText 2 2 10" xfId="22637"/>
    <cellStyle name="SAPBEXchaText 2 2 10 2" xfId="22638"/>
    <cellStyle name="SAPBEXchaText 2 2 10 2 2" xfId="22639"/>
    <cellStyle name="SAPBEXchaText 2 2 10 3" xfId="22640"/>
    <cellStyle name="SAPBEXchaText 2 2 11" xfId="22641"/>
    <cellStyle name="SAPBEXchaText 2 2 11 2" xfId="22642"/>
    <cellStyle name="SAPBEXchaText 2 2 11 2 2" xfId="22643"/>
    <cellStyle name="SAPBEXchaText 2 2 11 3" xfId="22644"/>
    <cellStyle name="SAPBEXchaText 2 2 12" xfId="22645"/>
    <cellStyle name="SAPBEXchaText 2 2 2" xfId="22646"/>
    <cellStyle name="SAPBEXchaText 2 2 2 2" xfId="22647"/>
    <cellStyle name="SAPBEXchaText 2 2 2 2 2" xfId="22648"/>
    <cellStyle name="SAPBEXchaText 2 2 2 2 2 2" xfId="22649"/>
    <cellStyle name="SAPBEXchaText 2 2 2 2 2 2 2" xfId="22650"/>
    <cellStyle name="SAPBEXchaText 2 2 2 2 2 3" xfId="22651"/>
    <cellStyle name="SAPBEXchaText 2 2 2 2 3" xfId="22652"/>
    <cellStyle name="SAPBEXchaText 2 2 2 2 3 2" xfId="22653"/>
    <cellStyle name="SAPBEXchaText 2 2 2 2 3 2 2" xfId="22654"/>
    <cellStyle name="SAPBEXchaText 2 2 2 2 3 3" xfId="22655"/>
    <cellStyle name="SAPBEXchaText 2 2 2 2 4" xfId="22656"/>
    <cellStyle name="SAPBEXchaText 2 2 2 2 4 2" xfId="22657"/>
    <cellStyle name="SAPBEXchaText 2 2 2 2 5" xfId="22658"/>
    <cellStyle name="SAPBEXchaText 2 2 2 2 5 2" xfId="22659"/>
    <cellStyle name="SAPBEXchaText 2 2 2 2 6" xfId="22660"/>
    <cellStyle name="SAPBEXchaText 2 2 2 3" xfId="22661"/>
    <cellStyle name="SAPBEXchaText 2 2 2 3 2" xfId="22662"/>
    <cellStyle name="SAPBEXchaText 2 2 2 3 2 2" xfId="22663"/>
    <cellStyle name="SAPBEXchaText 2 2 2 3 2 2 2" xfId="22664"/>
    <cellStyle name="SAPBEXchaText 2 2 2 3 2 3" xfId="22665"/>
    <cellStyle name="SAPBEXchaText 2 2 2 3 3" xfId="22666"/>
    <cellStyle name="SAPBEXchaText 2 2 2 3 3 2" xfId="22667"/>
    <cellStyle name="SAPBEXchaText 2 2 2 3 3 2 2" xfId="22668"/>
    <cellStyle name="SAPBEXchaText 2 2 2 3 3 3" xfId="22669"/>
    <cellStyle name="SAPBEXchaText 2 2 2 3 4" xfId="22670"/>
    <cellStyle name="SAPBEXchaText 2 2 2 3 4 2" xfId="22671"/>
    <cellStyle name="SAPBEXchaText 2 2 2 3 5" xfId="22672"/>
    <cellStyle name="SAPBEXchaText 2 2 2 3 5 2" xfId="22673"/>
    <cellStyle name="SAPBEXchaText 2 2 2 3 6" xfId="22674"/>
    <cellStyle name="SAPBEXchaText 2 2 2 4" xfId="22675"/>
    <cellStyle name="SAPBEXchaText 2 2 2 4 2" xfId="22676"/>
    <cellStyle name="SAPBEXchaText 2 2 2 4 2 2" xfId="22677"/>
    <cellStyle name="SAPBEXchaText 2 2 2 4 2 2 2" xfId="22678"/>
    <cellStyle name="SAPBEXchaText 2 2 2 4 2 3" xfId="22679"/>
    <cellStyle name="SAPBEXchaText 2 2 2 4 3" xfId="22680"/>
    <cellStyle name="SAPBEXchaText 2 2 2 4 3 2" xfId="22681"/>
    <cellStyle name="SAPBEXchaText 2 2 2 4 3 2 2" xfId="22682"/>
    <cellStyle name="SAPBEXchaText 2 2 2 4 3 3" xfId="22683"/>
    <cellStyle name="SAPBEXchaText 2 2 2 4 4" xfId="22684"/>
    <cellStyle name="SAPBEXchaText 2 2 2 4 4 2" xfId="22685"/>
    <cellStyle name="SAPBEXchaText 2 2 2 4 5" xfId="22686"/>
    <cellStyle name="SAPBEXchaText 2 2 2 4 5 2" xfId="22687"/>
    <cellStyle name="SAPBEXchaText 2 2 2 4 6" xfId="22688"/>
    <cellStyle name="SAPBEXchaText 2 2 2 5" xfId="22689"/>
    <cellStyle name="SAPBEXchaText 2 2 2 5 2" xfId="22690"/>
    <cellStyle name="SAPBEXchaText 2 2 2 5 2 2" xfId="22691"/>
    <cellStyle name="SAPBEXchaText 2 2 2 5 2 3" xfId="22692"/>
    <cellStyle name="SAPBEXchaText 2 2 2 5 3" xfId="22693"/>
    <cellStyle name="SAPBEXchaText 2 2 2 5 4" xfId="22694"/>
    <cellStyle name="SAPBEXchaText 2 2 2 6" xfId="22695"/>
    <cellStyle name="SAPBEXchaText 2 2 2 6 2" xfId="22696"/>
    <cellStyle name="SAPBEXchaText 2 2 2 6 2 2" xfId="22697"/>
    <cellStyle name="SAPBEXchaText 2 2 2 6 2 3" xfId="22698"/>
    <cellStyle name="SAPBEXchaText 2 2 2 6 3" xfId="22699"/>
    <cellStyle name="SAPBEXchaText 2 2 2 6 4" xfId="22700"/>
    <cellStyle name="SAPBEXchaText 2 2 2 7" xfId="22701"/>
    <cellStyle name="SAPBEXchaText 2 2 2 7 2" xfId="22702"/>
    <cellStyle name="SAPBEXchaText 2 2 2 7 3" xfId="22703"/>
    <cellStyle name="SAPBEXchaText 2 2 2 8" xfId="22704"/>
    <cellStyle name="SAPBEXchaText 2 2 2 9" xfId="22705"/>
    <cellStyle name="SAPBEXchaText 2 2 2_Other Benefits Allocation %" xfId="22706"/>
    <cellStyle name="SAPBEXchaText 2 2 3" xfId="22707"/>
    <cellStyle name="SAPBEXchaText 2 2 3 2" xfId="22708"/>
    <cellStyle name="SAPBEXchaText 2 2 3 2 2" xfId="22709"/>
    <cellStyle name="SAPBEXchaText 2 2 3 2 2 2" xfId="22710"/>
    <cellStyle name="SAPBEXchaText 2 2 3 2 2 2 2" xfId="22711"/>
    <cellStyle name="SAPBEXchaText 2 2 3 2 2 3" xfId="22712"/>
    <cellStyle name="SAPBEXchaText 2 2 3 2 3" xfId="22713"/>
    <cellStyle name="SAPBEXchaText 2 2 3 2 3 2" xfId="22714"/>
    <cellStyle name="SAPBEXchaText 2 2 3 2 3 2 2" xfId="22715"/>
    <cellStyle name="SAPBEXchaText 2 2 3 2 3 3" xfId="22716"/>
    <cellStyle name="SAPBEXchaText 2 2 3 2 4" xfId="22717"/>
    <cellStyle name="SAPBEXchaText 2 2 3 2 4 2" xfId="22718"/>
    <cellStyle name="SAPBEXchaText 2 2 3 2 5" xfId="22719"/>
    <cellStyle name="SAPBEXchaText 2 2 3 2 5 2" xfId="22720"/>
    <cellStyle name="SAPBEXchaText 2 2 3 2 6" xfId="22721"/>
    <cellStyle name="SAPBEXchaText 2 2 3 3" xfId="22722"/>
    <cellStyle name="SAPBEXchaText 2 2 3 3 2" xfId="22723"/>
    <cellStyle name="SAPBEXchaText 2 2 3 3 2 2" xfId="22724"/>
    <cellStyle name="SAPBEXchaText 2 2 3 3 2 2 2" xfId="22725"/>
    <cellStyle name="SAPBEXchaText 2 2 3 3 2 3" xfId="22726"/>
    <cellStyle name="SAPBEXchaText 2 2 3 3 3" xfId="22727"/>
    <cellStyle name="SAPBEXchaText 2 2 3 3 3 2" xfId="22728"/>
    <cellStyle name="SAPBEXchaText 2 2 3 3 3 2 2" xfId="22729"/>
    <cellStyle name="SAPBEXchaText 2 2 3 3 3 3" xfId="22730"/>
    <cellStyle name="SAPBEXchaText 2 2 3 3 4" xfId="22731"/>
    <cellStyle name="SAPBEXchaText 2 2 3 3 4 2" xfId="22732"/>
    <cellStyle name="SAPBEXchaText 2 2 3 3 5" xfId="22733"/>
    <cellStyle name="SAPBEXchaText 2 2 3 3 5 2" xfId="22734"/>
    <cellStyle name="SAPBEXchaText 2 2 3 3 6" xfId="22735"/>
    <cellStyle name="SAPBEXchaText 2 2 3 4" xfId="22736"/>
    <cellStyle name="SAPBEXchaText 2 2 3 4 2" xfId="22737"/>
    <cellStyle name="SAPBEXchaText 2 2 3 4 2 2" xfId="22738"/>
    <cellStyle name="SAPBEXchaText 2 2 3 4 2 3" xfId="22739"/>
    <cellStyle name="SAPBEXchaText 2 2 3 4 3" xfId="22740"/>
    <cellStyle name="SAPBEXchaText 2 2 3 4 4" xfId="22741"/>
    <cellStyle name="SAPBEXchaText 2 2 3 5" xfId="22742"/>
    <cellStyle name="SAPBEXchaText 2 2 3 5 2" xfId="22743"/>
    <cellStyle name="SAPBEXchaText 2 2 3 5 2 2" xfId="22744"/>
    <cellStyle name="SAPBEXchaText 2 2 3 5 2 3" xfId="22745"/>
    <cellStyle name="SAPBEXchaText 2 2 3 5 3" xfId="22746"/>
    <cellStyle name="SAPBEXchaText 2 2 3 5 4" xfId="22747"/>
    <cellStyle name="SAPBEXchaText 2 2 3 6" xfId="22748"/>
    <cellStyle name="SAPBEXchaText 2 2 3 6 2" xfId="22749"/>
    <cellStyle name="SAPBEXchaText 2 2 3 6 2 2" xfId="22750"/>
    <cellStyle name="SAPBEXchaText 2 2 3 6 2 3" xfId="22751"/>
    <cellStyle name="SAPBEXchaText 2 2 3 6 3" xfId="22752"/>
    <cellStyle name="SAPBEXchaText 2 2 3 6 4" xfId="22753"/>
    <cellStyle name="SAPBEXchaText 2 2 3 7" xfId="22754"/>
    <cellStyle name="SAPBEXchaText 2 2 3 7 2" xfId="22755"/>
    <cellStyle name="SAPBEXchaText 2 2 3 7 3" xfId="22756"/>
    <cellStyle name="SAPBEXchaText 2 2 3 8" xfId="22757"/>
    <cellStyle name="SAPBEXchaText 2 2 3 9" xfId="22758"/>
    <cellStyle name="SAPBEXchaText 2 2 3_Other Benefits Allocation %" xfId="22759"/>
    <cellStyle name="SAPBEXchaText 2 2 4" xfId="22760"/>
    <cellStyle name="SAPBEXchaText 2 2 4 2" xfId="22761"/>
    <cellStyle name="SAPBEXchaText 2 2 4 2 2" xfId="22762"/>
    <cellStyle name="SAPBEXchaText 2 2 4 2 2 2" xfId="22763"/>
    <cellStyle name="SAPBEXchaText 2 2 4 2 2 3" xfId="22764"/>
    <cellStyle name="SAPBEXchaText 2 2 4 2 3" xfId="22765"/>
    <cellStyle name="SAPBEXchaText 2 2 4 2 4" xfId="22766"/>
    <cellStyle name="SAPBEXchaText 2 2 4 3" xfId="22767"/>
    <cellStyle name="SAPBEXchaText 2 2 4 3 2" xfId="22768"/>
    <cellStyle name="SAPBEXchaText 2 2 4 3 2 2" xfId="22769"/>
    <cellStyle name="SAPBEXchaText 2 2 4 3 2 3" xfId="22770"/>
    <cellStyle name="SAPBEXchaText 2 2 4 3 3" xfId="22771"/>
    <cellStyle name="SAPBEXchaText 2 2 4 3 4" xfId="22772"/>
    <cellStyle name="SAPBEXchaText 2 2 4 4" xfId="22773"/>
    <cellStyle name="SAPBEXchaText 2 2 4 4 2" xfId="22774"/>
    <cellStyle name="SAPBEXchaText 2 2 4 4 2 2" xfId="22775"/>
    <cellStyle name="SAPBEXchaText 2 2 4 4 2 3" xfId="22776"/>
    <cellStyle name="SAPBEXchaText 2 2 4 4 3" xfId="22777"/>
    <cellStyle name="SAPBEXchaText 2 2 4 4 4" xfId="22778"/>
    <cellStyle name="SAPBEXchaText 2 2 4 5" xfId="22779"/>
    <cellStyle name="SAPBEXchaText 2 2 4 5 2" xfId="22780"/>
    <cellStyle name="SAPBEXchaText 2 2 4 5 2 2" xfId="22781"/>
    <cellStyle name="SAPBEXchaText 2 2 4 5 2 3" xfId="22782"/>
    <cellStyle name="SAPBEXchaText 2 2 4 5 3" xfId="22783"/>
    <cellStyle name="SAPBEXchaText 2 2 4 5 4" xfId="22784"/>
    <cellStyle name="SAPBEXchaText 2 2 4 6" xfId="22785"/>
    <cellStyle name="SAPBEXchaText 2 2 4 6 2" xfId="22786"/>
    <cellStyle name="SAPBEXchaText 2 2 4 6 2 2" xfId="22787"/>
    <cellStyle name="SAPBEXchaText 2 2 4 6 2 3" xfId="22788"/>
    <cellStyle name="SAPBEXchaText 2 2 4 6 3" xfId="22789"/>
    <cellStyle name="SAPBEXchaText 2 2 4 6 4" xfId="22790"/>
    <cellStyle name="SAPBEXchaText 2 2 4 7" xfId="22791"/>
    <cellStyle name="SAPBEXchaText 2 2 4 7 2" xfId="22792"/>
    <cellStyle name="SAPBEXchaText 2 2 4 7 3" xfId="22793"/>
    <cellStyle name="SAPBEXchaText 2 2 4 8" xfId="22794"/>
    <cellStyle name="SAPBEXchaText 2 2 4 9" xfId="22795"/>
    <cellStyle name="SAPBEXchaText 2 2 5" xfId="22796"/>
    <cellStyle name="SAPBEXchaText 2 2 5 2" xfId="22797"/>
    <cellStyle name="SAPBEXchaText 2 2 5 2 2" xfId="22798"/>
    <cellStyle name="SAPBEXchaText 2 2 5 2 3" xfId="22799"/>
    <cellStyle name="SAPBEXchaText 2 2 5 3" xfId="22800"/>
    <cellStyle name="SAPBEXchaText 2 2 5 4" xfId="22801"/>
    <cellStyle name="SAPBEXchaText 2 2 6" xfId="22802"/>
    <cellStyle name="SAPBEXchaText 2 2 6 2" xfId="22803"/>
    <cellStyle name="SAPBEXchaText 2 2 6 2 2" xfId="22804"/>
    <cellStyle name="SAPBEXchaText 2 2 6 2 3" xfId="22805"/>
    <cellStyle name="SAPBEXchaText 2 2 6 3" xfId="22806"/>
    <cellStyle name="SAPBEXchaText 2 2 6 4" xfId="22807"/>
    <cellStyle name="SAPBEXchaText 2 2 7" xfId="22808"/>
    <cellStyle name="SAPBEXchaText 2 2 7 2" xfId="22809"/>
    <cellStyle name="SAPBEXchaText 2 2 7 2 2" xfId="22810"/>
    <cellStyle name="SAPBEXchaText 2 2 7 2 3" xfId="22811"/>
    <cellStyle name="SAPBEXchaText 2 2 7 3" xfId="22812"/>
    <cellStyle name="SAPBEXchaText 2 2 7 4" xfId="22813"/>
    <cellStyle name="SAPBEXchaText 2 2 8" xfId="22814"/>
    <cellStyle name="SAPBEXchaText 2 2 8 2" xfId="22815"/>
    <cellStyle name="SAPBEXchaText 2 2 8 2 2" xfId="22816"/>
    <cellStyle name="SAPBEXchaText 2 2 8 2 3" xfId="22817"/>
    <cellStyle name="SAPBEXchaText 2 2 8 3" xfId="22818"/>
    <cellStyle name="SAPBEXchaText 2 2 8 4" xfId="22819"/>
    <cellStyle name="SAPBEXchaText 2 2 9" xfId="22820"/>
    <cellStyle name="SAPBEXchaText 2 2 9 2" xfId="22821"/>
    <cellStyle name="SAPBEXchaText 2 2 9 2 2" xfId="22822"/>
    <cellStyle name="SAPBEXchaText 2 2 9 2 3" xfId="22823"/>
    <cellStyle name="SAPBEXchaText 2 2 9 3" xfId="22824"/>
    <cellStyle name="SAPBEXchaText 2 2 9 4" xfId="22825"/>
    <cellStyle name="SAPBEXchaText 2 2_401K Summary" xfId="22826"/>
    <cellStyle name="SAPBEXchaText 2 3" xfId="22827"/>
    <cellStyle name="SAPBEXchaText 2 3 10" xfId="22828"/>
    <cellStyle name="SAPBEXchaText 2 3 11" xfId="22829"/>
    <cellStyle name="SAPBEXchaText 2 3 11 2" xfId="22830"/>
    <cellStyle name="SAPBEXchaText 2 3 11 2 2" xfId="22831"/>
    <cellStyle name="SAPBEXchaText 2 3 11 3" xfId="22832"/>
    <cellStyle name="SAPBEXchaText 2 3 12" xfId="22833"/>
    <cellStyle name="SAPBEXchaText 2 3 2" xfId="22834"/>
    <cellStyle name="SAPBEXchaText 2 3 2 2" xfId="22835"/>
    <cellStyle name="SAPBEXchaText 2 3 2 2 2" xfId="22836"/>
    <cellStyle name="SAPBEXchaText 2 3 2 2 2 2" xfId="22837"/>
    <cellStyle name="SAPBEXchaText 2 3 2 2 2 2 2" xfId="22838"/>
    <cellStyle name="SAPBEXchaText 2 3 2 2 2 3" xfId="22839"/>
    <cellStyle name="SAPBEXchaText 2 3 2 2 3" xfId="22840"/>
    <cellStyle name="SAPBEXchaText 2 3 2 2 3 2" xfId="22841"/>
    <cellStyle name="SAPBEXchaText 2 3 2 2 3 2 2" xfId="22842"/>
    <cellStyle name="SAPBEXchaText 2 3 2 2 3 3" xfId="22843"/>
    <cellStyle name="SAPBEXchaText 2 3 2 2 4" xfId="22844"/>
    <cellStyle name="SAPBEXchaText 2 3 2 2 4 2" xfId="22845"/>
    <cellStyle name="SAPBEXchaText 2 3 2 2 5" xfId="22846"/>
    <cellStyle name="SAPBEXchaText 2 3 2 2 5 2" xfId="22847"/>
    <cellStyle name="SAPBEXchaText 2 3 2 2 6" xfId="22848"/>
    <cellStyle name="SAPBEXchaText 2 3 2 3" xfId="22849"/>
    <cellStyle name="SAPBEXchaText 2 3 2 3 2" xfId="22850"/>
    <cellStyle name="SAPBEXchaText 2 3 2 3 2 2" xfId="22851"/>
    <cellStyle name="SAPBEXchaText 2 3 2 3 2 2 2" xfId="22852"/>
    <cellStyle name="SAPBEXchaText 2 3 2 3 2 3" xfId="22853"/>
    <cellStyle name="SAPBEXchaText 2 3 2 3 3" xfId="22854"/>
    <cellStyle name="SAPBEXchaText 2 3 2 3 3 2" xfId="22855"/>
    <cellStyle name="SAPBEXchaText 2 3 2 3 3 2 2" xfId="22856"/>
    <cellStyle name="SAPBEXchaText 2 3 2 3 3 3" xfId="22857"/>
    <cellStyle name="SAPBEXchaText 2 3 2 3 4" xfId="22858"/>
    <cellStyle name="SAPBEXchaText 2 3 2 3 4 2" xfId="22859"/>
    <cellStyle name="SAPBEXchaText 2 3 2 3 5" xfId="22860"/>
    <cellStyle name="SAPBEXchaText 2 3 2 3 5 2" xfId="22861"/>
    <cellStyle name="SAPBEXchaText 2 3 2 3 6" xfId="22862"/>
    <cellStyle name="SAPBEXchaText 2 3 2 4" xfId="22863"/>
    <cellStyle name="SAPBEXchaText 2 3 2 4 2" xfId="22864"/>
    <cellStyle name="SAPBEXchaText 2 3 2 4 2 2" xfId="22865"/>
    <cellStyle name="SAPBEXchaText 2 3 2 4 2 2 2" xfId="22866"/>
    <cellStyle name="SAPBEXchaText 2 3 2 4 2 3" xfId="22867"/>
    <cellStyle name="SAPBEXchaText 2 3 2 4 3" xfId="22868"/>
    <cellStyle name="SAPBEXchaText 2 3 2 4 3 2" xfId="22869"/>
    <cellStyle name="SAPBEXchaText 2 3 2 4 3 2 2" xfId="22870"/>
    <cellStyle name="SAPBEXchaText 2 3 2 4 3 3" xfId="22871"/>
    <cellStyle name="SAPBEXchaText 2 3 2 4 4" xfId="22872"/>
    <cellStyle name="SAPBEXchaText 2 3 2 4 4 2" xfId="22873"/>
    <cellStyle name="SAPBEXchaText 2 3 2 4 5" xfId="22874"/>
    <cellStyle name="SAPBEXchaText 2 3 2 4 5 2" xfId="22875"/>
    <cellStyle name="SAPBEXchaText 2 3 2 4 6" xfId="22876"/>
    <cellStyle name="SAPBEXchaText 2 3 2 5" xfId="22877"/>
    <cellStyle name="SAPBEXchaText 2 3 2 5 2" xfId="22878"/>
    <cellStyle name="SAPBEXchaText 2 3 2 5 2 2" xfId="22879"/>
    <cellStyle name="SAPBEXchaText 2 3 2 5 3" xfId="22880"/>
    <cellStyle name="SAPBEXchaText 2 3 2 6" xfId="22881"/>
    <cellStyle name="SAPBEXchaText 2 3 2_Other Benefits Allocation %" xfId="22882"/>
    <cellStyle name="SAPBEXchaText 2 3 3" xfId="22883"/>
    <cellStyle name="SAPBEXchaText 2 3 3 2" xfId="22884"/>
    <cellStyle name="SAPBEXchaText 2 3 3 2 2" xfId="22885"/>
    <cellStyle name="SAPBEXchaText 2 3 3 2 2 2" xfId="22886"/>
    <cellStyle name="SAPBEXchaText 2 3 3 2 2 2 2" xfId="22887"/>
    <cellStyle name="SAPBEXchaText 2 3 3 2 2 3" xfId="22888"/>
    <cellStyle name="SAPBEXchaText 2 3 3 2 3" xfId="22889"/>
    <cellStyle name="SAPBEXchaText 2 3 3 2 3 2" xfId="22890"/>
    <cellStyle name="SAPBEXchaText 2 3 3 2 3 2 2" xfId="22891"/>
    <cellStyle name="SAPBEXchaText 2 3 3 2 3 3" xfId="22892"/>
    <cellStyle name="SAPBEXchaText 2 3 3 2 4" xfId="22893"/>
    <cellStyle name="SAPBEXchaText 2 3 3 2 4 2" xfId="22894"/>
    <cellStyle name="SAPBEXchaText 2 3 3 2 5" xfId="22895"/>
    <cellStyle name="SAPBEXchaText 2 3 3 2 5 2" xfId="22896"/>
    <cellStyle name="SAPBEXchaText 2 3 3 2 6" xfId="22897"/>
    <cellStyle name="SAPBEXchaText 2 3 3 3" xfId="22898"/>
    <cellStyle name="SAPBEXchaText 2 3 3 3 2" xfId="22899"/>
    <cellStyle name="SAPBEXchaText 2 3 3 3 2 2" xfId="22900"/>
    <cellStyle name="SAPBEXchaText 2 3 3 3 2 2 2" xfId="22901"/>
    <cellStyle name="SAPBEXchaText 2 3 3 3 2 3" xfId="22902"/>
    <cellStyle name="SAPBEXchaText 2 3 3 3 3" xfId="22903"/>
    <cellStyle name="SAPBEXchaText 2 3 3 3 3 2" xfId="22904"/>
    <cellStyle name="SAPBEXchaText 2 3 3 3 3 2 2" xfId="22905"/>
    <cellStyle name="SAPBEXchaText 2 3 3 3 3 3" xfId="22906"/>
    <cellStyle name="SAPBEXchaText 2 3 3 3 4" xfId="22907"/>
    <cellStyle name="SAPBEXchaText 2 3 3 3 4 2" xfId="22908"/>
    <cellStyle name="SAPBEXchaText 2 3 3 3 5" xfId="22909"/>
    <cellStyle name="SAPBEXchaText 2 3 3 3 5 2" xfId="22910"/>
    <cellStyle name="SAPBEXchaText 2 3 3 3 6" xfId="22911"/>
    <cellStyle name="SAPBEXchaText 2 3 3 4" xfId="22912"/>
    <cellStyle name="SAPBEXchaText 2 3 3 4 2" xfId="22913"/>
    <cellStyle name="SAPBEXchaText 2 3 3 4 2 2" xfId="22914"/>
    <cellStyle name="SAPBEXchaText 2 3 3 4 3" xfId="22915"/>
    <cellStyle name="SAPBEXchaText 2 3 3 5" xfId="22916"/>
    <cellStyle name="SAPBEXchaText 2 3 3 5 2" xfId="22917"/>
    <cellStyle name="SAPBEXchaText 2 3 3 5 2 2" xfId="22918"/>
    <cellStyle name="SAPBEXchaText 2 3 3 5 3" xfId="22919"/>
    <cellStyle name="SAPBEXchaText 2 3 3 6" xfId="22920"/>
    <cellStyle name="SAPBEXchaText 2 3 3 6 2" xfId="22921"/>
    <cellStyle name="SAPBEXchaText 2 3 3 7" xfId="22922"/>
    <cellStyle name="SAPBEXchaText 2 3 3 7 2" xfId="22923"/>
    <cellStyle name="SAPBEXchaText 2 3 3 8" xfId="22924"/>
    <cellStyle name="SAPBEXchaText 2 3 3_Other Benefits Allocation %" xfId="22925"/>
    <cellStyle name="SAPBEXchaText 2 3 4" xfId="22926"/>
    <cellStyle name="SAPBEXchaText 2 3 4 2" xfId="22927"/>
    <cellStyle name="SAPBEXchaText 2 3 4 2 2" xfId="22928"/>
    <cellStyle name="SAPBEXchaText 2 3 4 2 3" xfId="22929"/>
    <cellStyle name="SAPBEXchaText 2 3 4 3" xfId="22930"/>
    <cellStyle name="SAPBEXchaText 2 3 4 4" xfId="22931"/>
    <cellStyle name="SAPBEXchaText 2 3 5" xfId="22932"/>
    <cellStyle name="SAPBEXchaText 2 3 5 2" xfId="22933"/>
    <cellStyle name="SAPBEXchaText 2 3 5 2 2" xfId="22934"/>
    <cellStyle name="SAPBEXchaText 2 3 5 2 3" xfId="22935"/>
    <cellStyle name="SAPBEXchaText 2 3 5 3" xfId="22936"/>
    <cellStyle name="SAPBEXchaText 2 3 5 4" xfId="22937"/>
    <cellStyle name="SAPBEXchaText 2 3 6" xfId="22938"/>
    <cellStyle name="SAPBEXchaText 2 3 6 2" xfId="22939"/>
    <cellStyle name="SAPBEXchaText 2 3 6 2 2" xfId="22940"/>
    <cellStyle name="SAPBEXchaText 2 3 6 2 3" xfId="22941"/>
    <cellStyle name="SAPBEXchaText 2 3 6 3" xfId="22942"/>
    <cellStyle name="SAPBEXchaText 2 3 6 4" xfId="22943"/>
    <cellStyle name="SAPBEXchaText 2 3 7" xfId="22944"/>
    <cellStyle name="SAPBEXchaText 2 3 7 2" xfId="22945"/>
    <cellStyle name="SAPBEXchaText 2 3 7 3" xfId="22946"/>
    <cellStyle name="SAPBEXchaText 2 3 8" xfId="22947"/>
    <cellStyle name="SAPBEXchaText 2 3 9" xfId="22948"/>
    <cellStyle name="SAPBEXchaText 2 3_401K Summary" xfId="22949"/>
    <cellStyle name="SAPBEXchaText 2 4" xfId="22950"/>
    <cellStyle name="SAPBEXchaText 2 4 2" xfId="22951"/>
    <cellStyle name="SAPBEXchaText 2 4 2 2" xfId="22952"/>
    <cellStyle name="SAPBEXchaText 2 4 2 2 2" xfId="22953"/>
    <cellStyle name="SAPBEXchaText 2 4 2 2 2 2" xfId="22954"/>
    <cellStyle name="SAPBEXchaText 2 4 2 2 3" xfId="22955"/>
    <cellStyle name="SAPBEXchaText 2 4 2 3" xfId="22956"/>
    <cellStyle name="SAPBEXchaText 2 4 2 3 2" xfId="22957"/>
    <cellStyle name="SAPBEXchaText 2 4 2 3 2 2" xfId="22958"/>
    <cellStyle name="SAPBEXchaText 2 4 2 3 3" xfId="22959"/>
    <cellStyle name="SAPBEXchaText 2 4 2 4" xfId="22960"/>
    <cellStyle name="SAPBEXchaText 2 4 2 4 2" xfId="22961"/>
    <cellStyle name="SAPBEXchaText 2 4 2 5" xfId="22962"/>
    <cellStyle name="SAPBEXchaText 2 4 2 5 2" xfId="22963"/>
    <cellStyle name="SAPBEXchaText 2 4 2 6" xfId="22964"/>
    <cellStyle name="SAPBEXchaText 2 4 3" xfId="22965"/>
    <cellStyle name="SAPBEXchaText 2 4 3 2" xfId="22966"/>
    <cellStyle name="SAPBEXchaText 2 4 3 2 2" xfId="22967"/>
    <cellStyle name="SAPBEXchaText 2 4 3 2 2 2" xfId="22968"/>
    <cellStyle name="SAPBEXchaText 2 4 3 2 3" xfId="22969"/>
    <cellStyle name="SAPBEXchaText 2 4 3 3" xfId="22970"/>
    <cellStyle name="SAPBEXchaText 2 4 3 3 2" xfId="22971"/>
    <cellStyle name="SAPBEXchaText 2 4 3 3 2 2" xfId="22972"/>
    <cellStyle name="SAPBEXchaText 2 4 3 3 3" xfId="22973"/>
    <cellStyle name="SAPBEXchaText 2 4 3 4" xfId="22974"/>
    <cellStyle name="SAPBEXchaText 2 4 3 4 2" xfId="22975"/>
    <cellStyle name="SAPBEXchaText 2 4 3 5" xfId="22976"/>
    <cellStyle name="SAPBEXchaText 2 4 3 5 2" xfId="22977"/>
    <cellStyle name="SAPBEXchaText 2 4 3 6" xfId="22978"/>
    <cellStyle name="SAPBEXchaText 2 4 4" xfId="22979"/>
    <cellStyle name="SAPBEXchaText 2 4 4 2" xfId="22980"/>
    <cellStyle name="SAPBEXchaText 2 4 4 2 2" xfId="22981"/>
    <cellStyle name="SAPBEXchaText 2 4 4 2 2 2" xfId="22982"/>
    <cellStyle name="SAPBEXchaText 2 4 4 2 3" xfId="22983"/>
    <cellStyle name="SAPBEXchaText 2 4 4 3" xfId="22984"/>
    <cellStyle name="SAPBEXchaText 2 4 4 3 2" xfId="22985"/>
    <cellStyle name="SAPBEXchaText 2 4 4 3 2 2" xfId="22986"/>
    <cellStyle name="SAPBEXchaText 2 4 4 3 3" xfId="22987"/>
    <cellStyle name="SAPBEXchaText 2 4 4 4" xfId="22988"/>
    <cellStyle name="SAPBEXchaText 2 4 4 4 2" xfId="22989"/>
    <cellStyle name="SAPBEXchaText 2 4 4 5" xfId="22990"/>
    <cellStyle name="SAPBEXchaText 2 4 4 5 2" xfId="22991"/>
    <cellStyle name="SAPBEXchaText 2 4 4 6" xfId="22992"/>
    <cellStyle name="SAPBEXchaText 2 4 5" xfId="22993"/>
    <cellStyle name="SAPBEXchaText 2 4 5 2" xfId="22994"/>
    <cellStyle name="SAPBEXchaText 2 4 5 2 2" xfId="22995"/>
    <cellStyle name="SAPBEXchaText 2 4 5 2 3" xfId="22996"/>
    <cellStyle name="SAPBEXchaText 2 4 5 3" xfId="22997"/>
    <cellStyle name="SAPBEXchaText 2 4 5 4" xfId="22998"/>
    <cellStyle name="SAPBEXchaText 2 4 6" xfId="22999"/>
    <cellStyle name="SAPBEXchaText 2 4 6 2" xfId="23000"/>
    <cellStyle name="SAPBEXchaText 2 4 6 2 2" xfId="23001"/>
    <cellStyle name="SAPBEXchaText 2 4 6 2 3" xfId="23002"/>
    <cellStyle name="SAPBEXchaText 2 4 6 3" xfId="23003"/>
    <cellStyle name="SAPBEXchaText 2 4 6 4" xfId="23004"/>
    <cellStyle name="SAPBEXchaText 2 4 7" xfId="23005"/>
    <cellStyle name="SAPBEXchaText 2 4 7 2" xfId="23006"/>
    <cellStyle name="SAPBEXchaText 2 4 7 2 2" xfId="23007"/>
    <cellStyle name="SAPBEXchaText 2 4 7 3" xfId="23008"/>
    <cellStyle name="SAPBEXchaText 2 4 8" xfId="23009"/>
    <cellStyle name="SAPBEXchaText 2 4 9" xfId="23010"/>
    <cellStyle name="SAPBEXchaText 2 4_Other Benefits Allocation %" xfId="23011"/>
    <cellStyle name="SAPBEXchaText 2 5" xfId="23012"/>
    <cellStyle name="SAPBEXchaText 2 5 2" xfId="23013"/>
    <cellStyle name="SAPBEXchaText 2 5 2 2" xfId="23014"/>
    <cellStyle name="SAPBEXchaText 2 5 2 2 2" xfId="23015"/>
    <cellStyle name="SAPBEXchaText 2 5 2 2 3" xfId="23016"/>
    <cellStyle name="SAPBEXchaText 2 5 2 3" xfId="23017"/>
    <cellStyle name="SAPBEXchaText 2 5 2 4" xfId="23018"/>
    <cellStyle name="SAPBEXchaText 2 5 3" xfId="23019"/>
    <cellStyle name="SAPBEXchaText 2 5 3 2" xfId="23020"/>
    <cellStyle name="SAPBEXchaText 2 5 3 2 2" xfId="23021"/>
    <cellStyle name="SAPBEXchaText 2 5 3 2 3" xfId="23022"/>
    <cellStyle name="SAPBEXchaText 2 5 3 3" xfId="23023"/>
    <cellStyle name="SAPBEXchaText 2 5 3 4" xfId="23024"/>
    <cellStyle name="SAPBEXchaText 2 5 4" xfId="23025"/>
    <cellStyle name="SAPBEXchaText 2 5 4 2" xfId="23026"/>
    <cellStyle name="SAPBEXchaText 2 5 4 2 2" xfId="23027"/>
    <cellStyle name="SAPBEXchaText 2 5 4 2 3" xfId="23028"/>
    <cellStyle name="SAPBEXchaText 2 5 4 3" xfId="23029"/>
    <cellStyle name="SAPBEXchaText 2 5 4 4" xfId="23030"/>
    <cellStyle name="SAPBEXchaText 2 5 5" xfId="23031"/>
    <cellStyle name="SAPBEXchaText 2 5 5 2" xfId="23032"/>
    <cellStyle name="SAPBEXchaText 2 5 5 2 2" xfId="23033"/>
    <cellStyle name="SAPBEXchaText 2 5 5 2 3" xfId="23034"/>
    <cellStyle name="SAPBEXchaText 2 5 5 3" xfId="23035"/>
    <cellStyle name="SAPBEXchaText 2 5 5 4" xfId="23036"/>
    <cellStyle name="SAPBEXchaText 2 5 6" xfId="23037"/>
    <cellStyle name="SAPBEXchaText 2 5 6 2" xfId="23038"/>
    <cellStyle name="SAPBEXchaText 2 5 6 2 2" xfId="23039"/>
    <cellStyle name="SAPBEXchaText 2 5 6 2 3" xfId="23040"/>
    <cellStyle name="SAPBEXchaText 2 5 6 3" xfId="23041"/>
    <cellStyle name="SAPBEXchaText 2 5 6 4" xfId="23042"/>
    <cellStyle name="SAPBEXchaText 2 5 7" xfId="23043"/>
    <cellStyle name="SAPBEXchaText 2 5 7 2" xfId="23044"/>
    <cellStyle name="SAPBEXchaText 2 5 7 3" xfId="23045"/>
    <cellStyle name="SAPBEXchaText 2 5 8" xfId="23046"/>
    <cellStyle name="SAPBEXchaText 2 5 9" xfId="23047"/>
    <cellStyle name="SAPBEXchaText 2 6" xfId="23048"/>
    <cellStyle name="SAPBEXchaText 2 6 2" xfId="23049"/>
    <cellStyle name="SAPBEXchaText 2 6 2 2" xfId="23050"/>
    <cellStyle name="SAPBEXchaText 2 6 2 3" xfId="23051"/>
    <cellStyle name="SAPBEXchaText 2 6 3" xfId="23052"/>
    <cellStyle name="SAPBEXchaText 2 6 4" xfId="23053"/>
    <cellStyle name="SAPBEXchaText 2 7" xfId="23054"/>
    <cellStyle name="SAPBEXchaText 2 7 2" xfId="23055"/>
    <cellStyle name="SAPBEXchaText 2 7 2 2" xfId="23056"/>
    <cellStyle name="SAPBEXchaText 2 7 2 3" xfId="23057"/>
    <cellStyle name="SAPBEXchaText 2 7 3" xfId="23058"/>
    <cellStyle name="SAPBEXchaText 2 7 4" xfId="23059"/>
    <cellStyle name="SAPBEXchaText 2 8" xfId="23060"/>
    <cellStyle name="SAPBEXchaText 2 8 2" xfId="23061"/>
    <cellStyle name="SAPBEXchaText 2 8 2 2" xfId="23062"/>
    <cellStyle name="SAPBEXchaText 2 8 2 3" xfId="23063"/>
    <cellStyle name="SAPBEXchaText 2 8 3" xfId="23064"/>
    <cellStyle name="SAPBEXchaText 2 8 4" xfId="23065"/>
    <cellStyle name="SAPBEXchaText 2 9" xfId="23066"/>
    <cellStyle name="SAPBEXchaText 2 9 2" xfId="23067"/>
    <cellStyle name="SAPBEXchaText 2 9 2 2" xfId="23068"/>
    <cellStyle name="SAPBEXchaText 2 9 2 2 2" xfId="23069"/>
    <cellStyle name="SAPBEXchaText 2 9 2 2 2 2" xfId="23070"/>
    <cellStyle name="SAPBEXchaText 2 9 2 2 3" xfId="23071"/>
    <cellStyle name="SAPBEXchaText 2 9 2 3" xfId="23072"/>
    <cellStyle name="SAPBEXchaText 2 9 2 3 2" xfId="23073"/>
    <cellStyle name="SAPBEXchaText 2 9 2 3 2 2" xfId="23074"/>
    <cellStyle name="SAPBEXchaText 2 9 2 3 3" xfId="23075"/>
    <cellStyle name="SAPBEXchaText 2 9 2 4" xfId="23076"/>
    <cellStyle name="SAPBEXchaText 2 9 2 4 2" xfId="23077"/>
    <cellStyle name="SAPBEXchaText 2 9 2 5" xfId="23078"/>
    <cellStyle name="SAPBEXchaText 2 9 2 5 2" xfId="23079"/>
    <cellStyle name="SAPBEXchaText 2 9 2 6" xfId="23080"/>
    <cellStyle name="SAPBEXchaText 2 9 3" xfId="23081"/>
    <cellStyle name="SAPBEXchaText 2 9 3 2" xfId="23082"/>
    <cellStyle name="SAPBEXchaText 2 9 3 2 2" xfId="23083"/>
    <cellStyle name="SAPBEXchaText 2 9 3 2 2 2" xfId="23084"/>
    <cellStyle name="SAPBEXchaText 2 9 3 2 3" xfId="23085"/>
    <cellStyle name="SAPBEXchaText 2 9 3 3" xfId="23086"/>
    <cellStyle name="SAPBEXchaText 2 9 3 3 2" xfId="23087"/>
    <cellStyle name="SAPBEXchaText 2 9 3 3 2 2" xfId="23088"/>
    <cellStyle name="SAPBEXchaText 2 9 3 3 3" xfId="23089"/>
    <cellStyle name="SAPBEXchaText 2 9 3 4" xfId="23090"/>
    <cellStyle name="SAPBEXchaText 2 9 3 4 2" xfId="23091"/>
    <cellStyle name="SAPBEXchaText 2 9 3 5" xfId="23092"/>
    <cellStyle name="SAPBEXchaText 2 9 3 5 2" xfId="23093"/>
    <cellStyle name="SAPBEXchaText 2 9 3 6" xfId="23094"/>
    <cellStyle name="SAPBEXchaText 2 9 4" xfId="23095"/>
    <cellStyle name="SAPBEXchaText 2 9 4 2" xfId="23096"/>
    <cellStyle name="SAPBEXchaText 2 9 4 2 2" xfId="23097"/>
    <cellStyle name="SAPBEXchaText 2 9 4 3" xfId="23098"/>
    <cellStyle name="SAPBEXchaText 2 9 5" xfId="23099"/>
    <cellStyle name="SAPBEXchaText 2 9 5 2" xfId="23100"/>
    <cellStyle name="SAPBEXchaText 2 9 5 2 2" xfId="23101"/>
    <cellStyle name="SAPBEXchaText 2 9 5 3" xfId="23102"/>
    <cellStyle name="SAPBEXchaText 2 9 6" xfId="23103"/>
    <cellStyle name="SAPBEXchaText 2 9 6 2" xfId="23104"/>
    <cellStyle name="SAPBEXchaText 2 9 7" xfId="23105"/>
    <cellStyle name="SAPBEXchaText 2 9 7 2" xfId="23106"/>
    <cellStyle name="SAPBEXchaText 2 9 8" xfId="23107"/>
    <cellStyle name="SAPBEXchaText 2 9_Other Benefits Allocation %" xfId="23108"/>
    <cellStyle name="SAPBEXchaText 2_401K Summary" xfId="23109"/>
    <cellStyle name="SAPBEXchaText 20" xfId="23110"/>
    <cellStyle name="SAPBEXchaText 21" xfId="23111"/>
    <cellStyle name="SAPBEXchaText 21 2" xfId="23112"/>
    <cellStyle name="SAPBEXchaText 21 2 2" xfId="23113"/>
    <cellStyle name="SAPBEXchaText 21 3" xfId="23114"/>
    <cellStyle name="SAPBEXchaText 22" xfId="23115"/>
    <cellStyle name="SAPBEXchaText 23" xfId="23116"/>
    <cellStyle name="SAPBEXchaText 23 2" xfId="23117"/>
    <cellStyle name="SAPBEXchaText 23 2 2" xfId="23118"/>
    <cellStyle name="SAPBEXchaText 23 3" xfId="23119"/>
    <cellStyle name="SAPBEXchaText 24" xfId="23120"/>
    <cellStyle name="SAPBEXchaText 25" xfId="23121"/>
    <cellStyle name="SAPBEXchaText 26" xfId="23122"/>
    <cellStyle name="SAPBEXchaText 27" xfId="23123"/>
    <cellStyle name="SAPBEXchaText 28" xfId="23124"/>
    <cellStyle name="SAPBEXchaText 29" xfId="23125"/>
    <cellStyle name="SAPBEXchaText 3" xfId="23126"/>
    <cellStyle name="SAPBEXchaText 3 10" xfId="23127"/>
    <cellStyle name="SAPBEXchaText 3 10 2" xfId="23128"/>
    <cellStyle name="SAPBEXchaText 3 10 2 2" xfId="23129"/>
    <cellStyle name="SAPBEXchaText 3 10 3" xfId="23130"/>
    <cellStyle name="SAPBEXchaText 3 11" xfId="23131"/>
    <cellStyle name="SAPBEXchaText 3 11 2" xfId="23132"/>
    <cellStyle name="SAPBEXchaText 3 11 2 2" xfId="23133"/>
    <cellStyle name="SAPBEXchaText 3 11 3" xfId="23134"/>
    <cellStyle name="SAPBEXchaText 3 12" xfId="23135"/>
    <cellStyle name="SAPBEXchaText 3 2" xfId="23136"/>
    <cellStyle name="SAPBEXchaText 3 2 2" xfId="23137"/>
    <cellStyle name="SAPBEXchaText 3 2 2 2" xfId="23138"/>
    <cellStyle name="SAPBEXchaText 3 2 2 2 2" xfId="23139"/>
    <cellStyle name="SAPBEXchaText 3 2 2 2 2 2" xfId="23140"/>
    <cellStyle name="SAPBEXchaText 3 2 2 2 3" xfId="23141"/>
    <cellStyle name="SAPBEXchaText 3 2 2 3" xfId="23142"/>
    <cellStyle name="SAPBEXchaText 3 2 2 3 2" xfId="23143"/>
    <cellStyle name="SAPBEXchaText 3 2 2 3 2 2" xfId="23144"/>
    <cellStyle name="SAPBEXchaText 3 2 2 3 3" xfId="23145"/>
    <cellStyle name="SAPBEXchaText 3 2 2 4" xfId="23146"/>
    <cellStyle name="SAPBEXchaText 3 2 2 4 2" xfId="23147"/>
    <cellStyle name="SAPBEXchaText 3 2 2 5" xfId="23148"/>
    <cellStyle name="SAPBEXchaText 3 2 2 5 2" xfId="23149"/>
    <cellStyle name="SAPBEXchaText 3 2 2 6" xfId="23150"/>
    <cellStyle name="SAPBEXchaText 3 2 3" xfId="23151"/>
    <cellStyle name="SAPBEXchaText 3 2 3 2" xfId="23152"/>
    <cellStyle name="SAPBEXchaText 3 2 3 2 2" xfId="23153"/>
    <cellStyle name="SAPBEXchaText 3 2 3 2 2 2" xfId="23154"/>
    <cellStyle name="SAPBEXchaText 3 2 3 2 3" xfId="23155"/>
    <cellStyle name="SAPBEXchaText 3 2 3 3" xfId="23156"/>
    <cellStyle name="SAPBEXchaText 3 2 3 3 2" xfId="23157"/>
    <cellStyle name="SAPBEXchaText 3 2 3 3 2 2" xfId="23158"/>
    <cellStyle name="SAPBEXchaText 3 2 3 3 3" xfId="23159"/>
    <cellStyle name="SAPBEXchaText 3 2 3 4" xfId="23160"/>
    <cellStyle name="SAPBEXchaText 3 2 3 4 2" xfId="23161"/>
    <cellStyle name="SAPBEXchaText 3 2 3 5" xfId="23162"/>
    <cellStyle name="SAPBEXchaText 3 2 3 5 2" xfId="23163"/>
    <cellStyle name="SAPBEXchaText 3 2 3 6" xfId="23164"/>
    <cellStyle name="SAPBEXchaText 3 2 4" xfId="23165"/>
    <cellStyle name="SAPBEXchaText 3 2 4 2" xfId="23166"/>
    <cellStyle name="SAPBEXchaText 3 2 4 2 2" xfId="23167"/>
    <cellStyle name="SAPBEXchaText 3 2 4 2 2 2" xfId="23168"/>
    <cellStyle name="SAPBEXchaText 3 2 4 2 3" xfId="23169"/>
    <cellStyle name="SAPBEXchaText 3 2 4 3" xfId="23170"/>
    <cellStyle name="SAPBEXchaText 3 2 4 3 2" xfId="23171"/>
    <cellStyle name="SAPBEXchaText 3 2 4 3 2 2" xfId="23172"/>
    <cellStyle name="SAPBEXchaText 3 2 4 3 3" xfId="23173"/>
    <cellStyle name="SAPBEXchaText 3 2 4 4" xfId="23174"/>
    <cellStyle name="SAPBEXchaText 3 2 4 4 2" xfId="23175"/>
    <cellStyle name="SAPBEXchaText 3 2 4 5" xfId="23176"/>
    <cellStyle name="SAPBEXchaText 3 2 4 5 2" xfId="23177"/>
    <cellStyle name="SAPBEXchaText 3 2 4 6" xfId="23178"/>
    <cellStyle name="SAPBEXchaText 3 2 5" xfId="23179"/>
    <cellStyle name="SAPBEXchaText 3 2 5 2" xfId="23180"/>
    <cellStyle name="SAPBEXchaText 3 2 5 2 2" xfId="23181"/>
    <cellStyle name="SAPBEXchaText 3 2 5 2 3" xfId="23182"/>
    <cellStyle name="SAPBEXchaText 3 2 5 3" xfId="23183"/>
    <cellStyle name="SAPBEXchaText 3 2 5 4" xfId="23184"/>
    <cellStyle name="SAPBEXchaText 3 2 6" xfId="23185"/>
    <cellStyle name="SAPBEXchaText 3 2 6 2" xfId="23186"/>
    <cellStyle name="SAPBEXchaText 3 2 6 2 2" xfId="23187"/>
    <cellStyle name="SAPBEXchaText 3 2 6 2 3" xfId="23188"/>
    <cellStyle name="SAPBEXchaText 3 2 6 3" xfId="23189"/>
    <cellStyle name="SAPBEXchaText 3 2 6 4" xfId="23190"/>
    <cellStyle name="SAPBEXchaText 3 2 7" xfId="23191"/>
    <cellStyle name="SAPBEXchaText 3 2 7 2" xfId="23192"/>
    <cellStyle name="SAPBEXchaText 3 2 7 3" xfId="23193"/>
    <cellStyle name="SAPBEXchaText 3 2 8" xfId="23194"/>
    <cellStyle name="SAPBEXchaText 3 2 9" xfId="23195"/>
    <cellStyle name="SAPBEXchaText 3 2_Other Benefits Allocation %" xfId="23196"/>
    <cellStyle name="SAPBEXchaText 3 3" xfId="23197"/>
    <cellStyle name="SAPBEXchaText 3 3 2" xfId="23198"/>
    <cellStyle name="SAPBEXchaText 3 3 2 2" xfId="23199"/>
    <cellStyle name="SAPBEXchaText 3 3 2 2 2" xfId="23200"/>
    <cellStyle name="SAPBEXchaText 3 3 2 2 3" xfId="23201"/>
    <cellStyle name="SAPBEXchaText 3 3 2 3" xfId="23202"/>
    <cellStyle name="SAPBEXchaText 3 3 2 4" xfId="23203"/>
    <cellStyle name="SAPBEXchaText 3 3 3" xfId="23204"/>
    <cellStyle name="SAPBEXchaText 3 3 3 2" xfId="23205"/>
    <cellStyle name="SAPBEXchaText 3 3 3 2 2" xfId="23206"/>
    <cellStyle name="SAPBEXchaText 3 3 3 2 3" xfId="23207"/>
    <cellStyle name="SAPBEXchaText 3 3 3 3" xfId="23208"/>
    <cellStyle name="SAPBEXchaText 3 3 3 4" xfId="23209"/>
    <cellStyle name="SAPBEXchaText 3 3 4" xfId="23210"/>
    <cellStyle name="SAPBEXchaText 3 3 4 2" xfId="23211"/>
    <cellStyle name="SAPBEXchaText 3 3 4 2 2" xfId="23212"/>
    <cellStyle name="SAPBEXchaText 3 3 4 2 3" xfId="23213"/>
    <cellStyle name="SAPBEXchaText 3 3 4 3" xfId="23214"/>
    <cellStyle name="SAPBEXchaText 3 3 4 4" xfId="23215"/>
    <cellStyle name="SAPBEXchaText 3 3 5" xfId="23216"/>
    <cellStyle name="SAPBEXchaText 3 3 5 2" xfId="23217"/>
    <cellStyle name="SAPBEXchaText 3 3 5 2 2" xfId="23218"/>
    <cellStyle name="SAPBEXchaText 3 3 5 2 3" xfId="23219"/>
    <cellStyle name="SAPBEXchaText 3 3 5 3" xfId="23220"/>
    <cellStyle name="SAPBEXchaText 3 3 5 4" xfId="23221"/>
    <cellStyle name="SAPBEXchaText 3 3 6" xfId="23222"/>
    <cellStyle name="SAPBEXchaText 3 3 6 2" xfId="23223"/>
    <cellStyle name="SAPBEXchaText 3 3 6 2 2" xfId="23224"/>
    <cellStyle name="SAPBEXchaText 3 3 6 2 3" xfId="23225"/>
    <cellStyle name="SAPBEXchaText 3 3 6 3" xfId="23226"/>
    <cellStyle name="SAPBEXchaText 3 3 6 4" xfId="23227"/>
    <cellStyle name="SAPBEXchaText 3 3 7" xfId="23228"/>
    <cellStyle name="SAPBEXchaText 3 3 7 2" xfId="23229"/>
    <cellStyle name="SAPBEXchaText 3 3 7 3" xfId="23230"/>
    <cellStyle name="SAPBEXchaText 3 3 8" xfId="23231"/>
    <cellStyle name="SAPBEXchaText 3 3 9" xfId="23232"/>
    <cellStyle name="SAPBEXchaText 3 4" xfId="23233"/>
    <cellStyle name="SAPBEXchaText 3 4 2" xfId="23234"/>
    <cellStyle name="SAPBEXchaText 3 4 2 2" xfId="23235"/>
    <cellStyle name="SAPBEXchaText 3 4 2 2 2" xfId="23236"/>
    <cellStyle name="SAPBEXchaText 3 4 2 2 2 2" xfId="23237"/>
    <cellStyle name="SAPBEXchaText 3 4 2 2 3" xfId="23238"/>
    <cellStyle name="SAPBEXchaText 3 4 2 3" xfId="23239"/>
    <cellStyle name="SAPBEXchaText 3 4 2 3 2" xfId="23240"/>
    <cellStyle name="SAPBEXchaText 3 4 2 3 2 2" xfId="23241"/>
    <cellStyle name="SAPBEXchaText 3 4 2 3 3" xfId="23242"/>
    <cellStyle name="SAPBEXchaText 3 4 2 4" xfId="23243"/>
    <cellStyle name="SAPBEXchaText 3 4 2 4 2" xfId="23244"/>
    <cellStyle name="SAPBEXchaText 3 4 2 5" xfId="23245"/>
    <cellStyle name="SAPBEXchaText 3 4 2 5 2" xfId="23246"/>
    <cellStyle name="SAPBEXchaText 3 4 2 6" xfId="23247"/>
    <cellStyle name="SAPBEXchaText 3 4 3" xfId="23248"/>
    <cellStyle name="SAPBEXchaText 3 4 3 2" xfId="23249"/>
    <cellStyle name="SAPBEXchaText 3 4 3 2 2" xfId="23250"/>
    <cellStyle name="SAPBEXchaText 3 4 3 2 2 2" xfId="23251"/>
    <cellStyle name="SAPBEXchaText 3 4 3 2 3" xfId="23252"/>
    <cellStyle name="SAPBEXchaText 3 4 3 3" xfId="23253"/>
    <cellStyle name="SAPBEXchaText 3 4 3 3 2" xfId="23254"/>
    <cellStyle name="SAPBEXchaText 3 4 3 3 2 2" xfId="23255"/>
    <cellStyle name="SAPBEXchaText 3 4 3 3 3" xfId="23256"/>
    <cellStyle name="SAPBEXchaText 3 4 3 4" xfId="23257"/>
    <cellStyle name="SAPBEXchaText 3 4 3 4 2" xfId="23258"/>
    <cellStyle name="SAPBEXchaText 3 4 3 5" xfId="23259"/>
    <cellStyle name="SAPBEXchaText 3 4 3 5 2" xfId="23260"/>
    <cellStyle name="SAPBEXchaText 3 4 3 6" xfId="23261"/>
    <cellStyle name="SAPBEXchaText 3 4 4" xfId="23262"/>
    <cellStyle name="SAPBEXchaText 3 4 4 2" xfId="23263"/>
    <cellStyle name="SAPBEXchaText 3 4 4 2 2" xfId="23264"/>
    <cellStyle name="SAPBEXchaText 3 4 4 2 3" xfId="23265"/>
    <cellStyle name="SAPBEXchaText 3 4 4 3" xfId="23266"/>
    <cellStyle name="SAPBEXchaText 3 4 4 4" xfId="23267"/>
    <cellStyle name="SAPBEXchaText 3 4 5" xfId="23268"/>
    <cellStyle name="SAPBEXchaText 3 4 5 2" xfId="23269"/>
    <cellStyle name="SAPBEXchaText 3 4 5 2 2" xfId="23270"/>
    <cellStyle name="SAPBEXchaText 3 4 5 2 3" xfId="23271"/>
    <cellStyle name="SAPBEXchaText 3 4 5 3" xfId="23272"/>
    <cellStyle name="SAPBEXchaText 3 4 5 4" xfId="23273"/>
    <cellStyle name="SAPBEXchaText 3 4 6" xfId="23274"/>
    <cellStyle name="SAPBEXchaText 3 4 6 2" xfId="23275"/>
    <cellStyle name="SAPBEXchaText 3 4 6 2 2" xfId="23276"/>
    <cellStyle name="SAPBEXchaText 3 4 6 2 3" xfId="23277"/>
    <cellStyle name="SAPBEXchaText 3 4 6 3" xfId="23278"/>
    <cellStyle name="SAPBEXchaText 3 4 6 4" xfId="23279"/>
    <cellStyle name="SAPBEXchaText 3 4 7" xfId="23280"/>
    <cellStyle name="SAPBEXchaText 3 4 7 2" xfId="23281"/>
    <cellStyle name="SAPBEXchaText 3 4 7 3" xfId="23282"/>
    <cellStyle name="SAPBEXchaText 3 4 8" xfId="23283"/>
    <cellStyle name="SAPBEXchaText 3 4 9" xfId="23284"/>
    <cellStyle name="SAPBEXchaText 3 4_Other Benefits Allocation %" xfId="23285"/>
    <cellStyle name="SAPBEXchaText 3 5" xfId="23286"/>
    <cellStyle name="SAPBEXchaText 3 5 2" xfId="23287"/>
    <cellStyle name="SAPBEXchaText 3 5 2 2" xfId="23288"/>
    <cellStyle name="SAPBEXchaText 3 5 2 3" xfId="23289"/>
    <cellStyle name="SAPBEXchaText 3 5 3" xfId="23290"/>
    <cellStyle name="SAPBEXchaText 3 5 4" xfId="23291"/>
    <cellStyle name="SAPBEXchaText 3 6" xfId="23292"/>
    <cellStyle name="SAPBEXchaText 3 6 2" xfId="23293"/>
    <cellStyle name="SAPBEXchaText 3 6 2 2" xfId="23294"/>
    <cellStyle name="SAPBEXchaText 3 6 2 3" xfId="23295"/>
    <cellStyle name="SAPBEXchaText 3 6 3" xfId="23296"/>
    <cellStyle name="SAPBEXchaText 3 6 4" xfId="23297"/>
    <cellStyle name="SAPBEXchaText 3 7" xfId="23298"/>
    <cellStyle name="SAPBEXchaText 3 7 2" xfId="23299"/>
    <cellStyle name="SAPBEXchaText 3 7 2 2" xfId="23300"/>
    <cellStyle name="SAPBEXchaText 3 7 2 3" xfId="23301"/>
    <cellStyle name="SAPBEXchaText 3 7 3" xfId="23302"/>
    <cellStyle name="SAPBEXchaText 3 7 4" xfId="23303"/>
    <cellStyle name="SAPBEXchaText 3 8" xfId="23304"/>
    <cellStyle name="SAPBEXchaText 3 8 2" xfId="23305"/>
    <cellStyle name="SAPBEXchaText 3 8 2 2" xfId="23306"/>
    <cellStyle name="SAPBEXchaText 3 8 2 3" xfId="23307"/>
    <cellStyle name="SAPBEXchaText 3 8 3" xfId="23308"/>
    <cellStyle name="SAPBEXchaText 3 8 4" xfId="23309"/>
    <cellStyle name="SAPBEXchaText 3 9" xfId="23310"/>
    <cellStyle name="SAPBEXchaText 3 9 2" xfId="23311"/>
    <cellStyle name="SAPBEXchaText 3 9 2 2" xfId="23312"/>
    <cellStyle name="SAPBEXchaText 3 9 2 3" xfId="23313"/>
    <cellStyle name="SAPBEXchaText 3 9 3" xfId="23314"/>
    <cellStyle name="SAPBEXchaText 3 9 4" xfId="23315"/>
    <cellStyle name="SAPBEXchaText 3_401K Summary" xfId="23316"/>
    <cellStyle name="SAPBEXchaText 30" xfId="23317"/>
    <cellStyle name="SAPBEXchaText 31" xfId="23318"/>
    <cellStyle name="SAPBEXchaText 32" xfId="23319"/>
    <cellStyle name="SAPBEXchaText 33" xfId="23320"/>
    <cellStyle name="SAPBEXchaText 34" xfId="23321"/>
    <cellStyle name="SAPBEXchaText 4" xfId="23322"/>
    <cellStyle name="SAPBEXchaText 4 10" xfId="23323"/>
    <cellStyle name="SAPBEXchaText 4 11" xfId="23324"/>
    <cellStyle name="SAPBEXchaText 4 11 2" xfId="23325"/>
    <cellStyle name="SAPBEXchaText 4 11 2 2" xfId="23326"/>
    <cellStyle name="SAPBEXchaText 4 11 3" xfId="23327"/>
    <cellStyle name="SAPBEXchaText 4 12" xfId="23328"/>
    <cellStyle name="SAPBEXchaText 4 2" xfId="23329"/>
    <cellStyle name="SAPBEXchaText 4 2 2" xfId="23330"/>
    <cellStyle name="SAPBEXchaText 4 2 2 2" xfId="23331"/>
    <cellStyle name="SAPBEXchaText 4 2 2 2 2" xfId="23332"/>
    <cellStyle name="SAPBEXchaText 4 2 2 2 2 2" xfId="23333"/>
    <cellStyle name="SAPBEXchaText 4 2 2 2 3" xfId="23334"/>
    <cellStyle name="SAPBEXchaText 4 2 2 3" xfId="23335"/>
    <cellStyle name="SAPBEXchaText 4 2 2 3 2" xfId="23336"/>
    <cellStyle name="SAPBEXchaText 4 2 2 3 2 2" xfId="23337"/>
    <cellStyle name="SAPBEXchaText 4 2 2 3 3" xfId="23338"/>
    <cellStyle name="SAPBEXchaText 4 2 2 4" xfId="23339"/>
    <cellStyle name="SAPBEXchaText 4 2 2 4 2" xfId="23340"/>
    <cellStyle name="SAPBEXchaText 4 2 2 5" xfId="23341"/>
    <cellStyle name="SAPBEXchaText 4 2 2 5 2" xfId="23342"/>
    <cellStyle name="SAPBEXchaText 4 2 2 6" xfId="23343"/>
    <cellStyle name="SAPBEXchaText 4 2 3" xfId="23344"/>
    <cellStyle name="SAPBEXchaText 4 2 3 2" xfId="23345"/>
    <cellStyle name="SAPBEXchaText 4 2 3 2 2" xfId="23346"/>
    <cellStyle name="SAPBEXchaText 4 2 3 2 2 2" xfId="23347"/>
    <cellStyle name="SAPBEXchaText 4 2 3 2 3" xfId="23348"/>
    <cellStyle name="SAPBEXchaText 4 2 3 3" xfId="23349"/>
    <cellStyle name="SAPBEXchaText 4 2 3 3 2" xfId="23350"/>
    <cellStyle name="SAPBEXchaText 4 2 3 3 2 2" xfId="23351"/>
    <cellStyle name="SAPBEXchaText 4 2 3 3 3" xfId="23352"/>
    <cellStyle name="SAPBEXchaText 4 2 3 4" xfId="23353"/>
    <cellStyle name="SAPBEXchaText 4 2 3 4 2" xfId="23354"/>
    <cellStyle name="SAPBEXchaText 4 2 3 5" xfId="23355"/>
    <cellStyle name="SAPBEXchaText 4 2 3 5 2" xfId="23356"/>
    <cellStyle name="SAPBEXchaText 4 2 3 6" xfId="23357"/>
    <cellStyle name="SAPBEXchaText 4 2 4" xfId="23358"/>
    <cellStyle name="SAPBEXchaText 4 2 4 2" xfId="23359"/>
    <cellStyle name="SAPBEXchaText 4 2 4 2 2" xfId="23360"/>
    <cellStyle name="SAPBEXchaText 4 2 4 2 2 2" xfId="23361"/>
    <cellStyle name="SAPBEXchaText 4 2 4 2 3" xfId="23362"/>
    <cellStyle name="SAPBEXchaText 4 2 4 3" xfId="23363"/>
    <cellStyle name="SAPBEXchaText 4 2 4 3 2" xfId="23364"/>
    <cellStyle name="SAPBEXchaText 4 2 4 3 2 2" xfId="23365"/>
    <cellStyle name="SAPBEXchaText 4 2 4 3 3" xfId="23366"/>
    <cellStyle name="SAPBEXchaText 4 2 4 4" xfId="23367"/>
    <cellStyle name="SAPBEXchaText 4 2 4 4 2" xfId="23368"/>
    <cellStyle name="SAPBEXchaText 4 2 4 5" xfId="23369"/>
    <cellStyle name="SAPBEXchaText 4 2 4 5 2" xfId="23370"/>
    <cellStyle name="SAPBEXchaText 4 2 4 6" xfId="23371"/>
    <cellStyle name="SAPBEXchaText 4 2 5" xfId="23372"/>
    <cellStyle name="SAPBEXchaText 4 2 5 2" xfId="23373"/>
    <cellStyle name="SAPBEXchaText 4 2 5 2 2" xfId="23374"/>
    <cellStyle name="SAPBEXchaText 4 2 5 3" xfId="23375"/>
    <cellStyle name="SAPBEXchaText 4 2 6" xfId="23376"/>
    <cellStyle name="SAPBEXchaText 4 2_Other Benefits Allocation %" xfId="23377"/>
    <cellStyle name="SAPBEXchaText 4 3" xfId="23378"/>
    <cellStyle name="SAPBEXchaText 4 3 2" xfId="23379"/>
    <cellStyle name="SAPBEXchaText 4 3 2 2" xfId="23380"/>
    <cellStyle name="SAPBEXchaText 4 3 2 3" xfId="23381"/>
    <cellStyle name="SAPBEXchaText 4 3 3" xfId="23382"/>
    <cellStyle name="SAPBEXchaText 4 3 4" xfId="23383"/>
    <cellStyle name="SAPBEXchaText 4 3_Other Benefits Allocation %" xfId="23384"/>
    <cellStyle name="SAPBEXchaText 4 4" xfId="23385"/>
    <cellStyle name="SAPBEXchaText 4 4 2" xfId="23386"/>
    <cellStyle name="SAPBEXchaText 4 4 2 2" xfId="23387"/>
    <cellStyle name="SAPBEXchaText 4 4 2 2 2" xfId="23388"/>
    <cellStyle name="SAPBEXchaText 4 4 2 2 2 2" xfId="23389"/>
    <cellStyle name="SAPBEXchaText 4 4 2 2 3" xfId="23390"/>
    <cellStyle name="SAPBEXchaText 4 4 2 3" xfId="23391"/>
    <cellStyle name="SAPBEXchaText 4 4 2 3 2" xfId="23392"/>
    <cellStyle name="SAPBEXchaText 4 4 2 3 2 2" xfId="23393"/>
    <cellStyle name="SAPBEXchaText 4 4 2 3 3" xfId="23394"/>
    <cellStyle name="SAPBEXchaText 4 4 2 4" xfId="23395"/>
    <cellStyle name="SAPBEXchaText 4 4 2 4 2" xfId="23396"/>
    <cellStyle name="SAPBEXchaText 4 4 2 5" xfId="23397"/>
    <cellStyle name="SAPBEXchaText 4 4 2 5 2" xfId="23398"/>
    <cellStyle name="SAPBEXchaText 4 4 2 6" xfId="23399"/>
    <cellStyle name="SAPBEXchaText 4 4 3" xfId="23400"/>
    <cellStyle name="SAPBEXchaText 4 4 3 2" xfId="23401"/>
    <cellStyle name="SAPBEXchaText 4 4 3 2 2" xfId="23402"/>
    <cellStyle name="SAPBEXchaText 4 4 3 2 2 2" xfId="23403"/>
    <cellStyle name="SAPBEXchaText 4 4 3 2 3" xfId="23404"/>
    <cellStyle name="SAPBEXchaText 4 4 3 3" xfId="23405"/>
    <cellStyle name="SAPBEXchaText 4 4 3 3 2" xfId="23406"/>
    <cellStyle name="SAPBEXchaText 4 4 3 3 2 2" xfId="23407"/>
    <cellStyle name="SAPBEXchaText 4 4 3 3 3" xfId="23408"/>
    <cellStyle name="SAPBEXchaText 4 4 3 4" xfId="23409"/>
    <cellStyle name="SAPBEXchaText 4 4 3 4 2" xfId="23410"/>
    <cellStyle name="SAPBEXchaText 4 4 3 5" xfId="23411"/>
    <cellStyle name="SAPBEXchaText 4 4 3 5 2" xfId="23412"/>
    <cellStyle name="SAPBEXchaText 4 4 3 6" xfId="23413"/>
    <cellStyle name="SAPBEXchaText 4 4 4" xfId="23414"/>
    <cellStyle name="SAPBEXchaText 4 4 4 2" xfId="23415"/>
    <cellStyle name="SAPBEXchaText 4 4 4 2 2" xfId="23416"/>
    <cellStyle name="SAPBEXchaText 4 4 4 3" xfId="23417"/>
    <cellStyle name="SAPBEXchaText 4 4 5" xfId="23418"/>
    <cellStyle name="SAPBEXchaText 4 4 5 2" xfId="23419"/>
    <cellStyle name="SAPBEXchaText 4 4 5 2 2" xfId="23420"/>
    <cellStyle name="SAPBEXchaText 4 4 5 3" xfId="23421"/>
    <cellStyle name="SAPBEXchaText 4 4 6" xfId="23422"/>
    <cellStyle name="SAPBEXchaText 4 4 6 2" xfId="23423"/>
    <cellStyle name="SAPBEXchaText 4 4 7" xfId="23424"/>
    <cellStyle name="SAPBEXchaText 4 4 7 2" xfId="23425"/>
    <cellStyle name="SAPBEXchaText 4 4 8" xfId="23426"/>
    <cellStyle name="SAPBEXchaText 4 4_Other Benefits Allocation %" xfId="23427"/>
    <cellStyle name="SAPBEXchaText 4 5" xfId="23428"/>
    <cellStyle name="SAPBEXchaText 4 5 2" xfId="23429"/>
    <cellStyle name="SAPBEXchaText 4 5 2 2" xfId="23430"/>
    <cellStyle name="SAPBEXchaText 4 5 2 3" xfId="23431"/>
    <cellStyle name="SAPBEXchaText 4 5 3" xfId="23432"/>
    <cellStyle name="SAPBEXchaText 4 5 4" xfId="23433"/>
    <cellStyle name="SAPBEXchaText 4 6" xfId="23434"/>
    <cellStyle name="SAPBEXchaText 4 6 2" xfId="23435"/>
    <cellStyle name="SAPBEXchaText 4 6 2 2" xfId="23436"/>
    <cellStyle name="SAPBEXchaText 4 6 2 3" xfId="23437"/>
    <cellStyle name="SAPBEXchaText 4 6 3" xfId="23438"/>
    <cellStyle name="SAPBEXchaText 4 6 4" xfId="23439"/>
    <cellStyle name="SAPBEXchaText 4 7" xfId="23440"/>
    <cellStyle name="SAPBEXchaText 4 7 2" xfId="23441"/>
    <cellStyle name="SAPBEXchaText 4 7 3" xfId="23442"/>
    <cellStyle name="SAPBEXchaText 4 8" xfId="23443"/>
    <cellStyle name="SAPBEXchaText 4 9" xfId="23444"/>
    <cellStyle name="SAPBEXchaText 4_401K Summary" xfId="23445"/>
    <cellStyle name="SAPBEXchaText 5" xfId="23446"/>
    <cellStyle name="SAPBEXchaText 5 2" xfId="23447"/>
    <cellStyle name="SAPBEXchaText 5 2 2" xfId="23448"/>
    <cellStyle name="SAPBEXchaText 5 2 2 2" xfId="23449"/>
    <cellStyle name="SAPBEXchaText 5 2 2 3" xfId="23450"/>
    <cellStyle name="SAPBEXchaText 5 2 3" xfId="23451"/>
    <cellStyle name="SAPBEXchaText 5 2 4" xfId="23452"/>
    <cellStyle name="SAPBEXchaText 5 3" xfId="23453"/>
    <cellStyle name="SAPBEXchaText 5 3 2" xfId="23454"/>
    <cellStyle name="SAPBEXchaText 5 3 2 2" xfId="23455"/>
    <cellStyle name="SAPBEXchaText 5 3 2 3" xfId="23456"/>
    <cellStyle name="SAPBEXchaText 5 3 3" xfId="23457"/>
    <cellStyle name="SAPBEXchaText 5 3 4" xfId="23458"/>
    <cellStyle name="SAPBEXchaText 5 4" xfId="23459"/>
    <cellStyle name="SAPBEXchaText 5 4 2" xfId="23460"/>
    <cellStyle name="SAPBEXchaText 5 4 2 2" xfId="23461"/>
    <cellStyle name="SAPBEXchaText 5 4 2 3" xfId="23462"/>
    <cellStyle name="SAPBEXchaText 5 4 3" xfId="23463"/>
    <cellStyle name="SAPBEXchaText 5 4 4" xfId="23464"/>
    <cellStyle name="SAPBEXchaText 5 5" xfId="23465"/>
    <cellStyle name="SAPBEXchaText 5 5 2" xfId="23466"/>
    <cellStyle name="SAPBEXchaText 5 5 2 2" xfId="23467"/>
    <cellStyle name="SAPBEXchaText 5 5 2 3" xfId="23468"/>
    <cellStyle name="SAPBEXchaText 5 5 3" xfId="23469"/>
    <cellStyle name="SAPBEXchaText 5 5 4" xfId="23470"/>
    <cellStyle name="SAPBEXchaText 5 6" xfId="23471"/>
    <cellStyle name="SAPBEXchaText 5 6 2" xfId="23472"/>
    <cellStyle name="SAPBEXchaText 5 6 2 2" xfId="23473"/>
    <cellStyle name="SAPBEXchaText 5 6 2 3" xfId="23474"/>
    <cellStyle name="SAPBEXchaText 5 6 3" xfId="23475"/>
    <cellStyle name="SAPBEXchaText 5 6 4" xfId="23476"/>
    <cellStyle name="SAPBEXchaText 5 7" xfId="23477"/>
    <cellStyle name="SAPBEXchaText 5 7 2" xfId="23478"/>
    <cellStyle name="SAPBEXchaText 5 7 3" xfId="23479"/>
    <cellStyle name="SAPBEXchaText 5 8" xfId="23480"/>
    <cellStyle name="SAPBEXchaText 5 9" xfId="23481"/>
    <cellStyle name="SAPBEXchaText 6" xfId="23482"/>
    <cellStyle name="SAPBEXchaText 6 2" xfId="23483"/>
    <cellStyle name="SAPBEXchaText 6 2 2" xfId="23484"/>
    <cellStyle name="SAPBEXchaText 6 2 2 2" xfId="23485"/>
    <cellStyle name="SAPBEXchaText 6 2 2 3" xfId="23486"/>
    <cellStyle name="SAPBEXchaText 6 2 3" xfId="23487"/>
    <cellStyle name="SAPBEXchaText 6 2 4" xfId="23488"/>
    <cellStyle name="SAPBEXchaText 6 3" xfId="23489"/>
    <cellStyle name="SAPBEXchaText 6 3 2" xfId="23490"/>
    <cellStyle name="SAPBEXchaText 6 3 2 2" xfId="23491"/>
    <cellStyle name="SAPBEXchaText 6 3 2 3" xfId="23492"/>
    <cellStyle name="SAPBEXchaText 6 3 3" xfId="23493"/>
    <cellStyle name="SAPBEXchaText 6 3 4" xfId="23494"/>
    <cellStyle name="SAPBEXchaText 6 4" xfId="23495"/>
    <cellStyle name="SAPBEXchaText 6 4 2" xfId="23496"/>
    <cellStyle name="SAPBEXchaText 6 4 2 2" xfId="23497"/>
    <cellStyle name="SAPBEXchaText 6 4 2 3" xfId="23498"/>
    <cellStyle name="SAPBEXchaText 6 4 3" xfId="23499"/>
    <cellStyle name="SAPBEXchaText 6 4 4" xfId="23500"/>
    <cellStyle name="SAPBEXchaText 6 5" xfId="23501"/>
    <cellStyle name="SAPBEXchaText 6 5 2" xfId="23502"/>
    <cellStyle name="SAPBEXchaText 6 5 2 2" xfId="23503"/>
    <cellStyle name="SAPBEXchaText 6 5 2 3" xfId="23504"/>
    <cellStyle name="SAPBEXchaText 6 5 3" xfId="23505"/>
    <cellStyle name="SAPBEXchaText 6 5 4" xfId="23506"/>
    <cellStyle name="SAPBEXchaText 6 6" xfId="23507"/>
    <cellStyle name="SAPBEXchaText 6 6 2" xfId="23508"/>
    <cellStyle name="SAPBEXchaText 6 6 2 2" xfId="23509"/>
    <cellStyle name="SAPBEXchaText 6 6 2 3" xfId="23510"/>
    <cellStyle name="SAPBEXchaText 6 6 3" xfId="23511"/>
    <cellStyle name="SAPBEXchaText 6 6 4" xfId="23512"/>
    <cellStyle name="SAPBEXchaText 6 7" xfId="23513"/>
    <cellStyle name="SAPBEXchaText 6 7 2" xfId="23514"/>
    <cellStyle name="SAPBEXchaText 6 7 3" xfId="23515"/>
    <cellStyle name="SAPBEXchaText 6 8" xfId="23516"/>
    <cellStyle name="SAPBEXchaText 6 9" xfId="23517"/>
    <cellStyle name="SAPBEXchaText 7" xfId="23518"/>
    <cellStyle name="SAPBEXchaText 7 2" xfId="23519"/>
    <cellStyle name="SAPBEXchaText 7 2 2" xfId="23520"/>
    <cellStyle name="SAPBEXchaText 7 2 3" xfId="23521"/>
    <cellStyle name="SAPBEXchaText 7 3" xfId="23522"/>
    <cellStyle name="SAPBEXchaText 7 4" xfId="23523"/>
    <cellStyle name="SAPBEXchaText 8" xfId="23524"/>
    <cellStyle name="SAPBEXchaText 8 2" xfId="23525"/>
    <cellStyle name="SAPBEXchaText 8 2 2" xfId="23526"/>
    <cellStyle name="SAPBEXchaText 8 2 3" xfId="23527"/>
    <cellStyle name="SAPBEXchaText 8 3" xfId="23528"/>
    <cellStyle name="SAPBEXchaText 8 4" xfId="23529"/>
    <cellStyle name="SAPBEXchaText 9" xfId="23530"/>
    <cellStyle name="SAPBEXchaText 9 2" xfId="23531"/>
    <cellStyle name="SAPBEXchaText 9 2 2" xfId="23532"/>
    <cellStyle name="SAPBEXchaText 9 2 3" xfId="23533"/>
    <cellStyle name="SAPBEXchaText 9 3" xfId="23534"/>
    <cellStyle name="SAPBEXchaText 9 4" xfId="23535"/>
    <cellStyle name="SAPBEXchaText_01-13 NEE  F&amp;O Prelim" xfId="23536"/>
    <cellStyle name="SAPBEXexcBad7" xfId="23537"/>
    <cellStyle name="SAPBEXexcBad7 10" xfId="23538"/>
    <cellStyle name="SAPBEXexcBad7 10 2" xfId="23539"/>
    <cellStyle name="SAPBEXexcBad7 10 2 2" xfId="23540"/>
    <cellStyle name="SAPBEXexcBad7 10 2 2 2" xfId="23541"/>
    <cellStyle name="SAPBEXexcBad7 10 2 3" xfId="23542"/>
    <cellStyle name="SAPBEXexcBad7 10 3" xfId="23543"/>
    <cellStyle name="SAPBEXexcBad7 10 3 2" xfId="23544"/>
    <cellStyle name="SAPBEXexcBad7 10 3 2 2" xfId="23545"/>
    <cellStyle name="SAPBEXexcBad7 10 3 3" xfId="23546"/>
    <cellStyle name="SAPBEXexcBad7 10 4" xfId="23547"/>
    <cellStyle name="SAPBEXexcBad7 10 4 2" xfId="23548"/>
    <cellStyle name="SAPBEXexcBad7 10 5" xfId="23549"/>
    <cellStyle name="SAPBEXexcBad7 10 5 2" xfId="23550"/>
    <cellStyle name="SAPBEXexcBad7 10 6" xfId="23551"/>
    <cellStyle name="SAPBEXexcBad7 11" xfId="23552"/>
    <cellStyle name="SAPBEXexcBad7 11 2" xfId="23553"/>
    <cellStyle name="SAPBEXexcBad7 11 2 2" xfId="23554"/>
    <cellStyle name="SAPBEXexcBad7 11 2 2 2" xfId="23555"/>
    <cellStyle name="SAPBEXexcBad7 11 2 3" xfId="23556"/>
    <cellStyle name="SAPBEXexcBad7 11 3" xfId="23557"/>
    <cellStyle name="SAPBEXexcBad7 11 3 2" xfId="23558"/>
    <cellStyle name="SAPBEXexcBad7 11 3 2 2" xfId="23559"/>
    <cellStyle name="SAPBEXexcBad7 11 3 3" xfId="23560"/>
    <cellStyle name="SAPBEXexcBad7 11 4" xfId="23561"/>
    <cellStyle name="SAPBEXexcBad7 11 4 2" xfId="23562"/>
    <cellStyle name="SAPBEXexcBad7 11 5" xfId="23563"/>
    <cellStyle name="SAPBEXexcBad7 11 5 2" xfId="23564"/>
    <cellStyle name="SAPBEXexcBad7 11 6" xfId="23565"/>
    <cellStyle name="SAPBEXexcBad7 12" xfId="23566"/>
    <cellStyle name="SAPBEXexcBad7 12 2" xfId="23567"/>
    <cellStyle name="SAPBEXexcBad7 12 2 2" xfId="23568"/>
    <cellStyle name="SAPBEXexcBad7 12 2 2 2" xfId="23569"/>
    <cellStyle name="SAPBEXexcBad7 12 2 3" xfId="23570"/>
    <cellStyle name="SAPBEXexcBad7 12 3" xfId="23571"/>
    <cellStyle name="SAPBEXexcBad7 12 3 2" xfId="23572"/>
    <cellStyle name="SAPBEXexcBad7 12 3 2 2" xfId="23573"/>
    <cellStyle name="SAPBEXexcBad7 12 3 3" xfId="23574"/>
    <cellStyle name="SAPBEXexcBad7 12 4" xfId="23575"/>
    <cellStyle name="SAPBEXexcBad7 12 4 2" xfId="23576"/>
    <cellStyle name="SAPBEXexcBad7 12 5" xfId="23577"/>
    <cellStyle name="SAPBEXexcBad7 12 5 2" xfId="23578"/>
    <cellStyle name="SAPBEXexcBad7 12 6" xfId="23579"/>
    <cellStyle name="SAPBEXexcBad7 13" xfId="23580"/>
    <cellStyle name="SAPBEXexcBad7 13 2" xfId="23581"/>
    <cellStyle name="SAPBEXexcBad7 13 2 2" xfId="23582"/>
    <cellStyle name="SAPBEXexcBad7 13 3" xfId="23583"/>
    <cellStyle name="SAPBEXexcBad7 14" xfId="23584"/>
    <cellStyle name="SAPBEXexcBad7 14 2" xfId="23585"/>
    <cellStyle name="SAPBEXexcBad7 14 2 2" xfId="23586"/>
    <cellStyle name="SAPBEXexcBad7 14 3" xfId="23587"/>
    <cellStyle name="SAPBEXexcBad7 15" xfId="23588"/>
    <cellStyle name="SAPBEXexcBad7 15 2" xfId="23589"/>
    <cellStyle name="SAPBEXexcBad7 15 2 2" xfId="23590"/>
    <cellStyle name="SAPBEXexcBad7 15 3" xfId="23591"/>
    <cellStyle name="SAPBEXexcBad7 16" xfId="23592"/>
    <cellStyle name="SAPBEXexcBad7 17" xfId="23593"/>
    <cellStyle name="SAPBEXexcBad7 2" xfId="23594"/>
    <cellStyle name="SAPBEXexcBad7 2 10" xfId="23595"/>
    <cellStyle name="SAPBEXexcBad7 2 10 2" xfId="23596"/>
    <cellStyle name="SAPBEXexcBad7 2 10 2 2" xfId="23597"/>
    <cellStyle name="SAPBEXexcBad7 2 10 3" xfId="23598"/>
    <cellStyle name="SAPBEXexcBad7 2 11" xfId="23599"/>
    <cellStyle name="SAPBEXexcBad7 2 11 2" xfId="23600"/>
    <cellStyle name="SAPBEXexcBad7 2 11 2 2" xfId="23601"/>
    <cellStyle name="SAPBEXexcBad7 2 11 3" xfId="23602"/>
    <cellStyle name="SAPBEXexcBad7 2 12" xfId="23603"/>
    <cellStyle name="SAPBEXexcBad7 2 12 2" xfId="23604"/>
    <cellStyle name="SAPBEXexcBad7 2 12 2 2" xfId="23605"/>
    <cellStyle name="SAPBEXexcBad7 2 12 3" xfId="23606"/>
    <cellStyle name="SAPBEXexcBad7 2 13" xfId="23607"/>
    <cellStyle name="SAPBEXexcBad7 2 13 2" xfId="23608"/>
    <cellStyle name="SAPBEXexcBad7 2 13 2 2" xfId="23609"/>
    <cellStyle name="SAPBEXexcBad7 2 13 3" xfId="23610"/>
    <cellStyle name="SAPBEXexcBad7 2 14" xfId="23611"/>
    <cellStyle name="SAPBEXexcBad7 2 14 2" xfId="23612"/>
    <cellStyle name="SAPBEXexcBad7 2 14 3" xfId="23613"/>
    <cellStyle name="SAPBEXexcBad7 2 15" xfId="23614"/>
    <cellStyle name="SAPBEXexcBad7 2 16" xfId="23615"/>
    <cellStyle name="SAPBEXexcBad7 2 2" xfId="23616"/>
    <cellStyle name="SAPBEXexcBad7 2 2 10" xfId="23617"/>
    <cellStyle name="SAPBEXexcBad7 2 2 10 2" xfId="23618"/>
    <cellStyle name="SAPBEXexcBad7 2 2 10 2 2" xfId="23619"/>
    <cellStyle name="SAPBEXexcBad7 2 2 10 3" xfId="23620"/>
    <cellStyle name="SAPBEXexcBad7 2 2 11" xfId="23621"/>
    <cellStyle name="SAPBEXexcBad7 2 2 11 2" xfId="23622"/>
    <cellStyle name="SAPBEXexcBad7 2 2 11 2 2" xfId="23623"/>
    <cellStyle name="SAPBEXexcBad7 2 2 11 3" xfId="23624"/>
    <cellStyle name="SAPBEXexcBad7 2 2 12" xfId="23625"/>
    <cellStyle name="SAPBEXexcBad7 2 2 2" xfId="23626"/>
    <cellStyle name="SAPBEXexcBad7 2 2 2 2" xfId="23627"/>
    <cellStyle name="SAPBEXexcBad7 2 2 2 2 2" xfId="23628"/>
    <cellStyle name="SAPBEXexcBad7 2 2 2 2 2 2" xfId="23629"/>
    <cellStyle name="SAPBEXexcBad7 2 2 2 2 2 2 2" xfId="23630"/>
    <cellStyle name="SAPBEXexcBad7 2 2 2 2 2 3" xfId="23631"/>
    <cellStyle name="SAPBEXexcBad7 2 2 2 2 3" xfId="23632"/>
    <cellStyle name="SAPBEXexcBad7 2 2 2 2 3 2" xfId="23633"/>
    <cellStyle name="SAPBEXexcBad7 2 2 2 2 3 2 2" xfId="23634"/>
    <cellStyle name="SAPBEXexcBad7 2 2 2 2 3 3" xfId="23635"/>
    <cellStyle name="SAPBEXexcBad7 2 2 2 2 4" xfId="23636"/>
    <cellStyle name="SAPBEXexcBad7 2 2 2 2 4 2" xfId="23637"/>
    <cellStyle name="SAPBEXexcBad7 2 2 2 2 5" xfId="23638"/>
    <cellStyle name="SAPBEXexcBad7 2 2 2 2 5 2" xfId="23639"/>
    <cellStyle name="SAPBEXexcBad7 2 2 2 2 6" xfId="23640"/>
    <cellStyle name="SAPBEXexcBad7 2 2 2 3" xfId="23641"/>
    <cellStyle name="SAPBEXexcBad7 2 2 2 3 2" xfId="23642"/>
    <cellStyle name="SAPBEXexcBad7 2 2 2 3 2 2" xfId="23643"/>
    <cellStyle name="SAPBEXexcBad7 2 2 2 3 2 2 2" xfId="23644"/>
    <cellStyle name="SAPBEXexcBad7 2 2 2 3 2 3" xfId="23645"/>
    <cellStyle name="SAPBEXexcBad7 2 2 2 3 3" xfId="23646"/>
    <cellStyle name="SAPBEXexcBad7 2 2 2 3 3 2" xfId="23647"/>
    <cellStyle name="SAPBEXexcBad7 2 2 2 3 3 2 2" xfId="23648"/>
    <cellStyle name="SAPBEXexcBad7 2 2 2 3 3 3" xfId="23649"/>
    <cellStyle name="SAPBEXexcBad7 2 2 2 3 4" xfId="23650"/>
    <cellStyle name="SAPBEXexcBad7 2 2 2 3 4 2" xfId="23651"/>
    <cellStyle name="SAPBEXexcBad7 2 2 2 3 5" xfId="23652"/>
    <cellStyle name="SAPBEXexcBad7 2 2 2 3 5 2" xfId="23653"/>
    <cellStyle name="SAPBEXexcBad7 2 2 2 3 6" xfId="23654"/>
    <cellStyle name="SAPBEXexcBad7 2 2 2 4" xfId="23655"/>
    <cellStyle name="SAPBEXexcBad7 2 2 2 4 2" xfId="23656"/>
    <cellStyle name="SAPBEXexcBad7 2 2 2 4 2 2" xfId="23657"/>
    <cellStyle name="SAPBEXexcBad7 2 2 2 4 2 2 2" xfId="23658"/>
    <cellStyle name="SAPBEXexcBad7 2 2 2 4 2 3" xfId="23659"/>
    <cellStyle name="SAPBEXexcBad7 2 2 2 4 3" xfId="23660"/>
    <cellStyle name="SAPBEXexcBad7 2 2 2 4 3 2" xfId="23661"/>
    <cellStyle name="SAPBEXexcBad7 2 2 2 4 3 2 2" xfId="23662"/>
    <cellStyle name="SAPBEXexcBad7 2 2 2 4 3 3" xfId="23663"/>
    <cellStyle name="SAPBEXexcBad7 2 2 2 4 4" xfId="23664"/>
    <cellStyle name="SAPBEXexcBad7 2 2 2 4 4 2" xfId="23665"/>
    <cellStyle name="SAPBEXexcBad7 2 2 2 4 5" xfId="23666"/>
    <cellStyle name="SAPBEXexcBad7 2 2 2 4 5 2" xfId="23667"/>
    <cellStyle name="SAPBEXexcBad7 2 2 2 4 6" xfId="23668"/>
    <cellStyle name="SAPBEXexcBad7 2 2 2 5" xfId="23669"/>
    <cellStyle name="SAPBEXexcBad7 2 2 2 5 2" xfId="23670"/>
    <cellStyle name="SAPBEXexcBad7 2 2 2 5 2 2" xfId="23671"/>
    <cellStyle name="SAPBEXexcBad7 2 2 2 5 2 3" xfId="23672"/>
    <cellStyle name="SAPBEXexcBad7 2 2 2 5 3" xfId="23673"/>
    <cellStyle name="SAPBEXexcBad7 2 2 2 5 4" xfId="23674"/>
    <cellStyle name="SAPBEXexcBad7 2 2 2 6" xfId="23675"/>
    <cellStyle name="SAPBEXexcBad7 2 2 2 6 2" xfId="23676"/>
    <cellStyle name="SAPBEXexcBad7 2 2 2 6 2 2" xfId="23677"/>
    <cellStyle name="SAPBEXexcBad7 2 2 2 6 2 3" xfId="23678"/>
    <cellStyle name="SAPBEXexcBad7 2 2 2 6 3" xfId="23679"/>
    <cellStyle name="SAPBEXexcBad7 2 2 2 6 4" xfId="23680"/>
    <cellStyle name="SAPBEXexcBad7 2 2 2 7" xfId="23681"/>
    <cellStyle name="SAPBEXexcBad7 2 2 2 7 2" xfId="23682"/>
    <cellStyle name="SAPBEXexcBad7 2 2 2 7 3" xfId="23683"/>
    <cellStyle name="SAPBEXexcBad7 2 2 2 8" xfId="23684"/>
    <cellStyle name="SAPBEXexcBad7 2 2 2 9" xfId="23685"/>
    <cellStyle name="SAPBEXexcBad7 2 2 2_Other Benefits Allocation %" xfId="23686"/>
    <cellStyle name="SAPBEXexcBad7 2 2 3" xfId="23687"/>
    <cellStyle name="SAPBEXexcBad7 2 2 3 2" xfId="23688"/>
    <cellStyle name="SAPBEXexcBad7 2 2 3 2 2" xfId="23689"/>
    <cellStyle name="SAPBEXexcBad7 2 2 3 2 2 2" xfId="23690"/>
    <cellStyle name="SAPBEXexcBad7 2 2 3 2 2 2 2" xfId="23691"/>
    <cellStyle name="SAPBEXexcBad7 2 2 3 2 2 3" xfId="23692"/>
    <cellStyle name="SAPBEXexcBad7 2 2 3 2 3" xfId="23693"/>
    <cellStyle name="SAPBEXexcBad7 2 2 3 2 3 2" xfId="23694"/>
    <cellStyle name="SAPBEXexcBad7 2 2 3 2 3 2 2" xfId="23695"/>
    <cellStyle name="SAPBEXexcBad7 2 2 3 2 3 3" xfId="23696"/>
    <cellStyle name="SAPBEXexcBad7 2 2 3 2 4" xfId="23697"/>
    <cellStyle name="SAPBEXexcBad7 2 2 3 2 4 2" xfId="23698"/>
    <cellStyle name="SAPBEXexcBad7 2 2 3 2 5" xfId="23699"/>
    <cellStyle name="SAPBEXexcBad7 2 2 3 2 5 2" xfId="23700"/>
    <cellStyle name="SAPBEXexcBad7 2 2 3 2 6" xfId="23701"/>
    <cellStyle name="SAPBEXexcBad7 2 2 3 3" xfId="23702"/>
    <cellStyle name="SAPBEXexcBad7 2 2 3 3 2" xfId="23703"/>
    <cellStyle name="SAPBEXexcBad7 2 2 3 3 2 2" xfId="23704"/>
    <cellStyle name="SAPBEXexcBad7 2 2 3 3 2 2 2" xfId="23705"/>
    <cellStyle name="SAPBEXexcBad7 2 2 3 3 2 3" xfId="23706"/>
    <cellStyle name="SAPBEXexcBad7 2 2 3 3 3" xfId="23707"/>
    <cellStyle name="SAPBEXexcBad7 2 2 3 3 3 2" xfId="23708"/>
    <cellStyle name="SAPBEXexcBad7 2 2 3 3 3 2 2" xfId="23709"/>
    <cellStyle name="SAPBEXexcBad7 2 2 3 3 3 3" xfId="23710"/>
    <cellStyle name="SAPBEXexcBad7 2 2 3 3 4" xfId="23711"/>
    <cellStyle name="SAPBEXexcBad7 2 2 3 3 4 2" xfId="23712"/>
    <cellStyle name="SAPBEXexcBad7 2 2 3 3 5" xfId="23713"/>
    <cellStyle name="SAPBEXexcBad7 2 2 3 3 5 2" xfId="23714"/>
    <cellStyle name="SAPBEXexcBad7 2 2 3 3 6" xfId="23715"/>
    <cellStyle name="SAPBEXexcBad7 2 2 3 4" xfId="23716"/>
    <cellStyle name="SAPBEXexcBad7 2 2 3 4 2" xfId="23717"/>
    <cellStyle name="SAPBEXexcBad7 2 2 3 4 2 2" xfId="23718"/>
    <cellStyle name="SAPBEXexcBad7 2 2 3 4 2 3" xfId="23719"/>
    <cellStyle name="SAPBEXexcBad7 2 2 3 4 3" xfId="23720"/>
    <cellStyle name="SAPBEXexcBad7 2 2 3 4 4" xfId="23721"/>
    <cellStyle name="SAPBEXexcBad7 2 2 3 5" xfId="23722"/>
    <cellStyle name="SAPBEXexcBad7 2 2 3 5 2" xfId="23723"/>
    <cellStyle name="SAPBEXexcBad7 2 2 3 5 2 2" xfId="23724"/>
    <cellStyle name="SAPBEXexcBad7 2 2 3 5 2 3" xfId="23725"/>
    <cellStyle name="SAPBEXexcBad7 2 2 3 5 3" xfId="23726"/>
    <cellStyle name="SAPBEXexcBad7 2 2 3 5 4" xfId="23727"/>
    <cellStyle name="SAPBEXexcBad7 2 2 3 6" xfId="23728"/>
    <cellStyle name="SAPBEXexcBad7 2 2 3 6 2" xfId="23729"/>
    <cellStyle name="SAPBEXexcBad7 2 2 3 6 2 2" xfId="23730"/>
    <cellStyle name="SAPBEXexcBad7 2 2 3 6 2 3" xfId="23731"/>
    <cellStyle name="SAPBEXexcBad7 2 2 3 6 3" xfId="23732"/>
    <cellStyle name="SAPBEXexcBad7 2 2 3 6 4" xfId="23733"/>
    <cellStyle name="SAPBEXexcBad7 2 2 3 7" xfId="23734"/>
    <cellStyle name="SAPBEXexcBad7 2 2 3 7 2" xfId="23735"/>
    <cellStyle name="SAPBEXexcBad7 2 2 3 7 3" xfId="23736"/>
    <cellStyle name="SAPBEXexcBad7 2 2 3 8" xfId="23737"/>
    <cellStyle name="SAPBEXexcBad7 2 2 3 9" xfId="23738"/>
    <cellStyle name="SAPBEXexcBad7 2 2 3_Other Benefits Allocation %" xfId="23739"/>
    <cellStyle name="SAPBEXexcBad7 2 2 4" xfId="23740"/>
    <cellStyle name="SAPBEXexcBad7 2 2 4 2" xfId="23741"/>
    <cellStyle name="SAPBEXexcBad7 2 2 4 2 2" xfId="23742"/>
    <cellStyle name="SAPBEXexcBad7 2 2 4 2 2 2" xfId="23743"/>
    <cellStyle name="SAPBEXexcBad7 2 2 4 2 2 3" xfId="23744"/>
    <cellStyle name="SAPBEXexcBad7 2 2 4 2 3" xfId="23745"/>
    <cellStyle name="SAPBEXexcBad7 2 2 4 2 4" xfId="23746"/>
    <cellStyle name="SAPBEXexcBad7 2 2 4 3" xfId="23747"/>
    <cellStyle name="SAPBEXexcBad7 2 2 4 3 2" xfId="23748"/>
    <cellStyle name="SAPBEXexcBad7 2 2 4 3 2 2" xfId="23749"/>
    <cellStyle name="SAPBEXexcBad7 2 2 4 3 2 3" xfId="23750"/>
    <cellStyle name="SAPBEXexcBad7 2 2 4 3 3" xfId="23751"/>
    <cellStyle name="SAPBEXexcBad7 2 2 4 3 4" xfId="23752"/>
    <cellStyle name="SAPBEXexcBad7 2 2 4 4" xfId="23753"/>
    <cellStyle name="SAPBEXexcBad7 2 2 4 4 2" xfId="23754"/>
    <cellStyle name="SAPBEXexcBad7 2 2 4 4 2 2" xfId="23755"/>
    <cellStyle name="SAPBEXexcBad7 2 2 4 4 2 3" xfId="23756"/>
    <cellStyle name="SAPBEXexcBad7 2 2 4 4 3" xfId="23757"/>
    <cellStyle name="SAPBEXexcBad7 2 2 4 4 4" xfId="23758"/>
    <cellStyle name="SAPBEXexcBad7 2 2 4 5" xfId="23759"/>
    <cellStyle name="SAPBEXexcBad7 2 2 4 5 2" xfId="23760"/>
    <cellStyle name="SAPBEXexcBad7 2 2 4 5 2 2" xfId="23761"/>
    <cellStyle name="SAPBEXexcBad7 2 2 4 5 2 3" xfId="23762"/>
    <cellStyle name="SAPBEXexcBad7 2 2 4 5 3" xfId="23763"/>
    <cellStyle name="SAPBEXexcBad7 2 2 4 5 4" xfId="23764"/>
    <cellStyle name="SAPBEXexcBad7 2 2 4 6" xfId="23765"/>
    <cellStyle name="SAPBEXexcBad7 2 2 4 6 2" xfId="23766"/>
    <cellStyle name="SAPBEXexcBad7 2 2 4 6 2 2" xfId="23767"/>
    <cellStyle name="SAPBEXexcBad7 2 2 4 6 2 3" xfId="23768"/>
    <cellStyle name="SAPBEXexcBad7 2 2 4 6 3" xfId="23769"/>
    <cellStyle name="SAPBEXexcBad7 2 2 4 6 4" xfId="23770"/>
    <cellStyle name="SAPBEXexcBad7 2 2 4 7" xfId="23771"/>
    <cellStyle name="SAPBEXexcBad7 2 2 4 7 2" xfId="23772"/>
    <cellStyle name="SAPBEXexcBad7 2 2 4 7 3" xfId="23773"/>
    <cellStyle name="SAPBEXexcBad7 2 2 4 8" xfId="23774"/>
    <cellStyle name="SAPBEXexcBad7 2 2 4 9" xfId="23775"/>
    <cellStyle name="SAPBEXexcBad7 2 2 5" xfId="23776"/>
    <cellStyle name="SAPBEXexcBad7 2 2 5 2" xfId="23777"/>
    <cellStyle name="SAPBEXexcBad7 2 2 5 2 2" xfId="23778"/>
    <cellStyle name="SAPBEXexcBad7 2 2 5 2 3" xfId="23779"/>
    <cellStyle name="SAPBEXexcBad7 2 2 5 3" xfId="23780"/>
    <cellStyle name="SAPBEXexcBad7 2 2 5 4" xfId="23781"/>
    <cellStyle name="SAPBEXexcBad7 2 2 6" xfId="23782"/>
    <cellStyle name="SAPBEXexcBad7 2 2 6 2" xfId="23783"/>
    <cellStyle name="SAPBEXexcBad7 2 2 6 2 2" xfId="23784"/>
    <cellStyle name="SAPBEXexcBad7 2 2 6 2 3" xfId="23785"/>
    <cellStyle name="SAPBEXexcBad7 2 2 6 3" xfId="23786"/>
    <cellStyle name="SAPBEXexcBad7 2 2 6 4" xfId="23787"/>
    <cellStyle name="SAPBEXexcBad7 2 2 7" xfId="23788"/>
    <cellStyle name="SAPBEXexcBad7 2 2 7 2" xfId="23789"/>
    <cellStyle name="SAPBEXexcBad7 2 2 7 2 2" xfId="23790"/>
    <cellStyle name="SAPBEXexcBad7 2 2 7 2 3" xfId="23791"/>
    <cellStyle name="SAPBEXexcBad7 2 2 7 3" xfId="23792"/>
    <cellStyle name="SAPBEXexcBad7 2 2 7 4" xfId="23793"/>
    <cellStyle name="SAPBEXexcBad7 2 2 8" xfId="23794"/>
    <cellStyle name="SAPBEXexcBad7 2 2 8 2" xfId="23795"/>
    <cellStyle name="SAPBEXexcBad7 2 2 8 2 2" xfId="23796"/>
    <cellStyle name="SAPBEXexcBad7 2 2 8 2 3" xfId="23797"/>
    <cellStyle name="SAPBEXexcBad7 2 2 8 3" xfId="23798"/>
    <cellStyle name="SAPBEXexcBad7 2 2 8 4" xfId="23799"/>
    <cellStyle name="SAPBEXexcBad7 2 2 9" xfId="23800"/>
    <cellStyle name="SAPBEXexcBad7 2 2 9 2" xfId="23801"/>
    <cellStyle name="SAPBEXexcBad7 2 2 9 2 2" xfId="23802"/>
    <cellStyle name="SAPBEXexcBad7 2 2 9 2 3" xfId="23803"/>
    <cellStyle name="SAPBEXexcBad7 2 2 9 3" xfId="23804"/>
    <cellStyle name="SAPBEXexcBad7 2 2 9 4" xfId="23805"/>
    <cellStyle name="SAPBEXexcBad7 2 2_401K Summary" xfId="23806"/>
    <cellStyle name="SAPBEXexcBad7 2 3" xfId="23807"/>
    <cellStyle name="SAPBEXexcBad7 2 3 10" xfId="23808"/>
    <cellStyle name="SAPBEXexcBad7 2 3 10 2" xfId="23809"/>
    <cellStyle name="SAPBEXexcBad7 2 3 10 2 2" xfId="23810"/>
    <cellStyle name="SAPBEXexcBad7 2 3 10 3" xfId="23811"/>
    <cellStyle name="SAPBEXexcBad7 2 3 11" xfId="23812"/>
    <cellStyle name="SAPBEXexcBad7 2 3 11 2" xfId="23813"/>
    <cellStyle name="SAPBEXexcBad7 2 3 11 2 2" xfId="23814"/>
    <cellStyle name="SAPBEXexcBad7 2 3 11 3" xfId="23815"/>
    <cellStyle name="SAPBEXexcBad7 2 3 12" xfId="23816"/>
    <cellStyle name="SAPBEXexcBad7 2 3 2" xfId="23817"/>
    <cellStyle name="SAPBEXexcBad7 2 3 2 2" xfId="23818"/>
    <cellStyle name="SAPBEXexcBad7 2 3 2 2 2" xfId="23819"/>
    <cellStyle name="SAPBEXexcBad7 2 3 2 2 2 2" xfId="23820"/>
    <cellStyle name="SAPBEXexcBad7 2 3 2 2 2 2 2" xfId="23821"/>
    <cellStyle name="SAPBEXexcBad7 2 3 2 2 2 3" xfId="23822"/>
    <cellStyle name="SAPBEXexcBad7 2 3 2 2 3" xfId="23823"/>
    <cellStyle name="SAPBEXexcBad7 2 3 2 2 3 2" xfId="23824"/>
    <cellStyle name="SAPBEXexcBad7 2 3 2 2 3 2 2" xfId="23825"/>
    <cellStyle name="SAPBEXexcBad7 2 3 2 2 3 3" xfId="23826"/>
    <cellStyle name="SAPBEXexcBad7 2 3 2 2 4" xfId="23827"/>
    <cellStyle name="SAPBEXexcBad7 2 3 2 2 4 2" xfId="23828"/>
    <cellStyle name="SAPBEXexcBad7 2 3 2 2 5" xfId="23829"/>
    <cellStyle name="SAPBEXexcBad7 2 3 2 2 5 2" xfId="23830"/>
    <cellStyle name="SAPBEXexcBad7 2 3 2 2 6" xfId="23831"/>
    <cellStyle name="SAPBEXexcBad7 2 3 2 3" xfId="23832"/>
    <cellStyle name="SAPBEXexcBad7 2 3 2 3 2" xfId="23833"/>
    <cellStyle name="SAPBEXexcBad7 2 3 2 3 2 2" xfId="23834"/>
    <cellStyle name="SAPBEXexcBad7 2 3 2 3 2 2 2" xfId="23835"/>
    <cellStyle name="SAPBEXexcBad7 2 3 2 3 2 3" xfId="23836"/>
    <cellStyle name="SAPBEXexcBad7 2 3 2 3 3" xfId="23837"/>
    <cellStyle name="SAPBEXexcBad7 2 3 2 3 3 2" xfId="23838"/>
    <cellStyle name="SAPBEXexcBad7 2 3 2 3 3 2 2" xfId="23839"/>
    <cellStyle name="SAPBEXexcBad7 2 3 2 3 3 3" xfId="23840"/>
    <cellStyle name="SAPBEXexcBad7 2 3 2 3 4" xfId="23841"/>
    <cellStyle name="SAPBEXexcBad7 2 3 2 3 4 2" xfId="23842"/>
    <cellStyle name="SAPBEXexcBad7 2 3 2 3 5" xfId="23843"/>
    <cellStyle name="SAPBEXexcBad7 2 3 2 3 5 2" xfId="23844"/>
    <cellStyle name="SAPBEXexcBad7 2 3 2 3 6" xfId="23845"/>
    <cellStyle name="SAPBEXexcBad7 2 3 2 4" xfId="23846"/>
    <cellStyle name="SAPBEXexcBad7 2 3 2 4 2" xfId="23847"/>
    <cellStyle name="SAPBEXexcBad7 2 3 2 4 2 2" xfId="23848"/>
    <cellStyle name="SAPBEXexcBad7 2 3 2 4 2 2 2" xfId="23849"/>
    <cellStyle name="SAPBEXexcBad7 2 3 2 4 2 3" xfId="23850"/>
    <cellStyle name="SAPBEXexcBad7 2 3 2 4 3" xfId="23851"/>
    <cellStyle name="SAPBEXexcBad7 2 3 2 4 3 2" xfId="23852"/>
    <cellStyle name="SAPBEXexcBad7 2 3 2 4 3 2 2" xfId="23853"/>
    <cellStyle name="SAPBEXexcBad7 2 3 2 4 3 3" xfId="23854"/>
    <cellStyle name="SAPBEXexcBad7 2 3 2 4 4" xfId="23855"/>
    <cellStyle name="SAPBEXexcBad7 2 3 2 4 4 2" xfId="23856"/>
    <cellStyle name="SAPBEXexcBad7 2 3 2 4 5" xfId="23857"/>
    <cellStyle name="SAPBEXexcBad7 2 3 2 4 5 2" xfId="23858"/>
    <cellStyle name="SAPBEXexcBad7 2 3 2 4 6" xfId="23859"/>
    <cellStyle name="SAPBEXexcBad7 2 3 2 5" xfId="23860"/>
    <cellStyle name="SAPBEXexcBad7 2 3 2 5 2" xfId="23861"/>
    <cellStyle name="SAPBEXexcBad7 2 3 2 5 2 2" xfId="23862"/>
    <cellStyle name="SAPBEXexcBad7 2 3 2 5 3" xfId="23863"/>
    <cellStyle name="SAPBEXexcBad7 2 3 2 6" xfId="23864"/>
    <cellStyle name="SAPBEXexcBad7 2 3 2_Other Benefits Allocation %" xfId="23865"/>
    <cellStyle name="SAPBEXexcBad7 2 3 3" xfId="23866"/>
    <cellStyle name="SAPBEXexcBad7 2 3 3 2" xfId="23867"/>
    <cellStyle name="SAPBEXexcBad7 2 3 3 2 2" xfId="23868"/>
    <cellStyle name="SAPBEXexcBad7 2 3 3 2 2 2" xfId="23869"/>
    <cellStyle name="SAPBEXexcBad7 2 3 3 2 2 2 2" xfId="23870"/>
    <cellStyle name="SAPBEXexcBad7 2 3 3 2 2 3" xfId="23871"/>
    <cellStyle name="SAPBEXexcBad7 2 3 3 2 3" xfId="23872"/>
    <cellStyle name="SAPBEXexcBad7 2 3 3 2 3 2" xfId="23873"/>
    <cellStyle name="SAPBEXexcBad7 2 3 3 2 3 2 2" xfId="23874"/>
    <cellStyle name="SAPBEXexcBad7 2 3 3 2 3 3" xfId="23875"/>
    <cellStyle name="SAPBEXexcBad7 2 3 3 2 4" xfId="23876"/>
    <cellStyle name="SAPBEXexcBad7 2 3 3 2 4 2" xfId="23877"/>
    <cellStyle name="SAPBEXexcBad7 2 3 3 2 5" xfId="23878"/>
    <cellStyle name="SAPBEXexcBad7 2 3 3 2 5 2" xfId="23879"/>
    <cellStyle name="SAPBEXexcBad7 2 3 3 2 6" xfId="23880"/>
    <cellStyle name="SAPBEXexcBad7 2 3 3 3" xfId="23881"/>
    <cellStyle name="SAPBEXexcBad7 2 3 3 3 2" xfId="23882"/>
    <cellStyle name="SAPBEXexcBad7 2 3 3 3 2 2" xfId="23883"/>
    <cellStyle name="SAPBEXexcBad7 2 3 3 3 2 2 2" xfId="23884"/>
    <cellStyle name="SAPBEXexcBad7 2 3 3 3 2 3" xfId="23885"/>
    <cellStyle name="SAPBEXexcBad7 2 3 3 3 3" xfId="23886"/>
    <cellStyle name="SAPBEXexcBad7 2 3 3 3 3 2" xfId="23887"/>
    <cellStyle name="SAPBEXexcBad7 2 3 3 3 3 2 2" xfId="23888"/>
    <cellStyle name="SAPBEXexcBad7 2 3 3 3 3 3" xfId="23889"/>
    <cellStyle name="SAPBEXexcBad7 2 3 3 3 4" xfId="23890"/>
    <cellStyle name="SAPBEXexcBad7 2 3 3 3 4 2" xfId="23891"/>
    <cellStyle name="SAPBEXexcBad7 2 3 3 3 5" xfId="23892"/>
    <cellStyle name="SAPBEXexcBad7 2 3 3 3 5 2" xfId="23893"/>
    <cellStyle name="SAPBEXexcBad7 2 3 3 3 6" xfId="23894"/>
    <cellStyle name="SAPBEXexcBad7 2 3 3 4" xfId="23895"/>
    <cellStyle name="SAPBEXexcBad7 2 3 3 4 2" xfId="23896"/>
    <cellStyle name="SAPBEXexcBad7 2 3 3 4 2 2" xfId="23897"/>
    <cellStyle name="SAPBEXexcBad7 2 3 3 4 3" xfId="23898"/>
    <cellStyle name="SAPBEXexcBad7 2 3 3 5" xfId="23899"/>
    <cellStyle name="SAPBEXexcBad7 2 3 3 5 2" xfId="23900"/>
    <cellStyle name="SAPBEXexcBad7 2 3 3 5 2 2" xfId="23901"/>
    <cellStyle name="SAPBEXexcBad7 2 3 3 5 3" xfId="23902"/>
    <cellStyle name="SAPBEXexcBad7 2 3 3 6" xfId="23903"/>
    <cellStyle name="SAPBEXexcBad7 2 3 3 6 2" xfId="23904"/>
    <cellStyle name="SAPBEXexcBad7 2 3 3 7" xfId="23905"/>
    <cellStyle name="SAPBEXexcBad7 2 3 3 7 2" xfId="23906"/>
    <cellStyle name="SAPBEXexcBad7 2 3 3 8" xfId="23907"/>
    <cellStyle name="SAPBEXexcBad7 2 3 3_Other Benefits Allocation %" xfId="23908"/>
    <cellStyle name="SAPBEXexcBad7 2 3 4" xfId="23909"/>
    <cellStyle name="SAPBEXexcBad7 2 3 4 2" xfId="23910"/>
    <cellStyle name="SAPBEXexcBad7 2 3 4 2 2" xfId="23911"/>
    <cellStyle name="SAPBEXexcBad7 2 3 4 2 3" xfId="23912"/>
    <cellStyle name="SAPBEXexcBad7 2 3 4 3" xfId="23913"/>
    <cellStyle name="SAPBEXexcBad7 2 3 4 4" xfId="23914"/>
    <cellStyle name="SAPBEXexcBad7 2 3 5" xfId="23915"/>
    <cellStyle name="SAPBEXexcBad7 2 3 5 2" xfId="23916"/>
    <cellStyle name="SAPBEXexcBad7 2 3 5 2 2" xfId="23917"/>
    <cellStyle name="SAPBEXexcBad7 2 3 5 2 3" xfId="23918"/>
    <cellStyle name="SAPBEXexcBad7 2 3 5 3" xfId="23919"/>
    <cellStyle name="SAPBEXexcBad7 2 3 5 4" xfId="23920"/>
    <cellStyle name="SAPBEXexcBad7 2 3 6" xfId="23921"/>
    <cellStyle name="SAPBEXexcBad7 2 3 6 2" xfId="23922"/>
    <cellStyle name="SAPBEXexcBad7 2 3 6 2 2" xfId="23923"/>
    <cellStyle name="SAPBEXexcBad7 2 3 6 2 3" xfId="23924"/>
    <cellStyle name="SAPBEXexcBad7 2 3 6 3" xfId="23925"/>
    <cellStyle name="SAPBEXexcBad7 2 3 6 4" xfId="23926"/>
    <cellStyle name="SAPBEXexcBad7 2 3 7" xfId="23927"/>
    <cellStyle name="SAPBEXexcBad7 2 3 7 2" xfId="23928"/>
    <cellStyle name="SAPBEXexcBad7 2 3 7 2 2" xfId="23929"/>
    <cellStyle name="SAPBEXexcBad7 2 3 7 3" xfId="23930"/>
    <cellStyle name="SAPBEXexcBad7 2 3 8" xfId="23931"/>
    <cellStyle name="SAPBEXexcBad7 2 3 8 2" xfId="23932"/>
    <cellStyle name="SAPBEXexcBad7 2 3 8 2 2" xfId="23933"/>
    <cellStyle name="SAPBEXexcBad7 2 3 8 3" xfId="23934"/>
    <cellStyle name="SAPBEXexcBad7 2 3 9" xfId="23935"/>
    <cellStyle name="SAPBEXexcBad7 2 3 9 2" xfId="23936"/>
    <cellStyle name="SAPBEXexcBad7 2 3 9 2 2" xfId="23937"/>
    <cellStyle name="SAPBEXexcBad7 2 3 9 3" xfId="23938"/>
    <cellStyle name="SAPBEXexcBad7 2 3_401K Summary" xfId="23939"/>
    <cellStyle name="SAPBEXexcBad7 2 4" xfId="23940"/>
    <cellStyle name="SAPBEXexcBad7 2 4 2" xfId="23941"/>
    <cellStyle name="SAPBEXexcBad7 2 4 2 2" xfId="23942"/>
    <cellStyle name="SAPBEXexcBad7 2 4 2 2 2" xfId="23943"/>
    <cellStyle name="SAPBEXexcBad7 2 4 2 2 2 2" xfId="23944"/>
    <cellStyle name="SAPBEXexcBad7 2 4 2 2 3" xfId="23945"/>
    <cellStyle name="SAPBEXexcBad7 2 4 2 3" xfId="23946"/>
    <cellStyle name="SAPBEXexcBad7 2 4 2 3 2" xfId="23947"/>
    <cellStyle name="SAPBEXexcBad7 2 4 2 3 2 2" xfId="23948"/>
    <cellStyle name="SAPBEXexcBad7 2 4 2 3 3" xfId="23949"/>
    <cellStyle name="SAPBEXexcBad7 2 4 2 4" xfId="23950"/>
    <cellStyle name="SAPBEXexcBad7 2 4 2 4 2" xfId="23951"/>
    <cellStyle name="SAPBEXexcBad7 2 4 2 5" xfId="23952"/>
    <cellStyle name="SAPBEXexcBad7 2 4 2 5 2" xfId="23953"/>
    <cellStyle name="SAPBEXexcBad7 2 4 2 6" xfId="23954"/>
    <cellStyle name="SAPBEXexcBad7 2 4 3" xfId="23955"/>
    <cellStyle name="SAPBEXexcBad7 2 4 3 2" xfId="23956"/>
    <cellStyle name="SAPBEXexcBad7 2 4 3 2 2" xfId="23957"/>
    <cellStyle name="SAPBEXexcBad7 2 4 3 2 2 2" xfId="23958"/>
    <cellStyle name="SAPBEXexcBad7 2 4 3 2 3" xfId="23959"/>
    <cellStyle name="SAPBEXexcBad7 2 4 3 3" xfId="23960"/>
    <cellStyle name="SAPBEXexcBad7 2 4 3 3 2" xfId="23961"/>
    <cellStyle name="SAPBEXexcBad7 2 4 3 3 2 2" xfId="23962"/>
    <cellStyle name="SAPBEXexcBad7 2 4 3 3 3" xfId="23963"/>
    <cellStyle name="SAPBEXexcBad7 2 4 3 4" xfId="23964"/>
    <cellStyle name="SAPBEXexcBad7 2 4 3 4 2" xfId="23965"/>
    <cellStyle name="SAPBEXexcBad7 2 4 3 5" xfId="23966"/>
    <cellStyle name="SAPBEXexcBad7 2 4 3 5 2" xfId="23967"/>
    <cellStyle name="SAPBEXexcBad7 2 4 3 6" xfId="23968"/>
    <cellStyle name="SAPBEXexcBad7 2 4 4" xfId="23969"/>
    <cellStyle name="SAPBEXexcBad7 2 4 4 2" xfId="23970"/>
    <cellStyle name="SAPBEXexcBad7 2 4 4 2 2" xfId="23971"/>
    <cellStyle name="SAPBEXexcBad7 2 4 4 2 2 2" xfId="23972"/>
    <cellStyle name="SAPBEXexcBad7 2 4 4 2 3" xfId="23973"/>
    <cellStyle name="SAPBEXexcBad7 2 4 4 3" xfId="23974"/>
    <cellStyle name="SAPBEXexcBad7 2 4 4 3 2" xfId="23975"/>
    <cellStyle name="SAPBEXexcBad7 2 4 4 3 2 2" xfId="23976"/>
    <cellStyle name="SAPBEXexcBad7 2 4 4 3 3" xfId="23977"/>
    <cellStyle name="SAPBEXexcBad7 2 4 4 4" xfId="23978"/>
    <cellStyle name="SAPBEXexcBad7 2 4 4 4 2" xfId="23979"/>
    <cellStyle name="SAPBEXexcBad7 2 4 4 5" xfId="23980"/>
    <cellStyle name="SAPBEXexcBad7 2 4 4 5 2" xfId="23981"/>
    <cellStyle name="SAPBEXexcBad7 2 4 4 6" xfId="23982"/>
    <cellStyle name="SAPBEXexcBad7 2 4 5" xfId="23983"/>
    <cellStyle name="SAPBEXexcBad7 2 4 5 2" xfId="23984"/>
    <cellStyle name="SAPBEXexcBad7 2 4 5 2 2" xfId="23985"/>
    <cellStyle name="SAPBEXexcBad7 2 4 5 2 3" xfId="23986"/>
    <cellStyle name="SAPBEXexcBad7 2 4 5 3" xfId="23987"/>
    <cellStyle name="SAPBEXexcBad7 2 4 5 4" xfId="23988"/>
    <cellStyle name="SAPBEXexcBad7 2 4 6" xfId="23989"/>
    <cellStyle name="SAPBEXexcBad7 2 4 6 2" xfId="23990"/>
    <cellStyle name="SAPBEXexcBad7 2 4 6 2 2" xfId="23991"/>
    <cellStyle name="SAPBEXexcBad7 2 4 6 2 3" xfId="23992"/>
    <cellStyle name="SAPBEXexcBad7 2 4 6 3" xfId="23993"/>
    <cellStyle name="SAPBEXexcBad7 2 4 6 4" xfId="23994"/>
    <cellStyle name="SAPBEXexcBad7 2 4 7" xfId="23995"/>
    <cellStyle name="SAPBEXexcBad7 2 4 7 2" xfId="23996"/>
    <cellStyle name="SAPBEXexcBad7 2 4 7 3" xfId="23997"/>
    <cellStyle name="SAPBEXexcBad7 2 4 8" xfId="23998"/>
    <cellStyle name="SAPBEXexcBad7 2 4 9" xfId="23999"/>
    <cellStyle name="SAPBEXexcBad7 2 4_Other Benefits Allocation %" xfId="24000"/>
    <cellStyle name="SAPBEXexcBad7 2 5" xfId="24001"/>
    <cellStyle name="SAPBEXexcBad7 2 5 2" xfId="24002"/>
    <cellStyle name="SAPBEXexcBad7 2 5 2 2" xfId="24003"/>
    <cellStyle name="SAPBEXexcBad7 2 5 2 2 2" xfId="24004"/>
    <cellStyle name="SAPBEXexcBad7 2 5 2 2 3" xfId="24005"/>
    <cellStyle name="SAPBEXexcBad7 2 5 2 3" xfId="24006"/>
    <cellStyle name="SAPBEXexcBad7 2 5 2 4" xfId="24007"/>
    <cellStyle name="SAPBEXexcBad7 2 5 3" xfId="24008"/>
    <cellStyle name="SAPBEXexcBad7 2 5 3 2" xfId="24009"/>
    <cellStyle name="SAPBEXexcBad7 2 5 3 2 2" xfId="24010"/>
    <cellStyle name="SAPBEXexcBad7 2 5 3 2 3" xfId="24011"/>
    <cellStyle name="SAPBEXexcBad7 2 5 3 3" xfId="24012"/>
    <cellStyle name="SAPBEXexcBad7 2 5 3 4" xfId="24013"/>
    <cellStyle name="SAPBEXexcBad7 2 5 4" xfId="24014"/>
    <cellStyle name="SAPBEXexcBad7 2 5 4 2" xfId="24015"/>
    <cellStyle name="SAPBEXexcBad7 2 5 4 2 2" xfId="24016"/>
    <cellStyle name="SAPBEXexcBad7 2 5 4 2 3" xfId="24017"/>
    <cellStyle name="SAPBEXexcBad7 2 5 4 3" xfId="24018"/>
    <cellStyle name="SAPBEXexcBad7 2 5 4 4" xfId="24019"/>
    <cellStyle name="SAPBEXexcBad7 2 5 5" xfId="24020"/>
    <cellStyle name="SAPBEXexcBad7 2 5 5 2" xfId="24021"/>
    <cellStyle name="SAPBEXexcBad7 2 5 5 2 2" xfId="24022"/>
    <cellStyle name="SAPBEXexcBad7 2 5 5 2 3" xfId="24023"/>
    <cellStyle name="SAPBEXexcBad7 2 5 5 3" xfId="24024"/>
    <cellStyle name="SAPBEXexcBad7 2 5 5 4" xfId="24025"/>
    <cellStyle name="SAPBEXexcBad7 2 5 6" xfId="24026"/>
    <cellStyle name="SAPBEXexcBad7 2 5 6 2" xfId="24027"/>
    <cellStyle name="SAPBEXexcBad7 2 5 6 2 2" xfId="24028"/>
    <cellStyle name="SAPBEXexcBad7 2 5 6 2 3" xfId="24029"/>
    <cellStyle name="SAPBEXexcBad7 2 5 6 3" xfId="24030"/>
    <cellStyle name="SAPBEXexcBad7 2 5 6 4" xfId="24031"/>
    <cellStyle name="SAPBEXexcBad7 2 5 7" xfId="24032"/>
    <cellStyle name="SAPBEXexcBad7 2 5 7 2" xfId="24033"/>
    <cellStyle name="SAPBEXexcBad7 2 5 7 3" xfId="24034"/>
    <cellStyle name="SAPBEXexcBad7 2 5 8" xfId="24035"/>
    <cellStyle name="SAPBEXexcBad7 2 5 9" xfId="24036"/>
    <cellStyle name="SAPBEXexcBad7 2 6" xfId="24037"/>
    <cellStyle name="SAPBEXexcBad7 2 6 2" xfId="24038"/>
    <cellStyle name="SAPBEXexcBad7 2 6 2 2" xfId="24039"/>
    <cellStyle name="SAPBEXexcBad7 2 6 2 3" xfId="24040"/>
    <cellStyle name="SAPBEXexcBad7 2 6 3" xfId="24041"/>
    <cellStyle name="SAPBEXexcBad7 2 6 4" xfId="24042"/>
    <cellStyle name="SAPBEXexcBad7 2 7" xfId="24043"/>
    <cellStyle name="SAPBEXexcBad7 2 7 2" xfId="24044"/>
    <cellStyle name="SAPBEXexcBad7 2 7 2 2" xfId="24045"/>
    <cellStyle name="SAPBEXexcBad7 2 7 2 3" xfId="24046"/>
    <cellStyle name="SAPBEXexcBad7 2 7 3" xfId="24047"/>
    <cellStyle name="SAPBEXexcBad7 2 7 4" xfId="24048"/>
    <cellStyle name="SAPBEXexcBad7 2 8" xfId="24049"/>
    <cellStyle name="SAPBEXexcBad7 2 8 2" xfId="24050"/>
    <cellStyle name="SAPBEXexcBad7 2 8 2 2" xfId="24051"/>
    <cellStyle name="SAPBEXexcBad7 2 8 2 3" xfId="24052"/>
    <cellStyle name="SAPBEXexcBad7 2 8 3" xfId="24053"/>
    <cellStyle name="SAPBEXexcBad7 2 8 4" xfId="24054"/>
    <cellStyle name="SAPBEXexcBad7 2 9" xfId="24055"/>
    <cellStyle name="SAPBEXexcBad7 2 9 2" xfId="24056"/>
    <cellStyle name="SAPBEXexcBad7 2 9 2 2" xfId="24057"/>
    <cellStyle name="SAPBEXexcBad7 2 9 2 2 2" xfId="24058"/>
    <cellStyle name="SAPBEXexcBad7 2 9 2 2 2 2" xfId="24059"/>
    <cellStyle name="SAPBEXexcBad7 2 9 2 2 3" xfId="24060"/>
    <cellStyle name="SAPBEXexcBad7 2 9 2 3" xfId="24061"/>
    <cellStyle name="SAPBEXexcBad7 2 9 2 3 2" xfId="24062"/>
    <cellStyle name="SAPBEXexcBad7 2 9 2 3 2 2" xfId="24063"/>
    <cellStyle name="SAPBEXexcBad7 2 9 2 3 3" xfId="24064"/>
    <cellStyle name="SAPBEXexcBad7 2 9 2 4" xfId="24065"/>
    <cellStyle name="SAPBEXexcBad7 2 9 2 4 2" xfId="24066"/>
    <cellStyle name="SAPBEXexcBad7 2 9 2 5" xfId="24067"/>
    <cellStyle name="SAPBEXexcBad7 2 9 2 5 2" xfId="24068"/>
    <cellStyle name="SAPBEXexcBad7 2 9 2 6" xfId="24069"/>
    <cellStyle name="SAPBEXexcBad7 2 9 3" xfId="24070"/>
    <cellStyle name="SAPBEXexcBad7 2 9 3 2" xfId="24071"/>
    <cellStyle name="SAPBEXexcBad7 2 9 3 2 2" xfId="24072"/>
    <cellStyle name="SAPBEXexcBad7 2 9 3 2 2 2" xfId="24073"/>
    <cellStyle name="SAPBEXexcBad7 2 9 3 2 3" xfId="24074"/>
    <cellStyle name="SAPBEXexcBad7 2 9 3 3" xfId="24075"/>
    <cellStyle name="SAPBEXexcBad7 2 9 3 3 2" xfId="24076"/>
    <cellStyle name="SAPBEXexcBad7 2 9 3 3 2 2" xfId="24077"/>
    <cellStyle name="SAPBEXexcBad7 2 9 3 3 3" xfId="24078"/>
    <cellStyle name="SAPBEXexcBad7 2 9 3 4" xfId="24079"/>
    <cellStyle name="SAPBEXexcBad7 2 9 3 4 2" xfId="24080"/>
    <cellStyle name="SAPBEXexcBad7 2 9 3 5" xfId="24081"/>
    <cellStyle name="SAPBEXexcBad7 2 9 3 5 2" xfId="24082"/>
    <cellStyle name="SAPBEXexcBad7 2 9 3 6" xfId="24083"/>
    <cellStyle name="SAPBEXexcBad7 2 9 4" xfId="24084"/>
    <cellStyle name="SAPBEXexcBad7 2 9 4 2" xfId="24085"/>
    <cellStyle name="SAPBEXexcBad7 2 9 4 2 2" xfId="24086"/>
    <cellStyle name="SAPBEXexcBad7 2 9 4 3" xfId="24087"/>
    <cellStyle name="SAPBEXexcBad7 2 9 5" xfId="24088"/>
    <cellStyle name="SAPBEXexcBad7 2 9 5 2" xfId="24089"/>
    <cellStyle name="SAPBEXexcBad7 2 9 5 2 2" xfId="24090"/>
    <cellStyle name="SAPBEXexcBad7 2 9 5 3" xfId="24091"/>
    <cellStyle name="SAPBEXexcBad7 2 9 6" xfId="24092"/>
    <cellStyle name="SAPBEXexcBad7 2 9 6 2" xfId="24093"/>
    <cellStyle name="SAPBEXexcBad7 2 9 7" xfId="24094"/>
    <cellStyle name="SAPBEXexcBad7 2 9 7 2" xfId="24095"/>
    <cellStyle name="SAPBEXexcBad7 2 9 8" xfId="24096"/>
    <cellStyle name="SAPBEXexcBad7 2 9_Other Benefits Allocation %" xfId="24097"/>
    <cellStyle name="SAPBEXexcBad7 2_401K Summary" xfId="24098"/>
    <cellStyle name="SAPBEXexcBad7 3" xfId="24099"/>
    <cellStyle name="SAPBEXexcBad7 3 10" xfId="24100"/>
    <cellStyle name="SAPBEXexcBad7 3 10 2" xfId="24101"/>
    <cellStyle name="SAPBEXexcBad7 3 10 2 2" xfId="24102"/>
    <cellStyle name="SAPBEXexcBad7 3 10 3" xfId="24103"/>
    <cellStyle name="SAPBEXexcBad7 3 11" xfId="24104"/>
    <cellStyle name="SAPBEXexcBad7 3 11 2" xfId="24105"/>
    <cellStyle name="SAPBEXexcBad7 3 11 2 2" xfId="24106"/>
    <cellStyle name="SAPBEXexcBad7 3 11 3" xfId="24107"/>
    <cellStyle name="SAPBEXexcBad7 3 12" xfId="24108"/>
    <cellStyle name="SAPBEXexcBad7 3 12 2" xfId="24109"/>
    <cellStyle name="SAPBEXexcBad7 3 13" xfId="24110"/>
    <cellStyle name="SAPBEXexcBad7 3 2" xfId="24111"/>
    <cellStyle name="SAPBEXexcBad7 3 2 2" xfId="24112"/>
    <cellStyle name="SAPBEXexcBad7 3 2 2 2" xfId="24113"/>
    <cellStyle name="SAPBEXexcBad7 3 2 2 2 2" xfId="24114"/>
    <cellStyle name="SAPBEXexcBad7 3 2 2 2 2 2" xfId="24115"/>
    <cellStyle name="SAPBEXexcBad7 3 2 2 2 2 2 2" xfId="24116"/>
    <cellStyle name="SAPBEXexcBad7 3 2 2 2 2 3" xfId="24117"/>
    <cellStyle name="SAPBEXexcBad7 3 2 2 2 3" xfId="24118"/>
    <cellStyle name="SAPBEXexcBad7 3 2 2 2 3 2" xfId="24119"/>
    <cellStyle name="SAPBEXexcBad7 3 2 2 2 3 2 2" xfId="24120"/>
    <cellStyle name="SAPBEXexcBad7 3 2 2 2 3 3" xfId="24121"/>
    <cellStyle name="SAPBEXexcBad7 3 2 2 2 4" xfId="24122"/>
    <cellStyle name="SAPBEXexcBad7 3 2 2 2 4 2" xfId="24123"/>
    <cellStyle name="SAPBEXexcBad7 3 2 2 2 5" xfId="24124"/>
    <cellStyle name="SAPBEXexcBad7 3 2 2 2 5 2" xfId="24125"/>
    <cellStyle name="SAPBEXexcBad7 3 2 2 2 6" xfId="24126"/>
    <cellStyle name="SAPBEXexcBad7 3 2 2 3" xfId="24127"/>
    <cellStyle name="SAPBEXexcBad7 3 2 2 3 2" xfId="24128"/>
    <cellStyle name="SAPBEXexcBad7 3 2 2 3 2 2" xfId="24129"/>
    <cellStyle name="SAPBEXexcBad7 3 2 2 3 2 2 2" xfId="24130"/>
    <cellStyle name="SAPBEXexcBad7 3 2 2 3 2 3" xfId="24131"/>
    <cellStyle name="SAPBEXexcBad7 3 2 2 3 3" xfId="24132"/>
    <cellStyle name="SAPBEXexcBad7 3 2 2 3 3 2" xfId="24133"/>
    <cellStyle name="SAPBEXexcBad7 3 2 2 3 3 2 2" xfId="24134"/>
    <cellStyle name="SAPBEXexcBad7 3 2 2 3 3 3" xfId="24135"/>
    <cellStyle name="SAPBEXexcBad7 3 2 2 3 4" xfId="24136"/>
    <cellStyle name="SAPBEXexcBad7 3 2 2 3 4 2" xfId="24137"/>
    <cellStyle name="SAPBEXexcBad7 3 2 2 3 5" xfId="24138"/>
    <cellStyle name="SAPBEXexcBad7 3 2 2 3 5 2" xfId="24139"/>
    <cellStyle name="SAPBEXexcBad7 3 2 2 3 6" xfId="24140"/>
    <cellStyle name="SAPBEXexcBad7 3 2 2 4" xfId="24141"/>
    <cellStyle name="SAPBEXexcBad7 3 2 2 4 2" xfId="24142"/>
    <cellStyle name="SAPBEXexcBad7 3 2 2 4 2 2" xfId="24143"/>
    <cellStyle name="SAPBEXexcBad7 3 2 2 4 2 2 2" xfId="24144"/>
    <cellStyle name="SAPBEXexcBad7 3 2 2 4 2 3" xfId="24145"/>
    <cellStyle name="SAPBEXexcBad7 3 2 2 4 3" xfId="24146"/>
    <cellStyle name="SAPBEXexcBad7 3 2 2 4 3 2" xfId="24147"/>
    <cellStyle name="SAPBEXexcBad7 3 2 2 4 3 2 2" xfId="24148"/>
    <cellStyle name="SAPBEXexcBad7 3 2 2 4 3 3" xfId="24149"/>
    <cellStyle name="SAPBEXexcBad7 3 2 2 4 4" xfId="24150"/>
    <cellStyle name="SAPBEXexcBad7 3 2 2 4 4 2" xfId="24151"/>
    <cellStyle name="SAPBEXexcBad7 3 2 2 4 5" xfId="24152"/>
    <cellStyle name="SAPBEXexcBad7 3 2 2 4 5 2" xfId="24153"/>
    <cellStyle name="SAPBEXexcBad7 3 2 2 4 6" xfId="24154"/>
    <cellStyle name="SAPBEXexcBad7 3 2 2 5" xfId="24155"/>
    <cellStyle name="SAPBEXexcBad7 3 2 2 5 2" xfId="24156"/>
    <cellStyle name="SAPBEXexcBad7 3 2 2 5 2 2" xfId="24157"/>
    <cellStyle name="SAPBEXexcBad7 3 2 2 5 3" xfId="24158"/>
    <cellStyle name="SAPBEXexcBad7 3 2 2 6" xfId="24159"/>
    <cellStyle name="SAPBEXexcBad7 3 2 2_Other Benefits Allocation %" xfId="24160"/>
    <cellStyle name="SAPBEXexcBad7 3 2 3" xfId="24161"/>
    <cellStyle name="SAPBEXexcBad7 3 2 3 2" xfId="24162"/>
    <cellStyle name="SAPBEXexcBad7 3 2 3 2 2" xfId="24163"/>
    <cellStyle name="SAPBEXexcBad7 3 2 3 2 2 2" xfId="24164"/>
    <cellStyle name="SAPBEXexcBad7 3 2 3 2 3" xfId="24165"/>
    <cellStyle name="SAPBEXexcBad7 3 2 3 3" xfId="24166"/>
    <cellStyle name="SAPBEXexcBad7 3 2 3 3 2" xfId="24167"/>
    <cellStyle name="SAPBEXexcBad7 3 2 3 3 2 2" xfId="24168"/>
    <cellStyle name="SAPBEXexcBad7 3 2 3 3 3" xfId="24169"/>
    <cellStyle name="SAPBEXexcBad7 3 2 3 4" xfId="24170"/>
    <cellStyle name="SAPBEXexcBad7 3 2 3 4 2" xfId="24171"/>
    <cellStyle name="SAPBEXexcBad7 3 2 3 5" xfId="24172"/>
    <cellStyle name="SAPBEXexcBad7 3 2 3 5 2" xfId="24173"/>
    <cellStyle name="SAPBEXexcBad7 3 2 3 6" xfId="24174"/>
    <cellStyle name="SAPBEXexcBad7 3 2 4" xfId="24175"/>
    <cellStyle name="SAPBEXexcBad7 3 2 4 2" xfId="24176"/>
    <cellStyle name="SAPBEXexcBad7 3 2 4 2 2" xfId="24177"/>
    <cellStyle name="SAPBEXexcBad7 3 2 4 2 2 2" xfId="24178"/>
    <cellStyle name="SAPBEXexcBad7 3 2 4 2 3" xfId="24179"/>
    <cellStyle name="SAPBEXexcBad7 3 2 4 3" xfId="24180"/>
    <cellStyle name="SAPBEXexcBad7 3 2 4 3 2" xfId="24181"/>
    <cellStyle name="SAPBEXexcBad7 3 2 4 3 2 2" xfId="24182"/>
    <cellStyle name="SAPBEXexcBad7 3 2 4 3 3" xfId="24183"/>
    <cellStyle name="SAPBEXexcBad7 3 2 4 4" xfId="24184"/>
    <cellStyle name="SAPBEXexcBad7 3 2 4 4 2" xfId="24185"/>
    <cellStyle name="SAPBEXexcBad7 3 2 4 5" xfId="24186"/>
    <cellStyle name="SAPBEXexcBad7 3 2 4 5 2" xfId="24187"/>
    <cellStyle name="SAPBEXexcBad7 3 2 4 6" xfId="24188"/>
    <cellStyle name="SAPBEXexcBad7 3 2 5" xfId="24189"/>
    <cellStyle name="SAPBEXexcBad7 3 2 5 2" xfId="24190"/>
    <cellStyle name="SAPBEXexcBad7 3 2 5 2 2" xfId="24191"/>
    <cellStyle name="SAPBEXexcBad7 3 2 5 2 2 2" xfId="24192"/>
    <cellStyle name="SAPBEXexcBad7 3 2 5 2 3" xfId="24193"/>
    <cellStyle name="SAPBEXexcBad7 3 2 5 3" xfId="24194"/>
    <cellStyle name="SAPBEXexcBad7 3 2 5 3 2" xfId="24195"/>
    <cellStyle name="SAPBEXexcBad7 3 2 5 3 2 2" xfId="24196"/>
    <cellStyle name="SAPBEXexcBad7 3 2 5 3 3" xfId="24197"/>
    <cellStyle name="SAPBEXexcBad7 3 2 5 4" xfId="24198"/>
    <cellStyle name="SAPBEXexcBad7 3 2 5 4 2" xfId="24199"/>
    <cellStyle name="SAPBEXexcBad7 3 2 5 5" xfId="24200"/>
    <cellStyle name="SAPBEXexcBad7 3 2 5 5 2" xfId="24201"/>
    <cellStyle name="SAPBEXexcBad7 3 2 5 6" xfId="24202"/>
    <cellStyle name="SAPBEXexcBad7 3 2 6" xfId="24203"/>
    <cellStyle name="SAPBEXexcBad7 3 2 6 2" xfId="24204"/>
    <cellStyle name="SAPBEXexcBad7 3 2 6 2 2" xfId="24205"/>
    <cellStyle name="SAPBEXexcBad7 3 2 6 2 3" xfId="24206"/>
    <cellStyle name="SAPBEXexcBad7 3 2 6 3" xfId="24207"/>
    <cellStyle name="SAPBEXexcBad7 3 2 6 4" xfId="24208"/>
    <cellStyle name="SAPBEXexcBad7 3 2 7" xfId="24209"/>
    <cellStyle name="SAPBEXexcBad7 3 2 7 2" xfId="24210"/>
    <cellStyle name="SAPBEXexcBad7 3 2 7 3" xfId="24211"/>
    <cellStyle name="SAPBEXexcBad7 3 2 8" xfId="24212"/>
    <cellStyle name="SAPBEXexcBad7 3 2 9" xfId="24213"/>
    <cellStyle name="SAPBEXexcBad7 3 2_Other Benefits Allocation %" xfId="24214"/>
    <cellStyle name="SAPBEXexcBad7 3 3" xfId="24215"/>
    <cellStyle name="SAPBEXexcBad7 3 3 2" xfId="24216"/>
    <cellStyle name="SAPBEXexcBad7 3 3 2 2" xfId="24217"/>
    <cellStyle name="SAPBEXexcBad7 3 3 2 2 2" xfId="24218"/>
    <cellStyle name="SAPBEXexcBad7 3 3 2 2 3" xfId="24219"/>
    <cellStyle name="SAPBEXexcBad7 3 3 2 3" xfId="24220"/>
    <cellStyle name="SAPBEXexcBad7 3 3 2 4" xfId="24221"/>
    <cellStyle name="SAPBEXexcBad7 3 3 3" xfId="24222"/>
    <cellStyle name="SAPBEXexcBad7 3 3 3 2" xfId="24223"/>
    <cellStyle name="SAPBEXexcBad7 3 3 3 2 2" xfId="24224"/>
    <cellStyle name="SAPBEXexcBad7 3 3 3 2 3" xfId="24225"/>
    <cellStyle name="SAPBEXexcBad7 3 3 3 3" xfId="24226"/>
    <cellStyle name="SAPBEXexcBad7 3 3 3 4" xfId="24227"/>
    <cellStyle name="SAPBEXexcBad7 3 3 4" xfId="24228"/>
    <cellStyle name="SAPBEXexcBad7 3 3 4 2" xfId="24229"/>
    <cellStyle name="SAPBEXexcBad7 3 3 4 2 2" xfId="24230"/>
    <cellStyle name="SAPBEXexcBad7 3 3 4 2 3" xfId="24231"/>
    <cellStyle name="SAPBEXexcBad7 3 3 4 3" xfId="24232"/>
    <cellStyle name="SAPBEXexcBad7 3 3 4 4" xfId="24233"/>
    <cellStyle name="SAPBEXexcBad7 3 3 5" xfId="24234"/>
    <cellStyle name="SAPBEXexcBad7 3 3 5 2" xfId="24235"/>
    <cellStyle name="SAPBEXexcBad7 3 3 5 2 2" xfId="24236"/>
    <cellStyle name="SAPBEXexcBad7 3 3 5 2 3" xfId="24237"/>
    <cellStyle name="SAPBEXexcBad7 3 3 5 3" xfId="24238"/>
    <cellStyle name="SAPBEXexcBad7 3 3 5 4" xfId="24239"/>
    <cellStyle name="SAPBEXexcBad7 3 3 6" xfId="24240"/>
    <cellStyle name="SAPBEXexcBad7 3 3 6 2" xfId="24241"/>
    <cellStyle name="SAPBEXexcBad7 3 3 6 2 2" xfId="24242"/>
    <cellStyle name="SAPBEXexcBad7 3 3 6 2 3" xfId="24243"/>
    <cellStyle name="SAPBEXexcBad7 3 3 6 3" xfId="24244"/>
    <cellStyle name="SAPBEXexcBad7 3 3 6 4" xfId="24245"/>
    <cellStyle name="SAPBEXexcBad7 3 3 7" xfId="24246"/>
    <cellStyle name="SAPBEXexcBad7 3 3 7 2" xfId="24247"/>
    <cellStyle name="SAPBEXexcBad7 3 3 7 3" xfId="24248"/>
    <cellStyle name="SAPBEXexcBad7 3 3 8" xfId="24249"/>
    <cellStyle name="SAPBEXexcBad7 3 3 9" xfId="24250"/>
    <cellStyle name="SAPBEXexcBad7 3 4" xfId="24251"/>
    <cellStyle name="SAPBEXexcBad7 3 4 2" xfId="24252"/>
    <cellStyle name="SAPBEXexcBad7 3 4 2 2" xfId="24253"/>
    <cellStyle name="SAPBEXexcBad7 3 4 2 2 2" xfId="24254"/>
    <cellStyle name="SAPBEXexcBad7 3 4 2 2 2 2" xfId="24255"/>
    <cellStyle name="SAPBEXexcBad7 3 4 2 2 3" xfId="24256"/>
    <cellStyle name="SAPBEXexcBad7 3 4 2 3" xfId="24257"/>
    <cellStyle name="SAPBEXexcBad7 3 4 2 3 2" xfId="24258"/>
    <cellStyle name="SAPBEXexcBad7 3 4 2 3 2 2" xfId="24259"/>
    <cellStyle name="SAPBEXexcBad7 3 4 2 3 3" xfId="24260"/>
    <cellStyle name="SAPBEXexcBad7 3 4 2 4" xfId="24261"/>
    <cellStyle name="SAPBEXexcBad7 3 4 2 4 2" xfId="24262"/>
    <cellStyle name="SAPBEXexcBad7 3 4 2 5" xfId="24263"/>
    <cellStyle name="SAPBEXexcBad7 3 4 2 5 2" xfId="24264"/>
    <cellStyle name="SAPBEXexcBad7 3 4 2 6" xfId="24265"/>
    <cellStyle name="SAPBEXexcBad7 3 4 3" xfId="24266"/>
    <cellStyle name="SAPBEXexcBad7 3 4 3 2" xfId="24267"/>
    <cellStyle name="SAPBEXexcBad7 3 4 3 2 2" xfId="24268"/>
    <cellStyle name="SAPBEXexcBad7 3 4 3 2 2 2" xfId="24269"/>
    <cellStyle name="SAPBEXexcBad7 3 4 3 2 3" xfId="24270"/>
    <cellStyle name="SAPBEXexcBad7 3 4 3 3" xfId="24271"/>
    <cellStyle name="SAPBEXexcBad7 3 4 3 3 2" xfId="24272"/>
    <cellStyle name="SAPBEXexcBad7 3 4 3 3 2 2" xfId="24273"/>
    <cellStyle name="SAPBEXexcBad7 3 4 3 3 3" xfId="24274"/>
    <cellStyle name="SAPBEXexcBad7 3 4 3 4" xfId="24275"/>
    <cellStyle name="SAPBEXexcBad7 3 4 3 4 2" xfId="24276"/>
    <cellStyle name="SAPBEXexcBad7 3 4 3 5" xfId="24277"/>
    <cellStyle name="SAPBEXexcBad7 3 4 3 5 2" xfId="24278"/>
    <cellStyle name="SAPBEXexcBad7 3 4 3 6" xfId="24279"/>
    <cellStyle name="SAPBEXexcBad7 3 4 4" xfId="24280"/>
    <cellStyle name="SAPBEXexcBad7 3 4 4 2" xfId="24281"/>
    <cellStyle name="SAPBEXexcBad7 3 4 4 2 2" xfId="24282"/>
    <cellStyle name="SAPBEXexcBad7 3 4 4 2 3" xfId="24283"/>
    <cellStyle name="SAPBEXexcBad7 3 4 4 3" xfId="24284"/>
    <cellStyle name="SAPBEXexcBad7 3 4 4 4" xfId="24285"/>
    <cellStyle name="SAPBEXexcBad7 3 4 5" xfId="24286"/>
    <cellStyle name="SAPBEXexcBad7 3 4 5 2" xfId="24287"/>
    <cellStyle name="SAPBEXexcBad7 3 4 5 2 2" xfId="24288"/>
    <cellStyle name="SAPBEXexcBad7 3 4 5 2 3" xfId="24289"/>
    <cellStyle name="SAPBEXexcBad7 3 4 5 3" xfId="24290"/>
    <cellStyle name="SAPBEXexcBad7 3 4 5 4" xfId="24291"/>
    <cellStyle name="SAPBEXexcBad7 3 4 6" xfId="24292"/>
    <cellStyle name="SAPBEXexcBad7 3 4 6 2" xfId="24293"/>
    <cellStyle name="SAPBEXexcBad7 3 4 6 2 2" xfId="24294"/>
    <cellStyle name="SAPBEXexcBad7 3 4 6 2 3" xfId="24295"/>
    <cellStyle name="SAPBEXexcBad7 3 4 6 3" xfId="24296"/>
    <cellStyle name="SAPBEXexcBad7 3 4 6 4" xfId="24297"/>
    <cellStyle name="SAPBEXexcBad7 3 4 7" xfId="24298"/>
    <cellStyle name="SAPBEXexcBad7 3 4 7 2" xfId="24299"/>
    <cellStyle name="SAPBEXexcBad7 3 4 7 3" xfId="24300"/>
    <cellStyle name="SAPBEXexcBad7 3 4 8" xfId="24301"/>
    <cellStyle name="SAPBEXexcBad7 3 4 9" xfId="24302"/>
    <cellStyle name="SAPBEXexcBad7 3 4_Other Benefits Allocation %" xfId="24303"/>
    <cellStyle name="SAPBEXexcBad7 3 5" xfId="24304"/>
    <cellStyle name="SAPBEXexcBad7 3 5 2" xfId="24305"/>
    <cellStyle name="SAPBEXexcBad7 3 5 2 2" xfId="24306"/>
    <cellStyle name="SAPBEXexcBad7 3 5 2 2 2" xfId="24307"/>
    <cellStyle name="SAPBEXexcBad7 3 5 2 3" xfId="24308"/>
    <cellStyle name="SAPBEXexcBad7 3 5 3" xfId="24309"/>
    <cellStyle name="SAPBEXexcBad7 3 5 3 2" xfId="24310"/>
    <cellStyle name="SAPBEXexcBad7 3 5 3 2 2" xfId="24311"/>
    <cellStyle name="SAPBEXexcBad7 3 5 3 3" xfId="24312"/>
    <cellStyle name="SAPBEXexcBad7 3 5 4" xfId="24313"/>
    <cellStyle name="SAPBEXexcBad7 3 5 4 2" xfId="24314"/>
    <cellStyle name="SAPBEXexcBad7 3 5 5" xfId="24315"/>
    <cellStyle name="SAPBEXexcBad7 3 5 5 2" xfId="24316"/>
    <cellStyle name="SAPBEXexcBad7 3 5 6" xfId="24317"/>
    <cellStyle name="SAPBEXexcBad7 3 6" xfId="24318"/>
    <cellStyle name="SAPBEXexcBad7 3 6 2" xfId="24319"/>
    <cellStyle name="SAPBEXexcBad7 3 6 2 2" xfId="24320"/>
    <cellStyle name="SAPBEXexcBad7 3 6 2 2 2" xfId="24321"/>
    <cellStyle name="SAPBEXexcBad7 3 6 2 3" xfId="24322"/>
    <cellStyle name="SAPBEXexcBad7 3 6 3" xfId="24323"/>
    <cellStyle name="SAPBEXexcBad7 3 6 3 2" xfId="24324"/>
    <cellStyle name="SAPBEXexcBad7 3 6 3 2 2" xfId="24325"/>
    <cellStyle name="SAPBEXexcBad7 3 6 3 3" xfId="24326"/>
    <cellStyle name="SAPBEXexcBad7 3 6 4" xfId="24327"/>
    <cellStyle name="SAPBEXexcBad7 3 6 4 2" xfId="24328"/>
    <cellStyle name="SAPBEXexcBad7 3 6 5" xfId="24329"/>
    <cellStyle name="SAPBEXexcBad7 3 6 5 2" xfId="24330"/>
    <cellStyle name="SAPBEXexcBad7 3 6 6" xfId="24331"/>
    <cellStyle name="SAPBEXexcBad7 3 7" xfId="24332"/>
    <cellStyle name="SAPBEXexcBad7 3 7 2" xfId="24333"/>
    <cellStyle name="SAPBEXexcBad7 3 7 2 2" xfId="24334"/>
    <cellStyle name="SAPBEXexcBad7 3 7 2 2 2" xfId="24335"/>
    <cellStyle name="SAPBEXexcBad7 3 7 2 3" xfId="24336"/>
    <cellStyle name="SAPBEXexcBad7 3 7 3" xfId="24337"/>
    <cellStyle name="SAPBEXexcBad7 3 7 3 2" xfId="24338"/>
    <cellStyle name="SAPBEXexcBad7 3 7 3 2 2" xfId="24339"/>
    <cellStyle name="SAPBEXexcBad7 3 7 3 3" xfId="24340"/>
    <cellStyle name="SAPBEXexcBad7 3 7 4" xfId="24341"/>
    <cellStyle name="SAPBEXexcBad7 3 7 4 2" xfId="24342"/>
    <cellStyle name="SAPBEXexcBad7 3 7 5" xfId="24343"/>
    <cellStyle name="SAPBEXexcBad7 3 7 5 2" xfId="24344"/>
    <cellStyle name="SAPBEXexcBad7 3 7 6" xfId="24345"/>
    <cellStyle name="SAPBEXexcBad7 3 8" xfId="24346"/>
    <cellStyle name="SAPBEXexcBad7 3 8 2" xfId="24347"/>
    <cellStyle name="SAPBEXexcBad7 3 8 2 2" xfId="24348"/>
    <cellStyle name="SAPBEXexcBad7 3 8 2 3" xfId="24349"/>
    <cellStyle name="SAPBEXexcBad7 3 8 3" xfId="24350"/>
    <cellStyle name="SAPBEXexcBad7 3 8 4" xfId="24351"/>
    <cellStyle name="SAPBEXexcBad7 3 9" xfId="24352"/>
    <cellStyle name="SAPBEXexcBad7 3 9 2" xfId="24353"/>
    <cellStyle name="SAPBEXexcBad7 3 9 2 2" xfId="24354"/>
    <cellStyle name="SAPBEXexcBad7 3 9 2 3" xfId="24355"/>
    <cellStyle name="SAPBEXexcBad7 3 9 3" xfId="24356"/>
    <cellStyle name="SAPBEXexcBad7 3 9 4" xfId="24357"/>
    <cellStyle name="SAPBEXexcBad7 3_401K Summary" xfId="24358"/>
    <cellStyle name="SAPBEXexcBad7 4" xfId="24359"/>
    <cellStyle name="SAPBEXexcBad7 4 10" xfId="24360"/>
    <cellStyle name="SAPBEXexcBad7 4 10 2" xfId="24361"/>
    <cellStyle name="SAPBEXexcBad7 4 10 2 2" xfId="24362"/>
    <cellStyle name="SAPBEXexcBad7 4 10 3" xfId="24363"/>
    <cellStyle name="SAPBEXexcBad7 4 11" xfId="24364"/>
    <cellStyle name="SAPBEXexcBad7 4 11 2" xfId="24365"/>
    <cellStyle name="SAPBEXexcBad7 4 11 2 2" xfId="24366"/>
    <cellStyle name="SAPBEXexcBad7 4 11 3" xfId="24367"/>
    <cellStyle name="SAPBEXexcBad7 4 12" xfId="24368"/>
    <cellStyle name="SAPBEXexcBad7 4 12 2" xfId="24369"/>
    <cellStyle name="SAPBEXexcBad7 4 13" xfId="24370"/>
    <cellStyle name="SAPBEXexcBad7 4 2" xfId="24371"/>
    <cellStyle name="SAPBEXexcBad7 4 2 2" xfId="24372"/>
    <cellStyle name="SAPBEXexcBad7 4 2 2 2" xfId="24373"/>
    <cellStyle name="SAPBEXexcBad7 4 2 2 3" xfId="24374"/>
    <cellStyle name="SAPBEXexcBad7 4 2 3" xfId="24375"/>
    <cellStyle name="SAPBEXexcBad7 4 2 4" xfId="24376"/>
    <cellStyle name="SAPBEXexcBad7 4 2_Other Benefits Allocation %" xfId="24377"/>
    <cellStyle name="SAPBEXexcBad7 4 3" xfId="24378"/>
    <cellStyle name="SAPBEXexcBad7 4 3 2" xfId="24379"/>
    <cellStyle name="SAPBEXexcBad7 4 3 2 2" xfId="24380"/>
    <cellStyle name="SAPBEXexcBad7 4 3 2 2 2" xfId="24381"/>
    <cellStyle name="SAPBEXexcBad7 4 3 2 2 2 2" xfId="24382"/>
    <cellStyle name="SAPBEXexcBad7 4 3 2 2 3" xfId="24383"/>
    <cellStyle name="SAPBEXexcBad7 4 3 2 3" xfId="24384"/>
    <cellStyle name="SAPBEXexcBad7 4 3 2 3 2" xfId="24385"/>
    <cellStyle name="SAPBEXexcBad7 4 3 2 3 2 2" xfId="24386"/>
    <cellStyle name="SAPBEXexcBad7 4 3 2 3 3" xfId="24387"/>
    <cellStyle name="SAPBEXexcBad7 4 3 2 4" xfId="24388"/>
    <cellStyle name="SAPBEXexcBad7 4 3 2 4 2" xfId="24389"/>
    <cellStyle name="SAPBEXexcBad7 4 3 2 5" xfId="24390"/>
    <cellStyle name="SAPBEXexcBad7 4 3 2 5 2" xfId="24391"/>
    <cellStyle name="SAPBEXexcBad7 4 3 2 6" xfId="24392"/>
    <cellStyle name="SAPBEXexcBad7 4 3 3" xfId="24393"/>
    <cellStyle name="SAPBEXexcBad7 4 3 3 2" xfId="24394"/>
    <cellStyle name="SAPBEXexcBad7 4 3 3 2 2" xfId="24395"/>
    <cellStyle name="SAPBEXexcBad7 4 3 3 2 2 2" xfId="24396"/>
    <cellStyle name="SAPBEXexcBad7 4 3 3 2 3" xfId="24397"/>
    <cellStyle name="SAPBEXexcBad7 4 3 3 3" xfId="24398"/>
    <cellStyle name="SAPBEXexcBad7 4 3 3 3 2" xfId="24399"/>
    <cellStyle name="SAPBEXexcBad7 4 3 3 3 2 2" xfId="24400"/>
    <cellStyle name="SAPBEXexcBad7 4 3 3 3 3" xfId="24401"/>
    <cellStyle name="SAPBEXexcBad7 4 3 3 4" xfId="24402"/>
    <cellStyle name="SAPBEXexcBad7 4 3 3 4 2" xfId="24403"/>
    <cellStyle name="SAPBEXexcBad7 4 3 3 5" xfId="24404"/>
    <cellStyle name="SAPBEXexcBad7 4 3 3 5 2" xfId="24405"/>
    <cellStyle name="SAPBEXexcBad7 4 3 3 6" xfId="24406"/>
    <cellStyle name="SAPBEXexcBad7 4 3 4" xfId="24407"/>
    <cellStyle name="SAPBEXexcBad7 4 3 4 2" xfId="24408"/>
    <cellStyle name="SAPBEXexcBad7 4 3 4 2 2" xfId="24409"/>
    <cellStyle name="SAPBEXexcBad7 4 3 4 3" xfId="24410"/>
    <cellStyle name="SAPBEXexcBad7 4 3 5" xfId="24411"/>
    <cellStyle name="SAPBEXexcBad7 4 3 5 2" xfId="24412"/>
    <cellStyle name="SAPBEXexcBad7 4 3 5 2 2" xfId="24413"/>
    <cellStyle name="SAPBEXexcBad7 4 3 5 3" xfId="24414"/>
    <cellStyle name="SAPBEXexcBad7 4 3 6" xfId="24415"/>
    <cellStyle name="SAPBEXexcBad7 4 3 6 2" xfId="24416"/>
    <cellStyle name="SAPBEXexcBad7 4 3 7" xfId="24417"/>
    <cellStyle name="SAPBEXexcBad7 4 3 7 2" xfId="24418"/>
    <cellStyle name="SAPBEXexcBad7 4 3 8" xfId="24419"/>
    <cellStyle name="SAPBEXexcBad7 4 3_Other Benefits Allocation %" xfId="24420"/>
    <cellStyle name="SAPBEXexcBad7 4 4" xfId="24421"/>
    <cellStyle name="SAPBEXexcBad7 4 4 2" xfId="24422"/>
    <cellStyle name="SAPBEXexcBad7 4 4 2 2" xfId="24423"/>
    <cellStyle name="SAPBEXexcBad7 4 4 2 3" xfId="24424"/>
    <cellStyle name="SAPBEXexcBad7 4 4 3" xfId="24425"/>
    <cellStyle name="SAPBEXexcBad7 4 4 4" xfId="24426"/>
    <cellStyle name="SAPBEXexcBad7 4 5" xfId="24427"/>
    <cellStyle name="SAPBEXexcBad7 4 5 2" xfId="24428"/>
    <cellStyle name="SAPBEXexcBad7 4 5 2 2" xfId="24429"/>
    <cellStyle name="SAPBEXexcBad7 4 5 2 3" xfId="24430"/>
    <cellStyle name="SAPBEXexcBad7 4 5 3" xfId="24431"/>
    <cellStyle name="SAPBEXexcBad7 4 5 4" xfId="24432"/>
    <cellStyle name="SAPBEXexcBad7 4 6" xfId="24433"/>
    <cellStyle name="SAPBEXexcBad7 4 6 2" xfId="24434"/>
    <cellStyle name="SAPBEXexcBad7 4 6 2 2" xfId="24435"/>
    <cellStyle name="SAPBEXexcBad7 4 6 2 3" xfId="24436"/>
    <cellStyle name="SAPBEXexcBad7 4 6 3" xfId="24437"/>
    <cellStyle name="SAPBEXexcBad7 4 6 4" xfId="24438"/>
    <cellStyle name="SAPBEXexcBad7 4 7" xfId="24439"/>
    <cellStyle name="SAPBEXexcBad7 4 7 2" xfId="24440"/>
    <cellStyle name="SAPBEXexcBad7 4 7 2 2" xfId="24441"/>
    <cellStyle name="SAPBEXexcBad7 4 7 3" xfId="24442"/>
    <cellStyle name="SAPBEXexcBad7 4 8" xfId="24443"/>
    <cellStyle name="SAPBEXexcBad7 4 8 2" xfId="24444"/>
    <cellStyle name="SAPBEXexcBad7 4 8 2 2" xfId="24445"/>
    <cellStyle name="SAPBEXexcBad7 4 8 3" xfId="24446"/>
    <cellStyle name="SAPBEXexcBad7 4 9" xfId="24447"/>
    <cellStyle name="SAPBEXexcBad7 4 9 2" xfId="24448"/>
    <cellStyle name="SAPBEXexcBad7 4 9 2 2" xfId="24449"/>
    <cellStyle name="SAPBEXexcBad7 4 9 3" xfId="24450"/>
    <cellStyle name="SAPBEXexcBad7 4_401K Summary" xfId="24451"/>
    <cellStyle name="SAPBEXexcBad7 5" xfId="24452"/>
    <cellStyle name="SAPBEXexcBad7 5 2" xfId="24453"/>
    <cellStyle name="SAPBEXexcBad7 5 2 2" xfId="24454"/>
    <cellStyle name="SAPBEXexcBad7 5 2 2 2" xfId="24455"/>
    <cellStyle name="SAPBEXexcBad7 5 2 2 3" xfId="24456"/>
    <cellStyle name="SAPBEXexcBad7 5 2 3" xfId="24457"/>
    <cellStyle name="SAPBEXexcBad7 5 2 4" xfId="24458"/>
    <cellStyle name="SAPBEXexcBad7 5 3" xfId="24459"/>
    <cellStyle name="SAPBEXexcBad7 5 3 2" xfId="24460"/>
    <cellStyle name="SAPBEXexcBad7 5 3 2 2" xfId="24461"/>
    <cellStyle name="SAPBEXexcBad7 5 3 2 3" xfId="24462"/>
    <cellStyle name="SAPBEXexcBad7 5 3 3" xfId="24463"/>
    <cellStyle name="SAPBEXexcBad7 5 3 4" xfId="24464"/>
    <cellStyle name="SAPBEXexcBad7 5 4" xfId="24465"/>
    <cellStyle name="SAPBEXexcBad7 5 4 2" xfId="24466"/>
    <cellStyle name="SAPBEXexcBad7 5 4 2 2" xfId="24467"/>
    <cellStyle name="SAPBEXexcBad7 5 4 2 3" xfId="24468"/>
    <cellStyle name="SAPBEXexcBad7 5 4 3" xfId="24469"/>
    <cellStyle name="SAPBEXexcBad7 5 4 4" xfId="24470"/>
    <cellStyle name="SAPBEXexcBad7 5 5" xfId="24471"/>
    <cellStyle name="SAPBEXexcBad7 5 5 2" xfId="24472"/>
    <cellStyle name="SAPBEXexcBad7 5 5 2 2" xfId="24473"/>
    <cellStyle name="SAPBEXexcBad7 5 5 2 3" xfId="24474"/>
    <cellStyle name="SAPBEXexcBad7 5 5 3" xfId="24475"/>
    <cellStyle name="SAPBEXexcBad7 5 5 4" xfId="24476"/>
    <cellStyle name="SAPBEXexcBad7 5 6" xfId="24477"/>
    <cellStyle name="SAPBEXexcBad7 5 6 2" xfId="24478"/>
    <cellStyle name="SAPBEXexcBad7 5 6 2 2" xfId="24479"/>
    <cellStyle name="SAPBEXexcBad7 5 6 2 3" xfId="24480"/>
    <cellStyle name="SAPBEXexcBad7 5 6 3" xfId="24481"/>
    <cellStyle name="SAPBEXexcBad7 5 6 4" xfId="24482"/>
    <cellStyle name="SAPBEXexcBad7 5 7" xfId="24483"/>
    <cellStyle name="SAPBEXexcBad7 5 7 2" xfId="24484"/>
    <cellStyle name="SAPBEXexcBad7 5 7 3" xfId="24485"/>
    <cellStyle name="SAPBEXexcBad7 5 8" xfId="24486"/>
    <cellStyle name="SAPBEXexcBad7 5 9" xfId="24487"/>
    <cellStyle name="SAPBEXexcBad7 5_Other Benefits Allocation %" xfId="24488"/>
    <cellStyle name="SAPBEXexcBad7 6" xfId="24489"/>
    <cellStyle name="SAPBEXexcBad7 6 2" xfId="24490"/>
    <cellStyle name="SAPBEXexcBad7 6 2 2" xfId="24491"/>
    <cellStyle name="SAPBEXexcBad7 6 2 2 2" xfId="24492"/>
    <cellStyle name="SAPBEXexcBad7 6 2 2 3" xfId="24493"/>
    <cellStyle name="SAPBEXexcBad7 6 2 3" xfId="24494"/>
    <cellStyle name="SAPBEXexcBad7 6 2 4" xfId="24495"/>
    <cellStyle name="SAPBEXexcBad7 6 3" xfId="24496"/>
    <cellStyle name="SAPBEXexcBad7 6 3 2" xfId="24497"/>
    <cellStyle name="SAPBEXexcBad7 6 3 2 2" xfId="24498"/>
    <cellStyle name="SAPBEXexcBad7 6 3 2 3" xfId="24499"/>
    <cellStyle name="SAPBEXexcBad7 6 3 3" xfId="24500"/>
    <cellStyle name="SAPBEXexcBad7 6 3 4" xfId="24501"/>
    <cellStyle name="SAPBEXexcBad7 6 4" xfId="24502"/>
    <cellStyle name="SAPBEXexcBad7 6 4 2" xfId="24503"/>
    <cellStyle name="SAPBEXexcBad7 6 4 2 2" xfId="24504"/>
    <cellStyle name="SAPBEXexcBad7 6 4 2 3" xfId="24505"/>
    <cellStyle name="SAPBEXexcBad7 6 4 3" xfId="24506"/>
    <cellStyle name="SAPBEXexcBad7 6 4 4" xfId="24507"/>
    <cellStyle name="SAPBEXexcBad7 6 5" xfId="24508"/>
    <cellStyle name="SAPBEXexcBad7 6 5 2" xfId="24509"/>
    <cellStyle name="SAPBEXexcBad7 6 5 2 2" xfId="24510"/>
    <cellStyle name="SAPBEXexcBad7 6 5 2 3" xfId="24511"/>
    <cellStyle name="SAPBEXexcBad7 6 5 3" xfId="24512"/>
    <cellStyle name="SAPBEXexcBad7 6 5 4" xfId="24513"/>
    <cellStyle name="SAPBEXexcBad7 6 6" xfId="24514"/>
    <cellStyle name="SAPBEXexcBad7 6 6 2" xfId="24515"/>
    <cellStyle name="SAPBEXexcBad7 6 6 2 2" xfId="24516"/>
    <cellStyle name="SAPBEXexcBad7 6 6 2 3" xfId="24517"/>
    <cellStyle name="SAPBEXexcBad7 6 6 3" xfId="24518"/>
    <cellStyle name="SAPBEXexcBad7 6 6 4" xfId="24519"/>
    <cellStyle name="SAPBEXexcBad7 6 7" xfId="24520"/>
    <cellStyle name="SAPBEXexcBad7 6 7 2" xfId="24521"/>
    <cellStyle name="SAPBEXexcBad7 6 7 3" xfId="24522"/>
    <cellStyle name="SAPBEXexcBad7 6 8" xfId="24523"/>
    <cellStyle name="SAPBEXexcBad7 6 9" xfId="24524"/>
    <cellStyle name="SAPBEXexcBad7 6_Other Benefits Allocation %" xfId="24525"/>
    <cellStyle name="SAPBEXexcBad7 7" xfId="24526"/>
    <cellStyle name="SAPBEXexcBad7 7 2" xfId="24527"/>
    <cellStyle name="SAPBEXexcBad7 7 2 2" xfId="24528"/>
    <cellStyle name="SAPBEXexcBad7 7 2 3" xfId="24529"/>
    <cellStyle name="SAPBEXexcBad7 7 3" xfId="24530"/>
    <cellStyle name="SAPBEXexcBad7 7 4" xfId="24531"/>
    <cellStyle name="SAPBEXexcBad7 7_Other Benefits Allocation %" xfId="24532"/>
    <cellStyle name="SAPBEXexcBad7 8" xfId="24533"/>
    <cellStyle name="SAPBEXexcBad7 8 2" xfId="24534"/>
    <cellStyle name="SAPBEXexcBad7 8 2 2" xfId="24535"/>
    <cellStyle name="SAPBEXexcBad7 8 2 3" xfId="24536"/>
    <cellStyle name="SAPBEXexcBad7 8 3" xfId="24537"/>
    <cellStyle name="SAPBEXexcBad7 8 4" xfId="24538"/>
    <cellStyle name="SAPBEXexcBad7 8_Other Benefits Allocation %" xfId="24539"/>
    <cellStyle name="SAPBEXexcBad7 9" xfId="24540"/>
    <cellStyle name="SAPBEXexcBad7 9 2" xfId="24541"/>
    <cellStyle name="SAPBEXexcBad7 9 2 2" xfId="24542"/>
    <cellStyle name="SAPBEXexcBad7 9 2 2 2" xfId="24543"/>
    <cellStyle name="SAPBEXexcBad7 9 2 2 2 2" xfId="24544"/>
    <cellStyle name="SAPBEXexcBad7 9 2 2 3" xfId="24545"/>
    <cellStyle name="SAPBEXexcBad7 9 2 3" xfId="24546"/>
    <cellStyle name="SAPBEXexcBad7 9 2 3 2" xfId="24547"/>
    <cellStyle name="SAPBEXexcBad7 9 2 3 2 2" xfId="24548"/>
    <cellStyle name="SAPBEXexcBad7 9 2 3 3" xfId="24549"/>
    <cellStyle name="SAPBEXexcBad7 9 2 4" xfId="24550"/>
    <cellStyle name="SAPBEXexcBad7 9 2 4 2" xfId="24551"/>
    <cellStyle name="SAPBEXexcBad7 9 2 5" xfId="24552"/>
    <cellStyle name="SAPBEXexcBad7 9 2 5 2" xfId="24553"/>
    <cellStyle name="SAPBEXexcBad7 9 2 6" xfId="24554"/>
    <cellStyle name="SAPBEXexcBad7 9 3" xfId="24555"/>
    <cellStyle name="SAPBEXexcBad7 9 3 2" xfId="24556"/>
    <cellStyle name="SAPBEXexcBad7 9 3 2 2" xfId="24557"/>
    <cellStyle name="SAPBEXexcBad7 9 3 2 2 2" xfId="24558"/>
    <cellStyle name="SAPBEXexcBad7 9 3 2 3" xfId="24559"/>
    <cellStyle name="SAPBEXexcBad7 9 3 3" xfId="24560"/>
    <cellStyle name="SAPBEXexcBad7 9 3 3 2" xfId="24561"/>
    <cellStyle name="SAPBEXexcBad7 9 3 3 2 2" xfId="24562"/>
    <cellStyle name="SAPBEXexcBad7 9 3 3 3" xfId="24563"/>
    <cellStyle name="SAPBEXexcBad7 9 3 4" xfId="24564"/>
    <cellStyle name="SAPBEXexcBad7 9 3 4 2" xfId="24565"/>
    <cellStyle name="SAPBEXexcBad7 9 3 5" xfId="24566"/>
    <cellStyle name="SAPBEXexcBad7 9 3 5 2" xfId="24567"/>
    <cellStyle name="SAPBEXexcBad7 9 3 6" xfId="24568"/>
    <cellStyle name="SAPBEXexcBad7 9 4" xfId="24569"/>
    <cellStyle name="SAPBEXexcBad7 9 4 2" xfId="24570"/>
    <cellStyle name="SAPBEXexcBad7 9 4 2 2" xfId="24571"/>
    <cellStyle name="SAPBEXexcBad7 9 4 3" xfId="24572"/>
    <cellStyle name="SAPBEXexcBad7 9 5" xfId="24573"/>
    <cellStyle name="SAPBEXexcBad7 9 5 2" xfId="24574"/>
    <cellStyle name="SAPBEXexcBad7 9 5 2 2" xfId="24575"/>
    <cellStyle name="SAPBEXexcBad7 9 5 3" xfId="24576"/>
    <cellStyle name="SAPBEXexcBad7 9 6" xfId="24577"/>
    <cellStyle name="SAPBEXexcBad7 9 6 2" xfId="24578"/>
    <cellStyle name="SAPBEXexcBad7 9 7" xfId="24579"/>
    <cellStyle name="SAPBEXexcBad7 9 7 2" xfId="24580"/>
    <cellStyle name="SAPBEXexcBad7 9 8" xfId="24581"/>
    <cellStyle name="SAPBEXexcBad7 9_Other Benefits Allocation %" xfId="24582"/>
    <cellStyle name="SAPBEXexcBad7_2016-18 Budget Payroll" xfId="24583"/>
    <cellStyle name="SAPBEXexcBad8" xfId="24584"/>
    <cellStyle name="SAPBEXexcBad8 10" xfId="24585"/>
    <cellStyle name="SAPBEXexcBad8 10 2" xfId="24586"/>
    <cellStyle name="SAPBEXexcBad8 10 2 2" xfId="24587"/>
    <cellStyle name="SAPBEXexcBad8 10 2 2 2" xfId="24588"/>
    <cellStyle name="SAPBEXexcBad8 10 2 3" xfId="24589"/>
    <cellStyle name="SAPBEXexcBad8 10 3" xfId="24590"/>
    <cellStyle name="SAPBEXexcBad8 10 3 2" xfId="24591"/>
    <cellStyle name="SAPBEXexcBad8 10 3 2 2" xfId="24592"/>
    <cellStyle name="SAPBEXexcBad8 10 3 3" xfId="24593"/>
    <cellStyle name="SAPBEXexcBad8 10 4" xfId="24594"/>
    <cellStyle name="SAPBEXexcBad8 10 4 2" xfId="24595"/>
    <cellStyle name="SAPBEXexcBad8 10 5" xfId="24596"/>
    <cellStyle name="SAPBEXexcBad8 10 5 2" xfId="24597"/>
    <cellStyle name="SAPBEXexcBad8 10 6" xfId="24598"/>
    <cellStyle name="SAPBEXexcBad8 11" xfId="24599"/>
    <cellStyle name="SAPBEXexcBad8 11 2" xfId="24600"/>
    <cellStyle name="SAPBEXexcBad8 11 2 2" xfId="24601"/>
    <cellStyle name="SAPBEXexcBad8 11 2 2 2" xfId="24602"/>
    <cellStyle name="SAPBEXexcBad8 11 2 3" xfId="24603"/>
    <cellStyle name="SAPBEXexcBad8 11 3" xfId="24604"/>
    <cellStyle name="SAPBEXexcBad8 11 3 2" xfId="24605"/>
    <cellStyle name="SAPBEXexcBad8 11 3 2 2" xfId="24606"/>
    <cellStyle name="SAPBEXexcBad8 11 3 3" xfId="24607"/>
    <cellStyle name="SAPBEXexcBad8 11 4" xfId="24608"/>
    <cellStyle name="SAPBEXexcBad8 11 4 2" xfId="24609"/>
    <cellStyle name="SAPBEXexcBad8 11 5" xfId="24610"/>
    <cellStyle name="SAPBEXexcBad8 11 5 2" xfId="24611"/>
    <cellStyle name="SAPBEXexcBad8 11 6" xfId="24612"/>
    <cellStyle name="SAPBEXexcBad8 12" xfId="24613"/>
    <cellStyle name="SAPBEXexcBad8 12 2" xfId="24614"/>
    <cellStyle name="SAPBEXexcBad8 12 2 2" xfId="24615"/>
    <cellStyle name="SAPBEXexcBad8 12 2 2 2" xfId="24616"/>
    <cellStyle name="SAPBEXexcBad8 12 2 3" xfId="24617"/>
    <cellStyle name="SAPBEXexcBad8 12 3" xfId="24618"/>
    <cellStyle name="SAPBEXexcBad8 12 3 2" xfId="24619"/>
    <cellStyle name="SAPBEXexcBad8 12 3 2 2" xfId="24620"/>
    <cellStyle name="SAPBEXexcBad8 12 3 3" xfId="24621"/>
    <cellStyle name="SAPBEXexcBad8 12 4" xfId="24622"/>
    <cellStyle name="SAPBEXexcBad8 12 4 2" xfId="24623"/>
    <cellStyle name="SAPBEXexcBad8 12 5" xfId="24624"/>
    <cellStyle name="SAPBEXexcBad8 12 5 2" xfId="24625"/>
    <cellStyle name="SAPBEXexcBad8 12 6" xfId="24626"/>
    <cellStyle name="SAPBEXexcBad8 13" xfId="24627"/>
    <cellStyle name="SAPBEXexcBad8 13 2" xfId="24628"/>
    <cellStyle name="SAPBEXexcBad8 13 2 2" xfId="24629"/>
    <cellStyle name="SAPBEXexcBad8 13 3" xfId="24630"/>
    <cellStyle name="SAPBEXexcBad8 14" xfId="24631"/>
    <cellStyle name="SAPBEXexcBad8 14 2" xfId="24632"/>
    <cellStyle name="SAPBEXexcBad8 14 2 2" xfId="24633"/>
    <cellStyle name="SAPBEXexcBad8 14 3" xfId="24634"/>
    <cellStyle name="SAPBEXexcBad8 15" xfId="24635"/>
    <cellStyle name="SAPBEXexcBad8 15 2" xfId="24636"/>
    <cellStyle name="SAPBEXexcBad8 15 2 2" xfId="24637"/>
    <cellStyle name="SAPBEXexcBad8 15 3" xfId="24638"/>
    <cellStyle name="SAPBEXexcBad8 16" xfId="24639"/>
    <cellStyle name="SAPBEXexcBad8 17" xfId="24640"/>
    <cellStyle name="SAPBEXexcBad8 2" xfId="24641"/>
    <cellStyle name="SAPBEXexcBad8 2 10" xfId="24642"/>
    <cellStyle name="SAPBEXexcBad8 2 10 2" xfId="24643"/>
    <cellStyle name="SAPBEXexcBad8 2 10 2 2" xfId="24644"/>
    <cellStyle name="SAPBEXexcBad8 2 10 3" xfId="24645"/>
    <cellStyle name="SAPBEXexcBad8 2 11" xfId="24646"/>
    <cellStyle name="SAPBEXexcBad8 2 11 2" xfId="24647"/>
    <cellStyle name="SAPBEXexcBad8 2 11 2 2" xfId="24648"/>
    <cellStyle name="SAPBEXexcBad8 2 11 3" xfId="24649"/>
    <cellStyle name="SAPBEXexcBad8 2 12" xfId="24650"/>
    <cellStyle name="SAPBEXexcBad8 2 12 2" xfId="24651"/>
    <cellStyle name="SAPBEXexcBad8 2 12 2 2" xfId="24652"/>
    <cellStyle name="SAPBEXexcBad8 2 12 3" xfId="24653"/>
    <cellStyle name="SAPBEXexcBad8 2 13" xfId="24654"/>
    <cellStyle name="SAPBEXexcBad8 2 13 2" xfId="24655"/>
    <cellStyle name="SAPBEXexcBad8 2 13 2 2" xfId="24656"/>
    <cellStyle name="SAPBEXexcBad8 2 13 3" xfId="24657"/>
    <cellStyle name="SAPBEXexcBad8 2 14" xfId="24658"/>
    <cellStyle name="SAPBEXexcBad8 2 14 2" xfId="24659"/>
    <cellStyle name="SAPBEXexcBad8 2 14 3" xfId="24660"/>
    <cellStyle name="SAPBEXexcBad8 2 15" xfId="24661"/>
    <cellStyle name="SAPBEXexcBad8 2 16" xfId="24662"/>
    <cellStyle name="SAPBEXexcBad8 2 2" xfId="24663"/>
    <cellStyle name="SAPBEXexcBad8 2 2 10" xfId="24664"/>
    <cellStyle name="SAPBEXexcBad8 2 2 10 2" xfId="24665"/>
    <cellStyle name="SAPBEXexcBad8 2 2 10 2 2" xfId="24666"/>
    <cellStyle name="SAPBEXexcBad8 2 2 10 3" xfId="24667"/>
    <cellStyle name="SAPBEXexcBad8 2 2 11" xfId="24668"/>
    <cellStyle name="SAPBEXexcBad8 2 2 11 2" xfId="24669"/>
    <cellStyle name="SAPBEXexcBad8 2 2 11 2 2" xfId="24670"/>
    <cellStyle name="SAPBEXexcBad8 2 2 11 3" xfId="24671"/>
    <cellStyle name="SAPBEXexcBad8 2 2 12" xfId="24672"/>
    <cellStyle name="SAPBEXexcBad8 2 2 2" xfId="24673"/>
    <cellStyle name="SAPBEXexcBad8 2 2 2 2" xfId="24674"/>
    <cellStyle name="SAPBEXexcBad8 2 2 2 2 2" xfId="24675"/>
    <cellStyle name="SAPBEXexcBad8 2 2 2 2 2 2" xfId="24676"/>
    <cellStyle name="SAPBEXexcBad8 2 2 2 2 2 2 2" xfId="24677"/>
    <cellStyle name="SAPBEXexcBad8 2 2 2 2 2 3" xfId="24678"/>
    <cellStyle name="SAPBEXexcBad8 2 2 2 2 3" xfId="24679"/>
    <cellStyle name="SAPBEXexcBad8 2 2 2 2 3 2" xfId="24680"/>
    <cellStyle name="SAPBEXexcBad8 2 2 2 2 3 2 2" xfId="24681"/>
    <cellStyle name="SAPBEXexcBad8 2 2 2 2 3 3" xfId="24682"/>
    <cellStyle name="SAPBEXexcBad8 2 2 2 2 4" xfId="24683"/>
    <cellStyle name="SAPBEXexcBad8 2 2 2 2 4 2" xfId="24684"/>
    <cellStyle name="SAPBEXexcBad8 2 2 2 2 5" xfId="24685"/>
    <cellStyle name="SAPBEXexcBad8 2 2 2 2 5 2" xfId="24686"/>
    <cellStyle name="SAPBEXexcBad8 2 2 2 2 6" xfId="24687"/>
    <cellStyle name="SAPBEXexcBad8 2 2 2 3" xfId="24688"/>
    <cellStyle name="SAPBEXexcBad8 2 2 2 3 2" xfId="24689"/>
    <cellStyle name="SAPBEXexcBad8 2 2 2 3 2 2" xfId="24690"/>
    <cellStyle name="SAPBEXexcBad8 2 2 2 3 2 2 2" xfId="24691"/>
    <cellStyle name="SAPBEXexcBad8 2 2 2 3 2 3" xfId="24692"/>
    <cellStyle name="SAPBEXexcBad8 2 2 2 3 3" xfId="24693"/>
    <cellStyle name="SAPBEXexcBad8 2 2 2 3 3 2" xfId="24694"/>
    <cellStyle name="SAPBEXexcBad8 2 2 2 3 3 2 2" xfId="24695"/>
    <cellStyle name="SAPBEXexcBad8 2 2 2 3 3 3" xfId="24696"/>
    <cellStyle name="SAPBEXexcBad8 2 2 2 3 4" xfId="24697"/>
    <cellStyle name="SAPBEXexcBad8 2 2 2 3 4 2" xfId="24698"/>
    <cellStyle name="SAPBEXexcBad8 2 2 2 3 5" xfId="24699"/>
    <cellStyle name="SAPBEXexcBad8 2 2 2 3 5 2" xfId="24700"/>
    <cellStyle name="SAPBEXexcBad8 2 2 2 3 6" xfId="24701"/>
    <cellStyle name="SAPBEXexcBad8 2 2 2 4" xfId="24702"/>
    <cellStyle name="SAPBEXexcBad8 2 2 2 4 2" xfId="24703"/>
    <cellStyle name="SAPBEXexcBad8 2 2 2 4 2 2" xfId="24704"/>
    <cellStyle name="SAPBEXexcBad8 2 2 2 4 2 2 2" xfId="24705"/>
    <cellStyle name="SAPBEXexcBad8 2 2 2 4 2 3" xfId="24706"/>
    <cellStyle name="SAPBEXexcBad8 2 2 2 4 3" xfId="24707"/>
    <cellStyle name="SAPBEXexcBad8 2 2 2 4 3 2" xfId="24708"/>
    <cellStyle name="SAPBEXexcBad8 2 2 2 4 3 2 2" xfId="24709"/>
    <cellStyle name="SAPBEXexcBad8 2 2 2 4 3 3" xfId="24710"/>
    <cellStyle name="SAPBEXexcBad8 2 2 2 4 4" xfId="24711"/>
    <cellStyle name="SAPBEXexcBad8 2 2 2 4 4 2" xfId="24712"/>
    <cellStyle name="SAPBEXexcBad8 2 2 2 4 5" xfId="24713"/>
    <cellStyle name="SAPBEXexcBad8 2 2 2 4 5 2" xfId="24714"/>
    <cellStyle name="SAPBEXexcBad8 2 2 2 4 6" xfId="24715"/>
    <cellStyle name="SAPBEXexcBad8 2 2 2 5" xfId="24716"/>
    <cellStyle name="SAPBEXexcBad8 2 2 2 5 2" xfId="24717"/>
    <cellStyle name="SAPBEXexcBad8 2 2 2 5 2 2" xfId="24718"/>
    <cellStyle name="SAPBEXexcBad8 2 2 2 5 2 3" xfId="24719"/>
    <cellStyle name="SAPBEXexcBad8 2 2 2 5 3" xfId="24720"/>
    <cellStyle name="SAPBEXexcBad8 2 2 2 5 4" xfId="24721"/>
    <cellStyle name="SAPBEXexcBad8 2 2 2 6" xfId="24722"/>
    <cellStyle name="SAPBEXexcBad8 2 2 2 6 2" xfId="24723"/>
    <cellStyle name="SAPBEXexcBad8 2 2 2 6 2 2" xfId="24724"/>
    <cellStyle name="SAPBEXexcBad8 2 2 2 6 2 3" xfId="24725"/>
    <cellStyle name="SAPBEXexcBad8 2 2 2 6 3" xfId="24726"/>
    <cellStyle name="SAPBEXexcBad8 2 2 2 6 4" xfId="24727"/>
    <cellStyle name="SAPBEXexcBad8 2 2 2 7" xfId="24728"/>
    <cellStyle name="SAPBEXexcBad8 2 2 2 7 2" xfId="24729"/>
    <cellStyle name="SAPBEXexcBad8 2 2 2 7 3" xfId="24730"/>
    <cellStyle name="SAPBEXexcBad8 2 2 2 8" xfId="24731"/>
    <cellStyle name="SAPBEXexcBad8 2 2 2 9" xfId="24732"/>
    <cellStyle name="SAPBEXexcBad8 2 2 2_Other Benefits Allocation %" xfId="24733"/>
    <cellStyle name="SAPBEXexcBad8 2 2 3" xfId="24734"/>
    <cellStyle name="SAPBEXexcBad8 2 2 3 2" xfId="24735"/>
    <cellStyle name="SAPBEXexcBad8 2 2 3 2 2" xfId="24736"/>
    <cellStyle name="SAPBEXexcBad8 2 2 3 2 2 2" xfId="24737"/>
    <cellStyle name="SAPBEXexcBad8 2 2 3 2 2 2 2" xfId="24738"/>
    <cellStyle name="SAPBEXexcBad8 2 2 3 2 2 3" xfId="24739"/>
    <cellStyle name="SAPBEXexcBad8 2 2 3 2 3" xfId="24740"/>
    <cellStyle name="SAPBEXexcBad8 2 2 3 2 3 2" xfId="24741"/>
    <cellStyle name="SAPBEXexcBad8 2 2 3 2 3 2 2" xfId="24742"/>
    <cellStyle name="SAPBEXexcBad8 2 2 3 2 3 3" xfId="24743"/>
    <cellStyle name="SAPBEXexcBad8 2 2 3 2 4" xfId="24744"/>
    <cellStyle name="SAPBEXexcBad8 2 2 3 2 4 2" xfId="24745"/>
    <cellStyle name="SAPBEXexcBad8 2 2 3 2 5" xfId="24746"/>
    <cellStyle name="SAPBEXexcBad8 2 2 3 2 5 2" xfId="24747"/>
    <cellStyle name="SAPBEXexcBad8 2 2 3 2 6" xfId="24748"/>
    <cellStyle name="SAPBEXexcBad8 2 2 3 3" xfId="24749"/>
    <cellStyle name="SAPBEXexcBad8 2 2 3 3 2" xfId="24750"/>
    <cellStyle name="SAPBEXexcBad8 2 2 3 3 2 2" xfId="24751"/>
    <cellStyle name="SAPBEXexcBad8 2 2 3 3 2 2 2" xfId="24752"/>
    <cellStyle name="SAPBEXexcBad8 2 2 3 3 2 3" xfId="24753"/>
    <cellStyle name="SAPBEXexcBad8 2 2 3 3 3" xfId="24754"/>
    <cellStyle name="SAPBEXexcBad8 2 2 3 3 3 2" xfId="24755"/>
    <cellStyle name="SAPBEXexcBad8 2 2 3 3 3 2 2" xfId="24756"/>
    <cellStyle name="SAPBEXexcBad8 2 2 3 3 3 3" xfId="24757"/>
    <cellStyle name="SAPBEXexcBad8 2 2 3 3 4" xfId="24758"/>
    <cellStyle name="SAPBEXexcBad8 2 2 3 3 4 2" xfId="24759"/>
    <cellStyle name="SAPBEXexcBad8 2 2 3 3 5" xfId="24760"/>
    <cellStyle name="SAPBEXexcBad8 2 2 3 3 5 2" xfId="24761"/>
    <cellStyle name="SAPBEXexcBad8 2 2 3 3 6" xfId="24762"/>
    <cellStyle name="SAPBEXexcBad8 2 2 3 4" xfId="24763"/>
    <cellStyle name="SAPBEXexcBad8 2 2 3 4 2" xfId="24764"/>
    <cellStyle name="SAPBEXexcBad8 2 2 3 4 2 2" xfId="24765"/>
    <cellStyle name="SAPBEXexcBad8 2 2 3 4 2 3" xfId="24766"/>
    <cellStyle name="SAPBEXexcBad8 2 2 3 4 3" xfId="24767"/>
    <cellStyle name="SAPBEXexcBad8 2 2 3 4 4" xfId="24768"/>
    <cellStyle name="SAPBEXexcBad8 2 2 3 5" xfId="24769"/>
    <cellStyle name="SAPBEXexcBad8 2 2 3 5 2" xfId="24770"/>
    <cellStyle name="SAPBEXexcBad8 2 2 3 5 2 2" xfId="24771"/>
    <cellStyle name="SAPBEXexcBad8 2 2 3 5 2 3" xfId="24772"/>
    <cellStyle name="SAPBEXexcBad8 2 2 3 5 3" xfId="24773"/>
    <cellStyle name="SAPBEXexcBad8 2 2 3 5 4" xfId="24774"/>
    <cellStyle name="SAPBEXexcBad8 2 2 3 6" xfId="24775"/>
    <cellStyle name="SAPBEXexcBad8 2 2 3 6 2" xfId="24776"/>
    <cellStyle name="SAPBEXexcBad8 2 2 3 6 2 2" xfId="24777"/>
    <cellStyle name="SAPBEXexcBad8 2 2 3 6 2 3" xfId="24778"/>
    <cellStyle name="SAPBEXexcBad8 2 2 3 6 3" xfId="24779"/>
    <cellStyle name="SAPBEXexcBad8 2 2 3 6 4" xfId="24780"/>
    <cellStyle name="SAPBEXexcBad8 2 2 3 7" xfId="24781"/>
    <cellStyle name="SAPBEXexcBad8 2 2 3 7 2" xfId="24782"/>
    <cellStyle name="SAPBEXexcBad8 2 2 3 7 3" xfId="24783"/>
    <cellStyle name="SAPBEXexcBad8 2 2 3 8" xfId="24784"/>
    <cellStyle name="SAPBEXexcBad8 2 2 3 9" xfId="24785"/>
    <cellStyle name="SAPBEXexcBad8 2 2 3_Other Benefits Allocation %" xfId="24786"/>
    <cellStyle name="SAPBEXexcBad8 2 2 4" xfId="24787"/>
    <cellStyle name="SAPBEXexcBad8 2 2 4 2" xfId="24788"/>
    <cellStyle name="SAPBEXexcBad8 2 2 4 2 2" xfId="24789"/>
    <cellStyle name="SAPBEXexcBad8 2 2 4 2 2 2" xfId="24790"/>
    <cellStyle name="SAPBEXexcBad8 2 2 4 2 2 3" xfId="24791"/>
    <cellStyle name="SAPBEXexcBad8 2 2 4 2 3" xfId="24792"/>
    <cellStyle name="SAPBEXexcBad8 2 2 4 2 4" xfId="24793"/>
    <cellStyle name="SAPBEXexcBad8 2 2 4 3" xfId="24794"/>
    <cellStyle name="SAPBEXexcBad8 2 2 4 3 2" xfId="24795"/>
    <cellStyle name="SAPBEXexcBad8 2 2 4 3 2 2" xfId="24796"/>
    <cellStyle name="SAPBEXexcBad8 2 2 4 3 2 3" xfId="24797"/>
    <cellStyle name="SAPBEXexcBad8 2 2 4 3 3" xfId="24798"/>
    <cellStyle name="SAPBEXexcBad8 2 2 4 3 4" xfId="24799"/>
    <cellStyle name="SAPBEXexcBad8 2 2 4 4" xfId="24800"/>
    <cellStyle name="SAPBEXexcBad8 2 2 4 4 2" xfId="24801"/>
    <cellStyle name="SAPBEXexcBad8 2 2 4 4 2 2" xfId="24802"/>
    <cellStyle name="SAPBEXexcBad8 2 2 4 4 2 3" xfId="24803"/>
    <cellStyle name="SAPBEXexcBad8 2 2 4 4 3" xfId="24804"/>
    <cellStyle name="SAPBEXexcBad8 2 2 4 4 4" xfId="24805"/>
    <cellStyle name="SAPBEXexcBad8 2 2 4 5" xfId="24806"/>
    <cellStyle name="SAPBEXexcBad8 2 2 4 5 2" xfId="24807"/>
    <cellStyle name="SAPBEXexcBad8 2 2 4 5 2 2" xfId="24808"/>
    <cellStyle name="SAPBEXexcBad8 2 2 4 5 2 3" xfId="24809"/>
    <cellStyle name="SAPBEXexcBad8 2 2 4 5 3" xfId="24810"/>
    <cellStyle name="SAPBEXexcBad8 2 2 4 5 4" xfId="24811"/>
    <cellStyle name="SAPBEXexcBad8 2 2 4 6" xfId="24812"/>
    <cellStyle name="SAPBEXexcBad8 2 2 4 6 2" xfId="24813"/>
    <cellStyle name="SAPBEXexcBad8 2 2 4 6 2 2" xfId="24814"/>
    <cellStyle name="SAPBEXexcBad8 2 2 4 6 2 3" xfId="24815"/>
    <cellStyle name="SAPBEXexcBad8 2 2 4 6 3" xfId="24816"/>
    <cellStyle name="SAPBEXexcBad8 2 2 4 6 4" xfId="24817"/>
    <cellStyle name="SAPBEXexcBad8 2 2 4 7" xfId="24818"/>
    <cellStyle name="SAPBEXexcBad8 2 2 4 7 2" xfId="24819"/>
    <cellStyle name="SAPBEXexcBad8 2 2 4 7 3" xfId="24820"/>
    <cellStyle name="SAPBEXexcBad8 2 2 4 8" xfId="24821"/>
    <cellStyle name="SAPBEXexcBad8 2 2 4 9" xfId="24822"/>
    <cellStyle name="SAPBEXexcBad8 2 2 5" xfId="24823"/>
    <cellStyle name="SAPBEXexcBad8 2 2 5 2" xfId="24824"/>
    <cellStyle name="SAPBEXexcBad8 2 2 5 2 2" xfId="24825"/>
    <cellStyle name="SAPBEXexcBad8 2 2 5 2 3" xfId="24826"/>
    <cellStyle name="SAPBEXexcBad8 2 2 5 3" xfId="24827"/>
    <cellStyle name="SAPBEXexcBad8 2 2 5 4" xfId="24828"/>
    <cellStyle name="SAPBEXexcBad8 2 2 6" xfId="24829"/>
    <cellStyle name="SAPBEXexcBad8 2 2 6 2" xfId="24830"/>
    <cellStyle name="SAPBEXexcBad8 2 2 6 2 2" xfId="24831"/>
    <cellStyle name="SAPBEXexcBad8 2 2 6 2 3" xfId="24832"/>
    <cellStyle name="SAPBEXexcBad8 2 2 6 3" xfId="24833"/>
    <cellStyle name="SAPBEXexcBad8 2 2 6 4" xfId="24834"/>
    <cellStyle name="SAPBEXexcBad8 2 2 7" xfId="24835"/>
    <cellStyle name="SAPBEXexcBad8 2 2 7 2" xfId="24836"/>
    <cellStyle name="SAPBEXexcBad8 2 2 7 2 2" xfId="24837"/>
    <cellStyle name="SAPBEXexcBad8 2 2 7 2 3" xfId="24838"/>
    <cellStyle name="SAPBEXexcBad8 2 2 7 3" xfId="24839"/>
    <cellStyle name="SAPBEXexcBad8 2 2 7 4" xfId="24840"/>
    <cellStyle name="SAPBEXexcBad8 2 2 8" xfId="24841"/>
    <cellStyle name="SAPBEXexcBad8 2 2 8 2" xfId="24842"/>
    <cellStyle name="SAPBEXexcBad8 2 2 8 2 2" xfId="24843"/>
    <cellStyle name="SAPBEXexcBad8 2 2 8 2 3" xfId="24844"/>
    <cellStyle name="SAPBEXexcBad8 2 2 8 3" xfId="24845"/>
    <cellStyle name="SAPBEXexcBad8 2 2 8 4" xfId="24846"/>
    <cellStyle name="SAPBEXexcBad8 2 2 9" xfId="24847"/>
    <cellStyle name="SAPBEXexcBad8 2 2 9 2" xfId="24848"/>
    <cellStyle name="SAPBEXexcBad8 2 2 9 2 2" xfId="24849"/>
    <cellStyle name="SAPBEXexcBad8 2 2 9 2 3" xfId="24850"/>
    <cellStyle name="SAPBEXexcBad8 2 2 9 3" xfId="24851"/>
    <cellStyle name="SAPBEXexcBad8 2 2 9 4" xfId="24852"/>
    <cellStyle name="SAPBEXexcBad8 2 2_401K Summary" xfId="24853"/>
    <cellStyle name="SAPBEXexcBad8 2 3" xfId="24854"/>
    <cellStyle name="SAPBEXexcBad8 2 3 10" xfId="24855"/>
    <cellStyle name="SAPBEXexcBad8 2 3 10 2" xfId="24856"/>
    <cellStyle name="SAPBEXexcBad8 2 3 10 2 2" xfId="24857"/>
    <cellStyle name="SAPBEXexcBad8 2 3 10 3" xfId="24858"/>
    <cellStyle name="SAPBEXexcBad8 2 3 11" xfId="24859"/>
    <cellStyle name="SAPBEXexcBad8 2 3 11 2" xfId="24860"/>
    <cellStyle name="SAPBEXexcBad8 2 3 11 2 2" xfId="24861"/>
    <cellStyle name="SAPBEXexcBad8 2 3 11 3" xfId="24862"/>
    <cellStyle name="SAPBEXexcBad8 2 3 12" xfId="24863"/>
    <cellStyle name="SAPBEXexcBad8 2 3 2" xfId="24864"/>
    <cellStyle name="SAPBEXexcBad8 2 3 2 2" xfId="24865"/>
    <cellStyle name="SAPBEXexcBad8 2 3 2 2 2" xfId="24866"/>
    <cellStyle name="SAPBEXexcBad8 2 3 2 2 2 2" xfId="24867"/>
    <cellStyle name="SAPBEXexcBad8 2 3 2 2 2 2 2" xfId="24868"/>
    <cellStyle name="SAPBEXexcBad8 2 3 2 2 2 3" xfId="24869"/>
    <cellStyle name="SAPBEXexcBad8 2 3 2 2 3" xfId="24870"/>
    <cellStyle name="SAPBEXexcBad8 2 3 2 2 3 2" xfId="24871"/>
    <cellStyle name="SAPBEXexcBad8 2 3 2 2 3 2 2" xfId="24872"/>
    <cellStyle name="SAPBEXexcBad8 2 3 2 2 3 3" xfId="24873"/>
    <cellStyle name="SAPBEXexcBad8 2 3 2 2 4" xfId="24874"/>
    <cellStyle name="SAPBEXexcBad8 2 3 2 2 4 2" xfId="24875"/>
    <cellStyle name="SAPBEXexcBad8 2 3 2 2 5" xfId="24876"/>
    <cellStyle name="SAPBEXexcBad8 2 3 2 2 5 2" xfId="24877"/>
    <cellStyle name="SAPBEXexcBad8 2 3 2 2 6" xfId="24878"/>
    <cellStyle name="SAPBEXexcBad8 2 3 2 3" xfId="24879"/>
    <cellStyle name="SAPBEXexcBad8 2 3 2 3 2" xfId="24880"/>
    <cellStyle name="SAPBEXexcBad8 2 3 2 3 2 2" xfId="24881"/>
    <cellStyle name="SAPBEXexcBad8 2 3 2 3 2 2 2" xfId="24882"/>
    <cellStyle name="SAPBEXexcBad8 2 3 2 3 2 3" xfId="24883"/>
    <cellStyle name="SAPBEXexcBad8 2 3 2 3 3" xfId="24884"/>
    <cellStyle name="SAPBEXexcBad8 2 3 2 3 3 2" xfId="24885"/>
    <cellStyle name="SAPBEXexcBad8 2 3 2 3 3 2 2" xfId="24886"/>
    <cellStyle name="SAPBEXexcBad8 2 3 2 3 3 3" xfId="24887"/>
    <cellStyle name="SAPBEXexcBad8 2 3 2 3 4" xfId="24888"/>
    <cellStyle name="SAPBEXexcBad8 2 3 2 3 4 2" xfId="24889"/>
    <cellStyle name="SAPBEXexcBad8 2 3 2 3 5" xfId="24890"/>
    <cellStyle name="SAPBEXexcBad8 2 3 2 3 5 2" xfId="24891"/>
    <cellStyle name="SAPBEXexcBad8 2 3 2 3 6" xfId="24892"/>
    <cellStyle name="SAPBEXexcBad8 2 3 2 4" xfId="24893"/>
    <cellStyle name="SAPBEXexcBad8 2 3 2 4 2" xfId="24894"/>
    <cellStyle name="SAPBEXexcBad8 2 3 2 4 2 2" xfId="24895"/>
    <cellStyle name="SAPBEXexcBad8 2 3 2 4 2 2 2" xfId="24896"/>
    <cellStyle name="SAPBEXexcBad8 2 3 2 4 2 3" xfId="24897"/>
    <cellStyle name="SAPBEXexcBad8 2 3 2 4 3" xfId="24898"/>
    <cellStyle name="SAPBEXexcBad8 2 3 2 4 3 2" xfId="24899"/>
    <cellStyle name="SAPBEXexcBad8 2 3 2 4 3 2 2" xfId="24900"/>
    <cellStyle name="SAPBEXexcBad8 2 3 2 4 3 3" xfId="24901"/>
    <cellStyle name="SAPBEXexcBad8 2 3 2 4 4" xfId="24902"/>
    <cellStyle name="SAPBEXexcBad8 2 3 2 4 4 2" xfId="24903"/>
    <cellStyle name="SAPBEXexcBad8 2 3 2 4 5" xfId="24904"/>
    <cellStyle name="SAPBEXexcBad8 2 3 2 4 5 2" xfId="24905"/>
    <cellStyle name="SAPBEXexcBad8 2 3 2 4 6" xfId="24906"/>
    <cellStyle name="SAPBEXexcBad8 2 3 2 5" xfId="24907"/>
    <cellStyle name="SAPBEXexcBad8 2 3 2 5 2" xfId="24908"/>
    <cellStyle name="SAPBEXexcBad8 2 3 2 5 2 2" xfId="24909"/>
    <cellStyle name="SAPBEXexcBad8 2 3 2 5 3" xfId="24910"/>
    <cellStyle name="SAPBEXexcBad8 2 3 2 6" xfId="24911"/>
    <cellStyle name="SAPBEXexcBad8 2 3 2_Other Benefits Allocation %" xfId="24912"/>
    <cellStyle name="SAPBEXexcBad8 2 3 3" xfId="24913"/>
    <cellStyle name="SAPBEXexcBad8 2 3 3 2" xfId="24914"/>
    <cellStyle name="SAPBEXexcBad8 2 3 3 2 2" xfId="24915"/>
    <cellStyle name="SAPBEXexcBad8 2 3 3 2 2 2" xfId="24916"/>
    <cellStyle name="SAPBEXexcBad8 2 3 3 2 2 2 2" xfId="24917"/>
    <cellStyle name="SAPBEXexcBad8 2 3 3 2 2 3" xfId="24918"/>
    <cellStyle name="SAPBEXexcBad8 2 3 3 2 3" xfId="24919"/>
    <cellStyle name="SAPBEXexcBad8 2 3 3 2 3 2" xfId="24920"/>
    <cellStyle name="SAPBEXexcBad8 2 3 3 2 3 2 2" xfId="24921"/>
    <cellStyle name="SAPBEXexcBad8 2 3 3 2 3 3" xfId="24922"/>
    <cellStyle name="SAPBEXexcBad8 2 3 3 2 4" xfId="24923"/>
    <cellStyle name="SAPBEXexcBad8 2 3 3 2 4 2" xfId="24924"/>
    <cellStyle name="SAPBEXexcBad8 2 3 3 2 5" xfId="24925"/>
    <cellStyle name="SAPBEXexcBad8 2 3 3 2 5 2" xfId="24926"/>
    <cellStyle name="SAPBEXexcBad8 2 3 3 2 6" xfId="24927"/>
    <cellStyle name="SAPBEXexcBad8 2 3 3 3" xfId="24928"/>
    <cellStyle name="SAPBEXexcBad8 2 3 3 3 2" xfId="24929"/>
    <cellStyle name="SAPBEXexcBad8 2 3 3 3 2 2" xfId="24930"/>
    <cellStyle name="SAPBEXexcBad8 2 3 3 3 2 2 2" xfId="24931"/>
    <cellStyle name="SAPBEXexcBad8 2 3 3 3 2 3" xfId="24932"/>
    <cellStyle name="SAPBEXexcBad8 2 3 3 3 3" xfId="24933"/>
    <cellStyle name="SAPBEXexcBad8 2 3 3 3 3 2" xfId="24934"/>
    <cellStyle name="SAPBEXexcBad8 2 3 3 3 3 2 2" xfId="24935"/>
    <cellStyle name="SAPBEXexcBad8 2 3 3 3 3 3" xfId="24936"/>
    <cellStyle name="SAPBEXexcBad8 2 3 3 3 4" xfId="24937"/>
    <cellStyle name="SAPBEXexcBad8 2 3 3 3 4 2" xfId="24938"/>
    <cellStyle name="SAPBEXexcBad8 2 3 3 3 5" xfId="24939"/>
    <cellStyle name="SAPBEXexcBad8 2 3 3 3 5 2" xfId="24940"/>
    <cellStyle name="SAPBEXexcBad8 2 3 3 3 6" xfId="24941"/>
    <cellStyle name="SAPBEXexcBad8 2 3 3 4" xfId="24942"/>
    <cellStyle name="SAPBEXexcBad8 2 3 3 4 2" xfId="24943"/>
    <cellStyle name="SAPBEXexcBad8 2 3 3 4 2 2" xfId="24944"/>
    <cellStyle name="SAPBEXexcBad8 2 3 3 4 3" xfId="24945"/>
    <cellStyle name="SAPBEXexcBad8 2 3 3 5" xfId="24946"/>
    <cellStyle name="SAPBEXexcBad8 2 3 3 5 2" xfId="24947"/>
    <cellStyle name="SAPBEXexcBad8 2 3 3 5 2 2" xfId="24948"/>
    <cellStyle name="SAPBEXexcBad8 2 3 3 5 3" xfId="24949"/>
    <cellStyle name="SAPBEXexcBad8 2 3 3 6" xfId="24950"/>
    <cellStyle name="SAPBEXexcBad8 2 3 3 6 2" xfId="24951"/>
    <cellStyle name="SAPBEXexcBad8 2 3 3 7" xfId="24952"/>
    <cellStyle name="SAPBEXexcBad8 2 3 3 7 2" xfId="24953"/>
    <cellStyle name="SAPBEXexcBad8 2 3 3 8" xfId="24954"/>
    <cellStyle name="SAPBEXexcBad8 2 3 3_Other Benefits Allocation %" xfId="24955"/>
    <cellStyle name="SAPBEXexcBad8 2 3 4" xfId="24956"/>
    <cellStyle name="SAPBEXexcBad8 2 3 4 2" xfId="24957"/>
    <cellStyle name="SAPBEXexcBad8 2 3 4 2 2" xfId="24958"/>
    <cellStyle name="SAPBEXexcBad8 2 3 4 2 3" xfId="24959"/>
    <cellStyle name="SAPBEXexcBad8 2 3 4 3" xfId="24960"/>
    <cellStyle name="SAPBEXexcBad8 2 3 4 4" xfId="24961"/>
    <cellStyle name="SAPBEXexcBad8 2 3 5" xfId="24962"/>
    <cellStyle name="SAPBEXexcBad8 2 3 5 2" xfId="24963"/>
    <cellStyle name="SAPBEXexcBad8 2 3 5 2 2" xfId="24964"/>
    <cellStyle name="SAPBEXexcBad8 2 3 5 2 3" xfId="24965"/>
    <cellStyle name="SAPBEXexcBad8 2 3 5 3" xfId="24966"/>
    <cellStyle name="SAPBEXexcBad8 2 3 5 4" xfId="24967"/>
    <cellStyle name="SAPBEXexcBad8 2 3 6" xfId="24968"/>
    <cellStyle name="SAPBEXexcBad8 2 3 6 2" xfId="24969"/>
    <cellStyle name="SAPBEXexcBad8 2 3 6 2 2" xfId="24970"/>
    <cellStyle name="SAPBEXexcBad8 2 3 6 2 3" xfId="24971"/>
    <cellStyle name="SAPBEXexcBad8 2 3 6 3" xfId="24972"/>
    <cellStyle name="SAPBEXexcBad8 2 3 6 4" xfId="24973"/>
    <cellStyle name="SAPBEXexcBad8 2 3 7" xfId="24974"/>
    <cellStyle name="SAPBEXexcBad8 2 3 7 2" xfId="24975"/>
    <cellStyle name="SAPBEXexcBad8 2 3 7 2 2" xfId="24976"/>
    <cellStyle name="SAPBEXexcBad8 2 3 7 3" xfId="24977"/>
    <cellStyle name="SAPBEXexcBad8 2 3 8" xfId="24978"/>
    <cellStyle name="SAPBEXexcBad8 2 3 8 2" xfId="24979"/>
    <cellStyle name="SAPBEXexcBad8 2 3 8 2 2" xfId="24980"/>
    <cellStyle name="SAPBEXexcBad8 2 3 8 3" xfId="24981"/>
    <cellStyle name="SAPBEXexcBad8 2 3 9" xfId="24982"/>
    <cellStyle name="SAPBEXexcBad8 2 3 9 2" xfId="24983"/>
    <cellStyle name="SAPBEXexcBad8 2 3 9 2 2" xfId="24984"/>
    <cellStyle name="SAPBEXexcBad8 2 3 9 3" xfId="24985"/>
    <cellStyle name="SAPBEXexcBad8 2 3_401K Summary" xfId="24986"/>
    <cellStyle name="SAPBEXexcBad8 2 4" xfId="24987"/>
    <cellStyle name="SAPBEXexcBad8 2 4 2" xfId="24988"/>
    <cellStyle name="SAPBEXexcBad8 2 4 2 2" xfId="24989"/>
    <cellStyle name="SAPBEXexcBad8 2 4 2 2 2" xfId="24990"/>
    <cellStyle name="SAPBEXexcBad8 2 4 2 2 2 2" xfId="24991"/>
    <cellStyle name="SAPBEXexcBad8 2 4 2 2 3" xfId="24992"/>
    <cellStyle name="SAPBEXexcBad8 2 4 2 3" xfId="24993"/>
    <cellStyle name="SAPBEXexcBad8 2 4 2 3 2" xfId="24994"/>
    <cellStyle name="SAPBEXexcBad8 2 4 2 3 2 2" xfId="24995"/>
    <cellStyle name="SAPBEXexcBad8 2 4 2 3 3" xfId="24996"/>
    <cellStyle name="SAPBEXexcBad8 2 4 2 4" xfId="24997"/>
    <cellStyle name="SAPBEXexcBad8 2 4 2 4 2" xfId="24998"/>
    <cellStyle name="SAPBEXexcBad8 2 4 2 5" xfId="24999"/>
    <cellStyle name="SAPBEXexcBad8 2 4 2 5 2" xfId="25000"/>
    <cellStyle name="SAPBEXexcBad8 2 4 2 6" xfId="25001"/>
    <cellStyle name="SAPBEXexcBad8 2 4 3" xfId="25002"/>
    <cellStyle name="SAPBEXexcBad8 2 4 3 2" xfId="25003"/>
    <cellStyle name="SAPBEXexcBad8 2 4 3 2 2" xfId="25004"/>
    <cellStyle name="SAPBEXexcBad8 2 4 3 2 2 2" xfId="25005"/>
    <cellStyle name="SAPBEXexcBad8 2 4 3 2 3" xfId="25006"/>
    <cellStyle name="SAPBEXexcBad8 2 4 3 3" xfId="25007"/>
    <cellStyle name="SAPBEXexcBad8 2 4 3 3 2" xfId="25008"/>
    <cellStyle name="SAPBEXexcBad8 2 4 3 3 2 2" xfId="25009"/>
    <cellStyle name="SAPBEXexcBad8 2 4 3 3 3" xfId="25010"/>
    <cellStyle name="SAPBEXexcBad8 2 4 3 4" xfId="25011"/>
    <cellStyle name="SAPBEXexcBad8 2 4 3 4 2" xfId="25012"/>
    <cellStyle name="SAPBEXexcBad8 2 4 3 5" xfId="25013"/>
    <cellStyle name="SAPBEXexcBad8 2 4 3 5 2" xfId="25014"/>
    <cellStyle name="SAPBEXexcBad8 2 4 3 6" xfId="25015"/>
    <cellStyle name="SAPBEXexcBad8 2 4 4" xfId="25016"/>
    <cellStyle name="SAPBEXexcBad8 2 4 4 2" xfId="25017"/>
    <cellStyle name="SAPBEXexcBad8 2 4 4 2 2" xfId="25018"/>
    <cellStyle name="SAPBEXexcBad8 2 4 4 2 2 2" xfId="25019"/>
    <cellStyle name="SAPBEXexcBad8 2 4 4 2 3" xfId="25020"/>
    <cellStyle name="SAPBEXexcBad8 2 4 4 3" xfId="25021"/>
    <cellStyle name="SAPBEXexcBad8 2 4 4 3 2" xfId="25022"/>
    <cellStyle name="SAPBEXexcBad8 2 4 4 3 2 2" xfId="25023"/>
    <cellStyle name="SAPBEXexcBad8 2 4 4 3 3" xfId="25024"/>
    <cellStyle name="SAPBEXexcBad8 2 4 4 4" xfId="25025"/>
    <cellStyle name="SAPBEXexcBad8 2 4 4 4 2" xfId="25026"/>
    <cellStyle name="SAPBEXexcBad8 2 4 4 5" xfId="25027"/>
    <cellStyle name="SAPBEXexcBad8 2 4 4 5 2" xfId="25028"/>
    <cellStyle name="SAPBEXexcBad8 2 4 4 6" xfId="25029"/>
    <cellStyle name="SAPBEXexcBad8 2 4 5" xfId="25030"/>
    <cellStyle name="SAPBEXexcBad8 2 4 5 2" xfId="25031"/>
    <cellStyle name="SAPBEXexcBad8 2 4 5 2 2" xfId="25032"/>
    <cellStyle name="SAPBEXexcBad8 2 4 5 2 3" xfId="25033"/>
    <cellStyle name="SAPBEXexcBad8 2 4 5 3" xfId="25034"/>
    <cellStyle name="SAPBEXexcBad8 2 4 5 4" xfId="25035"/>
    <cellStyle name="SAPBEXexcBad8 2 4 6" xfId="25036"/>
    <cellStyle name="SAPBEXexcBad8 2 4 6 2" xfId="25037"/>
    <cellStyle name="SAPBEXexcBad8 2 4 6 2 2" xfId="25038"/>
    <cellStyle name="SAPBEXexcBad8 2 4 6 2 3" xfId="25039"/>
    <cellStyle name="SAPBEXexcBad8 2 4 6 3" xfId="25040"/>
    <cellStyle name="SAPBEXexcBad8 2 4 6 4" xfId="25041"/>
    <cellStyle name="SAPBEXexcBad8 2 4 7" xfId="25042"/>
    <cellStyle name="SAPBEXexcBad8 2 4 7 2" xfId="25043"/>
    <cellStyle name="SAPBEXexcBad8 2 4 7 3" xfId="25044"/>
    <cellStyle name="SAPBEXexcBad8 2 4 8" xfId="25045"/>
    <cellStyle name="SAPBEXexcBad8 2 4 9" xfId="25046"/>
    <cellStyle name="SAPBEXexcBad8 2 4_Other Benefits Allocation %" xfId="25047"/>
    <cellStyle name="SAPBEXexcBad8 2 5" xfId="25048"/>
    <cellStyle name="SAPBEXexcBad8 2 5 2" xfId="25049"/>
    <cellStyle name="SAPBEXexcBad8 2 5 2 2" xfId="25050"/>
    <cellStyle name="SAPBEXexcBad8 2 5 2 2 2" xfId="25051"/>
    <cellStyle name="SAPBEXexcBad8 2 5 2 2 3" xfId="25052"/>
    <cellStyle name="SAPBEXexcBad8 2 5 2 3" xfId="25053"/>
    <cellStyle name="SAPBEXexcBad8 2 5 2 4" xfId="25054"/>
    <cellStyle name="SAPBEXexcBad8 2 5 3" xfId="25055"/>
    <cellStyle name="SAPBEXexcBad8 2 5 3 2" xfId="25056"/>
    <cellStyle name="SAPBEXexcBad8 2 5 3 2 2" xfId="25057"/>
    <cellStyle name="SAPBEXexcBad8 2 5 3 2 3" xfId="25058"/>
    <cellStyle name="SAPBEXexcBad8 2 5 3 3" xfId="25059"/>
    <cellStyle name="SAPBEXexcBad8 2 5 3 4" xfId="25060"/>
    <cellStyle name="SAPBEXexcBad8 2 5 4" xfId="25061"/>
    <cellStyle name="SAPBEXexcBad8 2 5 4 2" xfId="25062"/>
    <cellStyle name="SAPBEXexcBad8 2 5 4 2 2" xfId="25063"/>
    <cellStyle name="SAPBEXexcBad8 2 5 4 2 3" xfId="25064"/>
    <cellStyle name="SAPBEXexcBad8 2 5 4 3" xfId="25065"/>
    <cellStyle name="SAPBEXexcBad8 2 5 4 4" xfId="25066"/>
    <cellStyle name="SAPBEXexcBad8 2 5 5" xfId="25067"/>
    <cellStyle name="SAPBEXexcBad8 2 5 5 2" xfId="25068"/>
    <cellStyle name="SAPBEXexcBad8 2 5 5 2 2" xfId="25069"/>
    <cellStyle name="SAPBEXexcBad8 2 5 5 2 3" xfId="25070"/>
    <cellStyle name="SAPBEXexcBad8 2 5 5 3" xfId="25071"/>
    <cellStyle name="SAPBEXexcBad8 2 5 5 4" xfId="25072"/>
    <cellStyle name="SAPBEXexcBad8 2 5 6" xfId="25073"/>
    <cellStyle name="SAPBEXexcBad8 2 5 6 2" xfId="25074"/>
    <cellStyle name="SAPBEXexcBad8 2 5 6 2 2" xfId="25075"/>
    <cellStyle name="SAPBEXexcBad8 2 5 6 2 3" xfId="25076"/>
    <cellStyle name="SAPBEXexcBad8 2 5 6 3" xfId="25077"/>
    <cellStyle name="SAPBEXexcBad8 2 5 6 4" xfId="25078"/>
    <cellStyle name="SAPBEXexcBad8 2 5 7" xfId="25079"/>
    <cellStyle name="SAPBEXexcBad8 2 5 7 2" xfId="25080"/>
    <cellStyle name="SAPBEXexcBad8 2 5 7 3" xfId="25081"/>
    <cellStyle name="SAPBEXexcBad8 2 5 8" xfId="25082"/>
    <cellStyle name="SAPBEXexcBad8 2 5 9" xfId="25083"/>
    <cellStyle name="SAPBEXexcBad8 2 6" xfId="25084"/>
    <cellStyle name="SAPBEXexcBad8 2 6 2" xfId="25085"/>
    <cellStyle name="SAPBEXexcBad8 2 6 2 2" xfId="25086"/>
    <cellStyle name="SAPBEXexcBad8 2 6 2 3" xfId="25087"/>
    <cellStyle name="SAPBEXexcBad8 2 6 3" xfId="25088"/>
    <cellStyle name="SAPBEXexcBad8 2 6 4" xfId="25089"/>
    <cellStyle name="SAPBEXexcBad8 2 7" xfId="25090"/>
    <cellStyle name="SAPBEXexcBad8 2 7 2" xfId="25091"/>
    <cellStyle name="SAPBEXexcBad8 2 7 2 2" xfId="25092"/>
    <cellStyle name="SAPBEXexcBad8 2 7 2 3" xfId="25093"/>
    <cellStyle name="SAPBEXexcBad8 2 7 3" xfId="25094"/>
    <cellStyle name="SAPBEXexcBad8 2 7 4" xfId="25095"/>
    <cellStyle name="SAPBEXexcBad8 2 8" xfId="25096"/>
    <cellStyle name="SAPBEXexcBad8 2 8 2" xfId="25097"/>
    <cellStyle name="SAPBEXexcBad8 2 8 2 2" xfId="25098"/>
    <cellStyle name="SAPBEXexcBad8 2 8 2 3" xfId="25099"/>
    <cellStyle name="SAPBEXexcBad8 2 8 3" xfId="25100"/>
    <cellStyle name="SAPBEXexcBad8 2 8 4" xfId="25101"/>
    <cellStyle name="SAPBEXexcBad8 2 9" xfId="25102"/>
    <cellStyle name="SAPBEXexcBad8 2 9 2" xfId="25103"/>
    <cellStyle name="SAPBEXexcBad8 2 9 2 2" xfId="25104"/>
    <cellStyle name="SAPBEXexcBad8 2 9 2 2 2" xfId="25105"/>
    <cellStyle name="SAPBEXexcBad8 2 9 2 2 2 2" xfId="25106"/>
    <cellStyle name="SAPBEXexcBad8 2 9 2 2 3" xfId="25107"/>
    <cellStyle name="SAPBEXexcBad8 2 9 2 3" xfId="25108"/>
    <cellStyle name="SAPBEXexcBad8 2 9 2 3 2" xfId="25109"/>
    <cellStyle name="SAPBEXexcBad8 2 9 2 3 2 2" xfId="25110"/>
    <cellStyle name="SAPBEXexcBad8 2 9 2 3 3" xfId="25111"/>
    <cellStyle name="SAPBEXexcBad8 2 9 2 4" xfId="25112"/>
    <cellStyle name="SAPBEXexcBad8 2 9 2 4 2" xfId="25113"/>
    <cellStyle name="SAPBEXexcBad8 2 9 2 5" xfId="25114"/>
    <cellStyle name="SAPBEXexcBad8 2 9 2 5 2" xfId="25115"/>
    <cellStyle name="SAPBEXexcBad8 2 9 2 6" xfId="25116"/>
    <cellStyle name="SAPBEXexcBad8 2 9 3" xfId="25117"/>
    <cellStyle name="SAPBEXexcBad8 2 9 3 2" xfId="25118"/>
    <cellStyle name="SAPBEXexcBad8 2 9 3 2 2" xfId="25119"/>
    <cellStyle name="SAPBEXexcBad8 2 9 3 2 2 2" xfId="25120"/>
    <cellStyle name="SAPBEXexcBad8 2 9 3 2 3" xfId="25121"/>
    <cellStyle name="SAPBEXexcBad8 2 9 3 3" xfId="25122"/>
    <cellStyle name="SAPBEXexcBad8 2 9 3 3 2" xfId="25123"/>
    <cellStyle name="SAPBEXexcBad8 2 9 3 3 2 2" xfId="25124"/>
    <cellStyle name="SAPBEXexcBad8 2 9 3 3 3" xfId="25125"/>
    <cellStyle name="SAPBEXexcBad8 2 9 3 4" xfId="25126"/>
    <cellStyle name="SAPBEXexcBad8 2 9 3 4 2" xfId="25127"/>
    <cellStyle name="SAPBEXexcBad8 2 9 3 5" xfId="25128"/>
    <cellStyle name="SAPBEXexcBad8 2 9 3 5 2" xfId="25129"/>
    <cellStyle name="SAPBEXexcBad8 2 9 3 6" xfId="25130"/>
    <cellStyle name="SAPBEXexcBad8 2 9 4" xfId="25131"/>
    <cellStyle name="SAPBEXexcBad8 2 9 4 2" xfId="25132"/>
    <cellStyle name="SAPBEXexcBad8 2 9 4 2 2" xfId="25133"/>
    <cellStyle name="SAPBEXexcBad8 2 9 4 3" xfId="25134"/>
    <cellStyle name="SAPBEXexcBad8 2 9 5" xfId="25135"/>
    <cellStyle name="SAPBEXexcBad8 2 9 5 2" xfId="25136"/>
    <cellStyle name="SAPBEXexcBad8 2 9 5 2 2" xfId="25137"/>
    <cellStyle name="SAPBEXexcBad8 2 9 5 3" xfId="25138"/>
    <cellStyle name="SAPBEXexcBad8 2 9 6" xfId="25139"/>
    <cellStyle name="SAPBEXexcBad8 2 9 6 2" xfId="25140"/>
    <cellStyle name="SAPBEXexcBad8 2 9 7" xfId="25141"/>
    <cellStyle name="SAPBEXexcBad8 2 9 7 2" xfId="25142"/>
    <cellStyle name="SAPBEXexcBad8 2 9 8" xfId="25143"/>
    <cellStyle name="SAPBEXexcBad8 2 9_Other Benefits Allocation %" xfId="25144"/>
    <cellStyle name="SAPBEXexcBad8 2_401K Summary" xfId="25145"/>
    <cellStyle name="SAPBEXexcBad8 3" xfId="25146"/>
    <cellStyle name="SAPBEXexcBad8 3 10" xfId="25147"/>
    <cellStyle name="SAPBEXexcBad8 3 10 2" xfId="25148"/>
    <cellStyle name="SAPBEXexcBad8 3 10 2 2" xfId="25149"/>
    <cellStyle name="SAPBEXexcBad8 3 10 3" xfId="25150"/>
    <cellStyle name="SAPBEXexcBad8 3 11" xfId="25151"/>
    <cellStyle name="SAPBEXexcBad8 3 11 2" xfId="25152"/>
    <cellStyle name="SAPBEXexcBad8 3 11 2 2" xfId="25153"/>
    <cellStyle name="SAPBEXexcBad8 3 11 3" xfId="25154"/>
    <cellStyle name="SAPBEXexcBad8 3 12" xfId="25155"/>
    <cellStyle name="SAPBEXexcBad8 3 12 2" xfId="25156"/>
    <cellStyle name="SAPBEXexcBad8 3 13" xfId="25157"/>
    <cellStyle name="SAPBEXexcBad8 3 2" xfId="25158"/>
    <cellStyle name="SAPBEXexcBad8 3 2 2" xfId="25159"/>
    <cellStyle name="SAPBEXexcBad8 3 2 2 2" xfId="25160"/>
    <cellStyle name="SAPBEXexcBad8 3 2 2 2 2" xfId="25161"/>
    <cellStyle name="SAPBEXexcBad8 3 2 2 2 2 2" xfId="25162"/>
    <cellStyle name="SAPBEXexcBad8 3 2 2 2 2 2 2" xfId="25163"/>
    <cellStyle name="SAPBEXexcBad8 3 2 2 2 2 3" xfId="25164"/>
    <cellStyle name="SAPBEXexcBad8 3 2 2 2 3" xfId="25165"/>
    <cellStyle name="SAPBEXexcBad8 3 2 2 2 3 2" xfId="25166"/>
    <cellStyle name="SAPBEXexcBad8 3 2 2 2 3 2 2" xfId="25167"/>
    <cellStyle name="SAPBEXexcBad8 3 2 2 2 3 3" xfId="25168"/>
    <cellStyle name="SAPBEXexcBad8 3 2 2 2 4" xfId="25169"/>
    <cellStyle name="SAPBEXexcBad8 3 2 2 2 4 2" xfId="25170"/>
    <cellStyle name="SAPBEXexcBad8 3 2 2 2 5" xfId="25171"/>
    <cellStyle name="SAPBEXexcBad8 3 2 2 2 5 2" xfId="25172"/>
    <cellStyle name="SAPBEXexcBad8 3 2 2 2 6" xfId="25173"/>
    <cellStyle name="SAPBEXexcBad8 3 2 2 3" xfId="25174"/>
    <cellStyle name="SAPBEXexcBad8 3 2 2 3 2" xfId="25175"/>
    <cellStyle name="SAPBEXexcBad8 3 2 2 3 2 2" xfId="25176"/>
    <cellStyle name="SAPBEXexcBad8 3 2 2 3 2 2 2" xfId="25177"/>
    <cellStyle name="SAPBEXexcBad8 3 2 2 3 2 3" xfId="25178"/>
    <cellStyle name="SAPBEXexcBad8 3 2 2 3 3" xfId="25179"/>
    <cellStyle name="SAPBEXexcBad8 3 2 2 3 3 2" xfId="25180"/>
    <cellStyle name="SAPBEXexcBad8 3 2 2 3 3 2 2" xfId="25181"/>
    <cellStyle name="SAPBEXexcBad8 3 2 2 3 3 3" xfId="25182"/>
    <cellStyle name="SAPBEXexcBad8 3 2 2 3 4" xfId="25183"/>
    <cellStyle name="SAPBEXexcBad8 3 2 2 3 4 2" xfId="25184"/>
    <cellStyle name="SAPBEXexcBad8 3 2 2 3 5" xfId="25185"/>
    <cellStyle name="SAPBEXexcBad8 3 2 2 3 5 2" xfId="25186"/>
    <cellStyle name="SAPBEXexcBad8 3 2 2 3 6" xfId="25187"/>
    <cellStyle name="SAPBEXexcBad8 3 2 2 4" xfId="25188"/>
    <cellStyle name="SAPBEXexcBad8 3 2 2 4 2" xfId="25189"/>
    <cellStyle name="SAPBEXexcBad8 3 2 2 4 2 2" xfId="25190"/>
    <cellStyle name="SAPBEXexcBad8 3 2 2 4 2 2 2" xfId="25191"/>
    <cellStyle name="SAPBEXexcBad8 3 2 2 4 2 3" xfId="25192"/>
    <cellStyle name="SAPBEXexcBad8 3 2 2 4 3" xfId="25193"/>
    <cellStyle name="SAPBEXexcBad8 3 2 2 4 3 2" xfId="25194"/>
    <cellStyle name="SAPBEXexcBad8 3 2 2 4 3 2 2" xfId="25195"/>
    <cellStyle name="SAPBEXexcBad8 3 2 2 4 3 3" xfId="25196"/>
    <cellStyle name="SAPBEXexcBad8 3 2 2 4 4" xfId="25197"/>
    <cellStyle name="SAPBEXexcBad8 3 2 2 4 4 2" xfId="25198"/>
    <cellStyle name="SAPBEXexcBad8 3 2 2 4 5" xfId="25199"/>
    <cellStyle name="SAPBEXexcBad8 3 2 2 4 5 2" xfId="25200"/>
    <cellStyle name="SAPBEXexcBad8 3 2 2 4 6" xfId="25201"/>
    <cellStyle name="SAPBEXexcBad8 3 2 2 5" xfId="25202"/>
    <cellStyle name="SAPBEXexcBad8 3 2 2 5 2" xfId="25203"/>
    <cellStyle name="SAPBEXexcBad8 3 2 2 5 2 2" xfId="25204"/>
    <cellStyle name="SAPBEXexcBad8 3 2 2 5 3" xfId="25205"/>
    <cellStyle name="SAPBEXexcBad8 3 2 2 6" xfId="25206"/>
    <cellStyle name="SAPBEXexcBad8 3 2 2_Other Benefits Allocation %" xfId="25207"/>
    <cellStyle name="SAPBEXexcBad8 3 2 3" xfId="25208"/>
    <cellStyle name="SAPBEXexcBad8 3 2 3 2" xfId="25209"/>
    <cellStyle name="SAPBEXexcBad8 3 2 3 2 2" xfId="25210"/>
    <cellStyle name="SAPBEXexcBad8 3 2 3 2 2 2" xfId="25211"/>
    <cellStyle name="SAPBEXexcBad8 3 2 3 2 3" xfId="25212"/>
    <cellStyle name="SAPBEXexcBad8 3 2 3 3" xfId="25213"/>
    <cellStyle name="SAPBEXexcBad8 3 2 3 3 2" xfId="25214"/>
    <cellStyle name="SAPBEXexcBad8 3 2 3 3 2 2" xfId="25215"/>
    <cellStyle name="SAPBEXexcBad8 3 2 3 3 3" xfId="25216"/>
    <cellStyle name="SAPBEXexcBad8 3 2 3 4" xfId="25217"/>
    <cellStyle name="SAPBEXexcBad8 3 2 3 4 2" xfId="25218"/>
    <cellStyle name="SAPBEXexcBad8 3 2 3 5" xfId="25219"/>
    <cellStyle name="SAPBEXexcBad8 3 2 3 5 2" xfId="25220"/>
    <cellStyle name="SAPBEXexcBad8 3 2 3 6" xfId="25221"/>
    <cellStyle name="SAPBEXexcBad8 3 2 4" xfId="25222"/>
    <cellStyle name="SAPBEXexcBad8 3 2 4 2" xfId="25223"/>
    <cellStyle name="SAPBEXexcBad8 3 2 4 2 2" xfId="25224"/>
    <cellStyle name="SAPBEXexcBad8 3 2 4 2 2 2" xfId="25225"/>
    <cellStyle name="SAPBEXexcBad8 3 2 4 2 3" xfId="25226"/>
    <cellStyle name="SAPBEXexcBad8 3 2 4 3" xfId="25227"/>
    <cellStyle name="SAPBEXexcBad8 3 2 4 3 2" xfId="25228"/>
    <cellStyle name="SAPBEXexcBad8 3 2 4 3 2 2" xfId="25229"/>
    <cellStyle name="SAPBEXexcBad8 3 2 4 3 3" xfId="25230"/>
    <cellStyle name="SAPBEXexcBad8 3 2 4 4" xfId="25231"/>
    <cellStyle name="SAPBEXexcBad8 3 2 4 4 2" xfId="25232"/>
    <cellStyle name="SAPBEXexcBad8 3 2 4 5" xfId="25233"/>
    <cellStyle name="SAPBEXexcBad8 3 2 4 5 2" xfId="25234"/>
    <cellStyle name="SAPBEXexcBad8 3 2 4 6" xfId="25235"/>
    <cellStyle name="SAPBEXexcBad8 3 2 5" xfId="25236"/>
    <cellStyle name="SAPBEXexcBad8 3 2 5 2" xfId="25237"/>
    <cellStyle name="SAPBEXexcBad8 3 2 5 2 2" xfId="25238"/>
    <cellStyle name="SAPBEXexcBad8 3 2 5 2 2 2" xfId="25239"/>
    <cellStyle name="SAPBEXexcBad8 3 2 5 2 3" xfId="25240"/>
    <cellStyle name="SAPBEXexcBad8 3 2 5 3" xfId="25241"/>
    <cellStyle name="SAPBEXexcBad8 3 2 5 3 2" xfId="25242"/>
    <cellStyle name="SAPBEXexcBad8 3 2 5 3 2 2" xfId="25243"/>
    <cellStyle name="SAPBEXexcBad8 3 2 5 3 3" xfId="25244"/>
    <cellStyle name="SAPBEXexcBad8 3 2 5 4" xfId="25245"/>
    <cellStyle name="SAPBEXexcBad8 3 2 5 4 2" xfId="25246"/>
    <cellStyle name="SAPBEXexcBad8 3 2 5 5" xfId="25247"/>
    <cellStyle name="SAPBEXexcBad8 3 2 5 5 2" xfId="25248"/>
    <cellStyle name="SAPBEXexcBad8 3 2 5 6" xfId="25249"/>
    <cellStyle name="SAPBEXexcBad8 3 2 6" xfId="25250"/>
    <cellStyle name="SAPBEXexcBad8 3 2 6 2" xfId="25251"/>
    <cellStyle name="SAPBEXexcBad8 3 2 6 2 2" xfId="25252"/>
    <cellStyle name="SAPBEXexcBad8 3 2 6 2 3" xfId="25253"/>
    <cellStyle name="SAPBEXexcBad8 3 2 6 3" xfId="25254"/>
    <cellStyle name="SAPBEXexcBad8 3 2 6 4" xfId="25255"/>
    <cellStyle name="SAPBEXexcBad8 3 2 7" xfId="25256"/>
    <cellStyle name="SAPBEXexcBad8 3 2 7 2" xfId="25257"/>
    <cellStyle name="SAPBEXexcBad8 3 2 7 3" xfId="25258"/>
    <cellStyle name="SAPBEXexcBad8 3 2 8" xfId="25259"/>
    <cellStyle name="SAPBEXexcBad8 3 2 9" xfId="25260"/>
    <cellStyle name="SAPBEXexcBad8 3 2_Other Benefits Allocation %" xfId="25261"/>
    <cellStyle name="SAPBEXexcBad8 3 3" xfId="25262"/>
    <cellStyle name="SAPBEXexcBad8 3 3 2" xfId="25263"/>
    <cellStyle name="SAPBEXexcBad8 3 3 2 2" xfId="25264"/>
    <cellStyle name="SAPBEXexcBad8 3 3 2 2 2" xfId="25265"/>
    <cellStyle name="SAPBEXexcBad8 3 3 2 2 3" xfId="25266"/>
    <cellStyle name="SAPBEXexcBad8 3 3 2 3" xfId="25267"/>
    <cellStyle name="SAPBEXexcBad8 3 3 2 4" xfId="25268"/>
    <cellStyle name="SAPBEXexcBad8 3 3 3" xfId="25269"/>
    <cellStyle name="SAPBEXexcBad8 3 3 3 2" xfId="25270"/>
    <cellStyle name="SAPBEXexcBad8 3 3 3 2 2" xfId="25271"/>
    <cellStyle name="SAPBEXexcBad8 3 3 3 2 3" xfId="25272"/>
    <cellStyle name="SAPBEXexcBad8 3 3 3 3" xfId="25273"/>
    <cellStyle name="SAPBEXexcBad8 3 3 3 4" xfId="25274"/>
    <cellStyle name="SAPBEXexcBad8 3 3 4" xfId="25275"/>
    <cellStyle name="SAPBEXexcBad8 3 3 4 2" xfId="25276"/>
    <cellStyle name="SAPBEXexcBad8 3 3 4 2 2" xfId="25277"/>
    <cellStyle name="SAPBEXexcBad8 3 3 4 2 3" xfId="25278"/>
    <cellStyle name="SAPBEXexcBad8 3 3 4 3" xfId="25279"/>
    <cellStyle name="SAPBEXexcBad8 3 3 4 4" xfId="25280"/>
    <cellStyle name="SAPBEXexcBad8 3 3 5" xfId="25281"/>
    <cellStyle name="SAPBEXexcBad8 3 3 5 2" xfId="25282"/>
    <cellStyle name="SAPBEXexcBad8 3 3 5 2 2" xfId="25283"/>
    <cellStyle name="SAPBEXexcBad8 3 3 5 2 3" xfId="25284"/>
    <cellStyle name="SAPBEXexcBad8 3 3 5 3" xfId="25285"/>
    <cellStyle name="SAPBEXexcBad8 3 3 5 4" xfId="25286"/>
    <cellStyle name="SAPBEXexcBad8 3 3 6" xfId="25287"/>
    <cellStyle name="SAPBEXexcBad8 3 3 6 2" xfId="25288"/>
    <cellStyle name="SAPBEXexcBad8 3 3 6 2 2" xfId="25289"/>
    <cellStyle name="SAPBEXexcBad8 3 3 6 2 3" xfId="25290"/>
    <cellStyle name="SAPBEXexcBad8 3 3 6 3" xfId="25291"/>
    <cellStyle name="SAPBEXexcBad8 3 3 6 4" xfId="25292"/>
    <cellStyle name="SAPBEXexcBad8 3 3 7" xfId="25293"/>
    <cellStyle name="SAPBEXexcBad8 3 3 7 2" xfId="25294"/>
    <cellStyle name="SAPBEXexcBad8 3 3 7 3" xfId="25295"/>
    <cellStyle name="SAPBEXexcBad8 3 3 8" xfId="25296"/>
    <cellStyle name="SAPBEXexcBad8 3 3 9" xfId="25297"/>
    <cellStyle name="SAPBEXexcBad8 3 4" xfId="25298"/>
    <cellStyle name="SAPBEXexcBad8 3 4 2" xfId="25299"/>
    <cellStyle name="SAPBEXexcBad8 3 4 2 2" xfId="25300"/>
    <cellStyle name="SAPBEXexcBad8 3 4 2 2 2" xfId="25301"/>
    <cellStyle name="SAPBEXexcBad8 3 4 2 2 2 2" xfId="25302"/>
    <cellStyle name="SAPBEXexcBad8 3 4 2 2 3" xfId="25303"/>
    <cellStyle name="SAPBEXexcBad8 3 4 2 3" xfId="25304"/>
    <cellStyle name="SAPBEXexcBad8 3 4 2 3 2" xfId="25305"/>
    <cellStyle name="SAPBEXexcBad8 3 4 2 3 2 2" xfId="25306"/>
    <cellStyle name="SAPBEXexcBad8 3 4 2 3 3" xfId="25307"/>
    <cellStyle name="SAPBEXexcBad8 3 4 2 4" xfId="25308"/>
    <cellStyle name="SAPBEXexcBad8 3 4 2 4 2" xfId="25309"/>
    <cellStyle name="SAPBEXexcBad8 3 4 2 5" xfId="25310"/>
    <cellStyle name="SAPBEXexcBad8 3 4 2 5 2" xfId="25311"/>
    <cellStyle name="SAPBEXexcBad8 3 4 2 6" xfId="25312"/>
    <cellStyle name="SAPBEXexcBad8 3 4 3" xfId="25313"/>
    <cellStyle name="SAPBEXexcBad8 3 4 3 2" xfId="25314"/>
    <cellStyle name="SAPBEXexcBad8 3 4 3 2 2" xfId="25315"/>
    <cellStyle name="SAPBEXexcBad8 3 4 3 2 2 2" xfId="25316"/>
    <cellStyle name="SAPBEXexcBad8 3 4 3 2 3" xfId="25317"/>
    <cellStyle name="SAPBEXexcBad8 3 4 3 3" xfId="25318"/>
    <cellStyle name="SAPBEXexcBad8 3 4 3 3 2" xfId="25319"/>
    <cellStyle name="SAPBEXexcBad8 3 4 3 3 2 2" xfId="25320"/>
    <cellStyle name="SAPBEXexcBad8 3 4 3 3 3" xfId="25321"/>
    <cellStyle name="SAPBEXexcBad8 3 4 3 4" xfId="25322"/>
    <cellStyle name="SAPBEXexcBad8 3 4 3 4 2" xfId="25323"/>
    <cellStyle name="SAPBEXexcBad8 3 4 3 5" xfId="25324"/>
    <cellStyle name="SAPBEXexcBad8 3 4 3 5 2" xfId="25325"/>
    <cellStyle name="SAPBEXexcBad8 3 4 3 6" xfId="25326"/>
    <cellStyle name="SAPBEXexcBad8 3 4 4" xfId="25327"/>
    <cellStyle name="SAPBEXexcBad8 3 4 4 2" xfId="25328"/>
    <cellStyle name="SAPBEXexcBad8 3 4 4 2 2" xfId="25329"/>
    <cellStyle name="SAPBEXexcBad8 3 4 4 2 3" xfId="25330"/>
    <cellStyle name="SAPBEXexcBad8 3 4 4 3" xfId="25331"/>
    <cellStyle name="SAPBEXexcBad8 3 4 4 4" xfId="25332"/>
    <cellStyle name="SAPBEXexcBad8 3 4 5" xfId="25333"/>
    <cellStyle name="SAPBEXexcBad8 3 4 5 2" xfId="25334"/>
    <cellStyle name="SAPBEXexcBad8 3 4 5 2 2" xfId="25335"/>
    <cellStyle name="SAPBEXexcBad8 3 4 5 2 3" xfId="25336"/>
    <cellStyle name="SAPBEXexcBad8 3 4 5 3" xfId="25337"/>
    <cellStyle name="SAPBEXexcBad8 3 4 5 4" xfId="25338"/>
    <cellStyle name="SAPBEXexcBad8 3 4 6" xfId="25339"/>
    <cellStyle name="SAPBEXexcBad8 3 4 6 2" xfId="25340"/>
    <cellStyle name="SAPBEXexcBad8 3 4 6 2 2" xfId="25341"/>
    <cellStyle name="SAPBEXexcBad8 3 4 6 2 3" xfId="25342"/>
    <cellStyle name="SAPBEXexcBad8 3 4 6 3" xfId="25343"/>
    <cellStyle name="SAPBEXexcBad8 3 4 6 4" xfId="25344"/>
    <cellStyle name="SAPBEXexcBad8 3 4 7" xfId="25345"/>
    <cellStyle name="SAPBEXexcBad8 3 4 7 2" xfId="25346"/>
    <cellStyle name="SAPBEXexcBad8 3 4 7 3" xfId="25347"/>
    <cellStyle name="SAPBEXexcBad8 3 4 8" xfId="25348"/>
    <cellStyle name="SAPBEXexcBad8 3 4 9" xfId="25349"/>
    <cellStyle name="SAPBEXexcBad8 3 4_Other Benefits Allocation %" xfId="25350"/>
    <cellStyle name="SAPBEXexcBad8 3 5" xfId="25351"/>
    <cellStyle name="SAPBEXexcBad8 3 5 2" xfId="25352"/>
    <cellStyle name="SAPBEXexcBad8 3 5 2 2" xfId="25353"/>
    <cellStyle name="SAPBEXexcBad8 3 5 2 2 2" xfId="25354"/>
    <cellStyle name="SAPBEXexcBad8 3 5 2 3" xfId="25355"/>
    <cellStyle name="SAPBEXexcBad8 3 5 3" xfId="25356"/>
    <cellStyle name="SAPBEXexcBad8 3 5 3 2" xfId="25357"/>
    <cellStyle name="SAPBEXexcBad8 3 5 3 2 2" xfId="25358"/>
    <cellStyle name="SAPBEXexcBad8 3 5 3 3" xfId="25359"/>
    <cellStyle name="SAPBEXexcBad8 3 5 4" xfId="25360"/>
    <cellStyle name="SAPBEXexcBad8 3 5 4 2" xfId="25361"/>
    <cellStyle name="SAPBEXexcBad8 3 5 5" xfId="25362"/>
    <cellStyle name="SAPBEXexcBad8 3 5 5 2" xfId="25363"/>
    <cellStyle name="SAPBEXexcBad8 3 5 6" xfId="25364"/>
    <cellStyle name="SAPBEXexcBad8 3 6" xfId="25365"/>
    <cellStyle name="SAPBEXexcBad8 3 6 2" xfId="25366"/>
    <cellStyle name="SAPBEXexcBad8 3 6 2 2" xfId="25367"/>
    <cellStyle name="SAPBEXexcBad8 3 6 2 2 2" xfId="25368"/>
    <cellStyle name="SAPBEXexcBad8 3 6 2 3" xfId="25369"/>
    <cellStyle name="SAPBEXexcBad8 3 6 3" xfId="25370"/>
    <cellStyle name="SAPBEXexcBad8 3 6 3 2" xfId="25371"/>
    <cellStyle name="SAPBEXexcBad8 3 6 3 2 2" xfId="25372"/>
    <cellStyle name="SAPBEXexcBad8 3 6 3 3" xfId="25373"/>
    <cellStyle name="SAPBEXexcBad8 3 6 4" xfId="25374"/>
    <cellStyle name="SAPBEXexcBad8 3 6 4 2" xfId="25375"/>
    <cellStyle name="SAPBEXexcBad8 3 6 5" xfId="25376"/>
    <cellStyle name="SAPBEXexcBad8 3 6 5 2" xfId="25377"/>
    <cellStyle name="SAPBEXexcBad8 3 6 6" xfId="25378"/>
    <cellStyle name="SAPBEXexcBad8 3 7" xfId="25379"/>
    <cellStyle name="SAPBEXexcBad8 3 7 2" xfId="25380"/>
    <cellStyle name="SAPBEXexcBad8 3 7 2 2" xfId="25381"/>
    <cellStyle name="SAPBEXexcBad8 3 7 2 2 2" xfId="25382"/>
    <cellStyle name="SAPBEXexcBad8 3 7 2 3" xfId="25383"/>
    <cellStyle name="SAPBEXexcBad8 3 7 3" xfId="25384"/>
    <cellStyle name="SAPBEXexcBad8 3 7 3 2" xfId="25385"/>
    <cellStyle name="SAPBEXexcBad8 3 7 3 2 2" xfId="25386"/>
    <cellStyle name="SAPBEXexcBad8 3 7 3 3" xfId="25387"/>
    <cellStyle name="SAPBEXexcBad8 3 7 4" xfId="25388"/>
    <cellStyle name="SAPBEXexcBad8 3 7 4 2" xfId="25389"/>
    <cellStyle name="SAPBEXexcBad8 3 7 5" xfId="25390"/>
    <cellStyle name="SAPBEXexcBad8 3 7 5 2" xfId="25391"/>
    <cellStyle name="SAPBEXexcBad8 3 7 6" xfId="25392"/>
    <cellStyle name="SAPBEXexcBad8 3 8" xfId="25393"/>
    <cellStyle name="SAPBEXexcBad8 3 8 2" xfId="25394"/>
    <cellStyle name="SAPBEXexcBad8 3 8 2 2" xfId="25395"/>
    <cellStyle name="SAPBEXexcBad8 3 8 2 3" xfId="25396"/>
    <cellStyle name="SAPBEXexcBad8 3 8 3" xfId="25397"/>
    <cellStyle name="SAPBEXexcBad8 3 8 4" xfId="25398"/>
    <cellStyle name="SAPBEXexcBad8 3 9" xfId="25399"/>
    <cellStyle name="SAPBEXexcBad8 3 9 2" xfId="25400"/>
    <cellStyle name="SAPBEXexcBad8 3 9 2 2" xfId="25401"/>
    <cellStyle name="SAPBEXexcBad8 3 9 2 3" xfId="25402"/>
    <cellStyle name="SAPBEXexcBad8 3 9 3" xfId="25403"/>
    <cellStyle name="SAPBEXexcBad8 3 9 4" xfId="25404"/>
    <cellStyle name="SAPBEXexcBad8 3_401K Summary" xfId="25405"/>
    <cellStyle name="SAPBEXexcBad8 4" xfId="25406"/>
    <cellStyle name="SAPBEXexcBad8 4 10" xfId="25407"/>
    <cellStyle name="SAPBEXexcBad8 4 10 2" xfId="25408"/>
    <cellStyle name="SAPBEXexcBad8 4 10 2 2" xfId="25409"/>
    <cellStyle name="SAPBEXexcBad8 4 10 3" xfId="25410"/>
    <cellStyle name="SAPBEXexcBad8 4 11" xfId="25411"/>
    <cellStyle name="SAPBEXexcBad8 4 11 2" xfId="25412"/>
    <cellStyle name="SAPBEXexcBad8 4 11 2 2" xfId="25413"/>
    <cellStyle name="SAPBEXexcBad8 4 11 3" xfId="25414"/>
    <cellStyle name="SAPBEXexcBad8 4 12" xfId="25415"/>
    <cellStyle name="SAPBEXexcBad8 4 12 2" xfId="25416"/>
    <cellStyle name="SAPBEXexcBad8 4 13" xfId="25417"/>
    <cellStyle name="SAPBEXexcBad8 4 2" xfId="25418"/>
    <cellStyle name="SAPBEXexcBad8 4 2 2" xfId="25419"/>
    <cellStyle name="SAPBEXexcBad8 4 2 2 2" xfId="25420"/>
    <cellStyle name="SAPBEXexcBad8 4 2 2 3" xfId="25421"/>
    <cellStyle name="SAPBEXexcBad8 4 2 3" xfId="25422"/>
    <cellStyle name="SAPBEXexcBad8 4 2 4" xfId="25423"/>
    <cellStyle name="SAPBEXexcBad8 4 2_Other Benefits Allocation %" xfId="25424"/>
    <cellStyle name="SAPBEXexcBad8 4 3" xfId="25425"/>
    <cellStyle name="SAPBEXexcBad8 4 3 2" xfId="25426"/>
    <cellStyle name="SAPBEXexcBad8 4 3 2 2" xfId="25427"/>
    <cellStyle name="SAPBEXexcBad8 4 3 2 2 2" xfId="25428"/>
    <cellStyle name="SAPBEXexcBad8 4 3 2 2 2 2" xfId="25429"/>
    <cellStyle name="SAPBEXexcBad8 4 3 2 2 3" xfId="25430"/>
    <cellStyle name="SAPBEXexcBad8 4 3 2 3" xfId="25431"/>
    <cellStyle name="SAPBEXexcBad8 4 3 2 3 2" xfId="25432"/>
    <cellStyle name="SAPBEXexcBad8 4 3 2 3 2 2" xfId="25433"/>
    <cellStyle name="SAPBEXexcBad8 4 3 2 3 3" xfId="25434"/>
    <cellStyle name="SAPBEXexcBad8 4 3 2 4" xfId="25435"/>
    <cellStyle name="SAPBEXexcBad8 4 3 2 4 2" xfId="25436"/>
    <cellStyle name="SAPBEXexcBad8 4 3 2 5" xfId="25437"/>
    <cellStyle name="SAPBEXexcBad8 4 3 2 5 2" xfId="25438"/>
    <cellStyle name="SAPBEXexcBad8 4 3 2 6" xfId="25439"/>
    <cellStyle name="SAPBEXexcBad8 4 3 3" xfId="25440"/>
    <cellStyle name="SAPBEXexcBad8 4 3 3 2" xfId="25441"/>
    <cellStyle name="SAPBEXexcBad8 4 3 3 2 2" xfId="25442"/>
    <cellStyle name="SAPBEXexcBad8 4 3 3 2 2 2" xfId="25443"/>
    <cellStyle name="SAPBEXexcBad8 4 3 3 2 3" xfId="25444"/>
    <cellStyle name="SAPBEXexcBad8 4 3 3 3" xfId="25445"/>
    <cellStyle name="SAPBEXexcBad8 4 3 3 3 2" xfId="25446"/>
    <cellStyle name="SAPBEXexcBad8 4 3 3 3 2 2" xfId="25447"/>
    <cellStyle name="SAPBEXexcBad8 4 3 3 3 3" xfId="25448"/>
    <cellStyle name="SAPBEXexcBad8 4 3 3 4" xfId="25449"/>
    <cellStyle name="SAPBEXexcBad8 4 3 3 4 2" xfId="25450"/>
    <cellStyle name="SAPBEXexcBad8 4 3 3 5" xfId="25451"/>
    <cellStyle name="SAPBEXexcBad8 4 3 3 5 2" xfId="25452"/>
    <cellStyle name="SAPBEXexcBad8 4 3 3 6" xfId="25453"/>
    <cellStyle name="SAPBEXexcBad8 4 3 4" xfId="25454"/>
    <cellStyle name="SAPBEXexcBad8 4 3 4 2" xfId="25455"/>
    <cellStyle name="SAPBEXexcBad8 4 3 4 2 2" xfId="25456"/>
    <cellStyle name="SAPBEXexcBad8 4 3 4 3" xfId="25457"/>
    <cellStyle name="SAPBEXexcBad8 4 3 5" xfId="25458"/>
    <cellStyle name="SAPBEXexcBad8 4 3 5 2" xfId="25459"/>
    <cellStyle name="SAPBEXexcBad8 4 3 5 2 2" xfId="25460"/>
    <cellStyle name="SAPBEXexcBad8 4 3 5 3" xfId="25461"/>
    <cellStyle name="SAPBEXexcBad8 4 3 6" xfId="25462"/>
    <cellStyle name="SAPBEXexcBad8 4 3 6 2" xfId="25463"/>
    <cellStyle name="SAPBEXexcBad8 4 3 7" xfId="25464"/>
    <cellStyle name="SAPBEXexcBad8 4 3 7 2" xfId="25465"/>
    <cellStyle name="SAPBEXexcBad8 4 3 8" xfId="25466"/>
    <cellStyle name="SAPBEXexcBad8 4 3_Other Benefits Allocation %" xfId="25467"/>
    <cellStyle name="SAPBEXexcBad8 4 4" xfId="25468"/>
    <cellStyle name="SAPBEXexcBad8 4 4 2" xfId="25469"/>
    <cellStyle name="SAPBEXexcBad8 4 4 2 2" xfId="25470"/>
    <cellStyle name="SAPBEXexcBad8 4 4 2 3" xfId="25471"/>
    <cellStyle name="SAPBEXexcBad8 4 4 3" xfId="25472"/>
    <cellStyle name="SAPBEXexcBad8 4 4 4" xfId="25473"/>
    <cellStyle name="SAPBEXexcBad8 4 5" xfId="25474"/>
    <cellStyle name="SAPBEXexcBad8 4 5 2" xfId="25475"/>
    <cellStyle name="SAPBEXexcBad8 4 5 2 2" xfId="25476"/>
    <cellStyle name="SAPBEXexcBad8 4 5 2 3" xfId="25477"/>
    <cellStyle name="SAPBEXexcBad8 4 5 3" xfId="25478"/>
    <cellStyle name="SAPBEXexcBad8 4 5 4" xfId="25479"/>
    <cellStyle name="SAPBEXexcBad8 4 6" xfId="25480"/>
    <cellStyle name="SAPBEXexcBad8 4 6 2" xfId="25481"/>
    <cellStyle name="SAPBEXexcBad8 4 6 2 2" xfId="25482"/>
    <cellStyle name="SAPBEXexcBad8 4 6 2 3" xfId="25483"/>
    <cellStyle name="SAPBEXexcBad8 4 6 3" xfId="25484"/>
    <cellStyle name="SAPBEXexcBad8 4 6 4" xfId="25485"/>
    <cellStyle name="SAPBEXexcBad8 4 7" xfId="25486"/>
    <cellStyle name="SAPBEXexcBad8 4 7 2" xfId="25487"/>
    <cellStyle name="SAPBEXexcBad8 4 7 2 2" xfId="25488"/>
    <cellStyle name="SAPBEXexcBad8 4 7 3" xfId="25489"/>
    <cellStyle name="SAPBEXexcBad8 4 8" xfId="25490"/>
    <cellStyle name="SAPBEXexcBad8 4 8 2" xfId="25491"/>
    <cellStyle name="SAPBEXexcBad8 4 8 2 2" xfId="25492"/>
    <cellStyle name="SAPBEXexcBad8 4 8 3" xfId="25493"/>
    <cellStyle name="SAPBEXexcBad8 4 9" xfId="25494"/>
    <cellStyle name="SAPBEXexcBad8 4 9 2" xfId="25495"/>
    <cellStyle name="SAPBEXexcBad8 4 9 2 2" xfId="25496"/>
    <cellStyle name="SAPBEXexcBad8 4 9 3" xfId="25497"/>
    <cellStyle name="SAPBEXexcBad8 4_401K Summary" xfId="25498"/>
    <cellStyle name="SAPBEXexcBad8 5" xfId="25499"/>
    <cellStyle name="SAPBEXexcBad8 5 2" xfId="25500"/>
    <cellStyle name="SAPBEXexcBad8 5 2 2" xfId="25501"/>
    <cellStyle name="SAPBEXexcBad8 5 2 2 2" xfId="25502"/>
    <cellStyle name="SAPBEXexcBad8 5 2 2 3" xfId="25503"/>
    <cellStyle name="SAPBEXexcBad8 5 2 3" xfId="25504"/>
    <cellStyle name="SAPBEXexcBad8 5 2 4" xfId="25505"/>
    <cellStyle name="SAPBEXexcBad8 5 3" xfId="25506"/>
    <cellStyle name="SAPBEXexcBad8 5 3 2" xfId="25507"/>
    <cellStyle name="SAPBEXexcBad8 5 3 2 2" xfId="25508"/>
    <cellStyle name="SAPBEXexcBad8 5 3 2 3" xfId="25509"/>
    <cellStyle name="SAPBEXexcBad8 5 3 3" xfId="25510"/>
    <cellStyle name="SAPBEXexcBad8 5 3 4" xfId="25511"/>
    <cellStyle name="SAPBEXexcBad8 5 4" xfId="25512"/>
    <cellStyle name="SAPBEXexcBad8 5 4 2" xfId="25513"/>
    <cellStyle name="SAPBEXexcBad8 5 4 2 2" xfId="25514"/>
    <cellStyle name="SAPBEXexcBad8 5 4 2 3" xfId="25515"/>
    <cellStyle name="SAPBEXexcBad8 5 4 3" xfId="25516"/>
    <cellStyle name="SAPBEXexcBad8 5 4 4" xfId="25517"/>
    <cellStyle name="SAPBEXexcBad8 5 5" xfId="25518"/>
    <cellStyle name="SAPBEXexcBad8 5 5 2" xfId="25519"/>
    <cellStyle name="SAPBEXexcBad8 5 5 2 2" xfId="25520"/>
    <cellStyle name="SAPBEXexcBad8 5 5 2 3" xfId="25521"/>
    <cellStyle name="SAPBEXexcBad8 5 5 3" xfId="25522"/>
    <cellStyle name="SAPBEXexcBad8 5 5 4" xfId="25523"/>
    <cellStyle name="SAPBEXexcBad8 5 6" xfId="25524"/>
    <cellStyle name="SAPBEXexcBad8 5 6 2" xfId="25525"/>
    <cellStyle name="SAPBEXexcBad8 5 6 2 2" xfId="25526"/>
    <cellStyle name="SAPBEXexcBad8 5 6 2 3" xfId="25527"/>
    <cellStyle name="SAPBEXexcBad8 5 6 3" xfId="25528"/>
    <cellStyle name="SAPBEXexcBad8 5 6 4" xfId="25529"/>
    <cellStyle name="SAPBEXexcBad8 5 7" xfId="25530"/>
    <cellStyle name="SAPBEXexcBad8 5 7 2" xfId="25531"/>
    <cellStyle name="SAPBEXexcBad8 5 7 3" xfId="25532"/>
    <cellStyle name="SAPBEXexcBad8 5 8" xfId="25533"/>
    <cellStyle name="SAPBEXexcBad8 5 9" xfId="25534"/>
    <cellStyle name="SAPBEXexcBad8 5_Other Benefits Allocation %" xfId="25535"/>
    <cellStyle name="SAPBEXexcBad8 6" xfId="25536"/>
    <cellStyle name="SAPBEXexcBad8 6 2" xfId="25537"/>
    <cellStyle name="SAPBEXexcBad8 6 2 2" xfId="25538"/>
    <cellStyle name="SAPBEXexcBad8 6 2 2 2" xfId="25539"/>
    <cellStyle name="SAPBEXexcBad8 6 2 2 3" xfId="25540"/>
    <cellStyle name="SAPBEXexcBad8 6 2 3" xfId="25541"/>
    <cellStyle name="SAPBEXexcBad8 6 2 4" xfId="25542"/>
    <cellStyle name="SAPBEXexcBad8 6 3" xfId="25543"/>
    <cellStyle name="SAPBEXexcBad8 6 3 2" xfId="25544"/>
    <cellStyle name="SAPBEXexcBad8 6 3 2 2" xfId="25545"/>
    <cellStyle name="SAPBEXexcBad8 6 3 2 3" xfId="25546"/>
    <cellStyle name="SAPBEXexcBad8 6 3 3" xfId="25547"/>
    <cellStyle name="SAPBEXexcBad8 6 3 4" xfId="25548"/>
    <cellStyle name="SAPBEXexcBad8 6 4" xfId="25549"/>
    <cellStyle name="SAPBEXexcBad8 6 4 2" xfId="25550"/>
    <cellStyle name="SAPBEXexcBad8 6 4 2 2" xfId="25551"/>
    <cellStyle name="SAPBEXexcBad8 6 4 2 3" xfId="25552"/>
    <cellStyle name="SAPBEXexcBad8 6 4 3" xfId="25553"/>
    <cellStyle name="SAPBEXexcBad8 6 4 4" xfId="25554"/>
    <cellStyle name="SAPBEXexcBad8 6 5" xfId="25555"/>
    <cellStyle name="SAPBEXexcBad8 6 5 2" xfId="25556"/>
    <cellStyle name="SAPBEXexcBad8 6 5 2 2" xfId="25557"/>
    <cellStyle name="SAPBEXexcBad8 6 5 2 3" xfId="25558"/>
    <cellStyle name="SAPBEXexcBad8 6 5 3" xfId="25559"/>
    <cellStyle name="SAPBEXexcBad8 6 5 4" xfId="25560"/>
    <cellStyle name="SAPBEXexcBad8 6 6" xfId="25561"/>
    <cellStyle name="SAPBEXexcBad8 6 6 2" xfId="25562"/>
    <cellStyle name="SAPBEXexcBad8 6 6 2 2" xfId="25563"/>
    <cellStyle name="SAPBEXexcBad8 6 6 2 3" xfId="25564"/>
    <cellStyle name="SAPBEXexcBad8 6 6 3" xfId="25565"/>
    <cellStyle name="SAPBEXexcBad8 6 6 4" xfId="25566"/>
    <cellStyle name="SAPBEXexcBad8 6 7" xfId="25567"/>
    <cellStyle name="SAPBEXexcBad8 6 7 2" xfId="25568"/>
    <cellStyle name="SAPBEXexcBad8 6 7 3" xfId="25569"/>
    <cellStyle name="SAPBEXexcBad8 6 8" xfId="25570"/>
    <cellStyle name="SAPBEXexcBad8 6 9" xfId="25571"/>
    <cellStyle name="SAPBEXexcBad8 6_Other Benefits Allocation %" xfId="25572"/>
    <cellStyle name="SAPBEXexcBad8 7" xfId="25573"/>
    <cellStyle name="SAPBEXexcBad8 7 2" xfId="25574"/>
    <cellStyle name="SAPBEXexcBad8 7 2 2" xfId="25575"/>
    <cellStyle name="SAPBEXexcBad8 7 2 3" xfId="25576"/>
    <cellStyle name="SAPBEXexcBad8 7 3" xfId="25577"/>
    <cellStyle name="SAPBEXexcBad8 7 4" xfId="25578"/>
    <cellStyle name="SAPBEXexcBad8 7_Other Benefits Allocation %" xfId="25579"/>
    <cellStyle name="SAPBEXexcBad8 8" xfId="25580"/>
    <cellStyle name="SAPBEXexcBad8 8 2" xfId="25581"/>
    <cellStyle name="SAPBEXexcBad8 8 2 2" xfId="25582"/>
    <cellStyle name="SAPBEXexcBad8 8 2 3" xfId="25583"/>
    <cellStyle name="SAPBEXexcBad8 8 3" xfId="25584"/>
    <cellStyle name="SAPBEXexcBad8 8 4" xfId="25585"/>
    <cellStyle name="SAPBEXexcBad8 8_Other Benefits Allocation %" xfId="25586"/>
    <cellStyle name="SAPBEXexcBad8 9" xfId="25587"/>
    <cellStyle name="SAPBEXexcBad8 9 2" xfId="25588"/>
    <cellStyle name="SAPBEXexcBad8 9 2 2" xfId="25589"/>
    <cellStyle name="SAPBEXexcBad8 9 2 2 2" xfId="25590"/>
    <cellStyle name="SAPBEXexcBad8 9 2 2 2 2" xfId="25591"/>
    <cellStyle name="SAPBEXexcBad8 9 2 2 3" xfId="25592"/>
    <cellStyle name="SAPBEXexcBad8 9 2 3" xfId="25593"/>
    <cellStyle name="SAPBEXexcBad8 9 2 3 2" xfId="25594"/>
    <cellStyle name="SAPBEXexcBad8 9 2 3 2 2" xfId="25595"/>
    <cellStyle name="SAPBEXexcBad8 9 2 3 3" xfId="25596"/>
    <cellStyle name="SAPBEXexcBad8 9 2 4" xfId="25597"/>
    <cellStyle name="SAPBEXexcBad8 9 2 4 2" xfId="25598"/>
    <cellStyle name="SAPBEXexcBad8 9 2 5" xfId="25599"/>
    <cellStyle name="SAPBEXexcBad8 9 2 5 2" xfId="25600"/>
    <cellStyle name="SAPBEXexcBad8 9 2 6" xfId="25601"/>
    <cellStyle name="SAPBEXexcBad8 9 3" xfId="25602"/>
    <cellStyle name="SAPBEXexcBad8 9 3 2" xfId="25603"/>
    <cellStyle name="SAPBEXexcBad8 9 3 2 2" xfId="25604"/>
    <cellStyle name="SAPBEXexcBad8 9 3 2 2 2" xfId="25605"/>
    <cellStyle name="SAPBEXexcBad8 9 3 2 3" xfId="25606"/>
    <cellStyle name="SAPBEXexcBad8 9 3 3" xfId="25607"/>
    <cellStyle name="SAPBEXexcBad8 9 3 3 2" xfId="25608"/>
    <cellStyle name="SAPBEXexcBad8 9 3 3 2 2" xfId="25609"/>
    <cellStyle name="SAPBEXexcBad8 9 3 3 3" xfId="25610"/>
    <cellStyle name="SAPBEXexcBad8 9 3 4" xfId="25611"/>
    <cellStyle name="SAPBEXexcBad8 9 3 4 2" xfId="25612"/>
    <cellStyle name="SAPBEXexcBad8 9 3 5" xfId="25613"/>
    <cellStyle name="SAPBEXexcBad8 9 3 5 2" xfId="25614"/>
    <cellStyle name="SAPBEXexcBad8 9 3 6" xfId="25615"/>
    <cellStyle name="SAPBEXexcBad8 9 4" xfId="25616"/>
    <cellStyle name="SAPBEXexcBad8 9 4 2" xfId="25617"/>
    <cellStyle name="SAPBEXexcBad8 9 4 2 2" xfId="25618"/>
    <cellStyle name="SAPBEXexcBad8 9 4 3" xfId="25619"/>
    <cellStyle name="SAPBEXexcBad8 9 5" xfId="25620"/>
    <cellStyle name="SAPBEXexcBad8 9 5 2" xfId="25621"/>
    <cellStyle name="SAPBEXexcBad8 9 5 2 2" xfId="25622"/>
    <cellStyle name="SAPBEXexcBad8 9 5 3" xfId="25623"/>
    <cellStyle name="SAPBEXexcBad8 9 6" xfId="25624"/>
    <cellStyle name="SAPBEXexcBad8 9 6 2" xfId="25625"/>
    <cellStyle name="SAPBEXexcBad8 9 7" xfId="25626"/>
    <cellStyle name="SAPBEXexcBad8 9 7 2" xfId="25627"/>
    <cellStyle name="SAPBEXexcBad8 9 8" xfId="25628"/>
    <cellStyle name="SAPBEXexcBad8 9_Other Benefits Allocation %" xfId="25629"/>
    <cellStyle name="SAPBEXexcBad8_2016-18 Budget Payroll" xfId="25630"/>
    <cellStyle name="SAPBEXexcBad9" xfId="25631"/>
    <cellStyle name="SAPBEXexcBad9 10" xfId="25632"/>
    <cellStyle name="SAPBEXexcBad9 10 2" xfId="25633"/>
    <cellStyle name="SAPBEXexcBad9 10 2 2" xfId="25634"/>
    <cellStyle name="SAPBEXexcBad9 10 2 2 2" xfId="25635"/>
    <cellStyle name="SAPBEXexcBad9 10 2 3" xfId="25636"/>
    <cellStyle name="SAPBEXexcBad9 10 3" xfId="25637"/>
    <cellStyle name="SAPBEXexcBad9 10 3 2" xfId="25638"/>
    <cellStyle name="SAPBEXexcBad9 10 3 2 2" xfId="25639"/>
    <cellStyle name="SAPBEXexcBad9 10 3 3" xfId="25640"/>
    <cellStyle name="SAPBEXexcBad9 10 4" xfId="25641"/>
    <cellStyle name="SAPBEXexcBad9 10 4 2" xfId="25642"/>
    <cellStyle name="SAPBEXexcBad9 10 5" xfId="25643"/>
    <cellStyle name="SAPBEXexcBad9 10 5 2" xfId="25644"/>
    <cellStyle name="SAPBEXexcBad9 10 6" xfId="25645"/>
    <cellStyle name="SAPBEXexcBad9 11" xfId="25646"/>
    <cellStyle name="SAPBEXexcBad9 11 2" xfId="25647"/>
    <cellStyle name="SAPBEXexcBad9 11 2 2" xfId="25648"/>
    <cellStyle name="SAPBEXexcBad9 11 2 2 2" xfId="25649"/>
    <cellStyle name="SAPBEXexcBad9 11 2 3" xfId="25650"/>
    <cellStyle name="SAPBEXexcBad9 11 3" xfId="25651"/>
    <cellStyle name="SAPBEXexcBad9 11 3 2" xfId="25652"/>
    <cellStyle name="SAPBEXexcBad9 11 3 2 2" xfId="25653"/>
    <cellStyle name="SAPBEXexcBad9 11 3 3" xfId="25654"/>
    <cellStyle name="SAPBEXexcBad9 11 4" xfId="25655"/>
    <cellStyle name="SAPBEXexcBad9 11 4 2" xfId="25656"/>
    <cellStyle name="SAPBEXexcBad9 11 5" xfId="25657"/>
    <cellStyle name="SAPBEXexcBad9 11 5 2" xfId="25658"/>
    <cellStyle name="SAPBEXexcBad9 11 6" xfId="25659"/>
    <cellStyle name="SAPBEXexcBad9 12" xfId="25660"/>
    <cellStyle name="SAPBEXexcBad9 12 2" xfId="25661"/>
    <cellStyle name="SAPBEXexcBad9 12 2 2" xfId="25662"/>
    <cellStyle name="SAPBEXexcBad9 12 2 2 2" xfId="25663"/>
    <cellStyle name="SAPBEXexcBad9 12 2 3" xfId="25664"/>
    <cellStyle name="SAPBEXexcBad9 12 3" xfId="25665"/>
    <cellStyle name="SAPBEXexcBad9 12 3 2" xfId="25666"/>
    <cellStyle name="SAPBEXexcBad9 12 3 2 2" xfId="25667"/>
    <cellStyle name="SAPBEXexcBad9 12 3 3" xfId="25668"/>
    <cellStyle name="SAPBEXexcBad9 12 4" xfId="25669"/>
    <cellStyle name="SAPBEXexcBad9 12 4 2" xfId="25670"/>
    <cellStyle name="SAPBEXexcBad9 12 5" xfId="25671"/>
    <cellStyle name="SAPBEXexcBad9 12 5 2" xfId="25672"/>
    <cellStyle name="SAPBEXexcBad9 12 6" xfId="25673"/>
    <cellStyle name="SAPBEXexcBad9 13" xfId="25674"/>
    <cellStyle name="SAPBEXexcBad9 13 2" xfId="25675"/>
    <cellStyle name="SAPBEXexcBad9 13 2 2" xfId="25676"/>
    <cellStyle name="SAPBEXexcBad9 13 3" xfId="25677"/>
    <cellStyle name="SAPBEXexcBad9 14" xfId="25678"/>
    <cellStyle name="SAPBEXexcBad9 14 2" xfId="25679"/>
    <cellStyle name="SAPBEXexcBad9 14 2 2" xfId="25680"/>
    <cellStyle name="SAPBEXexcBad9 14 3" xfId="25681"/>
    <cellStyle name="SAPBEXexcBad9 15" xfId="25682"/>
    <cellStyle name="SAPBEXexcBad9 15 2" xfId="25683"/>
    <cellStyle name="SAPBEXexcBad9 15 3" xfId="25684"/>
    <cellStyle name="SAPBEXexcBad9 16" xfId="25685"/>
    <cellStyle name="SAPBEXexcBad9 17" xfId="25686"/>
    <cellStyle name="SAPBEXexcBad9 2" xfId="25687"/>
    <cellStyle name="SAPBEXexcBad9 2 10" xfId="25688"/>
    <cellStyle name="SAPBEXexcBad9 2 10 2" xfId="25689"/>
    <cellStyle name="SAPBEXexcBad9 2 10 2 2" xfId="25690"/>
    <cellStyle name="SAPBEXexcBad9 2 10 3" xfId="25691"/>
    <cellStyle name="SAPBEXexcBad9 2 11" xfId="25692"/>
    <cellStyle name="SAPBEXexcBad9 2 11 2" xfId="25693"/>
    <cellStyle name="SAPBEXexcBad9 2 11 2 2" xfId="25694"/>
    <cellStyle name="SAPBEXexcBad9 2 11 3" xfId="25695"/>
    <cellStyle name="SAPBEXexcBad9 2 12" xfId="25696"/>
    <cellStyle name="SAPBEXexcBad9 2 12 2" xfId="25697"/>
    <cellStyle name="SAPBEXexcBad9 2 12 3" xfId="25698"/>
    <cellStyle name="SAPBEXexcBad9 2 13" xfId="25699"/>
    <cellStyle name="SAPBEXexcBad9 2 13 2" xfId="25700"/>
    <cellStyle name="SAPBEXexcBad9 2 13 3" xfId="25701"/>
    <cellStyle name="SAPBEXexcBad9 2 14" xfId="25702"/>
    <cellStyle name="SAPBEXexcBad9 2 14 2" xfId="25703"/>
    <cellStyle name="SAPBEXexcBad9 2 14 3" xfId="25704"/>
    <cellStyle name="SAPBEXexcBad9 2 15" xfId="25705"/>
    <cellStyle name="SAPBEXexcBad9 2 16" xfId="25706"/>
    <cellStyle name="SAPBEXexcBad9 2 2" xfId="25707"/>
    <cellStyle name="SAPBEXexcBad9 2 2 10" xfId="25708"/>
    <cellStyle name="SAPBEXexcBad9 2 2 10 2" xfId="25709"/>
    <cellStyle name="SAPBEXexcBad9 2 2 10 2 2" xfId="25710"/>
    <cellStyle name="SAPBEXexcBad9 2 2 10 3" xfId="25711"/>
    <cellStyle name="SAPBEXexcBad9 2 2 11" xfId="25712"/>
    <cellStyle name="SAPBEXexcBad9 2 2 11 2" xfId="25713"/>
    <cellStyle name="SAPBEXexcBad9 2 2 11 2 2" xfId="25714"/>
    <cellStyle name="SAPBEXexcBad9 2 2 11 3" xfId="25715"/>
    <cellStyle name="SAPBEXexcBad9 2 2 12" xfId="25716"/>
    <cellStyle name="SAPBEXexcBad9 2 2 2" xfId="25717"/>
    <cellStyle name="SAPBEXexcBad9 2 2 2 2" xfId="25718"/>
    <cellStyle name="SAPBEXexcBad9 2 2 2 2 2" xfId="25719"/>
    <cellStyle name="SAPBEXexcBad9 2 2 2 2 2 2" xfId="25720"/>
    <cellStyle name="SAPBEXexcBad9 2 2 2 2 2 2 2" xfId="25721"/>
    <cellStyle name="SAPBEXexcBad9 2 2 2 2 2 3" xfId="25722"/>
    <cellStyle name="SAPBEXexcBad9 2 2 2 2 3" xfId="25723"/>
    <cellStyle name="SAPBEXexcBad9 2 2 2 2 3 2" xfId="25724"/>
    <cellStyle name="SAPBEXexcBad9 2 2 2 2 3 2 2" xfId="25725"/>
    <cellStyle name="SAPBEXexcBad9 2 2 2 2 3 3" xfId="25726"/>
    <cellStyle name="SAPBEXexcBad9 2 2 2 2 4" xfId="25727"/>
    <cellStyle name="SAPBEXexcBad9 2 2 2 2 4 2" xfId="25728"/>
    <cellStyle name="SAPBEXexcBad9 2 2 2 2 5" xfId="25729"/>
    <cellStyle name="SAPBEXexcBad9 2 2 2 2 5 2" xfId="25730"/>
    <cellStyle name="SAPBEXexcBad9 2 2 2 2 6" xfId="25731"/>
    <cellStyle name="SAPBEXexcBad9 2 2 2 3" xfId="25732"/>
    <cellStyle name="SAPBEXexcBad9 2 2 2 3 2" xfId="25733"/>
    <cellStyle name="SAPBEXexcBad9 2 2 2 3 2 2" xfId="25734"/>
    <cellStyle name="SAPBEXexcBad9 2 2 2 3 2 2 2" xfId="25735"/>
    <cellStyle name="SAPBEXexcBad9 2 2 2 3 2 3" xfId="25736"/>
    <cellStyle name="SAPBEXexcBad9 2 2 2 3 3" xfId="25737"/>
    <cellStyle name="SAPBEXexcBad9 2 2 2 3 3 2" xfId="25738"/>
    <cellStyle name="SAPBEXexcBad9 2 2 2 3 3 2 2" xfId="25739"/>
    <cellStyle name="SAPBEXexcBad9 2 2 2 3 3 3" xfId="25740"/>
    <cellStyle name="SAPBEXexcBad9 2 2 2 3 4" xfId="25741"/>
    <cellStyle name="SAPBEXexcBad9 2 2 2 3 4 2" xfId="25742"/>
    <cellStyle name="SAPBEXexcBad9 2 2 2 3 5" xfId="25743"/>
    <cellStyle name="SAPBEXexcBad9 2 2 2 3 5 2" xfId="25744"/>
    <cellStyle name="SAPBEXexcBad9 2 2 2 3 6" xfId="25745"/>
    <cellStyle name="SAPBEXexcBad9 2 2 2 4" xfId="25746"/>
    <cellStyle name="SAPBEXexcBad9 2 2 2 4 2" xfId="25747"/>
    <cellStyle name="SAPBEXexcBad9 2 2 2 4 2 2" xfId="25748"/>
    <cellStyle name="SAPBEXexcBad9 2 2 2 4 2 3" xfId="25749"/>
    <cellStyle name="SAPBEXexcBad9 2 2 2 4 3" xfId="25750"/>
    <cellStyle name="SAPBEXexcBad9 2 2 2 4 4" xfId="25751"/>
    <cellStyle name="SAPBEXexcBad9 2 2 2 5" xfId="25752"/>
    <cellStyle name="SAPBEXexcBad9 2 2 2 5 2" xfId="25753"/>
    <cellStyle name="SAPBEXexcBad9 2 2 2 5 2 2" xfId="25754"/>
    <cellStyle name="SAPBEXexcBad9 2 2 2 5 2 3" xfId="25755"/>
    <cellStyle name="SAPBEXexcBad9 2 2 2 5 3" xfId="25756"/>
    <cellStyle name="SAPBEXexcBad9 2 2 2 5 4" xfId="25757"/>
    <cellStyle name="SAPBEXexcBad9 2 2 2 6" xfId="25758"/>
    <cellStyle name="SAPBEXexcBad9 2 2 2 6 2" xfId="25759"/>
    <cellStyle name="SAPBEXexcBad9 2 2 2 6 2 2" xfId="25760"/>
    <cellStyle name="SAPBEXexcBad9 2 2 2 6 2 3" xfId="25761"/>
    <cellStyle name="SAPBEXexcBad9 2 2 2 6 3" xfId="25762"/>
    <cellStyle name="SAPBEXexcBad9 2 2 2 6 4" xfId="25763"/>
    <cellStyle name="SAPBEXexcBad9 2 2 2 7" xfId="25764"/>
    <cellStyle name="SAPBEXexcBad9 2 2 2 7 2" xfId="25765"/>
    <cellStyle name="SAPBEXexcBad9 2 2 2 7 3" xfId="25766"/>
    <cellStyle name="SAPBEXexcBad9 2 2 2 8" xfId="25767"/>
    <cellStyle name="SAPBEXexcBad9 2 2 2 9" xfId="25768"/>
    <cellStyle name="SAPBEXexcBad9 2 2 2_Other Benefits Allocation %" xfId="25769"/>
    <cellStyle name="SAPBEXexcBad9 2 2 3" xfId="25770"/>
    <cellStyle name="SAPBEXexcBad9 2 2 3 2" xfId="25771"/>
    <cellStyle name="SAPBEXexcBad9 2 2 3 2 2" xfId="25772"/>
    <cellStyle name="SAPBEXexcBad9 2 2 3 2 2 2" xfId="25773"/>
    <cellStyle name="SAPBEXexcBad9 2 2 3 2 2 3" xfId="25774"/>
    <cellStyle name="SAPBEXexcBad9 2 2 3 2 3" xfId="25775"/>
    <cellStyle name="SAPBEXexcBad9 2 2 3 2 4" xfId="25776"/>
    <cellStyle name="SAPBEXexcBad9 2 2 3 3" xfId="25777"/>
    <cellStyle name="SAPBEXexcBad9 2 2 3 3 2" xfId="25778"/>
    <cellStyle name="SAPBEXexcBad9 2 2 3 3 2 2" xfId="25779"/>
    <cellStyle name="SAPBEXexcBad9 2 2 3 3 2 3" xfId="25780"/>
    <cellStyle name="SAPBEXexcBad9 2 2 3 3 3" xfId="25781"/>
    <cellStyle name="SAPBEXexcBad9 2 2 3 3 4" xfId="25782"/>
    <cellStyle name="SAPBEXexcBad9 2 2 3 4" xfId="25783"/>
    <cellStyle name="SAPBEXexcBad9 2 2 3 4 2" xfId="25784"/>
    <cellStyle name="SAPBEXexcBad9 2 2 3 4 2 2" xfId="25785"/>
    <cellStyle name="SAPBEXexcBad9 2 2 3 4 2 3" xfId="25786"/>
    <cellStyle name="SAPBEXexcBad9 2 2 3 4 3" xfId="25787"/>
    <cellStyle name="SAPBEXexcBad9 2 2 3 4 4" xfId="25788"/>
    <cellStyle name="SAPBEXexcBad9 2 2 3 5" xfId="25789"/>
    <cellStyle name="SAPBEXexcBad9 2 2 3 5 2" xfId="25790"/>
    <cellStyle name="SAPBEXexcBad9 2 2 3 5 2 2" xfId="25791"/>
    <cellStyle name="SAPBEXexcBad9 2 2 3 5 2 3" xfId="25792"/>
    <cellStyle name="SAPBEXexcBad9 2 2 3 5 3" xfId="25793"/>
    <cellStyle name="SAPBEXexcBad9 2 2 3 5 4" xfId="25794"/>
    <cellStyle name="SAPBEXexcBad9 2 2 3 6" xfId="25795"/>
    <cellStyle name="SAPBEXexcBad9 2 2 3 6 2" xfId="25796"/>
    <cellStyle name="SAPBEXexcBad9 2 2 3 6 2 2" xfId="25797"/>
    <cellStyle name="SAPBEXexcBad9 2 2 3 6 2 3" xfId="25798"/>
    <cellStyle name="SAPBEXexcBad9 2 2 3 6 3" xfId="25799"/>
    <cellStyle name="SAPBEXexcBad9 2 2 3 6 4" xfId="25800"/>
    <cellStyle name="SAPBEXexcBad9 2 2 3 7" xfId="25801"/>
    <cellStyle name="SAPBEXexcBad9 2 2 3 7 2" xfId="25802"/>
    <cellStyle name="SAPBEXexcBad9 2 2 3 7 3" xfId="25803"/>
    <cellStyle name="SAPBEXexcBad9 2 2 3 8" xfId="25804"/>
    <cellStyle name="SAPBEXexcBad9 2 2 3 9" xfId="25805"/>
    <cellStyle name="SAPBEXexcBad9 2 2 4" xfId="25806"/>
    <cellStyle name="SAPBEXexcBad9 2 2 4 2" xfId="25807"/>
    <cellStyle name="SAPBEXexcBad9 2 2 4 2 2" xfId="25808"/>
    <cellStyle name="SAPBEXexcBad9 2 2 4 2 2 2" xfId="25809"/>
    <cellStyle name="SAPBEXexcBad9 2 2 4 2 2 3" xfId="25810"/>
    <cellStyle name="SAPBEXexcBad9 2 2 4 2 3" xfId="25811"/>
    <cellStyle name="SAPBEXexcBad9 2 2 4 2 4" xfId="25812"/>
    <cellStyle name="SAPBEXexcBad9 2 2 4 3" xfId="25813"/>
    <cellStyle name="SAPBEXexcBad9 2 2 4 3 2" xfId="25814"/>
    <cellStyle name="SAPBEXexcBad9 2 2 4 3 2 2" xfId="25815"/>
    <cellStyle name="SAPBEXexcBad9 2 2 4 3 2 3" xfId="25816"/>
    <cellStyle name="SAPBEXexcBad9 2 2 4 3 3" xfId="25817"/>
    <cellStyle name="SAPBEXexcBad9 2 2 4 3 4" xfId="25818"/>
    <cellStyle name="SAPBEXexcBad9 2 2 4 4" xfId="25819"/>
    <cellStyle name="SAPBEXexcBad9 2 2 4 4 2" xfId="25820"/>
    <cellStyle name="SAPBEXexcBad9 2 2 4 4 2 2" xfId="25821"/>
    <cellStyle name="SAPBEXexcBad9 2 2 4 4 2 3" xfId="25822"/>
    <cellStyle name="SAPBEXexcBad9 2 2 4 4 3" xfId="25823"/>
    <cellStyle name="SAPBEXexcBad9 2 2 4 4 4" xfId="25824"/>
    <cellStyle name="SAPBEXexcBad9 2 2 4 5" xfId="25825"/>
    <cellStyle name="SAPBEXexcBad9 2 2 4 5 2" xfId="25826"/>
    <cellStyle name="SAPBEXexcBad9 2 2 4 5 2 2" xfId="25827"/>
    <cellStyle name="SAPBEXexcBad9 2 2 4 5 2 3" xfId="25828"/>
    <cellStyle name="SAPBEXexcBad9 2 2 4 5 3" xfId="25829"/>
    <cellStyle name="SAPBEXexcBad9 2 2 4 5 4" xfId="25830"/>
    <cellStyle name="SAPBEXexcBad9 2 2 4 6" xfId="25831"/>
    <cellStyle name="SAPBEXexcBad9 2 2 4 6 2" xfId="25832"/>
    <cellStyle name="SAPBEXexcBad9 2 2 4 6 2 2" xfId="25833"/>
    <cellStyle name="SAPBEXexcBad9 2 2 4 6 2 3" xfId="25834"/>
    <cellStyle name="SAPBEXexcBad9 2 2 4 6 3" xfId="25835"/>
    <cellStyle name="SAPBEXexcBad9 2 2 4 6 4" xfId="25836"/>
    <cellStyle name="SAPBEXexcBad9 2 2 4 7" xfId="25837"/>
    <cellStyle name="SAPBEXexcBad9 2 2 4 7 2" xfId="25838"/>
    <cellStyle name="SAPBEXexcBad9 2 2 4 7 3" xfId="25839"/>
    <cellStyle name="SAPBEXexcBad9 2 2 4 8" xfId="25840"/>
    <cellStyle name="SAPBEXexcBad9 2 2 4 9" xfId="25841"/>
    <cellStyle name="SAPBEXexcBad9 2 2 5" xfId="25842"/>
    <cellStyle name="SAPBEXexcBad9 2 2 5 2" xfId="25843"/>
    <cellStyle name="SAPBEXexcBad9 2 2 5 2 2" xfId="25844"/>
    <cellStyle name="SAPBEXexcBad9 2 2 5 2 3" xfId="25845"/>
    <cellStyle name="SAPBEXexcBad9 2 2 5 3" xfId="25846"/>
    <cellStyle name="SAPBEXexcBad9 2 2 5 4" xfId="25847"/>
    <cellStyle name="SAPBEXexcBad9 2 2 6" xfId="25848"/>
    <cellStyle name="SAPBEXexcBad9 2 2 6 2" xfId="25849"/>
    <cellStyle name="SAPBEXexcBad9 2 2 6 2 2" xfId="25850"/>
    <cellStyle name="SAPBEXexcBad9 2 2 6 2 3" xfId="25851"/>
    <cellStyle name="SAPBEXexcBad9 2 2 6 3" xfId="25852"/>
    <cellStyle name="SAPBEXexcBad9 2 2 6 4" xfId="25853"/>
    <cellStyle name="SAPBEXexcBad9 2 2 7" xfId="25854"/>
    <cellStyle name="SAPBEXexcBad9 2 2 7 2" xfId="25855"/>
    <cellStyle name="SAPBEXexcBad9 2 2 7 2 2" xfId="25856"/>
    <cellStyle name="SAPBEXexcBad9 2 2 7 2 3" xfId="25857"/>
    <cellStyle name="SAPBEXexcBad9 2 2 7 3" xfId="25858"/>
    <cellStyle name="SAPBEXexcBad9 2 2 7 4" xfId="25859"/>
    <cellStyle name="SAPBEXexcBad9 2 2 8" xfId="25860"/>
    <cellStyle name="SAPBEXexcBad9 2 2 8 2" xfId="25861"/>
    <cellStyle name="SAPBEXexcBad9 2 2 8 2 2" xfId="25862"/>
    <cellStyle name="SAPBEXexcBad9 2 2 8 2 3" xfId="25863"/>
    <cellStyle name="SAPBEXexcBad9 2 2 8 3" xfId="25864"/>
    <cellStyle name="SAPBEXexcBad9 2 2 8 4" xfId="25865"/>
    <cellStyle name="SAPBEXexcBad9 2 2 9" xfId="25866"/>
    <cellStyle name="SAPBEXexcBad9 2 2 9 2" xfId="25867"/>
    <cellStyle name="SAPBEXexcBad9 2 2 9 2 2" xfId="25868"/>
    <cellStyle name="SAPBEXexcBad9 2 2 9 2 3" xfId="25869"/>
    <cellStyle name="SAPBEXexcBad9 2 2 9 3" xfId="25870"/>
    <cellStyle name="SAPBEXexcBad9 2 2 9 4" xfId="25871"/>
    <cellStyle name="SAPBEXexcBad9 2 2_Other Benefits Allocation %" xfId="25872"/>
    <cellStyle name="SAPBEXexcBad9 2 3" xfId="25873"/>
    <cellStyle name="SAPBEXexcBad9 2 3 10" xfId="25874"/>
    <cellStyle name="SAPBEXexcBad9 2 3 10 2" xfId="25875"/>
    <cellStyle name="SAPBEXexcBad9 2 3 10 2 2" xfId="25876"/>
    <cellStyle name="SAPBEXexcBad9 2 3 10 3" xfId="25877"/>
    <cellStyle name="SAPBEXexcBad9 2 3 11" xfId="25878"/>
    <cellStyle name="SAPBEXexcBad9 2 3 11 2" xfId="25879"/>
    <cellStyle name="SAPBEXexcBad9 2 3 11 2 2" xfId="25880"/>
    <cellStyle name="SAPBEXexcBad9 2 3 11 3" xfId="25881"/>
    <cellStyle name="SAPBEXexcBad9 2 3 12" xfId="25882"/>
    <cellStyle name="SAPBEXexcBad9 2 3 2" xfId="25883"/>
    <cellStyle name="SAPBEXexcBad9 2 3 2 2" xfId="25884"/>
    <cellStyle name="SAPBEXexcBad9 2 3 2 2 2" xfId="25885"/>
    <cellStyle name="SAPBEXexcBad9 2 3 2 2 2 2" xfId="25886"/>
    <cellStyle name="SAPBEXexcBad9 2 3 2 2 2 2 2" xfId="25887"/>
    <cellStyle name="SAPBEXexcBad9 2 3 2 2 2 3" xfId="25888"/>
    <cellStyle name="SAPBEXexcBad9 2 3 2 2 3" xfId="25889"/>
    <cellStyle name="SAPBEXexcBad9 2 3 2 2 3 2" xfId="25890"/>
    <cellStyle name="SAPBEXexcBad9 2 3 2 2 3 2 2" xfId="25891"/>
    <cellStyle name="SAPBEXexcBad9 2 3 2 2 3 3" xfId="25892"/>
    <cellStyle name="SAPBEXexcBad9 2 3 2 2 4" xfId="25893"/>
    <cellStyle name="SAPBEXexcBad9 2 3 2 2 4 2" xfId="25894"/>
    <cellStyle name="SAPBEXexcBad9 2 3 2 2 5" xfId="25895"/>
    <cellStyle name="SAPBEXexcBad9 2 3 2 2 5 2" xfId="25896"/>
    <cellStyle name="SAPBEXexcBad9 2 3 2 2 6" xfId="25897"/>
    <cellStyle name="SAPBEXexcBad9 2 3 2 3" xfId="25898"/>
    <cellStyle name="SAPBEXexcBad9 2 3 2 3 2" xfId="25899"/>
    <cellStyle name="SAPBEXexcBad9 2 3 2 3 2 2" xfId="25900"/>
    <cellStyle name="SAPBEXexcBad9 2 3 2 3 2 2 2" xfId="25901"/>
    <cellStyle name="SAPBEXexcBad9 2 3 2 3 2 3" xfId="25902"/>
    <cellStyle name="SAPBEXexcBad9 2 3 2 3 3" xfId="25903"/>
    <cellStyle name="SAPBEXexcBad9 2 3 2 3 3 2" xfId="25904"/>
    <cellStyle name="SAPBEXexcBad9 2 3 2 3 3 2 2" xfId="25905"/>
    <cellStyle name="SAPBEXexcBad9 2 3 2 3 3 3" xfId="25906"/>
    <cellStyle name="SAPBEXexcBad9 2 3 2 3 4" xfId="25907"/>
    <cellStyle name="SAPBEXexcBad9 2 3 2 3 4 2" xfId="25908"/>
    <cellStyle name="SAPBEXexcBad9 2 3 2 3 5" xfId="25909"/>
    <cellStyle name="SAPBEXexcBad9 2 3 2 3 5 2" xfId="25910"/>
    <cellStyle name="SAPBEXexcBad9 2 3 2 3 6" xfId="25911"/>
    <cellStyle name="SAPBEXexcBad9 2 3 2 4" xfId="25912"/>
    <cellStyle name="SAPBEXexcBad9 2 3 2 4 2" xfId="25913"/>
    <cellStyle name="SAPBEXexcBad9 2 3 2 4 2 2" xfId="25914"/>
    <cellStyle name="SAPBEXexcBad9 2 3 2 4 3" xfId="25915"/>
    <cellStyle name="SAPBEXexcBad9 2 3 2 5" xfId="25916"/>
    <cellStyle name="SAPBEXexcBad9 2 3 2 5 2" xfId="25917"/>
    <cellStyle name="SAPBEXexcBad9 2 3 2 5 2 2" xfId="25918"/>
    <cellStyle name="SAPBEXexcBad9 2 3 2 5 3" xfId="25919"/>
    <cellStyle name="SAPBEXexcBad9 2 3 2 6" xfId="25920"/>
    <cellStyle name="SAPBEXexcBad9 2 3 2 6 2" xfId="25921"/>
    <cellStyle name="SAPBEXexcBad9 2 3 2 7" xfId="25922"/>
    <cellStyle name="SAPBEXexcBad9 2 3 2 7 2" xfId="25923"/>
    <cellStyle name="SAPBEXexcBad9 2 3 2 8" xfId="25924"/>
    <cellStyle name="SAPBEXexcBad9 2 3 2_Other Benefits Allocation %" xfId="25925"/>
    <cellStyle name="SAPBEXexcBad9 2 3 3" xfId="25926"/>
    <cellStyle name="SAPBEXexcBad9 2 3 3 2" xfId="25927"/>
    <cellStyle name="SAPBEXexcBad9 2 3 3 2 2" xfId="25928"/>
    <cellStyle name="SAPBEXexcBad9 2 3 3 2 3" xfId="25929"/>
    <cellStyle name="SAPBEXexcBad9 2 3 3 3" xfId="25930"/>
    <cellStyle name="SAPBEXexcBad9 2 3 3 4" xfId="25931"/>
    <cellStyle name="SAPBEXexcBad9 2 3 4" xfId="25932"/>
    <cellStyle name="SAPBEXexcBad9 2 3 4 2" xfId="25933"/>
    <cellStyle name="SAPBEXexcBad9 2 3 4 2 2" xfId="25934"/>
    <cellStyle name="SAPBEXexcBad9 2 3 4 2 3" xfId="25935"/>
    <cellStyle name="SAPBEXexcBad9 2 3 4 3" xfId="25936"/>
    <cellStyle name="SAPBEXexcBad9 2 3 4 4" xfId="25937"/>
    <cellStyle name="SAPBEXexcBad9 2 3 5" xfId="25938"/>
    <cellStyle name="SAPBEXexcBad9 2 3 5 2" xfId="25939"/>
    <cellStyle name="SAPBEXexcBad9 2 3 5 2 2" xfId="25940"/>
    <cellStyle name="SAPBEXexcBad9 2 3 5 2 3" xfId="25941"/>
    <cellStyle name="SAPBEXexcBad9 2 3 5 3" xfId="25942"/>
    <cellStyle name="SAPBEXexcBad9 2 3 5 4" xfId="25943"/>
    <cellStyle name="SAPBEXexcBad9 2 3 6" xfId="25944"/>
    <cellStyle name="SAPBEXexcBad9 2 3 6 2" xfId="25945"/>
    <cellStyle name="SAPBEXexcBad9 2 3 6 2 2" xfId="25946"/>
    <cellStyle name="SAPBEXexcBad9 2 3 6 2 3" xfId="25947"/>
    <cellStyle name="SAPBEXexcBad9 2 3 6 3" xfId="25948"/>
    <cellStyle name="SAPBEXexcBad9 2 3 6 4" xfId="25949"/>
    <cellStyle name="SAPBEXexcBad9 2 3 7" xfId="25950"/>
    <cellStyle name="SAPBEXexcBad9 2 3 7 2" xfId="25951"/>
    <cellStyle name="SAPBEXexcBad9 2 3 7 2 2" xfId="25952"/>
    <cellStyle name="SAPBEXexcBad9 2 3 7 3" xfId="25953"/>
    <cellStyle name="SAPBEXexcBad9 2 3 8" xfId="25954"/>
    <cellStyle name="SAPBEXexcBad9 2 3 8 2" xfId="25955"/>
    <cellStyle name="SAPBEXexcBad9 2 3 8 2 2" xfId="25956"/>
    <cellStyle name="SAPBEXexcBad9 2 3 8 3" xfId="25957"/>
    <cellStyle name="SAPBEXexcBad9 2 3 9" xfId="25958"/>
    <cellStyle name="SAPBEXexcBad9 2 3 9 2" xfId="25959"/>
    <cellStyle name="SAPBEXexcBad9 2 3 9 2 2" xfId="25960"/>
    <cellStyle name="SAPBEXexcBad9 2 3 9 3" xfId="25961"/>
    <cellStyle name="SAPBEXexcBad9 2 3_Other Benefits Allocation %" xfId="25962"/>
    <cellStyle name="SAPBEXexcBad9 2 4" xfId="25963"/>
    <cellStyle name="SAPBEXexcBad9 2 4 2" xfId="25964"/>
    <cellStyle name="SAPBEXexcBad9 2 4 2 2" xfId="25965"/>
    <cellStyle name="SAPBEXexcBad9 2 4 2 2 2" xfId="25966"/>
    <cellStyle name="SAPBEXexcBad9 2 4 2 2 3" xfId="25967"/>
    <cellStyle name="SAPBEXexcBad9 2 4 2 3" xfId="25968"/>
    <cellStyle name="SAPBEXexcBad9 2 4 2 4" xfId="25969"/>
    <cellStyle name="SAPBEXexcBad9 2 4 3" xfId="25970"/>
    <cellStyle name="SAPBEXexcBad9 2 4 3 2" xfId="25971"/>
    <cellStyle name="SAPBEXexcBad9 2 4 3 2 2" xfId="25972"/>
    <cellStyle name="SAPBEXexcBad9 2 4 3 2 3" xfId="25973"/>
    <cellStyle name="SAPBEXexcBad9 2 4 3 3" xfId="25974"/>
    <cellStyle name="SAPBEXexcBad9 2 4 3 4" xfId="25975"/>
    <cellStyle name="SAPBEXexcBad9 2 4 4" xfId="25976"/>
    <cellStyle name="SAPBEXexcBad9 2 4 4 2" xfId="25977"/>
    <cellStyle name="SAPBEXexcBad9 2 4 4 2 2" xfId="25978"/>
    <cellStyle name="SAPBEXexcBad9 2 4 4 2 3" xfId="25979"/>
    <cellStyle name="SAPBEXexcBad9 2 4 4 3" xfId="25980"/>
    <cellStyle name="SAPBEXexcBad9 2 4 4 4" xfId="25981"/>
    <cellStyle name="SAPBEXexcBad9 2 4 5" xfId="25982"/>
    <cellStyle name="SAPBEXexcBad9 2 4 5 2" xfId="25983"/>
    <cellStyle name="SAPBEXexcBad9 2 4 5 2 2" xfId="25984"/>
    <cellStyle name="SAPBEXexcBad9 2 4 5 2 3" xfId="25985"/>
    <cellStyle name="SAPBEXexcBad9 2 4 5 3" xfId="25986"/>
    <cellStyle name="SAPBEXexcBad9 2 4 5 4" xfId="25987"/>
    <cellStyle name="SAPBEXexcBad9 2 4 6" xfId="25988"/>
    <cellStyle name="SAPBEXexcBad9 2 4 6 2" xfId="25989"/>
    <cellStyle name="SAPBEXexcBad9 2 4 6 2 2" xfId="25990"/>
    <cellStyle name="SAPBEXexcBad9 2 4 6 2 3" xfId="25991"/>
    <cellStyle name="SAPBEXexcBad9 2 4 6 3" xfId="25992"/>
    <cellStyle name="SAPBEXexcBad9 2 4 6 4" xfId="25993"/>
    <cellStyle name="SAPBEXexcBad9 2 4 7" xfId="25994"/>
    <cellStyle name="SAPBEXexcBad9 2 4 7 2" xfId="25995"/>
    <cellStyle name="SAPBEXexcBad9 2 4 7 3" xfId="25996"/>
    <cellStyle name="SAPBEXexcBad9 2 4 8" xfId="25997"/>
    <cellStyle name="SAPBEXexcBad9 2 4 9" xfId="25998"/>
    <cellStyle name="SAPBEXexcBad9 2 5" xfId="25999"/>
    <cellStyle name="SAPBEXexcBad9 2 5 2" xfId="26000"/>
    <cellStyle name="SAPBEXexcBad9 2 5 2 2" xfId="26001"/>
    <cellStyle name="SAPBEXexcBad9 2 5 2 2 2" xfId="26002"/>
    <cellStyle name="SAPBEXexcBad9 2 5 2 2 2 2" xfId="26003"/>
    <cellStyle name="SAPBEXexcBad9 2 5 2 2 3" xfId="26004"/>
    <cellStyle name="SAPBEXexcBad9 2 5 2 3" xfId="26005"/>
    <cellStyle name="SAPBEXexcBad9 2 5 2 3 2" xfId="26006"/>
    <cellStyle name="SAPBEXexcBad9 2 5 2 3 2 2" xfId="26007"/>
    <cellStyle name="SAPBEXexcBad9 2 5 2 3 3" xfId="26008"/>
    <cellStyle name="SAPBEXexcBad9 2 5 2 4" xfId="26009"/>
    <cellStyle name="SAPBEXexcBad9 2 5 2 4 2" xfId="26010"/>
    <cellStyle name="SAPBEXexcBad9 2 5 2 5" xfId="26011"/>
    <cellStyle name="SAPBEXexcBad9 2 5 2 5 2" xfId="26012"/>
    <cellStyle name="SAPBEXexcBad9 2 5 2 6" xfId="26013"/>
    <cellStyle name="SAPBEXexcBad9 2 5 3" xfId="26014"/>
    <cellStyle name="SAPBEXexcBad9 2 5 3 2" xfId="26015"/>
    <cellStyle name="SAPBEXexcBad9 2 5 3 2 2" xfId="26016"/>
    <cellStyle name="SAPBEXexcBad9 2 5 3 2 2 2" xfId="26017"/>
    <cellStyle name="SAPBEXexcBad9 2 5 3 2 3" xfId="26018"/>
    <cellStyle name="SAPBEXexcBad9 2 5 3 3" xfId="26019"/>
    <cellStyle name="SAPBEXexcBad9 2 5 3 3 2" xfId="26020"/>
    <cellStyle name="SAPBEXexcBad9 2 5 3 3 2 2" xfId="26021"/>
    <cellStyle name="SAPBEXexcBad9 2 5 3 3 3" xfId="26022"/>
    <cellStyle name="SAPBEXexcBad9 2 5 3 4" xfId="26023"/>
    <cellStyle name="SAPBEXexcBad9 2 5 3 4 2" xfId="26024"/>
    <cellStyle name="SAPBEXexcBad9 2 5 3 5" xfId="26025"/>
    <cellStyle name="SAPBEXexcBad9 2 5 3 5 2" xfId="26026"/>
    <cellStyle name="SAPBEXexcBad9 2 5 3 6" xfId="26027"/>
    <cellStyle name="SAPBEXexcBad9 2 5 4" xfId="26028"/>
    <cellStyle name="SAPBEXexcBad9 2 5 4 2" xfId="26029"/>
    <cellStyle name="SAPBEXexcBad9 2 5 4 2 2" xfId="26030"/>
    <cellStyle name="SAPBEXexcBad9 2 5 4 2 3" xfId="26031"/>
    <cellStyle name="SAPBEXexcBad9 2 5 4 3" xfId="26032"/>
    <cellStyle name="SAPBEXexcBad9 2 5 4 4" xfId="26033"/>
    <cellStyle name="SAPBEXexcBad9 2 5 5" xfId="26034"/>
    <cellStyle name="SAPBEXexcBad9 2 5 5 2" xfId="26035"/>
    <cellStyle name="SAPBEXexcBad9 2 5 5 2 2" xfId="26036"/>
    <cellStyle name="SAPBEXexcBad9 2 5 5 2 3" xfId="26037"/>
    <cellStyle name="SAPBEXexcBad9 2 5 5 3" xfId="26038"/>
    <cellStyle name="SAPBEXexcBad9 2 5 5 4" xfId="26039"/>
    <cellStyle name="SAPBEXexcBad9 2 5 6" xfId="26040"/>
    <cellStyle name="SAPBEXexcBad9 2 5 6 2" xfId="26041"/>
    <cellStyle name="SAPBEXexcBad9 2 5 6 2 2" xfId="26042"/>
    <cellStyle name="SAPBEXexcBad9 2 5 6 2 3" xfId="26043"/>
    <cellStyle name="SAPBEXexcBad9 2 5 6 3" xfId="26044"/>
    <cellStyle name="SAPBEXexcBad9 2 5 6 4" xfId="26045"/>
    <cellStyle name="SAPBEXexcBad9 2 5 7" xfId="26046"/>
    <cellStyle name="SAPBEXexcBad9 2 5 7 2" xfId="26047"/>
    <cellStyle name="SAPBEXexcBad9 2 5 7 3" xfId="26048"/>
    <cellStyle name="SAPBEXexcBad9 2 5 8" xfId="26049"/>
    <cellStyle name="SAPBEXexcBad9 2 5 9" xfId="26050"/>
    <cellStyle name="SAPBEXexcBad9 2 5_Other Benefits Allocation %" xfId="26051"/>
    <cellStyle name="SAPBEXexcBad9 2 6" xfId="26052"/>
    <cellStyle name="SAPBEXexcBad9 2 6 2" xfId="26053"/>
    <cellStyle name="SAPBEXexcBad9 2 6 2 2" xfId="26054"/>
    <cellStyle name="SAPBEXexcBad9 2 6 2 3" xfId="26055"/>
    <cellStyle name="SAPBEXexcBad9 2 6 3" xfId="26056"/>
    <cellStyle name="SAPBEXexcBad9 2 6 4" xfId="26057"/>
    <cellStyle name="SAPBEXexcBad9 2 7" xfId="26058"/>
    <cellStyle name="SAPBEXexcBad9 2 7 2" xfId="26059"/>
    <cellStyle name="SAPBEXexcBad9 2 7 2 2" xfId="26060"/>
    <cellStyle name="SAPBEXexcBad9 2 7 2 3" xfId="26061"/>
    <cellStyle name="SAPBEXexcBad9 2 7 3" xfId="26062"/>
    <cellStyle name="SAPBEXexcBad9 2 7 4" xfId="26063"/>
    <cellStyle name="SAPBEXexcBad9 2 8" xfId="26064"/>
    <cellStyle name="SAPBEXexcBad9 2 8 2" xfId="26065"/>
    <cellStyle name="SAPBEXexcBad9 2 8 2 2" xfId="26066"/>
    <cellStyle name="SAPBEXexcBad9 2 8 2 3" xfId="26067"/>
    <cellStyle name="SAPBEXexcBad9 2 8 3" xfId="26068"/>
    <cellStyle name="SAPBEXexcBad9 2 8 4" xfId="26069"/>
    <cellStyle name="SAPBEXexcBad9 2 9" xfId="26070"/>
    <cellStyle name="SAPBEXexcBad9 2 9 2" xfId="26071"/>
    <cellStyle name="SAPBEXexcBad9 2 9 2 2" xfId="26072"/>
    <cellStyle name="SAPBEXexcBad9 2 9 2 3" xfId="26073"/>
    <cellStyle name="SAPBEXexcBad9 2 9 3" xfId="26074"/>
    <cellStyle name="SAPBEXexcBad9 2 9 4" xfId="26075"/>
    <cellStyle name="SAPBEXexcBad9 2_401K Summary" xfId="26076"/>
    <cellStyle name="SAPBEXexcBad9 3" xfId="26077"/>
    <cellStyle name="SAPBEXexcBad9 3 10" xfId="26078"/>
    <cellStyle name="SAPBEXexcBad9 3 10 2" xfId="26079"/>
    <cellStyle name="SAPBEXexcBad9 3 10 2 2" xfId="26080"/>
    <cellStyle name="SAPBEXexcBad9 3 10 3" xfId="26081"/>
    <cellStyle name="SAPBEXexcBad9 3 11" xfId="26082"/>
    <cellStyle name="SAPBEXexcBad9 3 11 2" xfId="26083"/>
    <cellStyle name="SAPBEXexcBad9 3 11 2 2" xfId="26084"/>
    <cellStyle name="SAPBEXexcBad9 3 11 3" xfId="26085"/>
    <cellStyle name="SAPBEXexcBad9 3 12" xfId="26086"/>
    <cellStyle name="SAPBEXexcBad9 3 12 2" xfId="26087"/>
    <cellStyle name="SAPBEXexcBad9 3 13" xfId="26088"/>
    <cellStyle name="SAPBEXexcBad9 3 2" xfId="26089"/>
    <cellStyle name="SAPBEXexcBad9 3 2 2" xfId="26090"/>
    <cellStyle name="SAPBEXexcBad9 3 2 2 2" xfId="26091"/>
    <cellStyle name="SAPBEXexcBad9 3 2 2 2 2" xfId="26092"/>
    <cellStyle name="SAPBEXexcBad9 3 2 2 2 2 2" xfId="26093"/>
    <cellStyle name="SAPBEXexcBad9 3 2 2 2 3" xfId="26094"/>
    <cellStyle name="SAPBEXexcBad9 3 2 2 3" xfId="26095"/>
    <cellStyle name="SAPBEXexcBad9 3 2 2 3 2" xfId="26096"/>
    <cellStyle name="SAPBEXexcBad9 3 2 2 3 2 2" xfId="26097"/>
    <cellStyle name="SAPBEXexcBad9 3 2 2 3 3" xfId="26098"/>
    <cellStyle name="SAPBEXexcBad9 3 2 2 4" xfId="26099"/>
    <cellStyle name="SAPBEXexcBad9 3 2 2 4 2" xfId="26100"/>
    <cellStyle name="SAPBEXexcBad9 3 2 2 5" xfId="26101"/>
    <cellStyle name="SAPBEXexcBad9 3 2 2 5 2" xfId="26102"/>
    <cellStyle name="SAPBEXexcBad9 3 2 2 6" xfId="26103"/>
    <cellStyle name="SAPBEXexcBad9 3 2 3" xfId="26104"/>
    <cellStyle name="SAPBEXexcBad9 3 2 3 2" xfId="26105"/>
    <cellStyle name="SAPBEXexcBad9 3 2 3 2 2" xfId="26106"/>
    <cellStyle name="SAPBEXexcBad9 3 2 3 2 2 2" xfId="26107"/>
    <cellStyle name="SAPBEXexcBad9 3 2 3 2 3" xfId="26108"/>
    <cellStyle name="SAPBEXexcBad9 3 2 3 3" xfId="26109"/>
    <cellStyle name="SAPBEXexcBad9 3 2 3 3 2" xfId="26110"/>
    <cellStyle name="SAPBEXexcBad9 3 2 3 3 2 2" xfId="26111"/>
    <cellStyle name="SAPBEXexcBad9 3 2 3 3 3" xfId="26112"/>
    <cellStyle name="SAPBEXexcBad9 3 2 3 4" xfId="26113"/>
    <cellStyle name="SAPBEXexcBad9 3 2 3 4 2" xfId="26114"/>
    <cellStyle name="SAPBEXexcBad9 3 2 3 5" xfId="26115"/>
    <cellStyle name="SAPBEXexcBad9 3 2 3 5 2" xfId="26116"/>
    <cellStyle name="SAPBEXexcBad9 3 2 3 6" xfId="26117"/>
    <cellStyle name="SAPBEXexcBad9 3 2 4" xfId="26118"/>
    <cellStyle name="SAPBEXexcBad9 3 2 4 2" xfId="26119"/>
    <cellStyle name="SAPBEXexcBad9 3 2 4 2 2" xfId="26120"/>
    <cellStyle name="SAPBEXexcBad9 3 2 4 2 2 2" xfId="26121"/>
    <cellStyle name="SAPBEXexcBad9 3 2 4 2 3" xfId="26122"/>
    <cellStyle name="SAPBEXexcBad9 3 2 4 3" xfId="26123"/>
    <cellStyle name="SAPBEXexcBad9 3 2 4 3 2" xfId="26124"/>
    <cellStyle name="SAPBEXexcBad9 3 2 4 3 2 2" xfId="26125"/>
    <cellStyle name="SAPBEXexcBad9 3 2 4 3 3" xfId="26126"/>
    <cellStyle name="SAPBEXexcBad9 3 2 4 4" xfId="26127"/>
    <cellStyle name="SAPBEXexcBad9 3 2 4 4 2" xfId="26128"/>
    <cellStyle name="SAPBEXexcBad9 3 2 4 5" xfId="26129"/>
    <cellStyle name="SAPBEXexcBad9 3 2 4 5 2" xfId="26130"/>
    <cellStyle name="SAPBEXexcBad9 3 2 4 6" xfId="26131"/>
    <cellStyle name="SAPBEXexcBad9 3 2 5" xfId="26132"/>
    <cellStyle name="SAPBEXexcBad9 3 2 5 2" xfId="26133"/>
    <cellStyle name="SAPBEXexcBad9 3 2 5 2 2" xfId="26134"/>
    <cellStyle name="SAPBEXexcBad9 3 2 5 2 3" xfId="26135"/>
    <cellStyle name="SAPBEXexcBad9 3 2 5 3" xfId="26136"/>
    <cellStyle name="SAPBEXexcBad9 3 2 5 4" xfId="26137"/>
    <cellStyle name="SAPBEXexcBad9 3 2 6" xfId="26138"/>
    <cellStyle name="SAPBEXexcBad9 3 2 6 2" xfId="26139"/>
    <cellStyle name="SAPBEXexcBad9 3 2 6 2 2" xfId="26140"/>
    <cellStyle name="SAPBEXexcBad9 3 2 6 2 3" xfId="26141"/>
    <cellStyle name="SAPBEXexcBad9 3 2 6 3" xfId="26142"/>
    <cellStyle name="SAPBEXexcBad9 3 2 6 4" xfId="26143"/>
    <cellStyle name="SAPBEXexcBad9 3 2 7" xfId="26144"/>
    <cellStyle name="SAPBEXexcBad9 3 2 7 2" xfId="26145"/>
    <cellStyle name="SAPBEXexcBad9 3 2 7 3" xfId="26146"/>
    <cellStyle name="SAPBEXexcBad9 3 2 8" xfId="26147"/>
    <cellStyle name="SAPBEXexcBad9 3 2 9" xfId="26148"/>
    <cellStyle name="SAPBEXexcBad9 3 2_Other Benefits Allocation %" xfId="26149"/>
    <cellStyle name="SAPBEXexcBad9 3 3" xfId="26150"/>
    <cellStyle name="SAPBEXexcBad9 3 3 2" xfId="26151"/>
    <cellStyle name="SAPBEXexcBad9 3 3 2 2" xfId="26152"/>
    <cellStyle name="SAPBEXexcBad9 3 3 2 2 2" xfId="26153"/>
    <cellStyle name="SAPBEXexcBad9 3 3 2 2 3" xfId="26154"/>
    <cellStyle name="SAPBEXexcBad9 3 3 2 3" xfId="26155"/>
    <cellStyle name="SAPBEXexcBad9 3 3 2 4" xfId="26156"/>
    <cellStyle name="SAPBEXexcBad9 3 3 3" xfId="26157"/>
    <cellStyle name="SAPBEXexcBad9 3 3 3 2" xfId="26158"/>
    <cellStyle name="SAPBEXexcBad9 3 3 3 2 2" xfId="26159"/>
    <cellStyle name="SAPBEXexcBad9 3 3 3 2 3" xfId="26160"/>
    <cellStyle name="SAPBEXexcBad9 3 3 3 3" xfId="26161"/>
    <cellStyle name="SAPBEXexcBad9 3 3 3 4" xfId="26162"/>
    <cellStyle name="SAPBEXexcBad9 3 3 4" xfId="26163"/>
    <cellStyle name="SAPBEXexcBad9 3 3 4 2" xfId="26164"/>
    <cellStyle name="SAPBEXexcBad9 3 3 4 2 2" xfId="26165"/>
    <cellStyle name="SAPBEXexcBad9 3 3 4 2 3" xfId="26166"/>
    <cellStyle name="SAPBEXexcBad9 3 3 4 3" xfId="26167"/>
    <cellStyle name="SAPBEXexcBad9 3 3 4 4" xfId="26168"/>
    <cellStyle name="SAPBEXexcBad9 3 3 5" xfId="26169"/>
    <cellStyle name="SAPBEXexcBad9 3 3 5 2" xfId="26170"/>
    <cellStyle name="SAPBEXexcBad9 3 3 5 2 2" xfId="26171"/>
    <cellStyle name="SAPBEXexcBad9 3 3 5 2 3" xfId="26172"/>
    <cellStyle name="SAPBEXexcBad9 3 3 5 3" xfId="26173"/>
    <cellStyle name="SAPBEXexcBad9 3 3 5 4" xfId="26174"/>
    <cellStyle name="SAPBEXexcBad9 3 3 6" xfId="26175"/>
    <cellStyle name="SAPBEXexcBad9 3 3 6 2" xfId="26176"/>
    <cellStyle name="SAPBEXexcBad9 3 3 6 2 2" xfId="26177"/>
    <cellStyle name="SAPBEXexcBad9 3 3 6 2 3" xfId="26178"/>
    <cellStyle name="SAPBEXexcBad9 3 3 6 3" xfId="26179"/>
    <cellStyle name="SAPBEXexcBad9 3 3 6 4" xfId="26180"/>
    <cellStyle name="SAPBEXexcBad9 3 3 7" xfId="26181"/>
    <cellStyle name="SAPBEXexcBad9 3 3 7 2" xfId="26182"/>
    <cellStyle name="SAPBEXexcBad9 3 3 7 3" xfId="26183"/>
    <cellStyle name="SAPBEXexcBad9 3 3 8" xfId="26184"/>
    <cellStyle name="SAPBEXexcBad9 3 3 9" xfId="26185"/>
    <cellStyle name="SAPBEXexcBad9 3 4" xfId="26186"/>
    <cellStyle name="SAPBEXexcBad9 3 4 2" xfId="26187"/>
    <cellStyle name="SAPBEXexcBad9 3 4 2 2" xfId="26188"/>
    <cellStyle name="SAPBEXexcBad9 3 4 2 2 2" xfId="26189"/>
    <cellStyle name="SAPBEXexcBad9 3 4 2 2 2 2" xfId="26190"/>
    <cellStyle name="SAPBEXexcBad9 3 4 2 2 3" xfId="26191"/>
    <cellStyle name="SAPBEXexcBad9 3 4 2 3" xfId="26192"/>
    <cellStyle name="SAPBEXexcBad9 3 4 2 3 2" xfId="26193"/>
    <cellStyle name="SAPBEXexcBad9 3 4 2 3 2 2" xfId="26194"/>
    <cellStyle name="SAPBEXexcBad9 3 4 2 3 3" xfId="26195"/>
    <cellStyle name="SAPBEXexcBad9 3 4 2 4" xfId="26196"/>
    <cellStyle name="SAPBEXexcBad9 3 4 2 4 2" xfId="26197"/>
    <cellStyle name="SAPBEXexcBad9 3 4 2 5" xfId="26198"/>
    <cellStyle name="SAPBEXexcBad9 3 4 2 5 2" xfId="26199"/>
    <cellStyle name="SAPBEXexcBad9 3 4 2 6" xfId="26200"/>
    <cellStyle name="SAPBEXexcBad9 3 4 3" xfId="26201"/>
    <cellStyle name="SAPBEXexcBad9 3 4 3 2" xfId="26202"/>
    <cellStyle name="SAPBEXexcBad9 3 4 3 2 2" xfId="26203"/>
    <cellStyle name="SAPBEXexcBad9 3 4 3 2 2 2" xfId="26204"/>
    <cellStyle name="SAPBEXexcBad9 3 4 3 2 3" xfId="26205"/>
    <cellStyle name="SAPBEXexcBad9 3 4 3 3" xfId="26206"/>
    <cellStyle name="SAPBEXexcBad9 3 4 3 3 2" xfId="26207"/>
    <cellStyle name="SAPBEXexcBad9 3 4 3 3 2 2" xfId="26208"/>
    <cellStyle name="SAPBEXexcBad9 3 4 3 3 3" xfId="26209"/>
    <cellStyle name="SAPBEXexcBad9 3 4 3 4" xfId="26210"/>
    <cellStyle name="SAPBEXexcBad9 3 4 3 4 2" xfId="26211"/>
    <cellStyle name="SAPBEXexcBad9 3 4 3 5" xfId="26212"/>
    <cellStyle name="SAPBEXexcBad9 3 4 3 5 2" xfId="26213"/>
    <cellStyle name="SAPBEXexcBad9 3 4 3 6" xfId="26214"/>
    <cellStyle name="SAPBEXexcBad9 3 4 4" xfId="26215"/>
    <cellStyle name="SAPBEXexcBad9 3 4 4 2" xfId="26216"/>
    <cellStyle name="SAPBEXexcBad9 3 4 4 2 2" xfId="26217"/>
    <cellStyle name="SAPBEXexcBad9 3 4 4 2 3" xfId="26218"/>
    <cellStyle name="SAPBEXexcBad9 3 4 4 3" xfId="26219"/>
    <cellStyle name="SAPBEXexcBad9 3 4 4 4" xfId="26220"/>
    <cellStyle name="SAPBEXexcBad9 3 4 5" xfId="26221"/>
    <cellStyle name="SAPBEXexcBad9 3 4 5 2" xfId="26222"/>
    <cellStyle name="SAPBEXexcBad9 3 4 5 2 2" xfId="26223"/>
    <cellStyle name="SAPBEXexcBad9 3 4 5 2 3" xfId="26224"/>
    <cellStyle name="SAPBEXexcBad9 3 4 5 3" xfId="26225"/>
    <cellStyle name="SAPBEXexcBad9 3 4 5 4" xfId="26226"/>
    <cellStyle name="SAPBEXexcBad9 3 4 6" xfId="26227"/>
    <cellStyle name="SAPBEXexcBad9 3 4 6 2" xfId="26228"/>
    <cellStyle name="SAPBEXexcBad9 3 4 6 2 2" xfId="26229"/>
    <cellStyle name="SAPBEXexcBad9 3 4 6 2 3" xfId="26230"/>
    <cellStyle name="SAPBEXexcBad9 3 4 6 3" xfId="26231"/>
    <cellStyle name="SAPBEXexcBad9 3 4 6 4" xfId="26232"/>
    <cellStyle name="SAPBEXexcBad9 3 4 7" xfId="26233"/>
    <cellStyle name="SAPBEXexcBad9 3 4 7 2" xfId="26234"/>
    <cellStyle name="SAPBEXexcBad9 3 4 7 3" xfId="26235"/>
    <cellStyle name="SAPBEXexcBad9 3 4 8" xfId="26236"/>
    <cellStyle name="SAPBEXexcBad9 3 4 9" xfId="26237"/>
    <cellStyle name="SAPBEXexcBad9 3 4_Other Benefits Allocation %" xfId="26238"/>
    <cellStyle name="SAPBEXexcBad9 3 5" xfId="26239"/>
    <cellStyle name="SAPBEXexcBad9 3 5 2" xfId="26240"/>
    <cellStyle name="SAPBEXexcBad9 3 5 2 2" xfId="26241"/>
    <cellStyle name="SAPBEXexcBad9 3 5 2 2 2" xfId="26242"/>
    <cellStyle name="SAPBEXexcBad9 3 5 2 3" xfId="26243"/>
    <cellStyle name="SAPBEXexcBad9 3 5 3" xfId="26244"/>
    <cellStyle name="SAPBEXexcBad9 3 5 3 2" xfId="26245"/>
    <cellStyle name="SAPBEXexcBad9 3 5 3 2 2" xfId="26246"/>
    <cellStyle name="SAPBEXexcBad9 3 5 3 3" xfId="26247"/>
    <cellStyle name="SAPBEXexcBad9 3 5 4" xfId="26248"/>
    <cellStyle name="SAPBEXexcBad9 3 5 4 2" xfId="26249"/>
    <cellStyle name="SAPBEXexcBad9 3 5 5" xfId="26250"/>
    <cellStyle name="SAPBEXexcBad9 3 5 5 2" xfId="26251"/>
    <cellStyle name="SAPBEXexcBad9 3 5 6" xfId="26252"/>
    <cellStyle name="SAPBEXexcBad9 3 6" xfId="26253"/>
    <cellStyle name="SAPBEXexcBad9 3 6 2" xfId="26254"/>
    <cellStyle name="SAPBEXexcBad9 3 6 2 2" xfId="26255"/>
    <cellStyle name="SAPBEXexcBad9 3 6 2 2 2" xfId="26256"/>
    <cellStyle name="SAPBEXexcBad9 3 6 2 3" xfId="26257"/>
    <cellStyle name="SAPBEXexcBad9 3 6 3" xfId="26258"/>
    <cellStyle name="SAPBEXexcBad9 3 6 3 2" xfId="26259"/>
    <cellStyle name="SAPBEXexcBad9 3 6 3 2 2" xfId="26260"/>
    <cellStyle name="SAPBEXexcBad9 3 6 3 3" xfId="26261"/>
    <cellStyle name="SAPBEXexcBad9 3 6 4" xfId="26262"/>
    <cellStyle name="SAPBEXexcBad9 3 6 4 2" xfId="26263"/>
    <cellStyle name="SAPBEXexcBad9 3 6 5" xfId="26264"/>
    <cellStyle name="SAPBEXexcBad9 3 6 5 2" xfId="26265"/>
    <cellStyle name="SAPBEXexcBad9 3 6 6" xfId="26266"/>
    <cellStyle name="SAPBEXexcBad9 3 7" xfId="26267"/>
    <cellStyle name="SAPBEXexcBad9 3 7 2" xfId="26268"/>
    <cellStyle name="SAPBEXexcBad9 3 7 2 2" xfId="26269"/>
    <cellStyle name="SAPBEXexcBad9 3 7 2 2 2" xfId="26270"/>
    <cellStyle name="SAPBEXexcBad9 3 7 2 3" xfId="26271"/>
    <cellStyle name="SAPBEXexcBad9 3 7 3" xfId="26272"/>
    <cellStyle name="SAPBEXexcBad9 3 7 3 2" xfId="26273"/>
    <cellStyle name="SAPBEXexcBad9 3 7 3 2 2" xfId="26274"/>
    <cellStyle name="SAPBEXexcBad9 3 7 3 3" xfId="26275"/>
    <cellStyle name="SAPBEXexcBad9 3 7 4" xfId="26276"/>
    <cellStyle name="SAPBEXexcBad9 3 7 4 2" xfId="26277"/>
    <cellStyle name="SAPBEXexcBad9 3 7 5" xfId="26278"/>
    <cellStyle name="SAPBEXexcBad9 3 7 5 2" xfId="26279"/>
    <cellStyle name="SAPBEXexcBad9 3 7 6" xfId="26280"/>
    <cellStyle name="SAPBEXexcBad9 3 8" xfId="26281"/>
    <cellStyle name="SAPBEXexcBad9 3 8 2" xfId="26282"/>
    <cellStyle name="SAPBEXexcBad9 3 8 2 2" xfId="26283"/>
    <cellStyle name="SAPBEXexcBad9 3 8 2 3" xfId="26284"/>
    <cellStyle name="SAPBEXexcBad9 3 8 3" xfId="26285"/>
    <cellStyle name="SAPBEXexcBad9 3 8 4" xfId="26286"/>
    <cellStyle name="SAPBEXexcBad9 3 9" xfId="26287"/>
    <cellStyle name="SAPBEXexcBad9 3 9 2" xfId="26288"/>
    <cellStyle name="SAPBEXexcBad9 3 9 2 2" xfId="26289"/>
    <cellStyle name="SAPBEXexcBad9 3 9 2 3" xfId="26290"/>
    <cellStyle name="SAPBEXexcBad9 3 9 3" xfId="26291"/>
    <cellStyle name="SAPBEXexcBad9 3 9 4" xfId="26292"/>
    <cellStyle name="SAPBEXexcBad9 3_401K Summary" xfId="26293"/>
    <cellStyle name="SAPBEXexcBad9 4" xfId="26294"/>
    <cellStyle name="SAPBEXexcBad9 4 10" xfId="26295"/>
    <cellStyle name="SAPBEXexcBad9 4 10 2" xfId="26296"/>
    <cellStyle name="SAPBEXexcBad9 4 10 2 2" xfId="26297"/>
    <cellStyle name="SAPBEXexcBad9 4 10 3" xfId="26298"/>
    <cellStyle name="SAPBEXexcBad9 4 11" xfId="26299"/>
    <cellStyle name="SAPBEXexcBad9 4 11 2" xfId="26300"/>
    <cellStyle name="SAPBEXexcBad9 4 11 2 2" xfId="26301"/>
    <cellStyle name="SAPBEXexcBad9 4 11 3" xfId="26302"/>
    <cellStyle name="SAPBEXexcBad9 4 12" xfId="26303"/>
    <cellStyle name="SAPBEXexcBad9 4 12 2" xfId="26304"/>
    <cellStyle name="SAPBEXexcBad9 4 13" xfId="26305"/>
    <cellStyle name="SAPBEXexcBad9 4 2" xfId="26306"/>
    <cellStyle name="SAPBEXexcBad9 4 2 2" xfId="26307"/>
    <cellStyle name="SAPBEXexcBad9 4 2 2 2" xfId="26308"/>
    <cellStyle name="SAPBEXexcBad9 4 2 2 3" xfId="26309"/>
    <cellStyle name="SAPBEXexcBad9 4 2 3" xfId="26310"/>
    <cellStyle name="SAPBEXexcBad9 4 2 4" xfId="26311"/>
    <cellStyle name="SAPBEXexcBad9 4 2_Other Benefits Allocation %" xfId="26312"/>
    <cellStyle name="SAPBEXexcBad9 4 3" xfId="26313"/>
    <cellStyle name="SAPBEXexcBad9 4 3 2" xfId="26314"/>
    <cellStyle name="SAPBEXexcBad9 4 3 2 2" xfId="26315"/>
    <cellStyle name="SAPBEXexcBad9 4 3 2 2 2" xfId="26316"/>
    <cellStyle name="SAPBEXexcBad9 4 3 2 2 2 2" xfId="26317"/>
    <cellStyle name="SAPBEXexcBad9 4 3 2 2 3" xfId="26318"/>
    <cellStyle name="SAPBEXexcBad9 4 3 2 3" xfId="26319"/>
    <cellStyle name="SAPBEXexcBad9 4 3 2 3 2" xfId="26320"/>
    <cellStyle name="SAPBEXexcBad9 4 3 2 3 2 2" xfId="26321"/>
    <cellStyle name="SAPBEXexcBad9 4 3 2 3 3" xfId="26322"/>
    <cellStyle name="SAPBEXexcBad9 4 3 2 4" xfId="26323"/>
    <cellStyle name="SAPBEXexcBad9 4 3 2 4 2" xfId="26324"/>
    <cellStyle name="SAPBEXexcBad9 4 3 2 5" xfId="26325"/>
    <cellStyle name="SAPBEXexcBad9 4 3 2 5 2" xfId="26326"/>
    <cellStyle name="SAPBEXexcBad9 4 3 2 6" xfId="26327"/>
    <cellStyle name="SAPBEXexcBad9 4 3 3" xfId="26328"/>
    <cellStyle name="SAPBEXexcBad9 4 3 3 2" xfId="26329"/>
    <cellStyle name="SAPBEXexcBad9 4 3 3 2 2" xfId="26330"/>
    <cellStyle name="SAPBEXexcBad9 4 3 3 2 2 2" xfId="26331"/>
    <cellStyle name="SAPBEXexcBad9 4 3 3 2 3" xfId="26332"/>
    <cellStyle name="SAPBEXexcBad9 4 3 3 3" xfId="26333"/>
    <cellStyle name="SAPBEXexcBad9 4 3 3 3 2" xfId="26334"/>
    <cellStyle name="SAPBEXexcBad9 4 3 3 3 2 2" xfId="26335"/>
    <cellStyle name="SAPBEXexcBad9 4 3 3 3 3" xfId="26336"/>
    <cellStyle name="SAPBEXexcBad9 4 3 3 4" xfId="26337"/>
    <cellStyle name="SAPBEXexcBad9 4 3 3 4 2" xfId="26338"/>
    <cellStyle name="SAPBEXexcBad9 4 3 3 5" xfId="26339"/>
    <cellStyle name="SAPBEXexcBad9 4 3 3 5 2" xfId="26340"/>
    <cellStyle name="SAPBEXexcBad9 4 3 3 6" xfId="26341"/>
    <cellStyle name="SAPBEXexcBad9 4 3 4" xfId="26342"/>
    <cellStyle name="SAPBEXexcBad9 4 3 4 2" xfId="26343"/>
    <cellStyle name="SAPBEXexcBad9 4 3 4 2 2" xfId="26344"/>
    <cellStyle name="SAPBEXexcBad9 4 3 4 3" xfId="26345"/>
    <cellStyle name="SAPBEXexcBad9 4 3 5" xfId="26346"/>
    <cellStyle name="SAPBEXexcBad9 4 3 5 2" xfId="26347"/>
    <cellStyle name="SAPBEXexcBad9 4 3 5 2 2" xfId="26348"/>
    <cellStyle name="SAPBEXexcBad9 4 3 5 3" xfId="26349"/>
    <cellStyle name="SAPBEXexcBad9 4 3 6" xfId="26350"/>
    <cellStyle name="SAPBEXexcBad9 4 3 6 2" xfId="26351"/>
    <cellStyle name="SAPBEXexcBad9 4 3 7" xfId="26352"/>
    <cellStyle name="SAPBEXexcBad9 4 3 7 2" xfId="26353"/>
    <cellStyle name="SAPBEXexcBad9 4 3 8" xfId="26354"/>
    <cellStyle name="SAPBEXexcBad9 4 3_Other Benefits Allocation %" xfId="26355"/>
    <cellStyle name="SAPBEXexcBad9 4 4" xfId="26356"/>
    <cellStyle name="SAPBEXexcBad9 4 4 2" xfId="26357"/>
    <cellStyle name="SAPBEXexcBad9 4 4 2 2" xfId="26358"/>
    <cellStyle name="SAPBEXexcBad9 4 4 2 3" xfId="26359"/>
    <cellStyle name="SAPBEXexcBad9 4 4 3" xfId="26360"/>
    <cellStyle name="SAPBEXexcBad9 4 4 4" xfId="26361"/>
    <cellStyle name="SAPBEXexcBad9 4 5" xfId="26362"/>
    <cellStyle name="SAPBEXexcBad9 4 5 2" xfId="26363"/>
    <cellStyle name="SAPBEXexcBad9 4 5 2 2" xfId="26364"/>
    <cellStyle name="SAPBEXexcBad9 4 5 2 3" xfId="26365"/>
    <cellStyle name="SAPBEXexcBad9 4 5 3" xfId="26366"/>
    <cellStyle name="SAPBEXexcBad9 4 5 4" xfId="26367"/>
    <cellStyle name="SAPBEXexcBad9 4 6" xfId="26368"/>
    <cellStyle name="SAPBEXexcBad9 4 6 2" xfId="26369"/>
    <cellStyle name="SAPBEXexcBad9 4 6 2 2" xfId="26370"/>
    <cellStyle name="SAPBEXexcBad9 4 6 2 3" xfId="26371"/>
    <cellStyle name="SAPBEXexcBad9 4 6 3" xfId="26372"/>
    <cellStyle name="SAPBEXexcBad9 4 6 4" xfId="26373"/>
    <cellStyle name="SAPBEXexcBad9 4 7" xfId="26374"/>
    <cellStyle name="SAPBEXexcBad9 4 7 2" xfId="26375"/>
    <cellStyle name="SAPBEXexcBad9 4 7 2 2" xfId="26376"/>
    <cellStyle name="SAPBEXexcBad9 4 7 3" xfId="26377"/>
    <cellStyle name="SAPBEXexcBad9 4 8" xfId="26378"/>
    <cellStyle name="SAPBEXexcBad9 4 8 2" xfId="26379"/>
    <cellStyle name="SAPBEXexcBad9 4 8 2 2" xfId="26380"/>
    <cellStyle name="SAPBEXexcBad9 4 8 3" xfId="26381"/>
    <cellStyle name="SAPBEXexcBad9 4 9" xfId="26382"/>
    <cellStyle name="SAPBEXexcBad9 4 9 2" xfId="26383"/>
    <cellStyle name="SAPBEXexcBad9 4 9 2 2" xfId="26384"/>
    <cellStyle name="SAPBEXexcBad9 4 9 3" xfId="26385"/>
    <cellStyle name="SAPBEXexcBad9 4_401K Summary" xfId="26386"/>
    <cellStyle name="SAPBEXexcBad9 5" xfId="26387"/>
    <cellStyle name="SAPBEXexcBad9 5 2" xfId="26388"/>
    <cellStyle name="SAPBEXexcBad9 5 2 2" xfId="26389"/>
    <cellStyle name="SAPBEXexcBad9 5 2 2 2" xfId="26390"/>
    <cellStyle name="SAPBEXexcBad9 5 2 2 3" xfId="26391"/>
    <cellStyle name="SAPBEXexcBad9 5 2 3" xfId="26392"/>
    <cellStyle name="SAPBEXexcBad9 5 2 4" xfId="26393"/>
    <cellStyle name="SAPBEXexcBad9 5 3" xfId="26394"/>
    <cellStyle name="SAPBEXexcBad9 5 3 2" xfId="26395"/>
    <cellStyle name="SAPBEXexcBad9 5 3 2 2" xfId="26396"/>
    <cellStyle name="SAPBEXexcBad9 5 3 2 3" xfId="26397"/>
    <cellStyle name="SAPBEXexcBad9 5 3 3" xfId="26398"/>
    <cellStyle name="SAPBEXexcBad9 5 3 4" xfId="26399"/>
    <cellStyle name="SAPBEXexcBad9 5 4" xfId="26400"/>
    <cellStyle name="SAPBEXexcBad9 5 4 2" xfId="26401"/>
    <cellStyle name="SAPBEXexcBad9 5 4 2 2" xfId="26402"/>
    <cellStyle name="SAPBEXexcBad9 5 4 2 3" xfId="26403"/>
    <cellStyle name="SAPBEXexcBad9 5 4 3" xfId="26404"/>
    <cellStyle name="SAPBEXexcBad9 5 4 4" xfId="26405"/>
    <cellStyle name="SAPBEXexcBad9 5 5" xfId="26406"/>
    <cellStyle name="SAPBEXexcBad9 5 5 2" xfId="26407"/>
    <cellStyle name="SAPBEXexcBad9 5 5 2 2" xfId="26408"/>
    <cellStyle name="SAPBEXexcBad9 5 5 2 3" xfId="26409"/>
    <cellStyle name="SAPBEXexcBad9 5 5 3" xfId="26410"/>
    <cellStyle name="SAPBEXexcBad9 5 5 4" xfId="26411"/>
    <cellStyle name="SAPBEXexcBad9 5 6" xfId="26412"/>
    <cellStyle name="SAPBEXexcBad9 5 6 2" xfId="26413"/>
    <cellStyle name="SAPBEXexcBad9 5 6 2 2" xfId="26414"/>
    <cellStyle name="SAPBEXexcBad9 5 6 2 3" xfId="26415"/>
    <cellStyle name="SAPBEXexcBad9 5 6 3" xfId="26416"/>
    <cellStyle name="SAPBEXexcBad9 5 6 4" xfId="26417"/>
    <cellStyle name="SAPBEXexcBad9 5 7" xfId="26418"/>
    <cellStyle name="SAPBEXexcBad9 5 7 2" xfId="26419"/>
    <cellStyle name="SAPBEXexcBad9 5 7 3" xfId="26420"/>
    <cellStyle name="SAPBEXexcBad9 5 8" xfId="26421"/>
    <cellStyle name="SAPBEXexcBad9 5 9" xfId="26422"/>
    <cellStyle name="SAPBEXexcBad9 5_Other Benefits Allocation %" xfId="26423"/>
    <cellStyle name="SAPBEXexcBad9 6" xfId="26424"/>
    <cellStyle name="SAPBEXexcBad9 6 2" xfId="26425"/>
    <cellStyle name="SAPBEXexcBad9 6 2 2" xfId="26426"/>
    <cellStyle name="SAPBEXexcBad9 6 2 2 2" xfId="26427"/>
    <cellStyle name="SAPBEXexcBad9 6 2 2 3" xfId="26428"/>
    <cellStyle name="SAPBEXexcBad9 6 2 3" xfId="26429"/>
    <cellStyle name="SAPBEXexcBad9 6 2 4" xfId="26430"/>
    <cellStyle name="SAPBEXexcBad9 6 3" xfId="26431"/>
    <cellStyle name="SAPBEXexcBad9 6 3 2" xfId="26432"/>
    <cellStyle name="SAPBEXexcBad9 6 3 2 2" xfId="26433"/>
    <cellStyle name="SAPBEXexcBad9 6 3 2 3" xfId="26434"/>
    <cellStyle name="SAPBEXexcBad9 6 3 3" xfId="26435"/>
    <cellStyle name="SAPBEXexcBad9 6 3 4" xfId="26436"/>
    <cellStyle name="SAPBEXexcBad9 6 4" xfId="26437"/>
    <cellStyle name="SAPBEXexcBad9 6 4 2" xfId="26438"/>
    <cellStyle name="SAPBEXexcBad9 6 4 2 2" xfId="26439"/>
    <cellStyle name="SAPBEXexcBad9 6 4 2 3" xfId="26440"/>
    <cellStyle name="SAPBEXexcBad9 6 4 3" xfId="26441"/>
    <cellStyle name="SAPBEXexcBad9 6 4 4" xfId="26442"/>
    <cellStyle name="SAPBEXexcBad9 6 5" xfId="26443"/>
    <cellStyle name="SAPBEXexcBad9 6 5 2" xfId="26444"/>
    <cellStyle name="SAPBEXexcBad9 6 5 2 2" xfId="26445"/>
    <cellStyle name="SAPBEXexcBad9 6 5 2 3" xfId="26446"/>
    <cellStyle name="SAPBEXexcBad9 6 5 3" xfId="26447"/>
    <cellStyle name="SAPBEXexcBad9 6 5 4" xfId="26448"/>
    <cellStyle name="SAPBEXexcBad9 6 6" xfId="26449"/>
    <cellStyle name="SAPBEXexcBad9 6 6 2" xfId="26450"/>
    <cellStyle name="SAPBEXexcBad9 6 6 2 2" xfId="26451"/>
    <cellStyle name="SAPBEXexcBad9 6 6 2 3" xfId="26452"/>
    <cellStyle name="SAPBEXexcBad9 6 6 3" xfId="26453"/>
    <cellStyle name="SAPBEXexcBad9 6 6 4" xfId="26454"/>
    <cellStyle name="SAPBEXexcBad9 6 7" xfId="26455"/>
    <cellStyle name="SAPBEXexcBad9 6 7 2" xfId="26456"/>
    <cellStyle name="SAPBEXexcBad9 6 7 3" xfId="26457"/>
    <cellStyle name="SAPBEXexcBad9 6 8" xfId="26458"/>
    <cellStyle name="SAPBEXexcBad9 6 9" xfId="26459"/>
    <cellStyle name="SAPBEXexcBad9 6_Other Benefits Allocation %" xfId="26460"/>
    <cellStyle name="SAPBEXexcBad9 7" xfId="26461"/>
    <cellStyle name="SAPBEXexcBad9 7 2" xfId="26462"/>
    <cellStyle name="SAPBEXexcBad9 7 2 2" xfId="26463"/>
    <cellStyle name="SAPBEXexcBad9 7 2 3" xfId="26464"/>
    <cellStyle name="SAPBEXexcBad9 7 3" xfId="26465"/>
    <cellStyle name="SAPBEXexcBad9 7 4" xfId="26466"/>
    <cellStyle name="SAPBEXexcBad9 7_Other Benefits Allocation %" xfId="26467"/>
    <cellStyle name="SAPBEXexcBad9 8" xfId="26468"/>
    <cellStyle name="SAPBEXexcBad9 8 2" xfId="26469"/>
    <cellStyle name="SAPBEXexcBad9 8 2 2" xfId="26470"/>
    <cellStyle name="SAPBEXexcBad9 8 2 3" xfId="26471"/>
    <cellStyle name="SAPBEXexcBad9 8 3" xfId="26472"/>
    <cellStyle name="SAPBEXexcBad9 8 4" xfId="26473"/>
    <cellStyle name="SAPBEXexcBad9 8_Other Benefits Allocation %" xfId="26474"/>
    <cellStyle name="SAPBEXexcBad9 9" xfId="26475"/>
    <cellStyle name="SAPBEXexcBad9 9 2" xfId="26476"/>
    <cellStyle name="SAPBEXexcBad9 9 2 2" xfId="26477"/>
    <cellStyle name="SAPBEXexcBad9 9 2 2 2" xfId="26478"/>
    <cellStyle name="SAPBEXexcBad9 9 2 2 2 2" xfId="26479"/>
    <cellStyle name="SAPBEXexcBad9 9 2 2 3" xfId="26480"/>
    <cellStyle name="SAPBEXexcBad9 9 2 3" xfId="26481"/>
    <cellStyle name="SAPBEXexcBad9 9 2 3 2" xfId="26482"/>
    <cellStyle name="SAPBEXexcBad9 9 2 3 2 2" xfId="26483"/>
    <cellStyle name="SAPBEXexcBad9 9 2 3 3" xfId="26484"/>
    <cellStyle name="SAPBEXexcBad9 9 2 4" xfId="26485"/>
    <cellStyle name="SAPBEXexcBad9 9 2 4 2" xfId="26486"/>
    <cellStyle name="SAPBEXexcBad9 9 2 5" xfId="26487"/>
    <cellStyle name="SAPBEXexcBad9 9 2 5 2" xfId="26488"/>
    <cellStyle name="SAPBEXexcBad9 9 2 6" xfId="26489"/>
    <cellStyle name="SAPBEXexcBad9 9 3" xfId="26490"/>
    <cellStyle name="SAPBEXexcBad9 9 3 2" xfId="26491"/>
    <cellStyle name="SAPBEXexcBad9 9 3 2 2" xfId="26492"/>
    <cellStyle name="SAPBEXexcBad9 9 3 2 2 2" xfId="26493"/>
    <cellStyle name="SAPBEXexcBad9 9 3 2 3" xfId="26494"/>
    <cellStyle name="SAPBEXexcBad9 9 3 3" xfId="26495"/>
    <cellStyle name="SAPBEXexcBad9 9 3 3 2" xfId="26496"/>
    <cellStyle name="SAPBEXexcBad9 9 3 3 2 2" xfId="26497"/>
    <cellStyle name="SAPBEXexcBad9 9 3 3 3" xfId="26498"/>
    <cellStyle name="SAPBEXexcBad9 9 3 4" xfId="26499"/>
    <cellStyle name="SAPBEXexcBad9 9 3 4 2" xfId="26500"/>
    <cellStyle name="SAPBEXexcBad9 9 3 5" xfId="26501"/>
    <cellStyle name="SAPBEXexcBad9 9 3 5 2" xfId="26502"/>
    <cellStyle name="SAPBEXexcBad9 9 3 6" xfId="26503"/>
    <cellStyle name="SAPBEXexcBad9 9 4" xfId="26504"/>
    <cellStyle name="SAPBEXexcBad9 9 4 2" xfId="26505"/>
    <cellStyle name="SAPBEXexcBad9 9 4 2 2" xfId="26506"/>
    <cellStyle name="SAPBEXexcBad9 9 4 3" xfId="26507"/>
    <cellStyle name="SAPBEXexcBad9 9 5" xfId="26508"/>
    <cellStyle name="SAPBEXexcBad9 9 5 2" xfId="26509"/>
    <cellStyle name="SAPBEXexcBad9 9 5 2 2" xfId="26510"/>
    <cellStyle name="SAPBEXexcBad9 9 5 3" xfId="26511"/>
    <cellStyle name="SAPBEXexcBad9 9 6" xfId="26512"/>
    <cellStyle name="SAPBEXexcBad9 9 6 2" xfId="26513"/>
    <cellStyle name="SAPBEXexcBad9 9 7" xfId="26514"/>
    <cellStyle name="SAPBEXexcBad9 9 7 2" xfId="26515"/>
    <cellStyle name="SAPBEXexcBad9 9 8" xfId="26516"/>
    <cellStyle name="SAPBEXexcBad9 9_Other Benefits Allocation %" xfId="26517"/>
    <cellStyle name="SAPBEXexcBad9_2016-18 Budget Payroll" xfId="26518"/>
    <cellStyle name="SAPBEXexcCritical4" xfId="26519"/>
    <cellStyle name="SAPBEXexcCritical4 10" xfId="26520"/>
    <cellStyle name="SAPBEXexcCritical4 10 2" xfId="26521"/>
    <cellStyle name="SAPBEXexcCritical4 10 2 2" xfId="26522"/>
    <cellStyle name="SAPBEXexcCritical4 10 2 2 2" xfId="26523"/>
    <cellStyle name="SAPBEXexcCritical4 10 2 3" xfId="26524"/>
    <cellStyle name="SAPBEXexcCritical4 10 3" xfId="26525"/>
    <cellStyle name="SAPBEXexcCritical4 10 3 2" xfId="26526"/>
    <cellStyle name="SAPBEXexcCritical4 10 3 2 2" xfId="26527"/>
    <cellStyle name="SAPBEXexcCritical4 10 3 3" xfId="26528"/>
    <cellStyle name="SAPBEXexcCritical4 10 4" xfId="26529"/>
    <cellStyle name="SAPBEXexcCritical4 10 4 2" xfId="26530"/>
    <cellStyle name="SAPBEXexcCritical4 10 5" xfId="26531"/>
    <cellStyle name="SAPBEXexcCritical4 10 5 2" xfId="26532"/>
    <cellStyle name="SAPBEXexcCritical4 10 6" xfId="26533"/>
    <cellStyle name="SAPBEXexcCritical4 11" xfId="26534"/>
    <cellStyle name="SAPBEXexcCritical4 11 2" xfId="26535"/>
    <cellStyle name="SAPBEXexcCritical4 11 2 2" xfId="26536"/>
    <cellStyle name="SAPBEXexcCritical4 11 2 2 2" xfId="26537"/>
    <cellStyle name="SAPBEXexcCritical4 11 2 3" xfId="26538"/>
    <cellStyle name="SAPBEXexcCritical4 11 3" xfId="26539"/>
    <cellStyle name="SAPBEXexcCritical4 11 3 2" xfId="26540"/>
    <cellStyle name="SAPBEXexcCritical4 11 3 2 2" xfId="26541"/>
    <cellStyle name="SAPBEXexcCritical4 11 3 3" xfId="26542"/>
    <cellStyle name="SAPBEXexcCritical4 11 4" xfId="26543"/>
    <cellStyle name="SAPBEXexcCritical4 11 4 2" xfId="26544"/>
    <cellStyle name="SAPBEXexcCritical4 11 5" xfId="26545"/>
    <cellStyle name="SAPBEXexcCritical4 11 5 2" xfId="26546"/>
    <cellStyle name="SAPBEXexcCritical4 11 6" xfId="26547"/>
    <cellStyle name="SAPBEXexcCritical4 12" xfId="26548"/>
    <cellStyle name="SAPBEXexcCritical4 12 2" xfId="26549"/>
    <cellStyle name="SAPBEXexcCritical4 12 2 2" xfId="26550"/>
    <cellStyle name="SAPBEXexcCritical4 12 2 2 2" xfId="26551"/>
    <cellStyle name="SAPBEXexcCritical4 12 2 3" xfId="26552"/>
    <cellStyle name="SAPBEXexcCritical4 12 3" xfId="26553"/>
    <cellStyle name="SAPBEXexcCritical4 12 3 2" xfId="26554"/>
    <cellStyle name="SAPBEXexcCritical4 12 3 2 2" xfId="26555"/>
    <cellStyle name="SAPBEXexcCritical4 12 3 3" xfId="26556"/>
    <cellStyle name="SAPBEXexcCritical4 12 4" xfId="26557"/>
    <cellStyle name="SAPBEXexcCritical4 12 4 2" xfId="26558"/>
    <cellStyle name="SAPBEXexcCritical4 12 5" xfId="26559"/>
    <cellStyle name="SAPBEXexcCritical4 12 5 2" xfId="26560"/>
    <cellStyle name="SAPBEXexcCritical4 12 6" xfId="26561"/>
    <cellStyle name="SAPBEXexcCritical4 13" xfId="26562"/>
    <cellStyle name="SAPBEXexcCritical4 13 2" xfId="26563"/>
    <cellStyle name="SAPBEXexcCritical4 13 2 2" xfId="26564"/>
    <cellStyle name="SAPBEXexcCritical4 13 3" xfId="26565"/>
    <cellStyle name="SAPBEXexcCritical4 14" xfId="26566"/>
    <cellStyle name="SAPBEXexcCritical4 14 2" xfId="26567"/>
    <cellStyle name="SAPBEXexcCritical4 14 2 2" xfId="26568"/>
    <cellStyle name="SAPBEXexcCritical4 14 3" xfId="26569"/>
    <cellStyle name="SAPBEXexcCritical4 15" xfId="26570"/>
    <cellStyle name="SAPBEXexcCritical4 15 2" xfId="26571"/>
    <cellStyle name="SAPBEXexcCritical4 15 2 2" xfId="26572"/>
    <cellStyle name="SAPBEXexcCritical4 15 3" xfId="26573"/>
    <cellStyle name="SAPBEXexcCritical4 16" xfId="26574"/>
    <cellStyle name="SAPBEXexcCritical4 17" xfId="26575"/>
    <cellStyle name="SAPBEXexcCritical4 2" xfId="26576"/>
    <cellStyle name="SAPBEXexcCritical4 2 10" xfId="26577"/>
    <cellStyle name="SAPBEXexcCritical4 2 10 2" xfId="26578"/>
    <cellStyle name="SAPBEXexcCritical4 2 10 2 2" xfId="26579"/>
    <cellStyle name="SAPBEXexcCritical4 2 10 3" xfId="26580"/>
    <cellStyle name="SAPBEXexcCritical4 2 11" xfId="26581"/>
    <cellStyle name="SAPBEXexcCritical4 2 11 2" xfId="26582"/>
    <cellStyle name="SAPBEXexcCritical4 2 11 2 2" xfId="26583"/>
    <cellStyle name="SAPBEXexcCritical4 2 11 3" xfId="26584"/>
    <cellStyle name="SAPBEXexcCritical4 2 12" xfId="26585"/>
    <cellStyle name="SAPBEXexcCritical4 2 12 2" xfId="26586"/>
    <cellStyle name="SAPBEXexcCritical4 2 12 2 2" xfId="26587"/>
    <cellStyle name="SAPBEXexcCritical4 2 12 3" xfId="26588"/>
    <cellStyle name="SAPBEXexcCritical4 2 13" xfId="26589"/>
    <cellStyle name="SAPBEXexcCritical4 2 13 2" xfId="26590"/>
    <cellStyle name="SAPBEXexcCritical4 2 13 2 2" xfId="26591"/>
    <cellStyle name="SAPBEXexcCritical4 2 13 3" xfId="26592"/>
    <cellStyle name="SAPBEXexcCritical4 2 14" xfId="26593"/>
    <cellStyle name="SAPBEXexcCritical4 2 14 2" xfId="26594"/>
    <cellStyle name="SAPBEXexcCritical4 2 14 3" xfId="26595"/>
    <cellStyle name="SAPBEXexcCritical4 2 15" xfId="26596"/>
    <cellStyle name="SAPBEXexcCritical4 2 16" xfId="26597"/>
    <cellStyle name="SAPBEXexcCritical4 2 2" xfId="26598"/>
    <cellStyle name="SAPBEXexcCritical4 2 2 10" xfId="26599"/>
    <cellStyle name="SAPBEXexcCritical4 2 2 10 2" xfId="26600"/>
    <cellStyle name="SAPBEXexcCritical4 2 2 10 2 2" xfId="26601"/>
    <cellStyle name="SAPBEXexcCritical4 2 2 10 3" xfId="26602"/>
    <cellStyle name="SAPBEXexcCritical4 2 2 11" xfId="26603"/>
    <cellStyle name="SAPBEXexcCritical4 2 2 11 2" xfId="26604"/>
    <cellStyle name="SAPBEXexcCritical4 2 2 11 2 2" xfId="26605"/>
    <cellStyle name="SAPBEXexcCritical4 2 2 11 3" xfId="26606"/>
    <cellStyle name="SAPBEXexcCritical4 2 2 12" xfId="26607"/>
    <cellStyle name="SAPBEXexcCritical4 2 2 2" xfId="26608"/>
    <cellStyle name="SAPBEXexcCritical4 2 2 2 2" xfId="26609"/>
    <cellStyle name="SAPBEXexcCritical4 2 2 2 2 2" xfId="26610"/>
    <cellStyle name="SAPBEXexcCritical4 2 2 2 2 2 2" xfId="26611"/>
    <cellStyle name="SAPBEXexcCritical4 2 2 2 2 2 2 2" xfId="26612"/>
    <cellStyle name="SAPBEXexcCritical4 2 2 2 2 2 3" xfId="26613"/>
    <cellStyle name="SAPBEXexcCritical4 2 2 2 2 3" xfId="26614"/>
    <cellStyle name="SAPBEXexcCritical4 2 2 2 2 3 2" xfId="26615"/>
    <cellStyle name="SAPBEXexcCritical4 2 2 2 2 3 2 2" xfId="26616"/>
    <cellStyle name="SAPBEXexcCritical4 2 2 2 2 3 3" xfId="26617"/>
    <cellStyle name="SAPBEXexcCritical4 2 2 2 2 4" xfId="26618"/>
    <cellStyle name="SAPBEXexcCritical4 2 2 2 2 4 2" xfId="26619"/>
    <cellStyle name="SAPBEXexcCritical4 2 2 2 2 5" xfId="26620"/>
    <cellStyle name="SAPBEXexcCritical4 2 2 2 2 5 2" xfId="26621"/>
    <cellStyle name="SAPBEXexcCritical4 2 2 2 2 6" xfId="26622"/>
    <cellStyle name="SAPBEXexcCritical4 2 2 2 3" xfId="26623"/>
    <cellStyle name="SAPBEXexcCritical4 2 2 2 3 2" xfId="26624"/>
    <cellStyle name="SAPBEXexcCritical4 2 2 2 3 2 2" xfId="26625"/>
    <cellStyle name="SAPBEXexcCritical4 2 2 2 3 2 2 2" xfId="26626"/>
    <cellStyle name="SAPBEXexcCritical4 2 2 2 3 2 3" xfId="26627"/>
    <cellStyle name="SAPBEXexcCritical4 2 2 2 3 3" xfId="26628"/>
    <cellStyle name="SAPBEXexcCritical4 2 2 2 3 3 2" xfId="26629"/>
    <cellStyle name="SAPBEXexcCritical4 2 2 2 3 3 2 2" xfId="26630"/>
    <cellStyle name="SAPBEXexcCritical4 2 2 2 3 3 3" xfId="26631"/>
    <cellStyle name="SAPBEXexcCritical4 2 2 2 3 4" xfId="26632"/>
    <cellStyle name="SAPBEXexcCritical4 2 2 2 3 4 2" xfId="26633"/>
    <cellStyle name="SAPBEXexcCritical4 2 2 2 3 5" xfId="26634"/>
    <cellStyle name="SAPBEXexcCritical4 2 2 2 3 5 2" xfId="26635"/>
    <cellStyle name="SAPBEXexcCritical4 2 2 2 3 6" xfId="26636"/>
    <cellStyle name="SAPBEXexcCritical4 2 2 2 4" xfId="26637"/>
    <cellStyle name="SAPBEXexcCritical4 2 2 2 4 2" xfId="26638"/>
    <cellStyle name="SAPBEXexcCritical4 2 2 2 4 2 2" xfId="26639"/>
    <cellStyle name="SAPBEXexcCritical4 2 2 2 4 2 2 2" xfId="26640"/>
    <cellStyle name="SAPBEXexcCritical4 2 2 2 4 2 3" xfId="26641"/>
    <cellStyle name="SAPBEXexcCritical4 2 2 2 4 3" xfId="26642"/>
    <cellStyle name="SAPBEXexcCritical4 2 2 2 4 3 2" xfId="26643"/>
    <cellStyle name="SAPBEXexcCritical4 2 2 2 4 3 2 2" xfId="26644"/>
    <cellStyle name="SAPBEXexcCritical4 2 2 2 4 3 3" xfId="26645"/>
    <cellStyle name="SAPBEXexcCritical4 2 2 2 4 4" xfId="26646"/>
    <cellStyle name="SAPBEXexcCritical4 2 2 2 4 4 2" xfId="26647"/>
    <cellStyle name="SAPBEXexcCritical4 2 2 2 4 5" xfId="26648"/>
    <cellStyle name="SAPBEXexcCritical4 2 2 2 4 5 2" xfId="26649"/>
    <cellStyle name="SAPBEXexcCritical4 2 2 2 4 6" xfId="26650"/>
    <cellStyle name="SAPBEXexcCritical4 2 2 2 5" xfId="26651"/>
    <cellStyle name="SAPBEXexcCritical4 2 2 2 5 2" xfId="26652"/>
    <cellStyle name="SAPBEXexcCritical4 2 2 2 5 2 2" xfId="26653"/>
    <cellStyle name="SAPBEXexcCritical4 2 2 2 5 2 3" xfId="26654"/>
    <cellStyle name="SAPBEXexcCritical4 2 2 2 5 3" xfId="26655"/>
    <cellStyle name="SAPBEXexcCritical4 2 2 2 5 4" xfId="26656"/>
    <cellStyle name="SAPBEXexcCritical4 2 2 2 6" xfId="26657"/>
    <cellStyle name="SAPBEXexcCritical4 2 2 2 6 2" xfId="26658"/>
    <cellStyle name="SAPBEXexcCritical4 2 2 2 6 2 2" xfId="26659"/>
    <cellStyle name="SAPBEXexcCritical4 2 2 2 6 2 3" xfId="26660"/>
    <cellStyle name="SAPBEXexcCritical4 2 2 2 6 3" xfId="26661"/>
    <cellStyle name="SAPBEXexcCritical4 2 2 2 6 4" xfId="26662"/>
    <cellStyle name="SAPBEXexcCritical4 2 2 2 7" xfId="26663"/>
    <cellStyle name="SAPBEXexcCritical4 2 2 2 7 2" xfId="26664"/>
    <cellStyle name="SAPBEXexcCritical4 2 2 2 7 3" xfId="26665"/>
    <cellStyle name="SAPBEXexcCritical4 2 2 2 8" xfId="26666"/>
    <cellStyle name="SAPBEXexcCritical4 2 2 2 9" xfId="26667"/>
    <cellStyle name="SAPBEXexcCritical4 2 2 2_Other Benefits Allocation %" xfId="26668"/>
    <cellStyle name="SAPBEXexcCritical4 2 2 3" xfId="26669"/>
    <cellStyle name="SAPBEXexcCritical4 2 2 3 2" xfId="26670"/>
    <cellStyle name="SAPBEXexcCritical4 2 2 3 2 2" xfId="26671"/>
    <cellStyle name="SAPBEXexcCritical4 2 2 3 2 2 2" xfId="26672"/>
    <cellStyle name="SAPBEXexcCritical4 2 2 3 2 2 2 2" xfId="26673"/>
    <cellStyle name="SAPBEXexcCritical4 2 2 3 2 2 3" xfId="26674"/>
    <cellStyle name="SAPBEXexcCritical4 2 2 3 2 3" xfId="26675"/>
    <cellStyle name="SAPBEXexcCritical4 2 2 3 2 3 2" xfId="26676"/>
    <cellStyle name="SAPBEXexcCritical4 2 2 3 2 3 2 2" xfId="26677"/>
    <cellStyle name="SAPBEXexcCritical4 2 2 3 2 3 3" xfId="26678"/>
    <cellStyle name="SAPBEXexcCritical4 2 2 3 2 4" xfId="26679"/>
    <cellStyle name="SAPBEXexcCritical4 2 2 3 2 4 2" xfId="26680"/>
    <cellStyle name="SAPBEXexcCritical4 2 2 3 2 5" xfId="26681"/>
    <cellStyle name="SAPBEXexcCritical4 2 2 3 2 5 2" xfId="26682"/>
    <cellStyle name="SAPBEXexcCritical4 2 2 3 2 6" xfId="26683"/>
    <cellStyle name="SAPBEXexcCritical4 2 2 3 3" xfId="26684"/>
    <cellStyle name="SAPBEXexcCritical4 2 2 3 3 2" xfId="26685"/>
    <cellStyle name="SAPBEXexcCritical4 2 2 3 3 2 2" xfId="26686"/>
    <cellStyle name="SAPBEXexcCritical4 2 2 3 3 2 2 2" xfId="26687"/>
    <cellStyle name="SAPBEXexcCritical4 2 2 3 3 2 3" xfId="26688"/>
    <cellStyle name="SAPBEXexcCritical4 2 2 3 3 3" xfId="26689"/>
    <cellStyle name="SAPBEXexcCritical4 2 2 3 3 3 2" xfId="26690"/>
    <cellStyle name="SAPBEXexcCritical4 2 2 3 3 3 2 2" xfId="26691"/>
    <cellStyle name="SAPBEXexcCritical4 2 2 3 3 3 3" xfId="26692"/>
    <cellStyle name="SAPBEXexcCritical4 2 2 3 3 4" xfId="26693"/>
    <cellStyle name="SAPBEXexcCritical4 2 2 3 3 4 2" xfId="26694"/>
    <cellStyle name="SAPBEXexcCritical4 2 2 3 3 5" xfId="26695"/>
    <cellStyle name="SAPBEXexcCritical4 2 2 3 3 5 2" xfId="26696"/>
    <cellStyle name="SAPBEXexcCritical4 2 2 3 3 6" xfId="26697"/>
    <cellStyle name="SAPBEXexcCritical4 2 2 3 4" xfId="26698"/>
    <cellStyle name="SAPBEXexcCritical4 2 2 3 4 2" xfId="26699"/>
    <cellStyle name="SAPBEXexcCritical4 2 2 3 4 2 2" xfId="26700"/>
    <cellStyle name="SAPBEXexcCritical4 2 2 3 4 2 3" xfId="26701"/>
    <cellStyle name="SAPBEXexcCritical4 2 2 3 4 3" xfId="26702"/>
    <cellStyle name="SAPBEXexcCritical4 2 2 3 4 4" xfId="26703"/>
    <cellStyle name="SAPBEXexcCritical4 2 2 3 5" xfId="26704"/>
    <cellStyle name="SAPBEXexcCritical4 2 2 3 5 2" xfId="26705"/>
    <cellStyle name="SAPBEXexcCritical4 2 2 3 5 2 2" xfId="26706"/>
    <cellStyle name="SAPBEXexcCritical4 2 2 3 5 2 3" xfId="26707"/>
    <cellStyle name="SAPBEXexcCritical4 2 2 3 5 3" xfId="26708"/>
    <cellStyle name="SAPBEXexcCritical4 2 2 3 5 4" xfId="26709"/>
    <cellStyle name="SAPBEXexcCritical4 2 2 3 6" xfId="26710"/>
    <cellStyle name="SAPBEXexcCritical4 2 2 3 6 2" xfId="26711"/>
    <cellStyle name="SAPBEXexcCritical4 2 2 3 6 2 2" xfId="26712"/>
    <cellStyle name="SAPBEXexcCritical4 2 2 3 6 2 3" xfId="26713"/>
    <cellStyle name="SAPBEXexcCritical4 2 2 3 6 3" xfId="26714"/>
    <cellStyle name="SAPBEXexcCritical4 2 2 3 6 4" xfId="26715"/>
    <cellStyle name="SAPBEXexcCritical4 2 2 3 7" xfId="26716"/>
    <cellStyle name="SAPBEXexcCritical4 2 2 3 7 2" xfId="26717"/>
    <cellStyle name="SAPBEXexcCritical4 2 2 3 7 3" xfId="26718"/>
    <cellStyle name="SAPBEXexcCritical4 2 2 3 8" xfId="26719"/>
    <cellStyle name="SAPBEXexcCritical4 2 2 3 9" xfId="26720"/>
    <cellStyle name="SAPBEXexcCritical4 2 2 3_Other Benefits Allocation %" xfId="26721"/>
    <cellStyle name="SAPBEXexcCritical4 2 2 4" xfId="26722"/>
    <cellStyle name="SAPBEXexcCritical4 2 2 4 2" xfId="26723"/>
    <cellStyle name="SAPBEXexcCritical4 2 2 4 2 2" xfId="26724"/>
    <cellStyle name="SAPBEXexcCritical4 2 2 4 2 2 2" xfId="26725"/>
    <cellStyle name="SAPBEXexcCritical4 2 2 4 2 2 3" xfId="26726"/>
    <cellStyle name="SAPBEXexcCritical4 2 2 4 2 3" xfId="26727"/>
    <cellStyle name="SAPBEXexcCritical4 2 2 4 2 4" xfId="26728"/>
    <cellStyle name="SAPBEXexcCritical4 2 2 4 3" xfId="26729"/>
    <cellStyle name="SAPBEXexcCritical4 2 2 4 3 2" xfId="26730"/>
    <cellStyle name="SAPBEXexcCritical4 2 2 4 3 2 2" xfId="26731"/>
    <cellStyle name="SAPBEXexcCritical4 2 2 4 3 2 3" xfId="26732"/>
    <cellStyle name="SAPBEXexcCritical4 2 2 4 3 3" xfId="26733"/>
    <cellStyle name="SAPBEXexcCritical4 2 2 4 3 4" xfId="26734"/>
    <cellStyle name="SAPBEXexcCritical4 2 2 4 4" xfId="26735"/>
    <cellStyle name="SAPBEXexcCritical4 2 2 4 4 2" xfId="26736"/>
    <cellStyle name="SAPBEXexcCritical4 2 2 4 4 2 2" xfId="26737"/>
    <cellStyle name="SAPBEXexcCritical4 2 2 4 4 2 3" xfId="26738"/>
    <cellStyle name="SAPBEXexcCritical4 2 2 4 4 3" xfId="26739"/>
    <cellStyle name="SAPBEXexcCritical4 2 2 4 4 4" xfId="26740"/>
    <cellStyle name="SAPBEXexcCritical4 2 2 4 5" xfId="26741"/>
    <cellStyle name="SAPBEXexcCritical4 2 2 4 5 2" xfId="26742"/>
    <cellStyle name="SAPBEXexcCritical4 2 2 4 5 2 2" xfId="26743"/>
    <cellStyle name="SAPBEXexcCritical4 2 2 4 5 2 3" xfId="26744"/>
    <cellStyle name="SAPBEXexcCritical4 2 2 4 5 3" xfId="26745"/>
    <cellStyle name="SAPBEXexcCritical4 2 2 4 5 4" xfId="26746"/>
    <cellStyle name="SAPBEXexcCritical4 2 2 4 6" xfId="26747"/>
    <cellStyle name="SAPBEXexcCritical4 2 2 4 6 2" xfId="26748"/>
    <cellStyle name="SAPBEXexcCritical4 2 2 4 6 2 2" xfId="26749"/>
    <cellStyle name="SAPBEXexcCritical4 2 2 4 6 2 3" xfId="26750"/>
    <cellStyle name="SAPBEXexcCritical4 2 2 4 6 3" xfId="26751"/>
    <cellStyle name="SAPBEXexcCritical4 2 2 4 6 4" xfId="26752"/>
    <cellStyle name="SAPBEXexcCritical4 2 2 4 7" xfId="26753"/>
    <cellStyle name="SAPBEXexcCritical4 2 2 4 7 2" xfId="26754"/>
    <cellStyle name="SAPBEXexcCritical4 2 2 4 7 3" xfId="26755"/>
    <cellStyle name="SAPBEXexcCritical4 2 2 4 8" xfId="26756"/>
    <cellStyle name="SAPBEXexcCritical4 2 2 4 9" xfId="26757"/>
    <cellStyle name="SAPBEXexcCritical4 2 2 5" xfId="26758"/>
    <cellStyle name="SAPBEXexcCritical4 2 2 5 2" xfId="26759"/>
    <cellStyle name="SAPBEXexcCritical4 2 2 5 2 2" xfId="26760"/>
    <cellStyle name="SAPBEXexcCritical4 2 2 5 2 3" xfId="26761"/>
    <cellStyle name="SAPBEXexcCritical4 2 2 5 3" xfId="26762"/>
    <cellStyle name="SAPBEXexcCritical4 2 2 5 4" xfId="26763"/>
    <cellStyle name="SAPBEXexcCritical4 2 2 6" xfId="26764"/>
    <cellStyle name="SAPBEXexcCritical4 2 2 6 2" xfId="26765"/>
    <cellStyle name="SAPBEXexcCritical4 2 2 6 2 2" xfId="26766"/>
    <cellStyle name="SAPBEXexcCritical4 2 2 6 2 3" xfId="26767"/>
    <cellStyle name="SAPBEXexcCritical4 2 2 6 3" xfId="26768"/>
    <cellStyle name="SAPBEXexcCritical4 2 2 6 4" xfId="26769"/>
    <cellStyle name="SAPBEXexcCritical4 2 2 7" xfId="26770"/>
    <cellStyle name="SAPBEXexcCritical4 2 2 7 2" xfId="26771"/>
    <cellStyle name="SAPBEXexcCritical4 2 2 7 2 2" xfId="26772"/>
    <cellStyle name="SAPBEXexcCritical4 2 2 7 2 3" xfId="26773"/>
    <cellStyle name="SAPBEXexcCritical4 2 2 7 3" xfId="26774"/>
    <cellStyle name="SAPBEXexcCritical4 2 2 7 4" xfId="26775"/>
    <cellStyle name="SAPBEXexcCritical4 2 2 8" xfId="26776"/>
    <cellStyle name="SAPBEXexcCritical4 2 2 8 2" xfId="26777"/>
    <cellStyle name="SAPBEXexcCritical4 2 2 8 2 2" xfId="26778"/>
    <cellStyle name="SAPBEXexcCritical4 2 2 8 2 3" xfId="26779"/>
    <cellStyle name="SAPBEXexcCritical4 2 2 8 3" xfId="26780"/>
    <cellStyle name="SAPBEXexcCritical4 2 2 8 4" xfId="26781"/>
    <cellStyle name="SAPBEXexcCritical4 2 2 9" xfId="26782"/>
    <cellStyle name="SAPBEXexcCritical4 2 2 9 2" xfId="26783"/>
    <cellStyle name="SAPBEXexcCritical4 2 2 9 2 2" xfId="26784"/>
    <cellStyle name="SAPBEXexcCritical4 2 2 9 2 3" xfId="26785"/>
    <cellStyle name="SAPBEXexcCritical4 2 2 9 3" xfId="26786"/>
    <cellStyle name="SAPBEXexcCritical4 2 2 9 4" xfId="26787"/>
    <cellStyle name="SAPBEXexcCritical4 2 2_401K Summary" xfId="26788"/>
    <cellStyle name="SAPBEXexcCritical4 2 3" xfId="26789"/>
    <cellStyle name="SAPBEXexcCritical4 2 3 10" xfId="26790"/>
    <cellStyle name="SAPBEXexcCritical4 2 3 10 2" xfId="26791"/>
    <cellStyle name="SAPBEXexcCritical4 2 3 10 2 2" xfId="26792"/>
    <cellStyle name="SAPBEXexcCritical4 2 3 10 3" xfId="26793"/>
    <cellStyle name="SAPBEXexcCritical4 2 3 11" xfId="26794"/>
    <cellStyle name="SAPBEXexcCritical4 2 3 11 2" xfId="26795"/>
    <cellStyle name="SAPBEXexcCritical4 2 3 11 2 2" xfId="26796"/>
    <cellStyle name="SAPBEXexcCritical4 2 3 11 3" xfId="26797"/>
    <cellStyle name="SAPBEXexcCritical4 2 3 12" xfId="26798"/>
    <cellStyle name="SAPBEXexcCritical4 2 3 2" xfId="26799"/>
    <cellStyle name="SAPBEXexcCritical4 2 3 2 2" xfId="26800"/>
    <cellStyle name="SAPBEXexcCritical4 2 3 2 2 2" xfId="26801"/>
    <cellStyle name="SAPBEXexcCritical4 2 3 2 2 2 2" xfId="26802"/>
    <cellStyle name="SAPBEXexcCritical4 2 3 2 2 2 2 2" xfId="26803"/>
    <cellStyle name="SAPBEXexcCritical4 2 3 2 2 2 3" xfId="26804"/>
    <cellStyle name="SAPBEXexcCritical4 2 3 2 2 3" xfId="26805"/>
    <cellStyle name="SAPBEXexcCritical4 2 3 2 2 3 2" xfId="26806"/>
    <cellStyle name="SAPBEXexcCritical4 2 3 2 2 3 2 2" xfId="26807"/>
    <cellStyle name="SAPBEXexcCritical4 2 3 2 2 3 3" xfId="26808"/>
    <cellStyle name="SAPBEXexcCritical4 2 3 2 2 4" xfId="26809"/>
    <cellStyle name="SAPBEXexcCritical4 2 3 2 2 4 2" xfId="26810"/>
    <cellStyle name="SAPBEXexcCritical4 2 3 2 2 5" xfId="26811"/>
    <cellStyle name="SAPBEXexcCritical4 2 3 2 2 5 2" xfId="26812"/>
    <cellStyle name="SAPBEXexcCritical4 2 3 2 2 6" xfId="26813"/>
    <cellStyle name="SAPBEXexcCritical4 2 3 2 3" xfId="26814"/>
    <cellStyle name="SAPBEXexcCritical4 2 3 2 3 2" xfId="26815"/>
    <cellStyle name="SAPBEXexcCritical4 2 3 2 3 2 2" xfId="26816"/>
    <cellStyle name="SAPBEXexcCritical4 2 3 2 3 2 2 2" xfId="26817"/>
    <cellStyle name="SAPBEXexcCritical4 2 3 2 3 2 3" xfId="26818"/>
    <cellStyle name="SAPBEXexcCritical4 2 3 2 3 3" xfId="26819"/>
    <cellStyle name="SAPBEXexcCritical4 2 3 2 3 3 2" xfId="26820"/>
    <cellStyle name="SAPBEXexcCritical4 2 3 2 3 3 2 2" xfId="26821"/>
    <cellStyle name="SAPBEXexcCritical4 2 3 2 3 3 3" xfId="26822"/>
    <cellStyle name="SAPBEXexcCritical4 2 3 2 3 4" xfId="26823"/>
    <cellStyle name="SAPBEXexcCritical4 2 3 2 3 4 2" xfId="26824"/>
    <cellStyle name="SAPBEXexcCritical4 2 3 2 3 5" xfId="26825"/>
    <cellStyle name="SAPBEXexcCritical4 2 3 2 3 5 2" xfId="26826"/>
    <cellStyle name="SAPBEXexcCritical4 2 3 2 3 6" xfId="26827"/>
    <cellStyle name="SAPBEXexcCritical4 2 3 2 4" xfId="26828"/>
    <cellStyle name="SAPBEXexcCritical4 2 3 2 4 2" xfId="26829"/>
    <cellStyle name="SAPBEXexcCritical4 2 3 2 4 2 2" xfId="26830"/>
    <cellStyle name="SAPBEXexcCritical4 2 3 2 4 2 2 2" xfId="26831"/>
    <cellStyle name="SAPBEXexcCritical4 2 3 2 4 2 3" xfId="26832"/>
    <cellStyle name="SAPBEXexcCritical4 2 3 2 4 3" xfId="26833"/>
    <cellStyle name="SAPBEXexcCritical4 2 3 2 4 3 2" xfId="26834"/>
    <cellStyle name="SAPBEXexcCritical4 2 3 2 4 3 2 2" xfId="26835"/>
    <cellStyle name="SAPBEXexcCritical4 2 3 2 4 3 3" xfId="26836"/>
    <cellStyle name="SAPBEXexcCritical4 2 3 2 4 4" xfId="26837"/>
    <cellStyle name="SAPBEXexcCritical4 2 3 2 4 4 2" xfId="26838"/>
    <cellStyle name="SAPBEXexcCritical4 2 3 2 4 5" xfId="26839"/>
    <cellStyle name="SAPBEXexcCritical4 2 3 2 4 5 2" xfId="26840"/>
    <cellStyle name="SAPBEXexcCritical4 2 3 2 4 6" xfId="26841"/>
    <cellStyle name="SAPBEXexcCritical4 2 3 2 5" xfId="26842"/>
    <cellStyle name="SAPBEXexcCritical4 2 3 2 5 2" xfId="26843"/>
    <cellStyle name="SAPBEXexcCritical4 2 3 2 5 2 2" xfId="26844"/>
    <cellStyle name="SAPBEXexcCritical4 2 3 2 5 3" xfId="26845"/>
    <cellStyle name="SAPBEXexcCritical4 2 3 2 6" xfId="26846"/>
    <cellStyle name="SAPBEXexcCritical4 2 3 2_Other Benefits Allocation %" xfId="26847"/>
    <cellStyle name="SAPBEXexcCritical4 2 3 3" xfId="26848"/>
    <cellStyle name="SAPBEXexcCritical4 2 3 3 2" xfId="26849"/>
    <cellStyle name="SAPBEXexcCritical4 2 3 3 2 2" xfId="26850"/>
    <cellStyle name="SAPBEXexcCritical4 2 3 3 2 2 2" xfId="26851"/>
    <cellStyle name="SAPBEXexcCritical4 2 3 3 2 2 2 2" xfId="26852"/>
    <cellStyle name="SAPBEXexcCritical4 2 3 3 2 2 3" xfId="26853"/>
    <cellStyle name="SAPBEXexcCritical4 2 3 3 2 3" xfId="26854"/>
    <cellStyle name="SAPBEXexcCritical4 2 3 3 2 3 2" xfId="26855"/>
    <cellStyle name="SAPBEXexcCritical4 2 3 3 2 3 2 2" xfId="26856"/>
    <cellStyle name="SAPBEXexcCritical4 2 3 3 2 3 3" xfId="26857"/>
    <cellStyle name="SAPBEXexcCritical4 2 3 3 2 4" xfId="26858"/>
    <cellStyle name="SAPBEXexcCritical4 2 3 3 2 4 2" xfId="26859"/>
    <cellStyle name="SAPBEXexcCritical4 2 3 3 2 5" xfId="26860"/>
    <cellStyle name="SAPBEXexcCritical4 2 3 3 2 5 2" xfId="26861"/>
    <cellStyle name="SAPBEXexcCritical4 2 3 3 2 6" xfId="26862"/>
    <cellStyle name="SAPBEXexcCritical4 2 3 3 3" xfId="26863"/>
    <cellStyle name="SAPBEXexcCritical4 2 3 3 3 2" xfId="26864"/>
    <cellStyle name="SAPBEXexcCritical4 2 3 3 3 2 2" xfId="26865"/>
    <cellStyle name="SAPBEXexcCritical4 2 3 3 3 2 2 2" xfId="26866"/>
    <cellStyle name="SAPBEXexcCritical4 2 3 3 3 2 3" xfId="26867"/>
    <cellStyle name="SAPBEXexcCritical4 2 3 3 3 3" xfId="26868"/>
    <cellStyle name="SAPBEXexcCritical4 2 3 3 3 3 2" xfId="26869"/>
    <cellStyle name="SAPBEXexcCritical4 2 3 3 3 3 2 2" xfId="26870"/>
    <cellStyle name="SAPBEXexcCritical4 2 3 3 3 3 3" xfId="26871"/>
    <cellStyle name="SAPBEXexcCritical4 2 3 3 3 4" xfId="26872"/>
    <cellStyle name="SAPBEXexcCritical4 2 3 3 3 4 2" xfId="26873"/>
    <cellStyle name="SAPBEXexcCritical4 2 3 3 3 5" xfId="26874"/>
    <cellStyle name="SAPBEXexcCritical4 2 3 3 3 5 2" xfId="26875"/>
    <cellStyle name="SAPBEXexcCritical4 2 3 3 3 6" xfId="26876"/>
    <cellStyle name="SAPBEXexcCritical4 2 3 3 4" xfId="26877"/>
    <cellStyle name="SAPBEXexcCritical4 2 3 3 4 2" xfId="26878"/>
    <cellStyle name="SAPBEXexcCritical4 2 3 3 4 2 2" xfId="26879"/>
    <cellStyle name="SAPBEXexcCritical4 2 3 3 4 3" xfId="26880"/>
    <cellStyle name="SAPBEXexcCritical4 2 3 3 5" xfId="26881"/>
    <cellStyle name="SAPBEXexcCritical4 2 3 3 5 2" xfId="26882"/>
    <cellStyle name="SAPBEXexcCritical4 2 3 3 5 2 2" xfId="26883"/>
    <cellStyle name="SAPBEXexcCritical4 2 3 3 5 3" xfId="26884"/>
    <cellStyle name="SAPBEXexcCritical4 2 3 3 6" xfId="26885"/>
    <cellStyle name="SAPBEXexcCritical4 2 3 3 6 2" xfId="26886"/>
    <cellStyle name="SAPBEXexcCritical4 2 3 3 7" xfId="26887"/>
    <cellStyle name="SAPBEXexcCritical4 2 3 3 7 2" xfId="26888"/>
    <cellStyle name="SAPBEXexcCritical4 2 3 3 8" xfId="26889"/>
    <cellStyle name="SAPBEXexcCritical4 2 3 3_Other Benefits Allocation %" xfId="26890"/>
    <cellStyle name="SAPBEXexcCritical4 2 3 4" xfId="26891"/>
    <cellStyle name="SAPBEXexcCritical4 2 3 4 2" xfId="26892"/>
    <cellStyle name="SAPBEXexcCritical4 2 3 4 2 2" xfId="26893"/>
    <cellStyle name="SAPBEXexcCritical4 2 3 4 2 3" xfId="26894"/>
    <cellStyle name="SAPBEXexcCritical4 2 3 4 3" xfId="26895"/>
    <cellStyle name="SAPBEXexcCritical4 2 3 4 4" xfId="26896"/>
    <cellStyle name="SAPBEXexcCritical4 2 3 5" xfId="26897"/>
    <cellStyle name="SAPBEXexcCritical4 2 3 5 2" xfId="26898"/>
    <cellStyle name="SAPBEXexcCritical4 2 3 5 2 2" xfId="26899"/>
    <cellStyle name="SAPBEXexcCritical4 2 3 5 2 3" xfId="26900"/>
    <cellStyle name="SAPBEXexcCritical4 2 3 5 3" xfId="26901"/>
    <cellStyle name="SAPBEXexcCritical4 2 3 5 4" xfId="26902"/>
    <cellStyle name="SAPBEXexcCritical4 2 3 6" xfId="26903"/>
    <cellStyle name="SAPBEXexcCritical4 2 3 6 2" xfId="26904"/>
    <cellStyle name="SAPBEXexcCritical4 2 3 6 2 2" xfId="26905"/>
    <cellStyle name="SAPBEXexcCritical4 2 3 6 2 3" xfId="26906"/>
    <cellStyle name="SAPBEXexcCritical4 2 3 6 3" xfId="26907"/>
    <cellStyle name="SAPBEXexcCritical4 2 3 6 4" xfId="26908"/>
    <cellStyle name="SAPBEXexcCritical4 2 3 7" xfId="26909"/>
    <cellStyle name="SAPBEXexcCritical4 2 3 7 2" xfId="26910"/>
    <cellStyle name="SAPBEXexcCritical4 2 3 7 2 2" xfId="26911"/>
    <cellStyle name="SAPBEXexcCritical4 2 3 7 3" xfId="26912"/>
    <cellStyle name="SAPBEXexcCritical4 2 3 8" xfId="26913"/>
    <cellStyle name="SAPBEXexcCritical4 2 3 8 2" xfId="26914"/>
    <cellStyle name="SAPBEXexcCritical4 2 3 8 2 2" xfId="26915"/>
    <cellStyle name="SAPBEXexcCritical4 2 3 8 3" xfId="26916"/>
    <cellStyle name="SAPBEXexcCritical4 2 3 9" xfId="26917"/>
    <cellStyle name="SAPBEXexcCritical4 2 3 9 2" xfId="26918"/>
    <cellStyle name="SAPBEXexcCritical4 2 3 9 2 2" xfId="26919"/>
    <cellStyle name="SAPBEXexcCritical4 2 3 9 3" xfId="26920"/>
    <cellStyle name="SAPBEXexcCritical4 2 3_401K Summary" xfId="26921"/>
    <cellStyle name="SAPBEXexcCritical4 2 4" xfId="26922"/>
    <cellStyle name="SAPBEXexcCritical4 2 4 2" xfId="26923"/>
    <cellStyle name="SAPBEXexcCritical4 2 4 2 2" xfId="26924"/>
    <cellStyle name="SAPBEXexcCritical4 2 4 2 2 2" xfId="26925"/>
    <cellStyle name="SAPBEXexcCritical4 2 4 2 2 2 2" xfId="26926"/>
    <cellStyle name="SAPBEXexcCritical4 2 4 2 2 3" xfId="26927"/>
    <cellStyle name="SAPBEXexcCritical4 2 4 2 3" xfId="26928"/>
    <cellStyle name="SAPBEXexcCritical4 2 4 2 3 2" xfId="26929"/>
    <cellStyle name="SAPBEXexcCritical4 2 4 2 3 2 2" xfId="26930"/>
    <cellStyle name="SAPBEXexcCritical4 2 4 2 3 3" xfId="26931"/>
    <cellStyle name="SAPBEXexcCritical4 2 4 2 4" xfId="26932"/>
    <cellStyle name="SAPBEXexcCritical4 2 4 2 4 2" xfId="26933"/>
    <cellStyle name="SAPBEXexcCritical4 2 4 2 5" xfId="26934"/>
    <cellStyle name="SAPBEXexcCritical4 2 4 2 5 2" xfId="26935"/>
    <cellStyle name="SAPBEXexcCritical4 2 4 2 6" xfId="26936"/>
    <cellStyle name="SAPBEXexcCritical4 2 4 3" xfId="26937"/>
    <cellStyle name="SAPBEXexcCritical4 2 4 3 2" xfId="26938"/>
    <cellStyle name="SAPBEXexcCritical4 2 4 3 2 2" xfId="26939"/>
    <cellStyle name="SAPBEXexcCritical4 2 4 3 2 2 2" xfId="26940"/>
    <cellStyle name="SAPBEXexcCritical4 2 4 3 2 3" xfId="26941"/>
    <cellStyle name="SAPBEXexcCritical4 2 4 3 3" xfId="26942"/>
    <cellStyle name="SAPBEXexcCritical4 2 4 3 3 2" xfId="26943"/>
    <cellStyle name="SAPBEXexcCritical4 2 4 3 3 2 2" xfId="26944"/>
    <cellStyle name="SAPBEXexcCritical4 2 4 3 3 3" xfId="26945"/>
    <cellStyle name="SAPBEXexcCritical4 2 4 3 4" xfId="26946"/>
    <cellStyle name="SAPBEXexcCritical4 2 4 3 4 2" xfId="26947"/>
    <cellStyle name="SAPBEXexcCritical4 2 4 3 5" xfId="26948"/>
    <cellStyle name="SAPBEXexcCritical4 2 4 3 5 2" xfId="26949"/>
    <cellStyle name="SAPBEXexcCritical4 2 4 3 6" xfId="26950"/>
    <cellStyle name="SAPBEXexcCritical4 2 4 4" xfId="26951"/>
    <cellStyle name="SAPBEXexcCritical4 2 4 4 2" xfId="26952"/>
    <cellStyle name="SAPBEXexcCritical4 2 4 4 2 2" xfId="26953"/>
    <cellStyle name="SAPBEXexcCritical4 2 4 4 2 2 2" xfId="26954"/>
    <cellStyle name="SAPBEXexcCritical4 2 4 4 2 3" xfId="26955"/>
    <cellStyle name="SAPBEXexcCritical4 2 4 4 3" xfId="26956"/>
    <cellStyle name="SAPBEXexcCritical4 2 4 4 3 2" xfId="26957"/>
    <cellStyle name="SAPBEXexcCritical4 2 4 4 3 2 2" xfId="26958"/>
    <cellStyle name="SAPBEXexcCritical4 2 4 4 3 3" xfId="26959"/>
    <cellStyle name="SAPBEXexcCritical4 2 4 4 4" xfId="26960"/>
    <cellStyle name="SAPBEXexcCritical4 2 4 4 4 2" xfId="26961"/>
    <cellStyle name="SAPBEXexcCritical4 2 4 4 5" xfId="26962"/>
    <cellStyle name="SAPBEXexcCritical4 2 4 4 5 2" xfId="26963"/>
    <cellStyle name="SAPBEXexcCritical4 2 4 4 6" xfId="26964"/>
    <cellStyle name="SAPBEXexcCritical4 2 4 5" xfId="26965"/>
    <cellStyle name="SAPBEXexcCritical4 2 4 5 2" xfId="26966"/>
    <cellStyle name="SAPBEXexcCritical4 2 4 5 2 2" xfId="26967"/>
    <cellStyle name="SAPBEXexcCritical4 2 4 5 2 3" xfId="26968"/>
    <cellStyle name="SAPBEXexcCritical4 2 4 5 3" xfId="26969"/>
    <cellStyle name="SAPBEXexcCritical4 2 4 5 4" xfId="26970"/>
    <cellStyle name="SAPBEXexcCritical4 2 4 6" xfId="26971"/>
    <cellStyle name="SAPBEXexcCritical4 2 4 6 2" xfId="26972"/>
    <cellStyle name="SAPBEXexcCritical4 2 4 6 2 2" xfId="26973"/>
    <cellStyle name="SAPBEXexcCritical4 2 4 6 2 3" xfId="26974"/>
    <cellStyle name="SAPBEXexcCritical4 2 4 6 3" xfId="26975"/>
    <cellStyle name="SAPBEXexcCritical4 2 4 6 4" xfId="26976"/>
    <cellStyle name="SAPBEXexcCritical4 2 4 7" xfId="26977"/>
    <cellStyle name="SAPBEXexcCritical4 2 4 7 2" xfId="26978"/>
    <cellStyle name="SAPBEXexcCritical4 2 4 7 3" xfId="26979"/>
    <cellStyle name="SAPBEXexcCritical4 2 4 8" xfId="26980"/>
    <cellStyle name="SAPBEXexcCritical4 2 4 9" xfId="26981"/>
    <cellStyle name="SAPBEXexcCritical4 2 4_Other Benefits Allocation %" xfId="26982"/>
    <cellStyle name="SAPBEXexcCritical4 2 5" xfId="26983"/>
    <cellStyle name="SAPBEXexcCritical4 2 5 2" xfId="26984"/>
    <cellStyle name="SAPBEXexcCritical4 2 5 2 2" xfId="26985"/>
    <cellStyle name="SAPBEXexcCritical4 2 5 2 2 2" xfId="26986"/>
    <cellStyle name="SAPBEXexcCritical4 2 5 2 2 3" xfId="26987"/>
    <cellStyle name="SAPBEXexcCritical4 2 5 2 3" xfId="26988"/>
    <cellStyle name="SAPBEXexcCritical4 2 5 2 4" xfId="26989"/>
    <cellStyle name="SAPBEXexcCritical4 2 5 3" xfId="26990"/>
    <cellStyle name="SAPBEXexcCritical4 2 5 3 2" xfId="26991"/>
    <cellStyle name="SAPBEXexcCritical4 2 5 3 2 2" xfId="26992"/>
    <cellStyle name="SAPBEXexcCritical4 2 5 3 2 3" xfId="26993"/>
    <cellStyle name="SAPBEXexcCritical4 2 5 3 3" xfId="26994"/>
    <cellStyle name="SAPBEXexcCritical4 2 5 3 4" xfId="26995"/>
    <cellStyle name="SAPBEXexcCritical4 2 5 4" xfId="26996"/>
    <cellStyle name="SAPBEXexcCritical4 2 5 4 2" xfId="26997"/>
    <cellStyle name="SAPBEXexcCritical4 2 5 4 2 2" xfId="26998"/>
    <cellStyle name="SAPBEXexcCritical4 2 5 4 2 3" xfId="26999"/>
    <cellStyle name="SAPBEXexcCritical4 2 5 4 3" xfId="27000"/>
    <cellStyle name="SAPBEXexcCritical4 2 5 4 4" xfId="27001"/>
    <cellStyle name="SAPBEXexcCritical4 2 5 5" xfId="27002"/>
    <cellStyle name="SAPBEXexcCritical4 2 5 5 2" xfId="27003"/>
    <cellStyle name="SAPBEXexcCritical4 2 5 5 2 2" xfId="27004"/>
    <cellStyle name="SAPBEXexcCritical4 2 5 5 2 3" xfId="27005"/>
    <cellStyle name="SAPBEXexcCritical4 2 5 5 3" xfId="27006"/>
    <cellStyle name="SAPBEXexcCritical4 2 5 5 4" xfId="27007"/>
    <cellStyle name="SAPBEXexcCritical4 2 5 6" xfId="27008"/>
    <cellStyle name="SAPBEXexcCritical4 2 5 6 2" xfId="27009"/>
    <cellStyle name="SAPBEXexcCritical4 2 5 6 2 2" xfId="27010"/>
    <cellStyle name="SAPBEXexcCritical4 2 5 6 2 3" xfId="27011"/>
    <cellStyle name="SAPBEXexcCritical4 2 5 6 3" xfId="27012"/>
    <cellStyle name="SAPBEXexcCritical4 2 5 6 4" xfId="27013"/>
    <cellStyle name="SAPBEXexcCritical4 2 5 7" xfId="27014"/>
    <cellStyle name="SAPBEXexcCritical4 2 5 7 2" xfId="27015"/>
    <cellStyle name="SAPBEXexcCritical4 2 5 7 3" xfId="27016"/>
    <cellStyle name="SAPBEXexcCritical4 2 5 8" xfId="27017"/>
    <cellStyle name="SAPBEXexcCritical4 2 5 9" xfId="27018"/>
    <cellStyle name="SAPBEXexcCritical4 2 6" xfId="27019"/>
    <cellStyle name="SAPBEXexcCritical4 2 6 2" xfId="27020"/>
    <cellStyle name="SAPBEXexcCritical4 2 6 2 2" xfId="27021"/>
    <cellStyle name="SAPBEXexcCritical4 2 6 2 3" xfId="27022"/>
    <cellStyle name="SAPBEXexcCritical4 2 6 3" xfId="27023"/>
    <cellStyle name="SAPBEXexcCritical4 2 6 4" xfId="27024"/>
    <cellStyle name="SAPBEXexcCritical4 2 7" xfId="27025"/>
    <cellStyle name="SAPBEXexcCritical4 2 7 2" xfId="27026"/>
    <cellStyle name="SAPBEXexcCritical4 2 7 2 2" xfId="27027"/>
    <cellStyle name="SAPBEXexcCritical4 2 7 2 3" xfId="27028"/>
    <cellStyle name="SAPBEXexcCritical4 2 7 3" xfId="27029"/>
    <cellStyle name="SAPBEXexcCritical4 2 7 4" xfId="27030"/>
    <cellStyle name="SAPBEXexcCritical4 2 8" xfId="27031"/>
    <cellStyle name="SAPBEXexcCritical4 2 8 2" xfId="27032"/>
    <cellStyle name="SAPBEXexcCritical4 2 8 2 2" xfId="27033"/>
    <cellStyle name="SAPBEXexcCritical4 2 8 2 3" xfId="27034"/>
    <cellStyle name="SAPBEXexcCritical4 2 8 3" xfId="27035"/>
    <cellStyle name="SAPBEXexcCritical4 2 8 4" xfId="27036"/>
    <cellStyle name="SAPBEXexcCritical4 2 9" xfId="27037"/>
    <cellStyle name="SAPBEXexcCritical4 2 9 2" xfId="27038"/>
    <cellStyle name="SAPBEXexcCritical4 2 9 2 2" xfId="27039"/>
    <cellStyle name="SAPBEXexcCritical4 2 9 2 2 2" xfId="27040"/>
    <cellStyle name="SAPBEXexcCritical4 2 9 2 2 2 2" xfId="27041"/>
    <cellStyle name="SAPBEXexcCritical4 2 9 2 2 3" xfId="27042"/>
    <cellStyle name="SAPBEXexcCritical4 2 9 2 3" xfId="27043"/>
    <cellStyle name="SAPBEXexcCritical4 2 9 2 3 2" xfId="27044"/>
    <cellStyle name="SAPBEXexcCritical4 2 9 2 3 2 2" xfId="27045"/>
    <cellStyle name="SAPBEXexcCritical4 2 9 2 3 3" xfId="27046"/>
    <cellStyle name="SAPBEXexcCritical4 2 9 2 4" xfId="27047"/>
    <cellStyle name="SAPBEXexcCritical4 2 9 2 4 2" xfId="27048"/>
    <cellStyle name="SAPBEXexcCritical4 2 9 2 5" xfId="27049"/>
    <cellStyle name="SAPBEXexcCritical4 2 9 2 5 2" xfId="27050"/>
    <cellStyle name="SAPBEXexcCritical4 2 9 2 6" xfId="27051"/>
    <cellStyle name="SAPBEXexcCritical4 2 9 3" xfId="27052"/>
    <cellStyle name="SAPBEXexcCritical4 2 9 3 2" xfId="27053"/>
    <cellStyle name="SAPBEXexcCritical4 2 9 3 2 2" xfId="27054"/>
    <cellStyle name="SAPBEXexcCritical4 2 9 3 2 2 2" xfId="27055"/>
    <cellStyle name="SAPBEXexcCritical4 2 9 3 2 3" xfId="27056"/>
    <cellStyle name="SAPBEXexcCritical4 2 9 3 3" xfId="27057"/>
    <cellStyle name="SAPBEXexcCritical4 2 9 3 3 2" xfId="27058"/>
    <cellStyle name="SAPBEXexcCritical4 2 9 3 3 2 2" xfId="27059"/>
    <cellStyle name="SAPBEXexcCritical4 2 9 3 3 3" xfId="27060"/>
    <cellStyle name="SAPBEXexcCritical4 2 9 3 4" xfId="27061"/>
    <cellStyle name="SAPBEXexcCritical4 2 9 3 4 2" xfId="27062"/>
    <cellStyle name="SAPBEXexcCritical4 2 9 3 5" xfId="27063"/>
    <cellStyle name="SAPBEXexcCritical4 2 9 3 5 2" xfId="27064"/>
    <cellStyle name="SAPBEXexcCritical4 2 9 3 6" xfId="27065"/>
    <cellStyle name="SAPBEXexcCritical4 2 9 4" xfId="27066"/>
    <cellStyle name="SAPBEXexcCritical4 2 9 4 2" xfId="27067"/>
    <cellStyle name="SAPBEXexcCritical4 2 9 4 2 2" xfId="27068"/>
    <cellStyle name="SAPBEXexcCritical4 2 9 4 3" xfId="27069"/>
    <cellStyle name="SAPBEXexcCritical4 2 9 5" xfId="27070"/>
    <cellStyle name="SAPBEXexcCritical4 2 9 5 2" xfId="27071"/>
    <cellStyle name="SAPBEXexcCritical4 2 9 5 2 2" xfId="27072"/>
    <cellStyle name="SAPBEXexcCritical4 2 9 5 3" xfId="27073"/>
    <cellStyle name="SAPBEXexcCritical4 2 9 6" xfId="27074"/>
    <cellStyle name="SAPBEXexcCritical4 2 9 6 2" xfId="27075"/>
    <cellStyle name="SAPBEXexcCritical4 2 9 7" xfId="27076"/>
    <cellStyle name="SAPBEXexcCritical4 2 9 7 2" xfId="27077"/>
    <cellStyle name="SAPBEXexcCritical4 2 9 8" xfId="27078"/>
    <cellStyle name="SAPBEXexcCritical4 2 9_Other Benefits Allocation %" xfId="27079"/>
    <cellStyle name="SAPBEXexcCritical4 2_401K Summary" xfId="27080"/>
    <cellStyle name="SAPBEXexcCritical4 3" xfId="27081"/>
    <cellStyle name="SAPBEXexcCritical4 3 10" xfId="27082"/>
    <cellStyle name="SAPBEXexcCritical4 3 10 2" xfId="27083"/>
    <cellStyle name="SAPBEXexcCritical4 3 10 2 2" xfId="27084"/>
    <cellStyle name="SAPBEXexcCritical4 3 10 3" xfId="27085"/>
    <cellStyle name="SAPBEXexcCritical4 3 11" xfId="27086"/>
    <cellStyle name="SAPBEXexcCritical4 3 11 2" xfId="27087"/>
    <cellStyle name="SAPBEXexcCritical4 3 11 2 2" xfId="27088"/>
    <cellStyle name="SAPBEXexcCritical4 3 11 3" xfId="27089"/>
    <cellStyle name="SAPBEXexcCritical4 3 12" xfId="27090"/>
    <cellStyle name="SAPBEXexcCritical4 3 12 2" xfId="27091"/>
    <cellStyle name="SAPBEXexcCritical4 3 13" xfId="27092"/>
    <cellStyle name="SAPBEXexcCritical4 3 2" xfId="27093"/>
    <cellStyle name="SAPBEXexcCritical4 3 2 2" xfId="27094"/>
    <cellStyle name="SAPBEXexcCritical4 3 2 2 2" xfId="27095"/>
    <cellStyle name="SAPBEXexcCritical4 3 2 2 2 2" xfId="27096"/>
    <cellStyle name="SAPBEXexcCritical4 3 2 2 2 2 2" xfId="27097"/>
    <cellStyle name="SAPBEXexcCritical4 3 2 2 2 2 2 2" xfId="27098"/>
    <cellStyle name="SAPBEXexcCritical4 3 2 2 2 2 3" xfId="27099"/>
    <cellStyle name="SAPBEXexcCritical4 3 2 2 2 3" xfId="27100"/>
    <cellStyle name="SAPBEXexcCritical4 3 2 2 2 3 2" xfId="27101"/>
    <cellStyle name="SAPBEXexcCritical4 3 2 2 2 3 2 2" xfId="27102"/>
    <cellStyle name="SAPBEXexcCritical4 3 2 2 2 3 3" xfId="27103"/>
    <cellStyle name="SAPBEXexcCritical4 3 2 2 2 4" xfId="27104"/>
    <cellStyle name="SAPBEXexcCritical4 3 2 2 2 4 2" xfId="27105"/>
    <cellStyle name="SAPBEXexcCritical4 3 2 2 2 5" xfId="27106"/>
    <cellStyle name="SAPBEXexcCritical4 3 2 2 2 5 2" xfId="27107"/>
    <cellStyle name="SAPBEXexcCritical4 3 2 2 2 6" xfId="27108"/>
    <cellStyle name="SAPBEXexcCritical4 3 2 2 3" xfId="27109"/>
    <cellStyle name="SAPBEXexcCritical4 3 2 2 3 2" xfId="27110"/>
    <cellStyle name="SAPBEXexcCritical4 3 2 2 3 2 2" xfId="27111"/>
    <cellStyle name="SAPBEXexcCritical4 3 2 2 3 2 2 2" xfId="27112"/>
    <cellStyle name="SAPBEXexcCritical4 3 2 2 3 2 3" xfId="27113"/>
    <cellStyle name="SAPBEXexcCritical4 3 2 2 3 3" xfId="27114"/>
    <cellStyle name="SAPBEXexcCritical4 3 2 2 3 3 2" xfId="27115"/>
    <cellStyle name="SAPBEXexcCritical4 3 2 2 3 3 2 2" xfId="27116"/>
    <cellStyle name="SAPBEXexcCritical4 3 2 2 3 3 3" xfId="27117"/>
    <cellStyle name="SAPBEXexcCritical4 3 2 2 3 4" xfId="27118"/>
    <cellStyle name="SAPBEXexcCritical4 3 2 2 3 4 2" xfId="27119"/>
    <cellStyle name="SAPBEXexcCritical4 3 2 2 3 5" xfId="27120"/>
    <cellStyle name="SAPBEXexcCritical4 3 2 2 3 5 2" xfId="27121"/>
    <cellStyle name="SAPBEXexcCritical4 3 2 2 3 6" xfId="27122"/>
    <cellStyle name="SAPBEXexcCritical4 3 2 2 4" xfId="27123"/>
    <cellStyle name="SAPBEXexcCritical4 3 2 2 4 2" xfId="27124"/>
    <cellStyle name="SAPBEXexcCritical4 3 2 2 4 2 2" xfId="27125"/>
    <cellStyle name="SAPBEXexcCritical4 3 2 2 4 2 2 2" xfId="27126"/>
    <cellStyle name="SAPBEXexcCritical4 3 2 2 4 2 3" xfId="27127"/>
    <cellStyle name="SAPBEXexcCritical4 3 2 2 4 3" xfId="27128"/>
    <cellStyle name="SAPBEXexcCritical4 3 2 2 4 3 2" xfId="27129"/>
    <cellStyle name="SAPBEXexcCritical4 3 2 2 4 3 2 2" xfId="27130"/>
    <cellStyle name="SAPBEXexcCritical4 3 2 2 4 3 3" xfId="27131"/>
    <cellStyle name="SAPBEXexcCritical4 3 2 2 4 4" xfId="27132"/>
    <cellStyle name="SAPBEXexcCritical4 3 2 2 4 4 2" xfId="27133"/>
    <cellStyle name="SAPBEXexcCritical4 3 2 2 4 5" xfId="27134"/>
    <cellStyle name="SAPBEXexcCritical4 3 2 2 4 5 2" xfId="27135"/>
    <cellStyle name="SAPBEXexcCritical4 3 2 2 4 6" xfId="27136"/>
    <cellStyle name="SAPBEXexcCritical4 3 2 2 5" xfId="27137"/>
    <cellStyle name="SAPBEXexcCritical4 3 2 2 5 2" xfId="27138"/>
    <cellStyle name="SAPBEXexcCritical4 3 2 2 5 2 2" xfId="27139"/>
    <cellStyle name="SAPBEXexcCritical4 3 2 2 5 3" xfId="27140"/>
    <cellStyle name="SAPBEXexcCritical4 3 2 2 6" xfId="27141"/>
    <cellStyle name="SAPBEXexcCritical4 3 2 2_Other Benefits Allocation %" xfId="27142"/>
    <cellStyle name="SAPBEXexcCritical4 3 2 3" xfId="27143"/>
    <cellStyle name="SAPBEXexcCritical4 3 2 3 2" xfId="27144"/>
    <cellStyle name="SAPBEXexcCritical4 3 2 3 2 2" xfId="27145"/>
    <cellStyle name="SAPBEXexcCritical4 3 2 3 2 2 2" xfId="27146"/>
    <cellStyle name="SAPBEXexcCritical4 3 2 3 2 3" xfId="27147"/>
    <cellStyle name="SAPBEXexcCritical4 3 2 3 3" xfId="27148"/>
    <cellStyle name="SAPBEXexcCritical4 3 2 3 3 2" xfId="27149"/>
    <cellStyle name="SAPBEXexcCritical4 3 2 3 3 2 2" xfId="27150"/>
    <cellStyle name="SAPBEXexcCritical4 3 2 3 3 3" xfId="27151"/>
    <cellStyle name="SAPBEXexcCritical4 3 2 3 4" xfId="27152"/>
    <cellStyle name="SAPBEXexcCritical4 3 2 3 4 2" xfId="27153"/>
    <cellStyle name="SAPBEXexcCritical4 3 2 3 5" xfId="27154"/>
    <cellStyle name="SAPBEXexcCritical4 3 2 3 5 2" xfId="27155"/>
    <cellStyle name="SAPBEXexcCritical4 3 2 3 6" xfId="27156"/>
    <cellStyle name="SAPBEXexcCritical4 3 2 4" xfId="27157"/>
    <cellStyle name="SAPBEXexcCritical4 3 2 4 2" xfId="27158"/>
    <cellStyle name="SAPBEXexcCritical4 3 2 4 2 2" xfId="27159"/>
    <cellStyle name="SAPBEXexcCritical4 3 2 4 2 2 2" xfId="27160"/>
    <cellStyle name="SAPBEXexcCritical4 3 2 4 2 3" xfId="27161"/>
    <cellStyle name="SAPBEXexcCritical4 3 2 4 3" xfId="27162"/>
    <cellStyle name="SAPBEXexcCritical4 3 2 4 3 2" xfId="27163"/>
    <cellStyle name="SAPBEXexcCritical4 3 2 4 3 2 2" xfId="27164"/>
    <cellStyle name="SAPBEXexcCritical4 3 2 4 3 3" xfId="27165"/>
    <cellStyle name="SAPBEXexcCritical4 3 2 4 4" xfId="27166"/>
    <cellStyle name="SAPBEXexcCritical4 3 2 4 4 2" xfId="27167"/>
    <cellStyle name="SAPBEXexcCritical4 3 2 4 5" xfId="27168"/>
    <cellStyle name="SAPBEXexcCritical4 3 2 4 5 2" xfId="27169"/>
    <cellStyle name="SAPBEXexcCritical4 3 2 4 6" xfId="27170"/>
    <cellStyle name="SAPBEXexcCritical4 3 2 5" xfId="27171"/>
    <cellStyle name="SAPBEXexcCritical4 3 2 5 2" xfId="27172"/>
    <cellStyle name="SAPBEXexcCritical4 3 2 5 2 2" xfId="27173"/>
    <cellStyle name="SAPBEXexcCritical4 3 2 5 2 2 2" xfId="27174"/>
    <cellStyle name="SAPBEXexcCritical4 3 2 5 2 3" xfId="27175"/>
    <cellStyle name="SAPBEXexcCritical4 3 2 5 3" xfId="27176"/>
    <cellStyle name="SAPBEXexcCritical4 3 2 5 3 2" xfId="27177"/>
    <cellStyle name="SAPBEXexcCritical4 3 2 5 3 2 2" xfId="27178"/>
    <cellStyle name="SAPBEXexcCritical4 3 2 5 3 3" xfId="27179"/>
    <cellStyle name="SAPBEXexcCritical4 3 2 5 4" xfId="27180"/>
    <cellStyle name="SAPBEXexcCritical4 3 2 5 4 2" xfId="27181"/>
    <cellStyle name="SAPBEXexcCritical4 3 2 5 5" xfId="27182"/>
    <cellStyle name="SAPBEXexcCritical4 3 2 5 5 2" xfId="27183"/>
    <cellStyle name="SAPBEXexcCritical4 3 2 5 6" xfId="27184"/>
    <cellStyle name="SAPBEXexcCritical4 3 2 6" xfId="27185"/>
    <cellStyle name="SAPBEXexcCritical4 3 2 6 2" xfId="27186"/>
    <cellStyle name="SAPBEXexcCritical4 3 2 6 2 2" xfId="27187"/>
    <cellStyle name="SAPBEXexcCritical4 3 2 6 2 3" xfId="27188"/>
    <cellStyle name="SAPBEXexcCritical4 3 2 6 3" xfId="27189"/>
    <cellStyle name="SAPBEXexcCritical4 3 2 6 4" xfId="27190"/>
    <cellStyle name="SAPBEXexcCritical4 3 2 7" xfId="27191"/>
    <cellStyle name="SAPBEXexcCritical4 3 2 7 2" xfId="27192"/>
    <cellStyle name="SAPBEXexcCritical4 3 2 7 3" xfId="27193"/>
    <cellStyle name="SAPBEXexcCritical4 3 2 8" xfId="27194"/>
    <cellStyle name="SAPBEXexcCritical4 3 2 9" xfId="27195"/>
    <cellStyle name="SAPBEXexcCritical4 3 2_Other Benefits Allocation %" xfId="27196"/>
    <cellStyle name="SAPBEXexcCritical4 3 3" xfId="27197"/>
    <cellStyle name="SAPBEXexcCritical4 3 3 2" xfId="27198"/>
    <cellStyle name="SAPBEXexcCritical4 3 3 2 2" xfId="27199"/>
    <cellStyle name="SAPBEXexcCritical4 3 3 2 2 2" xfId="27200"/>
    <cellStyle name="SAPBEXexcCritical4 3 3 2 2 3" xfId="27201"/>
    <cellStyle name="SAPBEXexcCritical4 3 3 2 3" xfId="27202"/>
    <cellStyle name="SAPBEXexcCritical4 3 3 2 4" xfId="27203"/>
    <cellStyle name="SAPBEXexcCritical4 3 3 3" xfId="27204"/>
    <cellStyle name="SAPBEXexcCritical4 3 3 3 2" xfId="27205"/>
    <cellStyle name="SAPBEXexcCritical4 3 3 3 2 2" xfId="27206"/>
    <cellStyle name="SAPBEXexcCritical4 3 3 3 2 3" xfId="27207"/>
    <cellStyle name="SAPBEXexcCritical4 3 3 3 3" xfId="27208"/>
    <cellStyle name="SAPBEXexcCritical4 3 3 3 4" xfId="27209"/>
    <cellStyle name="SAPBEXexcCritical4 3 3 4" xfId="27210"/>
    <cellStyle name="SAPBEXexcCritical4 3 3 4 2" xfId="27211"/>
    <cellStyle name="SAPBEXexcCritical4 3 3 4 2 2" xfId="27212"/>
    <cellStyle name="SAPBEXexcCritical4 3 3 4 2 3" xfId="27213"/>
    <cellStyle name="SAPBEXexcCritical4 3 3 4 3" xfId="27214"/>
    <cellStyle name="SAPBEXexcCritical4 3 3 4 4" xfId="27215"/>
    <cellStyle name="SAPBEXexcCritical4 3 3 5" xfId="27216"/>
    <cellStyle name="SAPBEXexcCritical4 3 3 5 2" xfId="27217"/>
    <cellStyle name="SAPBEXexcCritical4 3 3 5 2 2" xfId="27218"/>
    <cellStyle name="SAPBEXexcCritical4 3 3 5 2 3" xfId="27219"/>
    <cellStyle name="SAPBEXexcCritical4 3 3 5 3" xfId="27220"/>
    <cellStyle name="SAPBEXexcCritical4 3 3 5 4" xfId="27221"/>
    <cellStyle name="SAPBEXexcCritical4 3 3 6" xfId="27222"/>
    <cellStyle name="SAPBEXexcCritical4 3 3 6 2" xfId="27223"/>
    <cellStyle name="SAPBEXexcCritical4 3 3 6 2 2" xfId="27224"/>
    <cellStyle name="SAPBEXexcCritical4 3 3 6 2 3" xfId="27225"/>
    <cellStyle name="SAPBEXexcCritical4 3 3 6 3" xfId="27226"/>
    <cellStyle name="SAPBEXexcCritical4 3 3 6 4" xfId="27227"/>
    <cellStyle name="SAPBEXexcCritical4 3 3 7" xfId="27228"/>
    <cellStyle name="SAPBEXexcCritical4 3 3 7 2" xfId="27229"/>
    <cellStyle name="SAPBEXexcCritical4 3 3 7 3" xfId="27230"/>
    <cellStyle name="SAPBEXexcCritical4 3 3 8" xfId="27231"/>
    <cellStyle name="SAPBEXexcCritical4 3 3 9" xfId="27232"/>
    <cellStyle name="SAPBEXexcCritical4 3 4" xfId="27233"/>
    <cellStyle name="SAPBEXexcCritical4 3 4 2" xfId="27234"/>
    <cellStyle name="SAPBEXexcCritical4 3 4 2 2" xfId="27235"/>
    <cellStyle name="SAPBEXexcCritical4 3 4 2 2 2" xfId="27236"/>
    <cellStyle name="SAPBEXexcCritical4 3 4 2 2 2 2" xfId="27237"/>
    <cellStyle name="SAPBEXexcCritical4 3 4 2 2 3" xfId="27238"/>
    <cellStyle name="SAPBEXexcCritical4 3 4 2 3" xfId="27239"/>
    <cellStyle name="SAPBEXexcCritical4 3 4 2 3 2" xfId="27240"/>
    <cellStyle name="SAPBEXexcCritical4 3 4 2 3 2 2" xfId="27241"/>
    <cellStyle name="SAPBEXexcCritical4 3 4 2 3 3" xfId="27242"/>
    <cellStyle name="SAPBEXexcCritical4 3 4 2 4" xfId="27243"/>
    <cellStyle name="SAPBEXexcCritical4 3 4 2 4 2" xfId="27244"/>
    <cellStyle name="SAPBEXexcCritical4 3 4 2 5" xfId="27245"/>
    <cellStyle name="SAPBEXexcCritical4 3 4 2 5 2" xfId="27246"/>
    <cellStyle name="SAPBEXexcCritical4 3 4 2 6" xfId="27247"/>
    <cellStyle name="SAPBEXexcCritical4 3 4 3" xfId="27248"/>
    <cellStyle name="SAPBEXexcCritical4 3 4 3 2" xfId="27249"/>
    <cellStyle name="SAPBEXexcCritical4 3 4 3 2 2" xfId="27250"/>
    <cellStyle name="SAPBEXexcCritical4 3 4 3 2 2 2" xfId="27251"/>
    <cellStyle name="SAPBEXexcCritical4 3 4 3 2 3" xfId="27252"/>
    <cellStyle name="SAPBEXexcCritical4 3 4 3 3" xfId="27253"/>
    <cellStyle name="SAPBEXexcCritical4 3 4 3 3 2" xfId="27254"/>
    <cellStyle name="SAPBEXexcCritical4 3 4 3 3 2 2" xfId="27255"/>
    <cellStyle name="SAPBEXexcCritical4 3 4 3 3 3" xfId="27256"/>
    <cellStyle name="SAPBEXexcCritical4 3 4 3 4" xfId="27257"/>
    <cellStyle name="SAPBEXexcCritical4 3 4 3 4 2" xfId="27258"/>
    <cellStyle name="SAPBEXexcCritical4 3 4 3 5" xfId="27259"/>
    <cellStyle name="SAPBEXexcCritical4 3 4 3 5 2" xfId="27260"/>
    <cellStyle name="SAPBEXexcCritical4 3 4 3 6" xfId="27261"/>
    <cellStyle name="SAPBEXexcCritical4 3 4 4" xfId="27262"/>
    <cellStyle name="SAPBEXexcCritical4 3 4 4 2" xfId="27263"/>
    <cellStyle name="SAPBEXexcCritical4 3 4 4 2 2" xfId="27264"/>
    <cellStyle name="SAPBEXexcCritical4 3 4 4 2 3" xfId="27265"/>
    <cellStyle name="SAPBEXexcCritical4 3 4 4 3" xfId="27266"/>
    <cellStyle name="SAPBEXexcCritical4 3 4 4 4" xfId="27267"/>
    <cellStyle name="SAPBEXexcCritical4 3 4 5" xfId="27268"/>
    <cellStyle name="SAPBEXexcCritical4 3 4 5 2" xfId="27269"/>
    <cellStyle name="SAPBEXexcCritical4 3 4 5 2 2" xfId="27270"/>
    <cellStyle name="SAPBEXexcCritical4 3 4 5 2 3" xfId="27271"/>
    <cellStyle name="SAPBEXexcCritical4 3 4 5 3" xfId="27272"/>
    <cellStyle name="SAPBEXexcCritical4 3 4 5 4" xfId="27273"/>
    <cellStyle name="SAPBEXexcCritical4 3 4 6" xfId="27274"/>
    <cellStyle name="SAPBEXexcCritical4 3 4 6 2" xfId="27275"/>
    <cellStyle name="SAPBEXexcCritical4 3 4 6 2 2" xfId="27276"/>
    <cellStyle name="SAPBEXexcCritical4 3 4 6 2 3" xfId="27277"/>
    <cellStyle name="SAPBEXexcCritical4 3 4 6 3" xfId="27278"/>
    <cellStyle name="SAPBEXexcCritical4 3 4 6 4" xfId="27279"/>
    <cellStyle name="SAPBEXexcCritical4 3 4 7" xfId="27280"/>
    <cellStyle name="SAPBEXexcCritical4 3 4 7 2" xfId="27281"/>
    <cellStyle name="SAPBEXexcCritical4 3 4 7 3" xfId="27282"/>
    <cellStyle name="SAPBEXexcCritical4 3 4 8" xfId="27283"/>
    <cellStyle name="SAPBEXexcCritical4 3 4 9" xfId="27284"/>
    <cellStyle name="SAPBEXexcCritical4 3 4_Other Benefits Allocation %" xfId="27285"/>
    <cellStyle name="SAPBEXexcCritical4 3 5" xfId="27286"/>
    <cellStyle name="SAPBEXexcCritical4 3 5 2" xfId="27287"/>
    <cellStyle name="SAPBEXexcCritical4 3 5 2 2" xfId="27288"/>
    <cellStyle name="SAPBEXexcCritical4 3 5 2 2 2" xfId="27289"/>
    <cellStyle name="SAPBEXexcCritical4 3 5 2 3" xfId="27290"/>
    <cellStyle name="SAPBEXexcCritical4 3 5 3" xfId="27291"/>
    <cellStyle name="SAPBEXexcCritical4 3 5 3 2" xfId="27292"/>
    <cellStyle name="SAPBEXexcCritical4 3 5 3 2 2" xfId="27293"/>
    <cellStyle name="SAPBEXexcCritical4 3 5 3 3" xfId="27294"/>
    <cellStyle name="SAPBEXexcCritical4 3 5 4" xfId="27295"/>
    <cellStyle name="SAPBEXexcCritical4 3 5 4 2" xfId="27296"/>
    <cellStyle name="SAPBEXexcCritical4 3 5 5" xfId="27297"/>
    <cellStyle name="SAPBEXexcCritical4 3 5 5 2" xfId="27298"/>
    <cellStyle name="SAPBEXexcCritical4 3 5 6" xfId="27299"/>
    <cellStyle name="SAPBEXexcCritical4 3 6" xfId="27300"/>
    <cellStyle name="SAPBEXexcCritical4 3 6 2" xfId="27301"/>
    <cellStyle name="SAPBEXexcCritical4 3 6 2 2" xfId="27302"/>
    <cellStyle name="SAPBEXexcCritical4 3 6 2 2 2" xfId="27303"/>
    <cellStyle name="SAPBEXexcCritical4 3 6 2 3" xfId="27304"/>
    <cellStyle name="SAPBEXexcCritical4 3 6 3" xfId="27305"/>
    <cellStyle name="SAPBEXexcCritical4 3 6 3 2" xfId="27306"/>
    <cellStyle name="SAPBEXexcCritical4 3 6 3 2 2" xfId="27307"/>
    <cellStyle name="SAPBEXexcCritical4 3 6 3 3" xfId="27308"/>
    <cellStyle name="SAPBEXexcCritical4 3 6 4" xfId="27309"/>
    <cellStyle name="SAPBEXexcCritical4 3 6 4 2" xfId="27310"/>
    <cellStyle name="SAPBEXexcCritical4 3 6 5" xfId="27311"/>
    <cellStyle name="SAPBEXexcCritical4 3 6 5 2" xfId="27312"/>
    <cellStyle name="SAPBEXexcCritical4 3 6 6" xfId="27313"/>
    <cellStyle name="SAPBEXexcCritical4 3 7" xfId="27314"/>
    <cellStyle name="SAPBEXexcCritical4 3 7 2" xfId="27315"/>
    <cellStyle name="SAPBEXexcCritical4 3 7 2 2" xfId="27316"/>
    <cellStyle name="SAPBEXexcCritical4 3 7 2 2 2" xfId="27317"/>
    <cellStyle name="SAPBEXexcCritical4 3 7 2 3" xfId="27318"/>
    <cellStyle name="SAPBEXexcCritical4 3 7 3" xfId="27319"/>
    <cellStyle name="SAPBEXexcCritical4 3 7 3 2" xfId="27320"/>
    <cellStyle name="SAPBEXexcCritical4 3 7 3 2 2" xfId="27321"/>
    <cellStyle name="SAPBEXexcCritical4 3 7 3 3" xfId="27322"/>
    <cellStyle name="SAPBEXexcCritical4 3 7 4" xfId="27323"/>
    <cellStyle name="SAPBEXexcCritical4 3 7 4 2" xfId="27324"/>
    <cellStyle name="SAPBEXexcCritical4 3 7 5" xfId="27325"/>
    <cellStyle name="SAPBEXexcCritical4 3 7 5 2" xfId="27326"/>
    <cellStyle name="SAPBEXexcCritical4 3 7 6" xfId="27327"/>
    <cellStyle name="SAPBEXexcCritical4 3 8" xfId="27328"/>
    <cellStyle name="SAPBEXexcCritical4 3 8 2" xfId="27329"/>
    <cellStyle name="SAPBEXexcCritical4 3 8 2 2" xfId="27330"/>
    <cellStyle name="SAPBEXexcCritical4 3 8 2 3" xfId="27331"/>
    <cellStyle name="SAPBEXexcCritical4 3 8 3" xfId="27332"/>
    <cellStyle name="SAPBEXexcCritical4 3 8 4" xfId="27333"/>
    <cellStyle name="SAPBEXexcCritical4 3 9" xfId="27334"/>
    <cellStyle name="SAPBEXexcCritical4 3 9 2" xfId="27335"/>
    <cellStyle name="SAPBEXexcCritical4 3 9 2 2" xfId="27336"/>
    <cellStyle name="SAPBEXexcCritical4 3 9 2 3" xfId="27337"/>
    <cellStyle name="SAPBEXexcCritical4 3 9 3" xfId="27338"/>
    <cellStyle name="SAPBEXexcCritical4 3 9 4" xfId="27339"/>
    <cellStyle name="SAPBEXexcCritical4 3_401K Summary" xfId="27340"/>
    <cellStyle name="SAPBEXexcCritical4 4" xfId="27341"/>
    <cellStyle name="SAPBEXexcCritical4 4 10" xfId="27342"/>
    <cellStyle name="SAPBEXexcCritical4 4 10 2" xfId="27343"/>
    <cellStyle name="SAPBEXexcCritical4 4 10 2 2" xfId="27344"/>
    <cellStyle name="SAPBEXexcCritical4 4 10 3" xfId="27345"/>
    <cellStyle name="SAPBEXexcCritical4 4 11" xfId="27346"/>
    <cellStyle name="SAPBEXexcCritical4 4 11 2" xfId="27347"/>
    <cellStyle name="SAPBEXexcCritical4 4 11 2 2" xfId="27348"/>
    <cellStyle name="SAPBEXexcCritical4 4 11 3" xfId="27349"/>
    <cellStyle name="SAPBEXexcCritical4 4 12" xfId="27350"/>
    <cellStyle name="SAPBEXexcCritical4 4 12 2" xfId="27351"/>
    <cellStyle name="SAPBEXexcCritical4 4 13" xfId="27352"/>
    <cellStyle name="SAPBEXexcCritical4 4 2" xfId="27353"/>
    <cellStyle name="SAPBEXexcCritical4 4 2 2" xfId="27354"/>
    <cellStyle name="SAPBEXexcCritical4 4 2 2 2" xfId="27355"/>
    <cellStyle name="SAPBEXexcCritical4 4 2 2 3" xfId="27356"/>
    <cellStyle name="SAPBEXexcCritical4 4 2 3" xfId="27357"/>
    <cellStyle name="SAPBEXexcCritical4 4 2 4" xfId="27358"/>
    <cellStyle name="SAPBEXexcCritical4 4 2_Other Benefits Allocation %" xfId="27359"/>
    <cellStyle name="SAPBEXexcCritical4 4 3" xfId="27360"/>
    <cellStyle name="SAPBEXexcCritical4 4 3 2" xfId="27361"/>
    <cellStyle name="SAPBEXexcCritical4 4 3 2 2" xfId="27362"/>
    <cellStyle name="SAPBEXexcCritical4 4 3 2 2 2" xfId="27363"/>
    <cellStyle name="SAPBEXexcCritical4 4 3 2 2 2 2" xfId="27364"/>
    <cellStyle name="SAPBEXexcCritical4 4 3 2 2 3" xfId="27365"/>
    <cellStyle name="SAPBEXexcCritical4 4 3 2 3" xfId="27366"/>
    <cellStyle name="SAPBEXexcCritical4 4 3 2 3 2" xfId="27367"/>
    <cellStyle name="SAPBEXexcCritical4 4 3 2 3 2 2" xfId="27368"/>
    <cellStyle name="SAPBEXexcCritical4 4 3 2 3 3" xfId="27369"/>
    <cellStyle name="SAPBEXexcCritical4 4 3 2 4" xfId="27370"/>
    <cellStyle name="SAPBEXexcCritical4 4 3 2 4 2" xfId="27371"/>
    <cellStyle name="SAPBEXexcCritical4 4 3 2 5" xfId="27372"/>
    <cellStyle name="SAPBEXexcCritical4 4 3 2 5 2" xfId="27373"/>
    <cellStyle name="SAPBEXexcCritical4 4 3 2 6" xfId="27374"/>
    <cellStyle name="SAPBEXexcCritical4 4 3 3" xfId="27375"/>
    <cellStyle name="SAPBEXexcCritical4 4 3 3 2" xfId="27376"/>
    <cellStyle name="SAPBEXexcCritical4 4 3 3 2 2" xfId="27377"/>
    <cellStyle name="SAPBEXexcCritical4 4 3 3 2 2 2" xfId="27378"/>
    <cellStyle name="SAPBEXexcCritical4 4 3 3 2 3" xfId="27379"/>
    <cellStyle name="SAPBEXexcCritical4 4 3 3 3" xfId="27380"/>
    <cellStyle name="SAPBEXexcCritical4 4 3 3 3 2" xfId="27381"/>
    <cellStyle name="SAPBEXexcCritical4 4 3 3 3 2 2" xfId="27382"/>
    <cellStyle name="SAPBEXexcCritical4 4 3 3 3 3" xfId="27383"/>
    <cellStyle name="SAPBEXexcCritical4 4 3 3 4" xfId="27384"/>
    <cellStyle name="SAPBEXexcCritical4 4 3 3 4 2" xfId="27385"/>
    <cellStyle name="SAPBEXexcCritical4 4 3 3 5" xfId="27386"/>
    <cellStyle name="SAPBEXexcCritical4 4 3 3 5 2" xfId="27387"/>
    <cellStyle name="SAPBEXexcCritical4 4 3 3 6" xfId="27388"/>
    <cellStyle name="SAPBEXexcCritical4 4 3 4" xfId="27389"/>
    <cellStyle name="SAPBEXexcCritical4 4 3 4 2" xfId="27390"/>
    <cellStyle name="SAPBEXexcCritical4 4 3 4 2 2" xfId="27391"/>
    <cellStyle name="SAPBEXexcCritical4 4 3 4 3" xfId="27392"/>
    <cellStyle name="SAPBEXexcCritical4 4 3 5" xfId="27393"/>
    <cellStyle name="SAPBEXexcCritical4 4 3 5 2" xfId="27394"/>
    <cellStyle name="SAPBEXexcCritical4 4 3 5 2 2" xfId="27395"/>
    <cellStyle name="SAPBEXexcCritical4 4 3 5 3" xfId="27396"/>
    <cellStyle name="SAPBEXexcCritical4 4 3 6" xfId="27397"/>
    <cellStyle name="SAPBEXexcCritical4 4 3 6 2" xfId="27398"/>
    <cellStyle name="SAPBEXexcCritical4 4 3 7" xfId="27399"/>
    <cellStyle name="SAPBEXexcCritical4 4 3 7 2" xfId="27400"/>
    <cellStyle name="SAPBEXexcCritical4 4 3 8" xfId="27401"/>
    <cellStyle name="SAPBEXexcCritical4 4 3_Other Benefits Allocation %" xfId="27402"/>
    <cellStyle name="SAPBEXexcCritical4 4 4" xfId="27403"/>
    <cellStyle name="SAPBEXexcCritical4 4 4 2" xfId="27404"/>
    <cellStyle name="SAPBEXexcCritical4 4 4 2 2" xfId="27405"/>
    <cellStyle name="SAPBEXexcCritical4 4 4 2 3" xfId="27406"/>
    <cellStyle name="SAPBEXexcCritical4 4 4 3" xfId="27407"/>
    <cellStyle name="SAPBEXexcCritical4 4 4 4" xfId="27408"/>
    <cellStyle name="SAPBEXexcCritical4 4 5" xfId="27409"/>
    <cellStyle name="SAPBEXexcCritical4 4 5 2" xfId="27410"/>
    <cellStyle name="SAPBEXexcCritical4 4 5 2 2" xfId="27411"/>
    <cellStyle name="SAPBEXexcCritical4 4 5 2 3" xfId="27412"/>
    <cellStyle name="SAPBEXexcCritical4 4 5 3" xfId="27413"/>
    <cellStyle name="SAPBEXexcCritical4 4 5 4" xfId="27414"/>
    <cellStyle name="SAPBEXexcCritical4 4 6" xfId="27415"/>
    <cellStyle name="SAPBEXexcCritical4 4 6 2" xfId="27416"/>
    <cellStyle name="SAPBEXexcCritical4 4 6 2 2" xfId="27417"/>
    <cellStyle name="SAPBEXexcCritical4 4 6 2 3" xfId="27418"/>
    <cellStyle name="SAPBEXexcCritical4 4 6 3" xfId="27419"/>
    <cellStyle name="SAPBEXexcCritical4 4 6 4" xfId="27420"/>
    <cellStyle name="SAPBEXexcCritical4 4 7" xfId="27421"/>
    <cellStyle name="SAPBEXexcCritical4 4 7 2" xfId="27422"/>
    <cellStyle name="SAPBEXexcCritical4 4 7 2 2" xfId="27423"/>
    <cellStyle name="SAPBEXexcCritical4 4 7 3" xfId="27424"/>
    <cellStyle name="SAPBEXexcCritical4 4 8" xfId="27425"/>
    <cellStyle name="SAPBEXexcCritical4 4 8 2" xfId="27426"/>
    <cellStyle name="SAPBEXexcCritical4 4 8 2 2" xfId="27427"/>
    <cellStyle name="SAPBEXexcCritical4 4 8 3" xfId="27428"/>
    <cellStyle name="SAPBEXexcCritical4 4 9" xfId="27429"/>
    <cellStyle name="SAPBEXexcCritical4 4 9 2" xfId="27430"/>
    <cellStyle name="SAPBEXexcCritical4 4 9 2 2" xfId="27431"/>
    <cellStyle name="SAPBEXexcCritical4 4 9 3" xfId="27432"/>
    <cellStyle name="SAPBEXexcCritical4 4_401K Summary" xfId="27433"/>
    <cellStyle name="SAPBEXexcCritical4 5" xfId="27434"/>
    <cellStyle name="SAPBEXexcCritical4 5 2" xfId="27435"/>
    <cellStyle name="SAPBEXexcCritical4 5 2 2" xfId="27436"/>
    <cellStyle name="SAPBEXexcCritical4 5 2 2 2" xfId="27437"/>
    <cellStyle name="SAPBEXexcCritical4 5 2 2 3" xfId="27438"/>
    <cellStyle name="SAPBEXexcCritical4 5 2 3" xfId="27439"/>
    <cellStyle name="SAPBEXexcCritical4 5 2 4" xfId="27440"/>
    <cellStyle name="SAPBEXexcCritical4 5 3" xfId="27441"/>
    <cellStyle name="SAPBEXexcCritical4 5 3 2" xfId="27442"/>
    <cellStyle name="SAPBEXexcCritical4 5 3 2 2" xfId="27443"/>
    <cellStyle name="SAPBEXexcCritical4 5 3 2 3" xfId="27444"/>
    <cellStyle name="SAPBEXexcCritical4 5 3 3" xfId="27445"/>
    <cellStyle name="SAPBEXexcCritical4 5 3 4" xfId="27446"/>
    <cellStyle name="SAPBEXexcCritical4 5 4" xfId="27447"/>
    <cellStyle name="SAPBEXexcCritical4 5 4 2" xfId="27448"/>
    <cellStyle name="SAPBEXexcCritical4 5 4 2 2" xfId="27449"/>
    <cellStyle name="SAPBEXexcCritical4 5 4 2 3" xfId="27450"/>
    <cellStyle name="SAPBEXexcCritical4 5 4 3" xfId="27451"/>
    <cellStyle name="SAPBEXexcCritical4 5 4 4" xfId="27452"/>
    <cellStyle name="SAPBEXexcCritical4 5 5" xfId="27453"/>
    <cellStyle name="SAPBEXexcCritical4 5 5 2" xfId="27454"/>
    <cellStyle name="SAPBEXexcCritical4 5 5 2 2" xfId="27455"/>
    <cellStyle name="SAPBEXexcCritical4 5 5 2 3" xfId="27456"/>
    <cellStyle name="SAPBEXexcCritical4 5 5 3" xfId="27457"/>
    <cellStyle name="SAPBEXexcCritical4 5 5 4" xfId="27458"/>
    <cellStyle name="SAPBEXexcCritical4 5 6" xfId="27459"/>
    <cellStyle name="SAPBEXexcCritical4 5 6 2" xfId="27460"/>
    <cellStyle name="SAPBEXexcCritical4 5 6 2 2" xfId="27461"/>
    <cellStyle name="SAPBEXexcCritical4 5 6 2 3" xfId="27462"/>
    <cellStyle name="SAPBEXexcCritical4 5 6 3" xfId="27463"/>
    <cellStyle name="SAPBEXexcCritical4 5 6 4" xfId="27464"/>
    <cellStyle name="SAPBEXexcCritical4 5 7" xfId="27465"/>
    <cellStyle name="SAPBEXexcCritical4 5 7 2" xfId="27466"/>
    <cellStyle name="SAPBEXexcCritical4 5 7 3" xfId="27467"/>
    <cellStyle name="SAPBEXexcCritical4 5 8" xfId="27468"/>
    <cellStyle name="SAPBEXexcCritical4 5 9" xfId="27469"/>
    <cellStyle name="SAPBEXexcCritical4 5_Other Benefits Allocation %" xfId="27470"/>
    <cellStyle name="SAPBEXexcCritical4 6" xfId="27471"/>
    <cellStyle name="SAPBEXexcCritical4 6 2" xfId="27472"/>
    <cellStyle name="SAPBEXexcCritical4 6 2 2" xfId="27473"/>
    <cellStyle name="SAPBEXexcCritical4 6 2 2 2" xfId="27474"/>
    <cellStyle name="SAPBEXexcCritical4 6 2 2 3" xfId="27475"/>
    <cellStyle name="SAPBEXexcCritical4 6 2 3" xfId="27476"/>
    <cellStyle name="SAPBEXexcCritical4 6 2 4" xfId="27477"/>
    <cellStyle name="SAPBEXexcCritical4 6 3" xfId="27478"/>
    <cellStyle name="SAPBEXexcCritical4 6 3 2" xfId="27479"/>
    <cellStyle name="SAPBEXexcCritical4 6 3 2 2" xfId="27480"/>
    <cellStyle name="SAPBEXexcCritical4 6 3 2 3" xfId="27481"/>
    <cellStyle name="SAPBEXexcCritical4 6 3 3" xfId="27482"/>
    <cellStyle name="SAPBEXexcCritical4 6 3 4" xfId="27483"/>
    <cellStyle name="SAPBEXexcCritical4 6 4" xfId="27484"/>
    <cellStyle name="SAPBEXexcCritical4 6 4 2" xfId="27485"/>
    <cellStyle name="SAPBEXexcCritical4 6 4 2 2" xfId="27486"/>
    <cellStyle name="SAPBEXexcCritical4 6 4 2 3" xfId="27487"/>
    <cellStyle name="SAPBEXexcCritical4 6 4 3" xfId="27488"/>
    <cellStyle name="SAPBEXexcCritical4 6 4 4" xfId="27489"/>
    <cellStyle name="SAPBEXexcCritical4 6 5" xfId="27490"/>
    <cellStyle name="SAPBEXexcCritical4 6 5 2" xfId="27491"/>
    <cellStyle name="SAPBEXexcCritical4 6 5 2 2" xfId="27492"/>
    <cellStyle name="SAPBEXexcCritical4 6 5 2 3" xfId="27493"/>
    <cellStyle name="SAPBEXexcCritical4 6 5 3" xfId="27494"/>
    <cellStyle name="SAPBEXexcCritical4 6 5 4" xfId="27495"/>
    <cellStyle name="SAPBEXexcCritical4 6 6" xfId="27496"/>
    <cellStyle name="SAPBEXexcCritical4 6 6 2" xfId="27497"/>
    <cellStyle name="SAPBEXexcCritical4 6 6 2 2" xfId="27498"/>
    <cellStyle name="SAPBEXexcCritical4 6 6 2 3" xfId="27499"/>
    <cellStyle name="SAPBEXexcCritical4 6 6 3" xfId="27500"/>
    <cellStyle name="SAPBEXexcCritical4 6 6 4" xfId="27501"/>
    <cellStyle name="SAPBEXexcCritical4 6 7" xfId="27502"/>
    <cellStyle name="SAPBEXexcCritical4 6 7 2" xfId="27503"/>
    <cellStyle name="SAPBEXexcCritical4 6 7 3" xfId="27504"/>
    <cellStyle name="SAPBEXexcCritical4 6 8" xfId="27505"/>
    <cellStyle name="SAPBEXexcCritical4 6 9" xfId="27506"/>
    <cellStyle name="SAPBEXexcCritical4 6_Other Benefits Allocation %" xfId="27507"/>
    <cellStyle name="SAPBEXexcCritical4 7" xfId="27508"/>
    <cellStyle name="SAPBEXexcCritical4 7 2" xfId="27509"/>
    <cellStyle name="SAPBEXexcCritical4 7 2 2" xfId="27510"/>
    <cellStyle name="SAPBEXexcCritical4 7 2 3" xfId="27511"/>
    <cellStyle name="SAPBEXexcCritical4 7 3" xfId="27512"/>
    <cellStyle name="SAPBEXexcCritical4 7 4" xfId="27513"/>
    <cellStyle name="SAPBEXexcCritical4 7_Other Benefits Allocation %" xfId="27514"/>
    <cellStyle name="SAPBEXexcCritical4 8" xfId="27515"/>
    <cellStyle name="SAPBEXexcCritical4 8 2" xfId="27516"/>
    <cellStyle name="SAPBEXexcCritical4 8 2 2" xfId="27517"/>
    <cellStyle name="SAPBEXexcCritical4 8 2 3" xfId="27518"/>
    <cellStyle name="SAPBEXexcCritical4 8 3" xfId="27519"/>
    <cellStyle name="SAPBEXexcCritical4 8 4" xfId="27520"/>
    <cellStyle name="SAPBEXexcCritical4 8_Other Benefits Allocation %" xfId="27521"/>
    <cellStyle name="SAPBEXexcCritical4 9" xfId="27522"/>
    <cellStyle name="SAPBEXexcCritical4 9 2" xfId="27523"/>
    <cellStyle name="SAPBEXexcCritical4 9 2 2" xfId="27524"/>
    <cellStyle name="SAPBEXexcCritical4 9 2 2 2" xfId="27525"/>
    <cellStyle name="SAPBEXexcCritical4 9 2 2 2 2" xfId="27526"/>
    <cellStyle name="SAPBEXexcCritical4 9 2 2 3" xfId="27527"/>
    <cellStyle name="SAPBEXexcCritical4 9 2 3" xfId="27528"/>
    <cellStyle name="SAPBEXexcCritical4 9 2 3 2" xfId="27529"/>
    <cellStyle name="SAPBEXexcCritical4 9 2 3 2 2" xfId="27530"/>
    <cellStyle name="SAPBEXexcCritical4 9 2 3 3" xfId="27531"/>
    <cellStyle name="SAPBEXexcCritical4 9 2 4" xfId="27532"/>
    <cellStyle name="SAPBEXexcCritical4 9 2 4 2" xfId="27533"/>
    <cellStyle name="SAPBEXexcCritical4 9 2 5" xfId="27534"/>
    <cellStyle name="SAPBEXexcCritical4 9 2 5 2" xfId="27535"/>
    <cellStyle name="SAPBEXexcCritical4 9 2 6" xfId="27536"/>
    <cellStyle name="SAPBEXexcCritical4 9 3" xfId="27537"/>
    <cellStyle name="SAPBEXexcCritical4 9 3 2" xfId="27538"/>
    <cellStyle name="SAPBEXexcCritical4 9 3 2 2" xfId="27539"/>
    <cellStyle name="SAPBEXexcCritical4 9 3 2 2 2" xfId="27540"/>
    <cellStyle name="SAPBEXexcCritical4 9 3 2 3" xfId="27541"/>
    <cellStyle name="SAPBEXexcCritical4 9 3 3" xfId="27542"/>
    <cellStyle name="SAPBEXexcCritical4 9 3 3 2" xfId="27543"/>
    <cellStyle name="SAPBEXexcCritical4 9 3 3 2 2" xfId="27544"/>
    <cellStyle name="SAPBEXexcCritical4 9 3 3 3" xfId="27545"/>
    <cellStyle name="SAPBEXexcCritical4 9 3 4" xfId="27546"/>
    <cellStyle name="SAPBEXexcCritical4 9 3 4 2" xfId="27547"/>
    <cellStyle name="SAPBEXexcCritical4 9 3 5" xfId="27548"/>
    <cellStyle name="SAPBEXexcCritical4 9 3 5 2" xfId="27549"/>
    <cellStyle name="SAPBEXexcCritical4 9 3 6" xfId="27550"/>
    <cellStyle name="SAPBEXexcCritical4 9 4" xfId="27551"/>
    <cellStyle name="SAPBEXexcCritical4 9 4 2" xfId="27552"/>
    <cellStyle name="SAPBEXexcCritical4 9 4 2 2" xfId="27553"/>
    <cellStyle name="SAPBEXexcCritical4 9 4 3" xfId="27554"/>
    <cellStyle name="SAPBEXexcCritical4 9 5" xfId="27555"/>
    <cellStyle name="SAPBEXexcCritical4 9 5 2" xfId="27556"/>
    <cellStyle name="SAPBEXexcCritical4 9 5 2 2" xfId="27557"/>
    <cellStyle name="SAPBEXexcCritical4 9 5 3" xfId="27558"/>
    <cellStyle name="SAPBEXexcCritical4 9 6" xfId="27559"/>
    <cellStyle name="SAPBEXexcCritical4 9 6 2" xfId="27560"/>
    <cellStyle name="SAPBEXexcCritical4 9 7" xfId="27561"/>
    <cellStyle name="SAPBEXexcCritical4 9 7 2" xfId="27562"/>
    <cellStyle name="SAPBEXexcCritical4 9 8" xfId="27563"/>
    <cellStyle name="SAPBEXexcCritical4 9_Other Benefits Allocation %" xfId="27564"/>
    <cellStyle name="SAPBEXexcCritical4_2016-18 Budget Payroll" xfId="27565"/>
    <cellStyle name="SAPBEXexcCritical5" xfId="27566"/>
    <cellStyle name="SAPBEXexcCritical5 10" xfId="27567"/>
    <cellStyle name="SAPBEXexcCritical5 10 2" xfId="27568"/>
    <cellStyle name="SAPBEXexcCritical5 10 2 2" xfId="27569"/>
    <cellStyle name="SAPBEXexcCritical5 10 2 2 2" xfId="27570"/>
    <cellStyle name="SAPBEXexcCritical5 10 2 3" xfId="27571"/>
    <cellStyle name="SAPBEXexcCritical5 10 3" xfId="27572"/>
    <cellStyle name="SAPBEXexcCritical5 10 3 2" xfId="27573"/>
    <cellStyle name="SAPBEXexcCritical5 10 3 2 2" xfId="27574"/>
    <cellStyle name="SAPBEXexcCritical5 10 3 3" xfId="27575"/>
    <cellStyle name="SAPBEXexcCritical5 10 4" xfId="27576"/>
    <cellStyle name="SAPBEXexcCritical5 10 4 2" xfId="27577"/>
    <cellStyle name="SAPBEXexcCritical5 10 5" xfId="27578"/>
    <cellStyle name="SAPBEXexcCritical5 10 5 2" xfId="27579"/>
    <cellStyle name="SAPBEXexcCritical5 10 6" xfId="27580"/>
    <cellStyle name="SAPBEXexcCritical5 11" xfId="27581"/>
    <cellStyle name="SAPBEXexcCritical5 11 2" xfId="27582"/>
    <cellStyle name="SAPBEXexcCritical5 11 2 2" xfId="27583"/>
    <cellStyle name="SAPBEXexcCritical5 11 2 2 2" xfId="27584"/>
    <cellStyle name="SAPBEXexcCritical5 11 2 3" xfId="27585"/>
    <cellStyle name="SAPBEXexcCritical5 11 3" xfId="27586"/>
    <cellStyle name="SAPBEXexcCritical5 11 3 2" xfId="27587"/>
    <cellStyle name="SAPBEXexcCritical5 11 3 2 2" xfId="27588"/>
    <cellStyle name="SAPBEXexcCritical5 11 3 3" xfId="27589"/>
    <cellStyle name="SAPBEXexcCritical5 11 4" xfId="27590"/>
    <cellStyle name="SAPBEXexcCritical5 11 4 2" xfId="27591"/>
    <cellStyle name="SAPBEXexcCritical5 11 5" xfId="27592"/>
    <cellStyle name="SAPBEXexcCritical5 11 5 2" xfId="27593"/>
    <cellStyle name="SAPBEXexcCritical5 11 6" xfId="27594"/>
    <cellStyle name="SAPBEXexcCritical5 12" xfId="27595"/>
    <cellStyle name="SAPBEXexcCritical5 12 2" xfId="27596"/>
    <cellStyle name="SAPBEXexcCritical5 12 2 2" xfId="27597"/>
    <cellStyle name="SAPBEXexcCritical5 12 2 2 2" xfId="27598"/>
    <cellStyle name="SAPBEXexcCritical5 12 2 3" xfId="27599"/>
    <cellStyle name="SAPBEXexcCritical5 12 3" xfId="27600"/>
    <cellStyle name="SAPBEXexcCritical5 12 3 2" xfId="27601"/>
    <cellStyle name="SAPBEXexcCritical5 12 3 2 2" xfId="27602"/>
    <cellStyle name="SAPBEXexcCritical5 12 3 3" xfId="27603"/>
    <cellStyle name="SAPBEXexcCritical5 12 4" xfId="27604"/>
    <cellStyle name="SAPBEXexcCritical5 12 4 2" xfId="27605"/>
    <cellStyle name="SAPBEXexcCritical5 12 5" xfId="27606"/>
    <cellStyle name="SAPBEXexcCritical5 12 5 2" xfId="27607"/>
    <cellStyle name="SAPBEXexcCritical5 12 6" xfId="27608"/>
    <cellStyle name="SAPBEXexcCritical5 13" xfId="27609"/>
    <cellStyle name="SAPBEXexcCritical5 13 2" xfId="27610"/>
    <cellStyle name="SAPBEXexcCritical5 13 2 2" xfId="27611"/>
    <cellStyle name="SAPBEXexcCritical5 13 3" xfId="27612"/>
    <cellStyle name="SAPBEXexcCritical5 14" xfId="27613"/>
    <cellStyle name="SAPBEXexcCritical5 14 2" xfId="27614"/>
    <cellStyle name="SAPBEXexcCritical5 14 2 2" xfId="27615"/>
    <cellStyle name="SAPBEXexcCritical5 14 3" xfId="27616"/>
    <cellStyle name="SAPBEXexcCritical5 15" xfId="27617"/>
    <cellStyle name="SAPBEXexcCritical5 15 2" xfId="27618"/>
    <cellStyle name="SAPBEXexcCritical5 15 2 2" xfId="27619"/>
    <cellStyle name="SAPBEXexcCritical5 15 3" xfId="27620"/>
    <cellStyle name="SAPBEXexcCritical5 16" xfId="27621"/>
    <cellStyle name="SAPBEXexcCritical5 17" xfId="27622"/>
    <cellStyle name="SAPBEXexcCritical5 2" xfId="27623"/>
    <cellStyle name="SAPBEXexcCritical5 2 10" xfId="27624"/>
    <cellStyle name="SAPBEXexcCritical5 2 10 2" xfId="27625"/>
    <cellStyle name="SAPBEXexcCritical5 2 10 2 2" xfId="27626"/>
    <cellStyle name="SAPBEXexcCritical5 2 10 3" xfId="27627"/>
    <cellStyle name="SAPBEXexcCritical5 2 11" xfId="27628"/>
    <cellStyle name="SAPBEXexcCritical5 2 11 2" xfId="27629"/>
    <cellStyle name="SAPBEXexcCritical5 2 11 2 2" xfId="27630"/>
    <cellStyle name="SAPBEXexcCritical5 2 11 3" xfId="27631"/>
    <cellStyle name="SAPBEXexcCritical5 2 12" xfId="27632"/>
    <cellStyle name="SAPBEXexcCritical5 2 12 2" xfId="27633"/>
    <cellStyle name="SAPBEXexcCritical5 2 12 2 2" xfId="27634"/>
    <cellStyle name="SAPBEXexcCritical5 2 12 3" xfId="27635"/>
    <cellStyle name="SAPBEXexcCritical5 2 13" xfId="27636"/>
    <cellStyle name="SAPBEXexcCritical5 2 13 2" xfId="27637"/>
    <cellStyle name="SAPBEXexcCritical5 2 13 2 2" xfId="27638"/>
    <cellStyle name="SAPBEXexcCritical5 2 13 3" xfId="27639"/>
    <cellStyle name="SAPBEXexcCritical5 2 14" xfId="27640"/>
    <cellStyle name="SAPBEXexcCritical5 2 14 2" xfId="27641"/>
    <cellStyle name="SAPBEXexcCritical5 2 14 3" xfId="27642"/>
    <cellStyle name="SAPBEXexcCritical5 2 15" xfId="27643"/>
    <cellStyle name="SAPBEXexcCritical5 2 16" xfId="27644"/>
    <cellStyle name="SAPBEXexcCritical5 2 2" xfId="27645"/>
    <cellStyle name="SAPBEXexcCritical5 2 2 10" xfId="27646"/>
    <cellStyle name="SAPBEXexcCritical5 2 2 10 2" xfId="27647"/>
    <cellStyle name="SAPBEXexcCritical5 2 2 10 2 2" xfId="27648"/>
    <cellStyle name="SAPBEXexcCritical5 2 2 10 3" xfId="27649"/>
    <cellStyle name="SAPBEXexcCritical5 2 2 11" xfId="27650"/>
    <cellStyle name="SAPBEXexcCritical5 2 2 11 2" xfId="27651"/>
    <cellStyle name="SAPBEXexcCritical5 2 2 11 2 2" xfId="27652"/>
    <cellStyle name="SAPBEXexcCritical5 2 2 11 3" xfId="27653"/>
    <cellStyle name="SAPBEXexcCritical5 2 2 12" xfId="27654"/>
    <cellStyle name="SAPBEXexcCritical5 2 2 2" xfId="27655"/>
    <cellStyle name="SAPBEXexcCritical5 2 2 2 2" xfId="27656"/>
    <cellStyle name="SAPBEXexcCritical5 2 2 2 2 2" xfId="27657"/>
    <cellStyle name="SAPBEXexcCritical5 2 2 2 2 2 2" xfId="27658"/>
    <cellStyle name="SAPBEXexcCritical5 2 2 2 2 2 2 2" xfId="27659"/>
    <cellStyle name="SAPBEXexcCritical5 2 2 2 2 2 3" xfId="27660"/>
    <cellStyle name="SAPBEXexcCritical5 2 2 2 2 3" xfId="27661"/>
    <cellStyle name="SAPBEXexcCritical5 2 2 2 2 3 2" xfId="27662"/>
    <cellStyle name="SAPBEXexcCritical5 2 2 2 2 3 2 2" xfId="27663"/>
    <cellStyle name="SAPBEXexcCritical5 2 2 2 2 3 3" xfId="27664"/>
    <cellStyle name="SAPBEXexcCritical5 2 2 2 2 4" xfId="27665"/>
    <cellStyle name="SAPBEXexcCritical5 2 2 2 2 4 2" xfId="27666"/>
    <cellStyle name="SAPBEXexcCritical5 2 2 2 2 5" xfId="27667"/>
    <cellStyle name="SAPBEXexcCritical5 2 2 2 2 5 2" xfId="27668"/>
    <cellStyle name="SAPBEXexcCritical5 2 2 2 2 6" xfId="27669"/>
    <cellStyle name="SAPBEXexcCritical5 2 2 2 3" xfId="27670"/>
    <cellStyle name="SAPBEXexcCritical5 2 2 2 3 2" xfId="27671"/>
    <cellStyle name="SAPBEXexcCritical5 2 2 2 3 2 2" xfId="27672"/>
    <cellStyle name="SAPBEXexcCritical5 2 2 2 3 2 2 2" xfId="27673"/>
    <cellStyle name="SAPBEXexcCritical5 2 2 2 3 2 3" xfId="27674"/>
    <cellStyle name="SAPBEXexcCritical5 2 2 2 3 3" xfId="27675"/>
    <cellStyle name="SAPBEXexcCritical5 2 2 2 3 3 2" xfId="27676"/>
    <cellStyle name="SAPBEXexcCritical5 2 2 2 3 3 2 2" xfId="27677"/>
    <cellStyle name="SAPBEXexcCritical5 2 2 2 3 3 3" xfId="27678"/>
    <cellStyle name="SAPBEXexcCritical5 2 2 2 3 4" xfId="27679"/>
    <cellStyle name="SAPBEXexcCritical5 2 2 2 3 4 2" xfId="27680"/>
    <cellStyle name="SAPBEXexcCritical5 2 2 2 3 5" xfId="27681"/>
    <cellStyle name="SAPBEXexcCritical5 2 2 2 3 5 2" xfId="27682"/>
    <cellStyle name="SAPBEXexcCritical5 2 2 2 3 6" xfId="27683"/>
    <cellStyle name="SAPBEXexcCritical5 2 2 2 4" xfId="27684"/>
    <cellStyle name="SAPBEXexcCritical5 2 2 2 4 2" xfId="27685"/>
    <cellStyle name="SAPBEXexcCritical5 2 2 2 4 2 2" xfId="27686"/>
    <cellStyle name="SAPBEXexcCritical5 2 2 2 4 2 2 2" xfId="27687"/>
    <cellStyle name="SAPBEXexcCritical5 2 2 2 4 2 3" xfId="27688"/>
    <cellStyle name="SAPBEXexcCritical5 2 2 2 4 3" xfId="27689"/>
    <cellStyle name="SAPBEXexcCritical5 2 2 2 4 3 2" xfId="27690"/>
    <cellStyle name="SAPBEXexcCritical5 2 2 2 4 3 2 2" xfId="27691"/>
    <cellStyle name="SAPBEXexcCritical5 2 2 2 4 3 3" xfId="27692"/>
    <cellStyle name="SAPBEXexcCritical5 2 2 2 4 4" xfId="27693"/>
    <cellStyle name="SAPBEXexcCritical5 2 2 2 4 4 2" xfId="27694"/>
    <cellStyle name="SAPBEXexcCritical5 2 2 2 4 5" xfId="27695"/>
    <cellStyle name="SAPBEXexcCritical5 2 2 2 4 5 2" xfId="27696"/>
    <cellStyle name="SAPBEXexcCritical5 2 2 2 4 6" xfId="27697"/>
    <cellStyle name="SAPBEXexcCritical5 2 2 2 5" xfId="27698"/>
    <cellStyle name="SAPBEXexcCritical5 2 2 2 5 2" xfId="27699"/>
    <cellStyle name="SAPBEXexcCritical5 2 2 2 5 2 2" xfId="27700"/>
    <cellStyle name="SAPBEXexcCritical5 2 2 2 5 2 3" xfId="27701"/>
    <cellStyle name="SAPBEXexcCritical5 2 2 2 5 3" xfId="27702"/>
    <cellStyle name="SAPBEXexcCritical5 2 2 2 5 4" xfId="27703"/>
    <cellStyle name="SAPBEXexcCritical5 2 2 2 6" xfId="27704"/>
    <cellStyle name="SAPBEXexcCritical5 2 2 2 6 2" xfId="27705"/>
    <cellStyle name="SAPBEXexcCritical5 2 2 2 6 2 2" xfId="27706"/>
    <cellStyle name="SAPBEXexcCritical5 2 2 2 6 2 3" xfId="27707"/>
    <cellStyle name="SAPBEXexcCritical5 2 2 2 6 3" xfId="27708"/>
    <cellStyle name="SAPBEXexcCritical5 2 2 2 6 4" xfId="27709"/>
    <cellStyle name="SAPBEXexcCritical5 2 2 2 7" xfId="27710"/>
    <cellStyle name="SAPBEXexcCritical5 2 2 2 7 2" xfId="27711"/>
    <cellStyle name="SAPBEXexcCritical5 2 2 2 7 3" xfId="27712"/>
    <cellStyle name="SAPBEXexcCritical5 2 2 2 8" xfId="27713"/>
    <cellStyle name="SAPBEXexcCritical5 2 2 2 9" xfId="27714"/>
    <cellStyle name="SAPBEXexcCritical5 2 2 2_Other Benefits Allocation %" xfId="27715"/>
    <cellStyle name="SAPBEXexcCritical5 2 2 3" xfId="27716"/>
    <cellStyle name="SAPBEXexcCritical5 2 2 3 2" xfId="27717"/>
    <cellStyle name="SAPBEXexcCritical5 2 2 3 2 2" xfId="27718"/>
    <cellStyle name="SAPBEXexcCritical5 2 2 3 2 2 2" xfId="27719"/>
    <cellStyle name="SAPBEXexcCritical5 2 2 3 2 2 2 2" xfId="27720"/>
    <cellStyle name="SAPBEXexcCritical5 2 2 3 2 2 3" xfId="27721"/>
    <cellStyle name="SAPBEXexcCritical5 2 2 3 2 3" xfId="27722"/>
    <cellStyle name="SAPBEXexcCritical5 2 2 3 2 3 2" xfId="27723"/>
    <cellStyle name="SAPBEXexcCritical5 2 2 3 2 3 2 2" xfId="27724"/>
    <cellStyle name="SAPBEXexcCritical5 2 2 3 2 3 3" xfId="27725"/>
    <cellStyle name="SAPBEXexcCritical5 2 2 3 2 4" xfId="27726"/>
    <cellStyle name="SAPBEXexcCritical5 2 2 3 2 4 2" xfId="27727"/>
    <cellStyle name="SAPBEXexcCritical5 2 2 3 2 5" xfId="27728"/>
    <cellStyle name="SAPBEXexcCritical5 2 2 3 2 5 2" xfId="27729"/>
    <cellStyle name="SAPBEXexcCritical5 2 2 3 2 6" xfId="27730"/>
    <cellStyle name="SAPBEXexcCritical5 2 2 3 3" xfId="27731"/>
    <cellStyle name="SAPBEXexcCritical5 2 2 3 3 2" xfId="27732"/>
    <cellStyle name="SAPBEXexcCritical5 2 2 3 3 2 2" xfId="27733"/>
    <cellStyle name="SAPBEXexcCritical5 2 2 3 3 2 2 2" xfId="27734"/>
    <cellStyle name="SAPBEXexcCritical5 2 2 3 3 2 3" xfId="27735"/>
    <cellStyle name="SAPBEXexcCritical5 2 2 3 3 3" xfId="27736"/>
    <cellStyle name="SAPBEXexcCritical5 2 2 3 3 3 2" xfId="27737"/>
    <cellStyle name="SAPBEXexcCritical5 2 2 3 3 3 2 2" xfId="27738"/>
    <cellStyle name="SAPBEXexcCritical5 2 2 3 3 3 3" xfId="27739"/>
    <cellStyle name="SAPBEXexcCritical5 2 2 3 3 4" xfId="27740"/>
    <cellStyle name="SAPBEXexcCritical5 2 2 3 3 4 2" xfId="27741"/>
    <cellStyle name="SAPBEXexcCritical5 2 2 3 3 5" xfId="27742"/>
    <cellStyle name="SAPBEXexcCritical5 2 2 3 3 5 2" xfId="27743"/>
    <cellStyle name="SAPBEXexcCritical5 2 2 3 3 6" xfId="27744"/>
    <cellStyle name="SAPBEXexcCritical5 2 2 3 4" xfId="27745"/>
    <cellStyle name="SAPBEXexcCritical5 2 2 3 4 2" xfId="27746"/>
    <cellStyle name="SAPBEXexcCritical5 2 2 3 4 2 2" xfId="27747"/>
    <cellStyle name="SAPBEXexcCritical5 2 2 3 4 2 3" xfId="27748"/>
    <cellStyle name="SAPBEXexcCritical5 2 2 3 4 3" xfId="27749"/>
    <cellStyle name="SAPBEXexcCritical5 2 2 3 4 4" xfId="27750"/>
    <cellStyle name="SAPBEXexcCritical5 2 2 3 5" xfId="27751"/>
    <cellStyle name="SAPBEXexcCritical5 2 2 3 5 2" xfId="27752"/>
    <cellStyle name="SAPBEXexcCritical5 2 2 3 5 2 2" xfId="27753"/>
    <cellStyle name="SAPBEXexcCritical5 2 2 3 5 2 3" xfId="27754"/>
    <cellStyle name="SAPBEXexcCritical5 2 2 3 5 3" xfId="27755"/>
    <cellStyle name="SAPBEXexcCritical5 2 2 3 5 4" xfId="27756"/>
    <cellStyle name="SAPBEXexcCritical5 2 2 3 6" xfId="27757"/>
    <cellStyle name="SAPBEXexcCritical5 2 2 3 6 2" xfId="27758"/>
    <cellStyle name="SAPBEXexcCritical5 2 2 3 6 2 2" xfId="27759"/>
    <cellStyle name="SAPBEXexcCritical5 2 2 3 6 2 3" xfId="27760"/>
    <cellStyle name="SAPBEXexcCritical5 2 2 3 6 3" xfId="27761"/>
    <cellStyle name="SAPBEXexcCritical5 2 2 3 6 4" xfId="27762"/>
    <cellStyle name="SAPBEXexcCritical5 2 2 3 7" xfId="27763"/>
    <cellStyle name="SAPBEXexcCritical5 2 2 3 7 2" xfId="27764"/>
    <cellStyle name="SAPBEXexcCritical5 2 2 3 7 3" xfId="27765"/>
    <cellStyle name="SAPBEXexcCritical5 2 2 3 8" xfId="27766"/>
    <cellStyle name="SAPBEXexcCritical5 2 2 3 9" xfId="27767"/>
    <cellStyle name="SAPBEXexcCritical5 2 2 3_Other Benefits Allocation %" xfId="27768"/>
    <cellStyle name="SAPBEXexcCritical5 2 2 4" xfId="27769"/>
    <cellStyle name="SAPBEXexcCritical5 2 2 4 2" xfId="27770"/>
    <cellStyle name="SAPBEXexcCritical5 2 2 4 2 2" xfId="27771"/>
    <cellStyle name="SAPBEXexcCritical5 2 2 4 2 2 2" xfId="27772"/>
    <cellStyle name="SAPBEXexcCritical5 2 2 4 2 2 3" xfId="27773"/>
    <cellStyle name="SAPBEXexcCritical5 2 2 4 2 3" xfId="27774"/>
    <cellStyle name="SAPBEXexcCritical5 2 2 4 2 4" xfId="27775"/>
    <cellStyle name="SAPBEXexcCritical5 2 2 4 3" xfId="27776"/>
    <cellStyle name="SAPBEXexcCritical5 2 2 4 3 2" xfId="27777"/>
    <cellStyle name="SAPBEXexcCritical5 2 2 4 3 2 2" xfId="27778"/>
    <cellStyle name="SAPBEXexcCritical5 2 2 4 3 2 3" xfId="27779"/>
    <cellStyle name="SAPBEXexcCritical5 2 2 4 3 3" xfId="27780"/>
    <cellStyle name="SAPBEXexcCritical5 2 2 4 3 4" xfId="27781"/>
    <cellStyle name="SAPBEXexcCritical5 2 2 4 4" xfId="27782"/>
    <cellStyle name="SAPBEXexcCritical5 2 2 4 4 2" xfId="27783"/>
    <cellStyle name="SAPBEXexcCritical5 2 2 4 4 2 2" xfId="27784"/>
    <cellStyle name="SAPBEXexcCritical5 2 2 4 4 2 3" xfId="27785"/>
    <cellStyle name="SAPBEXexcCritical5 2 2 4 4 3" xfId="27786"/>
    <cellStyle name="SAPBEXexcCritical5 2 2 4 4 4" xfId="27787"/>
    <cellStyle name="SAPBEXexcCritical5 2 2 4 5" xfId="27788"/>
    <cellStyle name="SAPBEXexcCritical5 2 2 4 5 2" xfId="27789"/>
    <cellStyle name="SAPBEXexcCritical5 2 2 4 5 2 2" xfId="27790"/>
    <cellStyle name="SAPBEXexcCritical5 2 2 4 5 2 3" xfId="27791"/>
    <cellStyle name="SAPBEXexcCritical5 2 2 4 5 3" xfId="27792"/>
    <cellStyle name="SAPBEXexcCritical5 2 2 4 5 4" xfId="27793"/>
    <cellStyle name="SAPBEXexcCritical5 2 2 4 6" xfId="27794"/>
    <cellStyle name="SAPBEXexcCritical5 2 2 4 6 2" xfId="27795"/>
    <cellStyle name="SAPBEXexcCritical5 2 2 4 6 2 2" xfId="27796"/>
    <cellStyle name="SAPBEXexcCritical5 2 2 4 6 2 3" xfId="27797"/>
    <cellStyle name="SAPBEXexcCritical5 2 2 4 6 3" xfId="27798"/>
    <cellStyle name="SAPBEXexcCritical5 2 2 4 6 4" xfId="27799"/>
    <cellStyle name="SAPBEXexcCritical5 2 2 4 7" xfId="27800"/>
    <cellStyle name="SAPBEXexcCritical5 2 2 4 7 2" xfId="27801"/>
    <cellStyle name="SAPBEXexcCritical5 2 2 4 7 3" xfId="27802"/>
    <cellStyle name="SAPBEXexcCritical5 2 2 4 8" xfId="27803"/>
    <cellStyle name="SAPBEXexcCritical5 2 2 4 9" xfId="27804"/>
    <cellStyle name="SAPBEXexcCritical5 2 2 5" xfId="27805"/>
    <cellStyle name="SAPBEXexcCritical5 2 2 5 2" xfId="27806"/>
    <cellStyle name="SAPBEXexcCritical5 2 2 5 2 2" xfId="27807"/>
    <cellStyle name="SAPBEXexcCritical5 2 2 5 2 3" xfId="27808"/>
    <cellStyle name="SAPBEXexcCritical5 2 2 5 3" xfId="27809"/>
    <cellStyle name="SAPBEXexcCritical5 2 2 5 4" xfId="27810"/>
    <cellStyle name="SAPBEXexcCritical5 2 2 6" xfId="27811"/>
    <cellStyle name="SAPBEXexcCritical5 2 2 6 2" xfId="27812"/>
    <cellStyle name="SAPBEXexcCritical5 2 2 6 2 2" xfId="27813"/>
    <cellStyle name="SAPBEXexcCritical5 2 2 6 2 3" xfId="27814"/>
    <cellStyle name="SAPBEXexcCritical5 2 2 6 3" xfId="27815"/>
    <cellStyle name="SAPBEXexcCritical5 2 2 6 4" xfId="27816"/>
    <cellStyle name="SAPBEXexcCritical5 2 2 7" xfId="27817"/>
    <cellStyle name="SAPBEXexcCritical5 2 2 7 2" xfId="27818"/>
    <cellStyle name="SAPBEXexcCritical5 2 2 7 2 2" xfId="27819"/>
    <cellStyle name="SAPBEXexcCritical5 2 2 7 2 3" xfId="27820"/>
    <cellStyle name="SAPBEXexcCritical5 2 2 7 3" xfId="27821"/>
    <cellStyle name="SAPBEXexcCritical5 2 2 7 4" xfId="27822"/>
    <cellStyle name="SAPBEXexcCritical5 2 2 8" xfId="27823"/>
    <cellStyle name="SAPBEXexcCritical5 2 2 8 2" xfId="27824"/>
    <cellStyle name="SAPBEXexcCritical5 2 2 8 2 2" xfId="27825"/>
    <cellStyle name="SAPBEXexcCritical5 2 2 8 2 3" xfId="27826"/>
    <cellStyle name="SAPBEXexcCritical5 2 2 8 3" xfId="27827"/>
    <cellStyle name="SAPBEXexcCritical5 2 2 8 4" xfId="27828"/>
    <cellStyle name="SAPBEXexcCritical5 2 2 9" xfId="27829"/>
    <cellStyle name="SAPBEXexcCritical5 2 2 9 2" xfId="27830"/>
    <cellStyle name="SAPBEXexcCritical5 2 2 9 2 2" xfId="27831"/>
    <cellStyle name="SAPBEXexcCritical5 2 2 9 2 3" xfId="27832"/>
    <cellStyle name="SAPBEXexcCritical5 2 2 9 3" xfId="27833"/>
    <cellStyle name="SAPBEXexcCritical5 2 2 9 4" xfId="27834"/>
    <cellStyle name="SAPBEXexcCritical5 2 2_401K Summary" xfId="27835"/>
    <cellStyle name="SAPBEXexcCritical5 2 3" xfId="27836"/>
    <cellStyle name="SAPBEXexcCritical5 2 3 10" xfId="27837"/>
    <cellStyle name="SAPBEXexcCritical5 2 3 10 2" xfId="27838"/>
    <cellStyle name="SAPBEXexcCritical5 2 3 10 2 2" xfId="27839"/>
    <cellStyle name="SAPBEXexcCritical5 2 3 10 3" xfId="27840"/>
    <cellStyle name="SAPBEXexcCritical5 2 3 11" xfId="27841"/>
    <cellStyle name="SAPBEXexcCritical5 2 3 11 2" xfId="27842"/>
    <cellStyle name="SAPBEXexcCritical5 2 3 11 2 2" xfId="27843"/>
    <cellStyle name="SAPBEXexcCritical5 2 3 11 3" xfId="27844"/>
    <cellStyle name="SAPBEXexcCritical5 2 3 12" xfId="27845"/>
    <cellStyle name="SAPBEXexcCritical5 2 3 2" xfId="27846"/>
    <cellStyle name="SAPBEXexcCritical5 2 3 2 2" xfId="27847"/>
    <cellStyle name="SAPBEXexcCritical5 2 3 2 2 2" xfId="27848"/>
    <cellStyle name="SAPBEXexcCritical5 2 3 2 2 2 2" xfId="27849"/>
    <cellStyle name="SAPBEXexcCritical5 2 3 2 2 2 2 2" xfId="27850"/>
    <cellStyle name="SAPBEXexcCritical5 2 3 2 2 2 3" xfId="27851"/>
    <cellStyle name="SAPBEXexcCritical5 2 3 2 2 3" xfId="27852"/>
    <cellStyle name="SAPBEXexcCritical5 2 3 2 2 3 2" xfId="27853"/>
    <cellStyle name="SAPBEXexcCritical5 2 3 2 2 3 2 2" xfId="27854"/>
    <cellStyle name="SAPBEXexcCritical5 2 3 2 2 3 3" xfId="27855"/>
    <cellStyle name="SAPBEXexcCritical5 2 3 2 2 4" xfId="27856"/>
    <cellStyle name="SAPBEXexcCritical5 2 3 2 2 4 2" xfId="27857"/>
    <cellStyle name="SAPBEXexcCritical5 2 3 2 2 5" xfId="27858"/>
    <cellStyle name="SAPBEXexcCritical5 2 3 2 2 5 2" xfId="27859"/>
    <cellStyle name="SAPBEXexcCritical5 2 3 2 2 6" xfId="27860"/>
    <cellStyle name="SAPBEXexcCritical5 2 3 2 3" xfId="27861"/>
    <cellStyle name="SAPBEXexcCritical5 2 3 2 3 2" xfId="27862"/>
    <cellStyle name="SAPBEXexcCritical5 2 3 2 3 2 2" xfId="27863"/>
    <cellStyle name="SAPBEXexcCritical5 2 3 2 3 2 2 2" xfId="27864"/>
    <cellStyle name="SAPBEXexcCritical5 2 3 2 3 2 3" xfId="27865"/>
    <cellStyle name="SAPBEXexcCritical5 2 3 2 3 3" xfId="27866"/>
    <cellStyle name="SAPBEXexcCritical5 2 3 2 3 3 2" xfId="27867"/>
    <cellStyle name="SAPBEXexcCritical5 2 3 2 3 3 2 2" xfId="27868"/>
    <cellStyle name="SAPBEXexcCritical5 2 3 2 3 3 3" xfId="27869"/>
    <cellStyle name="SAPBEXexcCritical5 2 3 2 3 4" xfId="27870"/>
    <cellStyle name="SAPBEXexcCritical5 2 3 2 3 4 2" xfId="27871"/>
    <cellStyle name="SAPBEXexcCritical5 2 3 2 3 5" xfId="27872"/>
    <cellStyle name="SAPBEXexcCritical5 2 3 2 3 5 2" xfId="27873"/>
    <cellStyle name="SAPBEXexcCritical5 2 3 2 3 6" xfId="27874"/>
    <cellStyle name="SAPBEXexcCritical5 2 3 2 4" xfId="27875"/>
    <cellStyle name="SAPBEXexcCritical5 2 3 2 4 2" xfId="27876"/>
    <cellStyle name="SAPBEXexcCritical5 2 3 2 4 2 2" xfId="27877"/>
    <cellStyle name="SAPBEXexcCritical5 2 3 2 4 2 2 2" xfId="27878"/>
    <cellStyle name="SAPBEXexcCritical5 2 3 2 4 2 3" xfId="27879"/>
    <cellStyle name="SAPBEXexcCritical5 2 3 2 4 3" xfId="27880"/>
    <cellStyle name="SAPBEXexcCritical5 2 3 2 4 3 2" xfId="27881"/>
    <cellStyle name="SAPBEXexcCritical5 2 3 2 4 3 2 2" xfId="27882"/>
    <cellStyle name="SAPBEXexcCritical5 2 3 2 4 3 3" xfId="27883"/>
    <cellStyle name="SAPBEXexcCritical5 2 3 2 4 4" xfId="27884"/>
    <cellStyle name="SAPBEXexcCritical5 2 3 2 4 4 2" xfId="27885"/>
    <cellStyle name="SAPBEXexcCritical5 2 3 2 4 5" xfId="27886"/>
    <cellStyle name="SAPBEXexcCritical5 2 3 2 4 5 2" xfId="27887"/>
    <cellStyle name="SAPBEXexcCritical5 2 3 2 4 6" xfId="27888"/>
    <cellStyle name="SAPBEXexcCritical5 2 3 2 5" xfId="27889"/>
    <cellStyle name="SAPBEXexcCritical5 2 3 2 5 2" xfId="27890"/>
    <cellStyle name="SAPBEXexcCritical5 2 3 2 5 2 2" xfId="27891"/>
    <cellStyle name="SAPBEXexcCritical5 2 3 2 5 3" xfId="27892"/>
    <cellStyle name="SAPBEXexcCritical5 2 3 2 6" xfId="27893"/>
    <cellStyle name="SAPBEXexcCritical5 2 3 2_Other Benefits Allocation %" xfId="27894"/>
    <cellStyle name="SAPBEXexcCritical5 2 3 3" xfId="27895"/>
    <cellStyle name="SAPBEXexcCritical5 2 3 3 2" xfId="27896"/>
    <cellStyle name="SAPBEXexcCritical5 2 3 3 2 2" xfId="27897"/>
    <cellStyle name="SAPBEXexcCritical5 2 3 3 2 2 2" xfId="27898"/>
    <cellStyle name="SAPBEXexcCritical5 2 3 3 2 2 2 2" xfId="27899"/>
    <cellStyle name="SAPBEXexcCritical5 2 3 3 2 2 3" xfId="27900"/>
    <cellStyle name="SAPBEXexcCritical5 2 3 3 2 3" xfId="27901"/>
    <cellStyle name="SAPBEXexcCritical5 2 3 3 2 3 2" xfId="27902"/>
    <cellStyle name="SAPBEXexcCritical5 2 3 3 2 3 2 2" xfId="27903"/>
    <cellStyle name="SAPBEXexcCritical5 2 3 3 2 3 3" xfId="27904"/>
    <cellStyle name="SAPBEXexcCritical5 2 3 3 2 4" xfId="27905"/>
    <cellStyle name="SAPBEXexcCritical5 2 3 3 2 4 2" xfId="27906"/>
    <cellStyle name="SAPBEXexcCritical5 2 3 3 2 5" xfId="27907"/>
    <cellStyle name="SAPBEXexcCritical5 2 3 3 2 5 2" xfId="27908"/>
    <cellStyle name="SAPBEXexcCritical5 2 3 3 2 6" xfId="27909"/>
    <cellStyle name="SAPBEXexcCritical5 2 3 3 3" xfId="27910"/>
    <cellStyle name="SAPBEXexcCritical5 2 3 3 3 2" xfId="27911"/>
    <cellStyle name="SAPBEXexcCritical5 2 3 3 3 2 2" xfId="27912"/>
    <cellStyle name="SAPBEXexcCritical5 2 3 3 3 2 2 2" xfId="27913"/>
    <cellStyle name="SAPBEXexcCritical5 2 3 3 3 2 3" xfId="27914"/>
    <cellStyle name="SAPBEXexcCritical5 2 3 3 3 3" xfId="27915"/>
    <cellStyle name="SAPBEXexcCritical5 2 3 3 3 3 2" xfId="27916"/>
    <cellStyle name="SAPBEXexcCritical5 2 3 3 3 3 2 2" xfId="27917"/>
    <cellStyle name="SAPBEXexcCritical5 2 3 3 3 3 3" xfId="27918"/>
    <cellStyle name="SAPBEXexcCritical5 2 3 3 3 4" xfId="27919"/>
    <cellStyle name="SAPBEXexcCritical5 2 3 3 3 4 2" xfId="27920"/>
    <cellStyle name="SAPBEXexcCritical5 2 3 3 3 5" xfId="27921"/>
    <cellStyle name="SAPBEXexcCritical5 2 3 3 3 5 2" xfId="27922"/>
    <cellStyle name="SAPBEXexcCritical5 2 3 3 3 6" xfId="27923"/>
    <cellStyle name="SAPBEXexcCritical5 2 3 3 4" xfId="27924"/>
    <cellStyle name="SAPBEXexcCritical5 2 3 3 4 2" xfId="27925"/>
    <cellStyle name="SAPBEXexcCritical5 2 3 3 4 2 2" xfId="27926"/>
    <cellStyle name="SAPBEXexcCritical5 2 3 3 4 3" xfId="27927"/>
    <cellStyle name="SAPBEXexcCritical5 2 3 3 5" xfId="27928"/>
    <cellStyle name="SAPBEXexcCritical5 2 3 3 5 2" xfId="27929"/>
    <cellStyle name="SAPBEXexcCritical5 2 3 3 5 2 2" xfId="27930"/>
    <cellStyle name="SAPBEXexcCritical5 2 3 3 5 3" xfId="27931"/>
    <cellStyle name="SAPBEXexcCritical5 2 3 3 6" xfId="27932"/>
    <cellStyle name="SAPBEXexcCritical5 2 3 3 6 2" xfId="27933"/>
    <cellStyle name="SAPBEXexcCritical5 2 3 3 7" xfId="27934"/>
    <cellStyle name="SAPBEXexcCritical5 2 3 3 7 2" xfId="27935"/>
    <cellStyle name="SAPBEXexcCritical5 2 3 3 8" xfId="27936"/>
    <cellStyle name="SAPBEXexcCritical5 2 3 3_Other Benefits Allocation %" xfId="27937"/>
    <cellStyle name="SAPBEXexcCritical5 2 3 4" xfId="27938"/>
    <cellStyle name="SAPBEXexcCritical5 2 3 4 2" xfId="27939"/>
    <cellStyle name="SAPBEXexcCritical5 2 3 4 2 2" xfId="27940"/>
    <cellStyle name="SAPBEXexcCritical5 2 3 4 2 3" xfId="27941"/>
    <cellStyle name="SAPBEXexcCritical5 2 3 4 3" xfId="27942"/>
    <cellStyle name="SAPBEXexcCritical5 2 3 4 4" xfId="27943"/>
    <cellStyle name="SAPBEXexcCritical5 2 3 5" xfId="27944"/>
    <cellStyle name="SAPBEXexcCritical5 2 3 5 2" xfId="27945"/>
    <cellStyle name="SAPBEXexcCritical5 2 3 5 2 2" xfId="27946"/>
    <cellStyle name="SAPBEXexcCritical5 2 3 5 2 3" xfId="27947"/>
    <cellStyle name="SAPBEXexcCritical5 2 3 5 3" xfId="27948"/>
    <cellStyle name="SAPBEXexcCritical5 2 3 5 4" xfId="27949"/>
    <cellStyle name="SAPBEXexcCritical5 2 3 6" xfId="27950"/>
    <cellStyle name="SAPBEXexcCritical5 2 3 6 2" xfId="27951"/>
    <cellStyle name="SAPBEXexcCritical5 2 3 6 2 2" xfId="27952"/>
    <cellStyle name="SAPBEXexcCritical5 2 3 6 2 3" xfId="27953"/>
    <cellStyle name="SAPBEXexcCritical5 2 3 6 3" xfId="27954"/>
    <cellStyle name="SAPBEXexcCritical5 2 3 6 4" xfId="27955"/>
    <cellStyle name="SAPBEXexcCritical5 2 3 7" xfId="27956"/>
    <cellStyle name="SAPBEXexcCritical5 2 3 7 2" xfId="27957"/>
    <cellStyle name="SAPBEXexcCritical5 2 3 7 2 2" xfId="27958"/>
    <cellStyle name="SAPBEXexcCritical5 2 3 7 3" xfId="27959"/>
    <cellStyle name="SAPBEXexcCritical5 2 3 8" xfId="27960"/>
    <cellStyle name="SAPBEXexcCritical5 2 3 8 2" xfId="27961"/>
    <cellStyle name="SAPBEXexcCritical5 2 3 8 2 2" xfId="27962"/>
    <cellStyle name="SAPBEXexcCritical5 2 3 8 3" xfId="27963"/>
    <cellStyle name="SAPBEXexcCritical5 2 3 9" xfId="27964"/>
    <cellStyle name="SAPBEXexcCritical5 2 3 9 2" xfId="27965"/>
    <cellStyle name="SAPBEXexcCritical5 2 3 9 2 2" xfId="27966"/>
    <cellStyle name="SAPBEXexcCritical5 2 3 9 3" xfId="27967"/>
    <cellStyle name="SAPBEXexcCritical5 2 3_401K Summary" xfId="27968"/>
    <cellStyle name="SAPBEXexcCritical5 2 4" xfId="27969"/>
    <cellStyle name="SAPBEXexcCritical5 2 4 2" xfId="27970"/>
    <cellStyle name="SAPBEXexcCritical5 2 4 2 2" xfId="27971"/>
    <cellStyle name="SAPBEXexcCritical5 2 4 2 2 2" xfId="27972"/>
    <cellStyle name="SAPBEXexcCritical5 2 4 2 2 2 2" xfId="27973"/>
    <cellStyle name="SAPBEXexcCritical5 2 4 2 2 3" xfId="27974"/>
    <cellStyle name="SAPBEXexcCritical5 2 4 2 3" xfId="27975"/>
    <cellStyle name="SAPBEXexcCritical5 2 4 2 3 2" xfId="27976"/>
    <cellStyle name="SAPBEXexcCritical5 2 4 2 3 2 2" xfId="27977"/>
    <cellStyle name="SAPBEXexcCritical5 2 4 2 3 3" xfId="27978"/>
    <cellStyle name="SAPBEXexcCritical5 2 4 2 4" xfId="27979"/>
    <cellStyle name="SAPBEXexcCritical5 2 4 2 4 2" xfId="27980"/>
    <cellStyle name="SAPBEXexcCritical5 2 4 2 5" xfId="27981"/>
    <cellStyle name="SAPBEXexcCritical5 2 4 2 5 2" xfId="27982"/>
    <cellStyle name="SAPBEXexcCritical5 2 4 2 6" xfId="27983"/>
    <cellStyle name="SAPBEXexcCritical5 2 4 3" xfId="27984"/>
    <cellStyle name="SAPBEXexcCritical5 2 4 3 2" xfId="27985"/>
    <cellStyle name="SAPBEXexcCritical5 2 4 3 2 2" xfId="27986"/>
    <cellStyle name="SAPBEXexcCritical5 2 4 3 2 2 2" xfId="27987"/>
    <cellStyle name="SAPBEXexcCritical5 2 4 3 2 3" xfId="27988"/>
    <cellStyle name="SAPBEXexcCritical5 2 4 3 3" xfId="27989"/>
    <cellStyle name="SAPBEXexcCritical5 2 4 3 3 2" xfId="27990"/>
    <cellStyle name="SAPBEXexcCritical5 2 4 3 3 2 2" xfId="27991"/>
    <cellStyle name="SAPBEXexcCritical5 2 4 3 3 3" xfId="27992"/>
    <cellStyle name="SAPBEXexcCritical5 2 4 3 4" xfId="27993"/>
    <cellStyle name="SAPBEXexcCritical5 2 4 3 4 2" xfId="27994"/>
    <cellStyle name="SAPBEXexcCritical5 2 4 3 5" xfId="27995"/>
    <cellStyle name="SAPBEXexcCritical5 2 4 3 5 2" xfId="27996"/>
    <cellStyle name="SAPBEXexcCritical5 2 4 3 6" xfId="27997"/>
    <cellStyle name="SAPBEXexcCritical5 2 4 4" xfId="27998"/>
    <cellStyle name="SAPBEXexcCritical5 2 4 4 2" xfId="27999"/>
    <cellStyle name="SAPBEXexcCritical5 2 4 4 2 2" xfId="28000"/>
    <cellStyle name="SAPBEXexcCritical5 2 4 4 2 2 2" xfId="28001"/>
    <cellStyle name="SAPBEXexcCritical5 2 4 4 2 3" xfId="28002"/>
    <cellStyle name="SAPBEXexcCritical5 2 4 4 3" xfId="28003"/>
    <cellStyle name="SAPBEXexcCritical5 2 4 4 3 2" xfId="28004"/>
    <cellStyle name="SAPBEXexcCritical5 2 4 4 3 2 2" xfId="28005"/>
    <cellStyle name="SAPBEXexcCritical5 2 4 4 3 3" xfId="28006"/>
    <cellStyle name="SAPBEXexcCritical5 2 4 4 4" xfId="28007"/>
    <cellStyle name="SAPBEXexcCritical5 2 4 4 4 2" xfId="28008"/>
    <cellStyle name="SAPBEXexcCritical5 2 4 4 5" xfId="28009"/>
    <cellStyle name="SAPBEXexcCritical5 2 4 4 5 2" xfId="28010"/>
    <cellStyle name="SAPBEXexcCritical5 2 4 4 6" xfId="28011"/>
    <cellStyle name="SAPBEXexcCritical5 2 4 5" xfId="28012"/>
    <cellStyle name="SAPBEXexcCritical5 2 4 5 2" xfId="28013"/>
    <cellStyle name="SAPBEXexcCritical5 2 4 5 2 2" xfId="28014"/>
    <cellStyle name="SAPBEXexcCritical5 2 4 5 2 3" xfId="28015"/>
    <cellStyle name="SAPBEXexcCritical5 2 4 5 3" xfId="28016"/>
    <cellStyle name="SAPBEXexcCritical5 2 4 5 4" xfId="28017"/>
    <cellStyle name="SAPBEXexcCritical5 2 4 6" xfId="28018"/>
    <cellStyle name="SAPBEXexcCritical5 2 4 6 2" xfId="28019"/>
    <cellStyle name="SAPBEXexcCritical5 2 4 6 2 2" xfId="28020"/>
    <cellStyle name="SAPBEXexcCritical5 2 4 6 2 3" xfId="28021"/>
    <cellStyle name="SAPBEXexcCritical5 2 4 6 3" xfId="28022"/>
    <cellStyle name="SAPBEXexcCritical5 2 4 6 4" xfId="28023"/>
    <cellStyle name="SAPBEXexcCritical5 2 4 7" xfId="28024"/>
    <cellStyle name="SAPBEXexcCritical5 2 4 7 2" xfId="28025"/>
    <cellStyle name="SAPBEXexcCritical5 2 4 7 3" xfId="28026"/>
    <cellStyle name="SAPBEXexcCritical5 2 4 8" xfId="28027"/>
    <cellStyle name="SAPBEXexcCritical5 2 4 9" xfId="28028"/>
    <cellStyle name="SAPBEXexcCritical5 2 4_Other Benefits Allocation %" xfId="28029"/>
    <cellStyle name="SAPBEXexcCritical5 2 5" xfId="28030"/>
    <cellStyle name="SAPBEXexcCritical5 2 5 2" xfId="28031"/>
    <cellStyle name="SAPBEXexcCritical5 2 5 2 2" xfId="28032"/>
    <cellStyle name="SAPBEXexcCritical5 2 5 2 2 2" xfId="28033"/>
    <cellStyle name="SAPBEXexcCritical5 2 5 2 2 3" xfId="28034"/>
    <cellStyle name="SAPBEXexcCritical5 2 5 2 3" xfId="28035"/>
    <cellStyle name="SAPBEXexcCritical5 2 5 2 4" xfId="28036"/>
    <cellStyle name="SAPBEXexcCritical5 2 5 3" xfId="28037"/>
    <cellStyle name="SAPBEXexcCritical5 2 5 3 2" xfId="28038"/>
    <cellStyle name="SAPBEXexcCritical5 2 5 3 2 2" xfId="28039"/>
    <cellStyle name="SAPBEXexcCritical5 2 5 3 2 3" xfId="28040"/>
    <cellStyle name="SAPBEXexcCritical5 2 5 3 3" xfId="28041"/>
    <cellStyle name="SAPBEXexcCritical5 2 5 3 4" xfId="28042"/>
    <cellStyle name="SAPBEXexcCritical5 2 5 4" xfId="28043"/>
    <cellStyle name="SAPBEXexcCritical5 2 5 4 2" xfId="28044"/>
    <cellStyle name="SAPBEXexcCritical5 2 5 4 2 2" xfId="28045"/>
    <cellStyle name="SAPBEXexcCritical5 2 5 4 2 3" xfId="28046"/>
    <cellStyle name="SAPBEXexcCritical5 2 5 4 3" xfId="28047"/>
    <cellStyle name="SAPBEXexcCritical5 2 5 4 4" xfId="28048"/>
    <cellStyle name="SAPBEXexcCritical5 2 5 5" xfId="28049"/>
    <cellStyle name="SAPBEXexcCritical5 2 5 5 2" xfId="28050"/>
    <cellStyle name="SAPBEXexcCritical5 2 5 5 2 2" xfId="28051"/>
    <cellStyle name="SAPBEXexcCritical5 2 5 5 2 3" xfId="28052"/>
    <cellStyle name="SAPBEXexcCritical5 2 5 5 3" xfId="28053"/>
    <cellStyle name="SAPBEXexcCritical5 2 5 5 4" xfId="28054"/>
    <cellStyle name="SAPBEXexcCritical5 2 5 6" xfId="28055"/>
    <cellStyle name="SAPBEXexcCritical5 2 5 6 2" xfId="28056"/>
    <cellStyle name="SAPBEXexcCritical5 2 5 6 2 2" xfId="28057"/>
    <cellStyle name="SAPBEXexcCritical5 2 5 6 2 3" xfId="28058"/>
    <cellStyle name="SAPBEXexcCritical5 2 5 6 3" xfId="28059"/>
    <cellStyle name="SAPBEXexcCritical5 2 5 6 4" xfId="28060"/>
    <cellStyle name="SAPBEXexcCritical5 2 5 7" xfId="28061"/>
    <cellStyle name="SAPBEXexcCritical5 2 5 7 2" xfId="28062"/>
    <cellStyle name="SAPBEXexcCritical5 2 5 7 3" xfId="28063"/>
    <cellStyle name="SAPBEXexcCritical5 2 5 8" xfId="28064"/>
    <cellStyle name="SAPBEXexcCritical5 2 5 9" xfId="28065"/>
    <cellStyle name="SAPBEXexcCritical5 2 6" xfId="28066"/>
    <cellStyle name="SAPBEXexcCritical5 2 6 2" xfId="28067"/>
    <cellStyle name="SAPBEXexcCritical5 2 6 2 2" xfId="28068"/>
    <cellStyle name="SAPBEXexcCritical5 2 6 2 3" xfId="28069"/>
    <cellStyle name="SAPBEXexcCritical5 2 6 3" xfId="28070"/>
    <cellStyle name="SAPBEXexcCritical5 2 6 4" xfId="28071"/>
    <cellStyle name="SAPBEXexcCritical5 2 7" xfId="28072"/>
    <cellStyle name="SAPBEXexcCritical5 2 7 2" xfId="28073"/>
    <cellStyle name="SAPBEXexcCritical5 2 7 2 2" xfId="28074"/>
    <cellStyle name="SAPBEXexcCritical5 2 7 2 3" xfId="28075"/>
    <cellStyle name="SAPBEXexcCritical5 2 7 3" xfId="28076"/>
    <cellStyle name="SAPBEXexcCritical5 2 7 4" xfId="28077"/>
    <cellStyle name="SAPBEXexcCritical5 2 8" xfId="28078"/>
    <cellStyle name="SAPBEXexcCritical5 2 8 2" xfId="28079"/>
    <cellStyle name="SAPBEXexcCritical5 2 8 2 2" xfId="28080"/>
    <cellStyle name="SAPBEXexcCritical5 2 8 2 3" xfId="28081"/>
    <cellStyle name="SAPBEXexcCritical5 2 8 3" xfId="28082"/>
    <cellStyle name="SAPBEXexcCritical5 2 8 4" xfId="28083"/>
    <cellStyle name="SAPBEXexcCritical5 2 9" xfId="28084"/>
    <cellStyle name="SAPBEXexcCritical5 2 9 2" xfId="28085"/>
    <cellStyle name="SAPBEXexcCritical5 2 9 2 2" xfId="28086"/>
    <cellStyle name="SAPBEXexcCritical5 2 9 2 2 2" xfId="28087"/>
    <cellStyle name="SAPBEXexcCritical5 2 9 2 2 2 2" xfId="28088"/>
    <cellStyle name="SAPBEXexcCritical5 2 9 2 2 3" xfId="28089"/>
    <cellStyle name="SAPBEXexcCritical5 2 9 2 3" xfId="28090"/>
    <cellStyle name="SAPBEXexcCritical5 2 9 2 3 2" xfId="28091"/>
    <cellStyle name="SAPBEXexcCritical5 2 9 2 3 2 2" xfId="28092"/>
    <cellStyle name="SAPBEXexcCritical5 2 9 2 3 3" xfId="28093"/>
    <cellStyle name="SAPBEXexcCritical5 2 9 2 4" xfId="28094"/>
    <cellStyle name="SAPBEXexcCritical5 2 9 2 4 2" xfId="28095"/>
    <cellStyle name="SAPBEXexcCritical5 2 9 2 5" xfId="28096"/>
    <cellStyle name="SAPBEXexcCritical5 2 9 2 5 2" xfId="28097"/>
    <cellStyle name="SAPBEXexcCritical5 2 9 2 6" xfId="28098"/>
    <cellStyle name="SAPBEXexcCritical5 2 9 3" xfId="28099"/>
    <cellStyle name="SAPBEXexcCritical5 2 9 3 2" xfId="28100"/>
    <cellStyle name="SAPBEXexcCritical5 2 9 3 2 2" xfId="28101"/>
    <cellStyle name="SAPBEXexcCritical5 2 9 3 2 2 2" xfId="28102"/>
    <cellStyle name="SAPBEXexcCritical5 2 9 3 2 3" xfId="28103"/>
    <cellStyle name="SAPBEXexcCritical5 2 9 3 3" xfId="28104"/>
    <cellStyle name="SAPBEXexcCritical5 2 9 3 3 2" xfId="28105"/>
    <cellStyle name="SAPBEXexcCritical5 2 9 3 3 2 2" xfId="28106"/>
    <cellStyle name="SAPBEXexcCritical5 2 9 3 3 3" xfId="28107"/>
    <cellStyle name="SAPBEXexcCritical5 2 9 3 4" xfId="28108"/>
    <cellStyle name="SAPBEXexcCritical5 2 9 3 4 2" xfId="28109"/>
    <cellStyle name="SAPBEXexcCritical5 2 9 3 5" xfId="28110"/>
    <cellStyle name="SAPBEXexcCritical5 2 9 3 5 2" xfId="28111"/>
    <cellStyle name="SAPBEXexcCritical5 2 9 3 6" xfId="28112"/>
    <cellStyle name="SAPBEXexcCritical5 2 9 4" xfId="28113"/>
    <cellStyle name="SAPBEXexcCritical5 2 9 4 2" xfId="28114"/>
    <cellStyle name="SAPBEXexcCritical5 2 9 4 2 2" xfId="28115"/>
    <cellStyle name="SAPBEXexcCritical5 2 9 4 3" xfId="28116"/>
    <cellStyle name="SAPBEXexcCritical5 2 9 5" xfId="28117"/>
    <cellStyle name="SAPBEXexcCritical5 2 9 5 2" xfId="28118"/>
    <cellStyle name="SAPBEXexcCritical5 2 9 5 2 2" xfId="28119"/>
    <cellStyle name="SAPBEXexcCritical5 2 9 5 3" xfId="28120"/>
    <cellStyle name="SAPBEXexcCritical5 2 9 6" xfId="28121"/>
    <cellStyle name="SAPBEXexcCritical5 2 9 6 2" xfId="28122"/>
    <cellStyle name="SAPBEXexcCritical5 2 9 7" xfId="28123"/>
    <cellStyle name="SAPBEXexcCritical5 2 9 7 2" xfId="28124"/>
    <cellStyle name="SAPBEXexcCritical5 2 9 8" xfId="28125"/>
    <cellStyle name="SAPBEXexcCritical5 2 9_Other Benefits Allocation %" xfId="28126"/>
    <cellStyle name="SAPBEXexcCritical5 2_401K Summary" xfId="28127"/>
    <cellStyle name="SAPBEXexcCritical5 3" xfId="28128"/>
    <cellStyle name="SAPBEXexcCritical5 3 10" xfId="28129"/>
    <cellStyle name="SAPBEXexcCritical5 3 10 2" xfId="28130"/>
    <cellStyle name="SAPBEXexcCritical5 3 10 2 2" xfId="28131"/>
    <cellStyle name="SAPBEXexcCritical5 3 10 3" xfId="28132"/>
    <cellStyle name="SAPBEXexcCritical5 3 11" xfId="28133"/>
    <cellStyle name="SAPBEXexcCritical5 3 11 2" xfId="28134"/>
    <cellStyle name="SAPBEXexcCritical5 3 11 2 2" xfId="28135"/>
    <cellStyle name="SAPBEXexcCritical5 3 11 3" xfId="28136"/>
    <cellStyle name="SAPBEXexcCritical5 3 12" xfId="28137"/>
    <cellStyle name="SAPBEXexcCritical5 3 12 2" xfId="28138"/>
    <cellStyle name="SAPBEXexcCritical5 3 13" xfId="28139"/>
    <cellStyle name="SAPBEXexcCritical5 3 2" xfId="28140"/>
    <cellStyle name="SAPBEXexcCritical5 3 2 2" xfId="28141"/>
    <cellStyle name="SAPBEXexcCritical5 3 2 2 2" xfId="28142"/>
    <cellStyle name="SAPBEXexcCritical5 3 2 2 2 2" xfId="28143"/>
    <cellStyle name="SAPBEXexcCritical5 3 2 2 2 2 2" xfId="28144"/>
    <cellStyle name="SAPBEXexcCritical5 3 2 2 2 2 2 2" xfId="28145"/>
    <cellStyle name="SAPBEXexcCritical5 3 2 2 2 2 3" xfId="28146"/>
    <cellStyle name="SAPBEXexcCritical5 3 2 2 2 3" xfId="28147"/>
    <cellStyle name="SAPBEXexcCritical5 3 2 2 2 3 2" xfId="28148"/>
    <cellStyle name="SAPBEXexcCritical5 3 2 2 2 3 2 2" xfId="28149"/>
    <cellStyle name="SAPBEXexcCritical5 3 2 2 2 3 3" xfId="28150"/>
    <cellStyle name="SAPBEXexcCritical5 3 2 2 2 4" xfId="28151"/>
    <cellStyle name="SAPBEXexcCritical5 3 2 2 2 4 2" xfId="28152"/>
    <cellStyle name="SAPBEXexcCritical5 3 2 2 2 5" xfId="28153"/>
    <cellStyle name="SAPBEXexcCritical5 3 2 2 2 5 2" xfId="28154"/>
    <cellStyle name="SAPBEXexcCritical5 3 2 2 2 6" xfId="28155"/>
    <cellStyle name="SAPBEXexcCritical5 3 2 2 3" xfId="28156"/>
    <cellStyle name="SAPBEXexcCritical5 3 2 2 3 2" xfId="28157"/>
    <cellStyle name="SAPBEXexcCritical5 3 2 2 3 2 2" xfId="28158"/>
    <cellStyle name="SAPBEXexcCritical5 3 2 2 3 2 2 2" xfId="28159"/>
    <cellStyle name="SAPBEXexcCritical5 3 2 2 3 2 3" xfId="28160"/>
    <cellStyle name="SAPBEXexcCritical5 3 2 2 3 3" xfId="28161"/>
    <cellStyle name="SAPBEXexcCritical5 3 2 2 3 3 2" xfId="28162"/>
    <cellStyle name="SAPBEXexcCritical5 3 2 2 3 3 2 2" xfId="28163"/>
    <cellStyle name="SAPBEXexcCritical5 3 2 2 3 3 3" xfId="28164"/>
    <cellStyle name="SAPBEXexcCritical5 3 2 2 3 4" xfId="28165"/>
    <cellStyle name="SAPBEXexcCritical5 3 2 2 3 4 2" xfId="28166"/>
    <cellStyle name="SAPBEXexcCritical5 3 2 2 3 5" xfId="28167"/>
    <cellStyle name="SAPBEXexcCritical5 3 2 2 3 5 2" xfId="28168"/>
    <cellStyle name="SAPBEXexcCritical5 3 2 2 3 6" xfId="28169"/>
    <cellStyle name="SAPBEXexcCritical5 3 2 2 4" xfId="28170"/>
    <cellStyle name="SAPBEXexcCritical5 3 2 2 4 2" xfId="28171"/>
    <cellStyle name="SAPBEXexcCritical5 3 2 2 4 2 2" xfId="28172"/>
    <cellStyle name="SAPBEXexcCritical5 3 2 2 4 2 2 2" xfId="28173"/>
    <cellStyle name="SAPBEXexcCritical5 3 2 2 4 2 3" xfId="28174"/>
    <cellStyle name="SAPBEXexcCritical5 3 2 2 4 3" xfId="28175"/>
    <cellStyle name="SAPBEXexcCritical5 3 2 2 4 3 2" xfId="28176"/>
    <cellStyle name="SAPBEXexcCritical5 3 2 2 4 3 2 2" xfId="28177"/>
    <cellStyle name="SAPBEXexcCritical5 3 2 2 4 3 3" xfId="28178"/>
    <cellStyle name="SAPBEXexcCritical5 3 2 2 4 4" xfId="28179"/>
    <cellStyle name="SAPBEXexcCritical5 3 2 2 4 4 2" xfId="28180"/>
    <cellStyle name="SAPBEXexcCritical5 3 2 2 4 5" xfId="28181"/>
    <cellStyle name="SAPBEXexcCritical5 3 2 2 4 5 2" xfId="28182"/>
    <cellStyle name="SAPBEXexcCritical5 3 2 2 4 6" xfId="28183"/>
    <cellStyle name="SAPBEXexcCritical5 3 2 2 5" xfId="28184"/>
    <cellStyle name="SAPBEXexcCritical5 3 2 2 5 2" xfId="28185"/>
    <cellStyle name="SAPBEXexcCritical5 3 2 2 5 2 2" xfId="28186"/>
    <cellStyle name="SAPBEXexcCritical5 3 2 2 5 3" xfId="28187"/>
    <cellStyle name="SAPBEXexcCritical5 3 2 2 6" xfId="28188"/>
    <cellStyle name="SAPBEXexcCritical5 3 2 2_Other Benefits Allocation %" xfId="28189"/>
    <cellStyle name="SAPBEXexcCritical5 3 2 3" xfId="28190"/>
    <cellStyle name="SAPBEXexcCritical5 3 2 3 2" xfId="28191"/>
    <cellStyle name="SAPBEXexcCritical5 3 2 3 2 2" xfId="28192"/>
    <cellStyle name="SAPBEXexcCritical5 3 2 3 2 2 2" xfId="28193"/>
    <cellStyle name="SAPBEXexcCritical5 3 2 3 2 3" xfId="28194"/>
    <cellStyle name="SAPBEXexcCritical5 3 2 3 3" xfId="28195"/>
    <cellStyle name="SAPBEXexcCritical5 3 2 3 3 2" xfId="28196"/>
    <cellStyle name="SAPBEXexcCritical5 3 2 3 3 2 2" xfId="28197"/>
    <cellStyle name="SAPBEXexcCritical5 3 2 3 3 3" xfId="28198"/>
    <cellStyle name="SAPBEXexcCritical5 3 2 3 4" xfId="28199"/>
    <cellStyle name="SAPBEXexcCritical5 3 2 3 4 2" xfId="28200"/>
    <cellStyle name="SAPBEXexcCritical5 3 2 3 5" xfId="28201"/>
    <cellStyle name="SAPBEXexcCritical5 3 2 3 5 2" xfId="28202"/>
    <cellStyle name="SAPBEXexcCritical5 3 2 3 6" xfId="28203"/>
    <cellStyle name="SAPBEXexcCritical5 3 2 4" xfId="28204"/>
    <cellStyle name="SAPBEXexcCritical5 3 2 4 2" xfId="28205"/>
    <cellStyle name="SAPBEXexcCritical5 3 2 4 2 2" xfId="28206"/>
    <cellStyle name="SAPBEXexcCritical5 3 2 4 2 2 2" xfId="28207"/>
    <cellStyle name="SAPBEXexcCritical5 3 2 4 2 3" xfId="28208"/>
    <cellStyle name="SAPBEXexcCritical5 3 2 4 3" xfId="28209"/>
    <cellStyle name="SAPBEXexcCritical5 3 2 4 3 2" xfId="28210"/>
    <cellStyle name="SAPBEXexcCritical5 3 2 4 3 2 2" xfId="28211"/>
    <cellStyle name="SAPBEXexcCritical5 3 2 4 3 3" xfId="28212"/>
    <cellStyle name="SAPBEXexcCritical5 3 2 4 4" xfId="28213"/>
    <cellStyle name="SAPBEXexcCritical5 3 2 4 4 2" xfId="28214"/>
    <cellStyle name="SAPBEXexcCritical5 3 2 4 5" xfId="28215"/>
    <cellStyle name="SAPBEXexcCritical5 3 2 4 5 2" xfId="28216"/>
    <cellStyle name="SAPBEXexcCritical5 3 2 4 6" xfId="28217"/>
    <cellStyle name="SAPBEXexcCritical5 3 2 5" xfId="28218"/>
    <cellStyle name="SAPBEXexcCritical5 3 2 5 2" xfId="28219"/>
    <cellStyle name="SAPBEXexcCritical5 3 2 5 2 2" xfId="28220"/>
    <cellStyle name="SAPBEXexcCritical5 3 2 5 2 2 2" xfId="28221"/>
    <cellStyle name="SAPBEXexcCritical5 3 2 5 2 3" xfId="28222"/>
    <cellStyle name="SAPBEXexcCritical5 3 2 5 3" xfId="28223"/>
    <cellStyle name="SAPBEXexcCritical5 3 2 5 3 2" xfId="28224"/>
    <cellStyle name="SAPBEXexcCritical5 3 2 5 3 2 2" xfId="28225"/>
    <cellStyle name="SAPBEXexcCritical5 3 2 5 3 3" xfId="28226"/>
    <cellStyle name="SAPBEXexcCritical5 3 2 5 4" xfId="28227"/>
    <cellStyle name="SAPBEXexcCritical5 3 2 5 4 2" xfId="28228"/>
    <cellStyle name="SAPBEXexcCritical5 3 2 5 5" xfId="28229"/>
    <cellStyle name="SAPBEXexcCritical5 3 2 5 5 2" xfId="28230"/>
    <cellStyle name="SAPBEXexcCritical5 3 2 5 6" xfId="28231"/>
    <cellStyle name="SAPBEXexcCritical5 3 2 6" xfId="28232"/>
    <cellStyle name="SAPBEXexcCritical5 3 2 6 2" xfId="28233"/>
    <cellStyle name="SAPBEXexcCritical5 3 2 6 2 2" xfId="28234"/>
    <cellStyle name="SAPBEXexcCritical5 3 2 6 2 3" xfId="28235"/>
    <cellStyle name="SAPBEXexcCritical5 3 2 6 3" xfId="28236"/>
    <cellStyle name="SAPBEXexcCritical5 3 2 6 4" xfId="28237"/>
    <cellStyle name="SAPBEXexcCritical5 3 2 7" xfId="28238"/>
    <cellStyle name="SAPBEXexcCritical5 3 2 7 2" xfId="28239"/>
    <cellStyle name="SAPBEXexcCritical5 3 2 7 3" xfId="28240"/>
    <cellStyle name="SAPBEXexcCritical5 3 2 8" xfId="28241"/>
    <cellStyle name="SAPBEXexcCritical5 3 2 9" xfId="28242"/>
    <cellStyle name="SAPBEXexcCritical5 3 2_Other Benefits Allocation %" xfId="28243"/>
    <cellStyle name="SAPBEXexcCritical5 3 3" xfId="28244"/>
    <cellStyle name="SAPBEXexcCritical5 3 3 2" xfId="28245"/>
    <cellStyle name="SAPBEXexcCritical5 3 3 2 2" xfId="28246"/>
    <cellStyle name="SAPBEXexcCritical5 3 3 2 2 2" xfId="28247"/>
    <cellStyle name="SAPBEXexcCritical5 3 3 2 2 3" xfId="28248"/>
    <cellStyle name="SAPBEXexcCritical5 3 3 2 3" xfId="28249"/>
    <cellStyle name="SAPBEXexcCritical5 3 3 2 4" xfId="28250"/>
    <cellStyle name="SAPBEXexcCritical5 3 3 3" xfId="28251"/>
    <cellStyle name="SAPBEXexcCritical5 3 3 3 2" xfId="28252"/>
    <cellStyle name="SAPBEXexcCritical5 3 3 3 2 2" xfId="28253"/>
    <cellStyle name="SAPBEXexcCritical5 3 3 3 2 3" xfId="28254"/>
    <cellStyle name="SAPBEXexcCritical5 3 3 3 3" xfId="28255"/>
    <cellStyle name="SAPBEXexcCritical5 3 3 3 4" xfId="28256"/>
    <cellStyle name="SAPBEXexcCritical5 3 3 4" xfId="28257"/>
    <cellStyle name="SAPBEXexcCritical5 3 3 4 2" xfId="28258"/>
    <cellStyle name="SAPBEXexcCritical5 3 3 4 2 2" xfId="28259"/>
    <cellStyle name="SAPBEXexcCritical5 3 3 4 2 3" xfId="28260"/>
    <cellStyle name="SAPBEXexcCritical5 3 3 4 3" xfId="28261"/>
    <cellStyle name="SAPBEXexcCritical5 3 3 4 4" xfId="28262"/>
    <cellStyle name="SAPBEXexcCritical5 3 3 5" xfId="28263"/>
    <cellStyle name="SAPBEXexcCritical5 3 3 5 2" xfId="28264"/>
    <cellStyle name="SAPBEXexcCritical5 3 3 5 2 2" xfId="28265"/>
    <cellStyle name="SAPBEXexcCritical5 3 3 5 2 3" xfId="28266"/>
    <cellStyle name="SAPBEXexcCritical5 3 3 5 3" xfId="28267"/>
    <cellStyle name="SAPBEXexcCritical5 3 3 5 4" xfId="28268"/>
    <cellStyle name="SAPBEXexcCritical5 3 3 6" xfId="28269"/>
    <cellStyle name="SAPBEXexcCritical5 3 3 6 2" xfId="28270"/>
    <cellStyle name="SAPBEXexcCritical5 3 3 6 2 2" xfId="28271"/>
    <cellStyle name="SAPBEXexcCritical5 3 3 6 2 3" xfId="28272"/>
    <cellStyle name="SAPBEXexcCritical5 3 3 6 3" xfId="28273"/>
    <cellStyle name="SAPBEXexcCritical5 3 3 6 4" xfId="28274"/>
    <cellStyle name="SAPBEXexcCritical5 3 3 7" xfId="28275"/>
    <cellStyle name="SAPBEXexcCritical5 3 3 7 2" xfId="28276"/>
    <cellStyle name="SAPBEXexcCritical5 3 3 7 3" xfId="28277"/>
    <cellStyle name="SAPBEXexcCritical5 3 3 8" xfId="28278"/>
    <cellStyle name="SAPBEXexcCritical5 3 3 9" xfId="28279"/>
    <cellStyle name="SAPBEXexcCritical5 3 4" xfId="28280"/>
    <cellStyle name="SAPBEXexcCritical5 3 4 2" xfId="28281"/>
    <cellStyle name="SAPBEXexcCritical5 3 4 2 2" xfId="28282"/>
    <cellStyle name="SAPBEXexcCritical5 3 4 2 2 2" xfId="28283"/>
    <cellStyle name="SAPBEXexcCritical5 3 4 2 2 2 2" xfId="28284"/>
    <cellStyle name="SAPBEXexcCritical5 3 4 2 2 3" xfId="28285"/>
    <cellStyle name="SAPBEXexcCritical5 3 4 2 3" xfId="28286"/>
    <cellStyle name="SAPBEXexcCritical5 3 4 2 3 2" xfId="28287"/>
    <cellStyle name="SAPBEXexcCritical5 3 4 2 3 2 2" xfId="28288"/>
    <cellStyle name="SAPBEXexcCritical5 3 4 2 3 3" xfId="28289"/>
    <cellStyle name="SAPBEXexcCritical5 3 4 2 4" xfId="28290"/>
    <cellStyle name="SAPBEXexcCritical5 3 4 2 4 2" xfId="28291"/>
    <cellStyle name="SAPBEXexcCritical5 3 4 2 5" xfId="28292"/>
    <cellStyle name="SAPBEXexcCritical5 3 4 2 5 2" xfId="28293"/>
    <cellStyle name="SAPBEXexcCritical5 3 4 2 6" xfId="28294"/>
    <cellStyle name="SAPBEXexcCritical5 3 4 3" xfId="28295"/>
    <cellStyle name="SAPBEXexcCritical5 3 4 3 2" xfId="28296"/>
    <cellStyle name="SAPBEXexcCritical5 3 4 3 2 2" xfId="28297"/>
    <cellStyle name="SAPBEXexcCritical5 3 4 3 2 2 2" xfId="28298"/>
    <cellStyle name="SAPBEXexcCritical5 3 4 3 2 3" xfId="28299"/>
    <cellStyle name="SAPBEXexcCritical5 3 4 3 3" xfId="28300"/>
    <cellStyle name="SAPBEXexcCritical5 3 4 3 3 2" xfId="28301"/>
    <cellStyle name="SAPBEXexcCritical5 3 4 3 3 2 2" xfId="28302"/>
    <cellStyle name="SAPBEXexcCritical5 3 4 3 3 3" xfId="28303"/>
    <cellStyle name="SAPBEXexcCritical5 3 4 3 4" xfId="28304"/>
    <cellStyle name="SAPBEXexcCritical5 3 4 3 4 2" xfId="28305"/>
    <cellStyle name="SAPBEXexcCritical5 3 4 3 5" xfId="28306"/>
    <cellStyle name="SAPBEXexcCritical5 3 4 3 5 2" xfId="28307"/>
    <cellStyle name="SAPBEXexcCritical5 3 4 3 6" xfId="28308"/>
    <cellStyle name="SAPBEXexcCritical5 3 4 4" xfId="28309"/>
    <cellStyle name="SAPBEXexcCritical5 3 4 4 2" xfId="28310"/>
    <cellStyle name="SAPBEXexcCritical5 3 4 4 2 2" xfId="28311"/>
    <cellStyle name="SAPBEXexcCritical5 3 4 4 2 3" xfId="28312"/>
    <cellStyle name="SAPBEXexcCritical5 3 4 4 3" xfId="28313"/>
    <cellStyle name="SAPBEXexcCritical5 3 4 4 4" xfId="28314"/>
    <cellStyle name="SAPBEXexcCritical5 3 4 5" xfId="28315"/>
    <cellStyle name="SAPBEXexcCritical5 3 4 5 2" xfId="28316"/>
    <cellStyle name="SAPBEXexcCritical5 3 4 5 2 2" xfId="28317"/>
    <cellStyle name="SAPBEXexcCritical5 3 4 5 2 3" xfId="28318"/>
    <cellStyle name="SAPBEXexcCritical5 3 4 5 3" xfId="28319"/>
    <cellStyle name="SAPBEXexcCritical5 3 4 5 4" xfId="28320"/>
    <cellStyle name="SAPBEXexcCritical5 3 4 6" xfId="28321"/>
    <cellStyle name="SAPBEXexcCritical5 3 4 6 2" xfId="28322"/>
    <cellStyle name="SAPBEXexcCritical5 3 4 6 2 2" xfId="28323"/>
    <cellStyle name="SAPBEXexcCritical5 3 4 6 2 3" xfId="28324"/>
    <cellStyle name="SAPBEXexcCritical5 3 4 6 3" xfId="28325"/>
    <cellStyle name="SAPBEXexcCritical5 3 4 6 4" xfId="28326"/>
    <cellStyle name="SAPBEXexcCritical5 3 4 7" xfId="28327"/>
    <cellStyle name="SAPBEXexcCritical5 3 4 7 2" xfId="28328"/>
    <cellStyle name="SAPBEXexcCritical5 3 4 7 3" xfId="28329"/>
    <cellStyle name="SAPBEXexcCritical5 3 4 8" xfId="28330"/>
    <cellStyle name="SAPBEXexcCritical5 3 4 9" xfId="28331"/>
    <cellStyle name="SAPBEXexcCritical5 3 4_Other Benefits Allocation %" xfId="28332"/>
    <cellStyle name="SAPBEXexcCritical5 3 5" xfId="28333"/>
    <cellStyle name="SAPBEXexcCritical5 3 5 2" xfId="28334"/>
    <cellStyle name="SAPBEXexcCritical5 3 5 2 2" xfId="28335"/>
    <cellStyle name="SAPBEXexcCritical5 3 5 2 2 2" xfId="28336"/>
    <cellStyle name="SAPBEXexcCritical5 3 5 2 3" xfId="28337"/>
    <cellStyle name="SAPBEXexcCritical5 3 5 3" xfId="28338"/>
    <cellStyle name="SAPBEXexcCritical5 3 5 3 2" xfId="28339"/>
    <cellStyle name="SAPBEXexcCritical5 3 5 3 2 2" xfId="28340"/>
    <cellStyle name="SAPBEXexcCritical5 3 5 3 3" xfId="28341"/>
    <cellStyle name="SAPBEXexcCritical5 3 5 4" xfId="28342"/>
    <cellStyle name="SAPBEXexcCritical5 3 5 4 2" xfId="28343"/>
    <cellStyle name="SAPBEXexcCritical5 3 5 5" xfId="28344"/>
    <cellStyle name="SAPBEXexcCritical5 3 5 5 2" xfId="28345"/>
    <cellStyle name="SAPBEXexcCritical5 3 5 6" xfId="28346"/>
    <cellStyle name="SAPBEXexcCritical5 3 6" xfId="28347"/>
    <cellStyle name="SAPBEXexcCritical5 3 6 2" xfId="28348"/>
    <cellStyle name="SAPBEXexcCritical5 3 6 2 2" xfId="28349"/>
    <cellStyle name="SAPBEXexcCritical5 3 6 2 2 2" xfId="28350"/>
    <cellStyle name="SAPBEXexcCritical5 3 6 2 3" xfId="28351"/>
    <cellStyle name="SAPBEXexcCritical5 3 6 3" xfId="28352"/>
    <cellStyle name="SAPBEXexcCritical5 3 6 3 2" xfId="28353"/>
    <cellStyle name="SAPBEXexcCritical5 3 6 3 2 2" xfId="28354"/>
    <cellStyle name="SAPBEXexcCritical5 3 6 3 3" xfId="28355"/>
    <cellStyle name="SAPBEXexcCritical5 3 6 4" xfId="28356"/>
    <cellStyle name="SAPBEXexcCritical5 3 6 4 2" xfId="28357"/>
    <cellStyle name="SAPBEXexcCritical5 3 6 5" xfId="28358"/>
    <cellStyle name="SAPBEXexcCritical5 3 6 5 2" xfId="28359"/>
    <cellStyle name="SAPBEXexcCritical5 3 6 6" xfId="28360"/>
    <cellStyle name="SAPBEXexcCritical5 3 7" xfId="28361"/>
    <cellStyle name="SAPBEXexcCritical5 3 7 2" xfId="28362"/>
    <cellStyle name="SAPBEXexcCritical5 3 7 2 2" xfId="28363"/>
    <cellStyle name="SAPBEXexcCritical5 3 7 2 2 2" xfId="28364"/>
    <cellStyle name="SAPBEXexcCritical5 3 7 2 3" xfId="28365"/>
    <cellStyle name="SAPBEXexcCritical5 3 7 3" xfId="28366"/>
    <cellStyle name="SAPBEXexcCritical5 3 7 3 2" xfId="28367"/>
    <cellStyle name="SAPBEXexcCritical5 3 7 3 2 2" xfId="28368"/>
    <cellStyle name="SAPBEXexcCritical5 3 7 3 3" xfId="28369"/>
    <cellStyle name="SAPBEXexcCritical5 3 7 4" xfId="28370"/>
    <cellStyle name="SAPBEXexcCritical5 3 7 4 2" xfId="28371"/>
    <cellStyle name="SAPBEXexcCritical5 3 7 5" xfId="28372"/>
    <cellStyle name="SAPBEXexcCritical5 3 7 5 2" xfId="28373"/>
    <cellStyle name="SAPBEXexcCritical5 3 7 6" xfId="28374"/>
    <cellStyle name="SAPBEXexcCritical5 3 8" xfId="28375"/>
    <cellStyle name="SAPBEXexcCritical5 3 8 2" xfId="28376"/>
    <cellStyle name="SAPBEXexcCritical5 3 8 2 2" xfId="28377"/>
    <cellStyle name="SAPBEXexcCritical5 3 8 2 3" xfId="28378"/>
    <cellStyle name="SAPBEXexcCritical5 3 8 3" xfId="28379"/>
    <cellStyle name="SAPBEXexcCritical5 3 8 4" xfId="28380"/>
    <cellStyle name="SAPBEXexcCritical5 3 9" xfId="28381"/>
    <cellStyle name="SAPBEXexcCritical5 3 9 2" xfId="28382"/>
    <cellStyle name="SAPBEXexcCritical5 3 9 2 2" xfId="28383"/>
    <cellStyle name="SAPBEXexcCritical5 3 9 2 3" xfId="28384"/>
    <cellStyle name="SAPBEXexcCritical5 3 9 3" xfId="28385"/>
    <cellStyle name="SAPBEXexcCritical5 3 9 4" xfId="28386"/>
    <cellStyle name="SAPBEXexcCritical5 3_401K Summary" xfId="28387"/>
    <cellStyle name="SAPBEXexcCritical5 4" xfId="28388"/>
    <cellStyle name="SAPBEXexcCritical5 4 10" xfId="28389"/>
    <cellStyle name="SAPBEXexcCritical5 4 10 2" xfId="28390"/>
    <cellStyle name="SAPBEXexcCritical5 4 10 2 2" xfId="28391"/>
    <cellStyle name="SAPBEXexcCritical5 4 10 3" xfId="28392"/>
    <cellStyle name="SAPBEXexcCritical5 4 11" xfId="28393"/>
    <cellStyle name="SAPBEXexcCritical5 4 11 2" xfId="28394"/>
    <cellStyle name="SAPBEXexcCritical5 4 11 2 2" xfId="28395"/>
    <cellStyle name="SAPBEXexcCritical5 4 11 3" xfId="28396"/>
    <cellStyle name="SAPBEXexcCritical5 4 12" xfId="28397"/>
    <cellStyle name="SAPBEXexcCritical5 4 12 2" xfId="28398"/>
    <cellStyle name="SAPBEXexcCritical5 4 13" xfId="28399"/>
    <cellStyle name="SAPBEXexcCritical5 4 2" xfId="28400"/>
    <cellStyle name="SAPBEXexcCritical5 4 2 2" xfId="28401"/>
    <cellStyle name="SAPBEXexcCritical5 4 2 2 2" xfId="28402"/>
    <cellStyle name="SAPBEXexcCritical5 4 2 2 3" xfId="28403"/>
    <cellStyle name="SAPBEXexcCritical5 4 2 3" xfId="28404"/>
    <cellStyle name="SAPBEXexcCritical5 4 2 4" xfId="28405"/>
    <cellStyle name="SAPBEXexcCritical5 4 2_Other Benefits Allocation %" xfId="28406"/>
    <cellStyle name="SAPBEXexcCritical5 4 3" xfId="28407"/>
    <cellStyle name="SAPBEXexcCritical5 4 3 2" xfId="28408"/>
    <cellStyle name="SAPBEXexcCritical5 4 3 2 2" xfId="28409"/>
    <cellStyle name="SAPBEXexcCritical5 4 3 2 2 2" xfId="28410"/>
    <cellStyle name="SAPBEXexcCritical5 4 3 2 2 2 2" xfId="28411"/>
    <cellStyle name="SAPBEXexcCritical5 4 3 2 2 3" xfId="28412"/>
    <cellStyle name="SAPBEXexcCritical5 4 3 2 3" xfId="28413"/>
    <cellStyle name="SAPBEXexcCritical5 4 3 2 3 2" xfId="28414"/>
    <cellStyle name="SAPBEXexcCritical5 4 3 2 3 2 2" xfId="28415"/>
    <cellStyle name="SAPBEXexcCritical5 4 3 2 3 3" xfId="28416"/>
    <cellStyle name="SAPBEXexcCritical5 4 3 2 4" xfId="28417"/>
    <cellStyle name="SAPBEXexcCritical5 4 3 2 4 2" xfId="28418"/>
    <cellStyle name="SAPBEXexcCritical5 4 3 2 5" xfId="28419"/>
    <cellStyle name="SAPBEXexcCritical5 4 3 2 5 2" xfId="28420"/>
    <cellStyle name="SAPBEXexcCritical5 4 3 2 6" xfId="28421"/>
    <cellStyle name="SAPBEXexcCritical5 4 3 3" xfId="28422"/>
    <cellStyle name="SAPBEXexcCritical5 4 3 3 2" xfId="28423"/>
    <cellStyle name="SAPBEXexcCritical5 4 3 3 2 2" xfId="28424"/>
    <cellStyle name="SAPBEXexcCritical5 4 3 3 2 2 2" xfId="28425"/>
    <cellStyle name="SAPBEXexcCritical5 4 3 3 2 3" xfId="28426"/>
    <cellStyle name="SAPBEXexcCritical5 4 3 3 3" xfId="28427"/>
    <cellStyle name="SAPBEXexcCritical5 4 3 3 3 2" xfId="28428"/>
    <cellStyle name="SAPBEXexcCritical5 4 3 3 3 2 2" xfId="28429"/>
    <cellStyle name="SAPBEXexcCritical5 4 3 3 3 3" xfId="28430"/>
    <cellStyle name="SAPBEXexcCritical5 4 3 3 4" xfId="28431"/>
    <cellStyle name="SAPBEXexcCritical5 4 3 3 4 2" xfId="28432"/>
    <cellStyle name="SAPBEXexcCritical5 4 3 3 5" xfId="28433"/>
    <cellStyle name="SAPBEXexcCritical5 4 3 3 5 2" xfId="28434"/>
    <cellStyle name="SAPBEXexcCritical5 4 3 3 6" xfId="28435"/>
    <cellStyle name="SAPBEXexcCritical5 4 3 4" xfId="28436"/>
    <cellStyle name="SAPBEXexcCritical5 4 3 4 2" xfId="28437"/>
    <cellStyle name="SAPBEXexcCritical5 4 3 4 2 2" xfId="28438"/>
    <cellStyle name="SAPBEXexcCritical5 4 3 4 3" xfId="28439"/>
    <cellStyle name="SAPBEXexcCritical5 4 3 5" xfId="28440"/>
    <cellStyle name="SAPBEXexcCritical5 4 3 5 2" xfId="28441"/>
    <cellStyle name="SAPBEXexcCritical5 4 3 5 2 2" xfId="28442"/>
    <cellStyle name="SAPBEXexcCritical5 4 3 5 3" xfId="28443"/>
    <cellStyle name="SAPBEXexcCritical5 4 3 6" xfId="28444"/>
    <cellStyle name="SAPBEXexcCritical5 4 3 6 2" xfId="28445"/>
    <cellStyle name="SAPBEXexcCritical5 4 3 7" xfId="28446"/>
    <cellStyle name="SAPBEXexcCritical5 4 3 7 2" xfId="28447"/>
    <cellStyle name="SAPBEXexcCritical5 4 3 8" xfId="28448"/>
    <cellStyle name="SAPBEXexcCritical5 4 3_Other Benefits Allocation %" xfId="28449"/>
    <cellStyle name="SAPBEXexcCritical5 4 4" xfId="28450"/>
    <cellStyle name="SAPBEXexcCritical5 4 4 2" xfId="28451"/>
    <cellStyle name="SAPBEXexcCritical5 4 4 2 2" xfId="28452"/>
    <cellStyle name="SAPBEXexcCritical5 4 4 2 3" xfId="28453"/>
    <cellStyle name="SAPBEXexcCritical5 4 4 3" xfId="28454"/>
    <cellStyle name="SAPBEXexcCritical5 4 4 4" xfId="28455"/>
    <cellStyle name="SAPBEXexcCritical5 4 5" xfId="28456"/>
    <cellStyle name="SAPBEXexcCritical5 4 5 2" xfId="28457"/>
    <cellStyle name="SAPBEXexcCritical5 4 5 2 2" xfId="28458"/>
    <cellStyle name="SAPBEXexcCritical5 4 5 2 3" xfId="28459"/>
    <cellStyle name="SAPBEXexcCritical5 4 5 3" xfId="28460"/>
    <cellStyle name="SAPBEXexcCritical5 4 5 4" xfId="28461"/>
    <cellStyle name="SAPBEXexcCritical5 4 6" xfId="28462"/>
    <cellStyle name="SAPBEXexcCritical5 4 6 2" xfId="28463"/>
    <cellStyle name="SAPBEXexcCritical5 4 6 2 2" xfId="28464"/>
    <cellStyle name="SAPBEXexcCritical5 4 6 2 3" xfId="28465"/>
    <cellStyle name="SAPBEXexcCritical5 4 6 3" xfId="28466"/>
    <cellStyle name="SAPBEXexcCritical5 4 6 4" xfId="28467"/>
    <cellStyle name="SAPBEXexcCritical5 4 7" xfId="28468"/>
    <cellStyle name="SAPBEXexcCritical5 4 7 2" xfId="28469"/>
    <cellStyle name="SAPBEXexcCritical5 4 7 2 2" xfId="28470"/>
    <cellStyle name="SAPBEXexcCritical5 4 7 3" xfId="28471"/>
    <cellStyle name="SAPBEXexcCritical5 4 8" xfId="28472"/>
    <cellStyle name="SAPBEXexcCritical5 4 8 2" xfId="28473"/>
    <cellStyle name="SAPBEXexcCritical5 4 8 2 2" xfId="28474"/>
    <cellStyle name="SAPBEXexcCritical5 4 8 3" xfId="28475"/>
    <cellStyle name="SAPBEXexcCritical5 4 9" xfId="28476"/>
    <cellStyle name="SAPBEXexcCritical5 4 9 2" xfId="28477"/>
    <cellStyle name="SAPBEXexcCritical5 4 9 2 2" xfId="28478"/>
    <cellStyle name="SAPBEXexcCritical5 4 9 3" xfId="28479"/>
    <cellStyle name="SAPBEXexcCritical5 4_401K Summary" xfId="28480"/>
    <cellStyle name="SAPBEXexcCritical5 5" xfId="28481"/>
    <cellStyle name="SAPBEXexcCritical5 5 2" xfId="28482"/>
    <cellStyle name="SAPBEXexcCritical5 5 2 2" xfId="28483"/>
    <cellStyle name="SAPBEXexcCritical5 5 2 2 2" xfId="28484"/>
    <cellStyle name="SAPBEXexcCritical5 5 2 2 3" xfId="28485"/>
    <cellStyle name="SAPBEXexcCritical5 5 2 3" xfId="28486"/>
    <cellStyle name="SAPBEXexcCritical5 5 2 4" xfId="28487"/>
    <cellStyle name="SAPBEXexcCritical5 5 3" xfId="28488"/>
    <cellStyle name="SAPBEXexcCritical5 5 3 2" xfId="28489"/>
    <cellStyle name="SAPBEXexcCritical5 5 3 2 2" xfId="28490"/>
    <cellStyle name="SAPBEXexcCritical5 5 3 2 3" xfId="28491"/>
    <cellStyle name="SAPBEXexcCritical5 5 3 3" xfId="28492"/>
    <cellStyle name="SAPBEXexcCritical5 5 3 4" xfId="28493"/>
    <cellStyle name="SAPBEXexcCritical5 5 4" xfId="28494"/>
    <cellStyle name="SAPBEXexcCritical5 5 4 2" xfId="28495"/>
    <cellStyle name="SAPBEXexcCritical5 5 4 2 2" xfId="28496"/>
    <cellStyle name="SAPBEXexcCritical5 5 4 2 3" xfId="28497"/>
    <cellStyle name="SAPBEXexcCritical5 5 4 3" xfId="28498"/>
    <cellStyle name="SAPBEXexcCritical5 5 4 4" xfId="28499"/>
    <cellStyle name="SAPBEXexcCritical5 5 5" xfId="28500"/>
    <cellStyle name="SAPBEXexcCritical5 5 5 2" xfId="28501"/>
    <cellStyle name="SAPBEXexcCritical5 5 5 2 2" xfId="28502"/>
    <cellStyle name="SAPBEXexcCritical5 5 5 2 3" xfId="28503"/>
    <cellStyle name="SAPBEXexcCritical5 5 5 3" xfId="28504"/>
    <cellStyle name="SAPBEXexcCritical5 5 5 4" xfId="28505"/>
    <cellStyle name="SAPBEXexcCritical5 5 6" xfId="28506"/>
    <cellStyle name="SAPBEXexcCritical5 5 6 2" xfId="28507"/>
    <cellStyle name="SAPBEXexcCritical5 5 6 2 2" xfId="28508"/>
    <cellStyle name="SAPBEXexcCritical5 5 6 2 3" xfId="28509"/>
    <cellStyle name="SAPBEXexcCritical5 5 6 3" xfId="28510"/>
    <cellStyle name="SAPBEXexcCritical5 5 6 4" xfId="28511"/>
    <cellStyle name="SAPBEXexcCritical5 5 7" xfId="28512"/>
    <cellStyle name="SAPBEXexcCritical5 5 7 2" xfId="28513"/>
    <cellStyle name="SAPBEXexcCritical5 5 7 3" xfId="28514"/>
    <cellStyle name="SAPBEXexcCritical5 5 8" xfId="28515"/>
    <cellStyle name="SAPBEXexcCritical5 5 9" xfId="28516"/>
    <cellStyle name="SAPBEXexcCritical5 5_Other Benefits Allocation %" xfId="28517"/>
    <cellStyle name="SAPBEXexcCritical5 6" xfId="28518"/>
    <cellStyle name="SAPBEXexcCritical5 6 2" xfId="28519"/>
    <cellStyle name="SAPBEXexcCritical5 6 2 2" xfId="28520"/>
    <cellStyle name="SAPBEXexcCritical5 6 2 2 2" xfId="28521"/>
    <cellStyle name="SAPBEXexcCritical5 6 2 2 3" xfId="28522"/>
    <cellStyle name="SAPBEXexcCritical5 6 2 3" xfId="28523"/>
    <cellStyle name="SAPBEXexcCritical5 6 2 4" xfId="28524"/>
    <cellStyle name="SAPBEXexcCritical5 6 3" xfId="28525"/>
    <cellStyle name="SAPBEXexcCritical5 6 3 2" xfId="28526"/>
    <cellStyle name="SAPBEXexcCritical5 6 3 2 2" xfId="28527"/>
    <cellStyle name="SAPBEXexcCritical5 6 3 2 3" xfId="28528"/>
    <cellStyle name="SAPBEXexcCritical5 6 3 3" xfId="28529"/>
    <cellStyle name="SAPBEXexcCritical5 6 3 4" xfId="28530"/>
    <cellStyle name="SAPBEXexcCritical5 6 4" xfId="28531"/>
    <cellStyle name="SAPBEXexcCritical5 6 4 2" xfId="28532"/>
    <cellStyle name="SAPBEXexcCritical5 6 4 2 2" xfId="28533"/>
    <cellStyle name="SAPBEXexcCritical5 6 4 2 3" xfId="28534"/>
    <cellStyle name="SAPBEXexcCritical5 6 4 3" xfId="28535"/>
    <cellStyle name="SAPBEXexcCritical5 6 4 4" xfId="28536"/>
    <cellStyle name="SAPBEXexcCritical5 6 5" xfId="28537"/>
    <cellStyle name="SAPBEXexcCritical5 6 5 2" xfId="28538"/>
    <cellStyle name="SAPBEXexcCritical5 6 5 2 2" xfId="28539"/>
    <cellStyle name="SAPBEXexcCritical5 6 5 2 3" xfId="28540"/>
    <cellStyle name="SAPBEXexcCritical5 6 5 3" xfId="28541"/>
    <cellStyle name="SAPBEXexcCritical5 6 5 4" xfId="28542"/>
    <cellStyle name="SAPBEXexcCritical5 6 6" xfId="28543"/>
    <cellStyle name="SAPBEXexcCritical5 6 6 2" xfId="28544"/>
    <cellStyle name="SAPBEXexcCritical5 6 6 2 2" xfId="28545"/>
    <cellStyle name="SAPBEXexcCritical5 6 6 2 3" xfId="28546"/>
    <cellStyle name="SAPBEXexcCritical5 6 6 3" xfId="28547"/>
    <cellStyle name="SAPBEXexcCritical5 6 6 4" xfId="28548"/>
    <cellStyle name="SAPBEXexcCritical5 6 7" xfId="28549"/>
    <cellStyle name="SAPBEXexcCritical5 6 7 2" xfId="28550"/>
    <cellStyle name="SAPBEXexcCritical5 6 7 3" xfId="28551"/>
    <cellStyle name="SAPBEXexcCritical5 6 8" xfId="28552"/>
    <cellStyle name="SAPBEXexcCritical5 6 9" xfId="28553"/>
    <cellStyle name="SAPBEXexcCritical5 6_Other Benefits Allocation %" xfId="28554"/>
    <cellStyle name="SAPBEXexcCritical5 7" xfId="28555"/>
    <cellStyle name="SAPBEXexcCritical5 7 2" xfId="28556"/>
    <cellStyle name="SAPBEXexcCritical5 7 2 2" xfId="28557"/>
    <cellStyle name="SAPBEXexcCritical5 7 2 3" xfId="28558"/>
    <cellStyle name="SAPBEXexcCritical5 7 3" xfId="28559"/>
    <cellStyle name="SAPBEXexcCritical5 7 4" xfId="28560"/>
    <cellStyle name="SAPBEXexcCritical5 7_Other Benefits Allocation %" xfId="28561"/>
    <cellStyle name="SAPBEXexcCritical5 8" xfId="28562"/>
    <cellStyle name="SAPBEXexcCritical5 8 2" xfId="28563"/>
    <cellStyle name="SAPBEXexcCritical5 8 2 2" xfId="28564"/>
    <cellStyle name="SAPBEXexcCritical5 8 2 3" xfId="28565"/>
    <cellStyle name="SAPBEXexcCritical5 8 3" xfId="28566"/>
    <cellStyle name="SAPBEXexcCritical5 8 4" xfId="28567"/>
    <cellStyle name="SAPBEXexcCritical5 8_Other Benefits Allocation %" xfId="28568"/>
    <cellStyle name="SAPBEXexcCritical5 9" xfId="28569"/>
    <cellStyle name="SAPBEXexcCritical5 9 2" xfId="28570"/>
    <cellStyle name="SAPBEXexcCritical5 9 2 2" xfId="28571"/>
    <cellStyle name="SAPBEXexcCritical5 9 2 2 2" xfId="28572"/>
    <cellStyle name="SAPBEXexcCritical5 9 2 2 2 2" xfId="28573"/>
    <cellStyle name="SAPBEXexcCritical5 9 2 2 3" xfId="28574"/>
    <cellStyle name="SAPBEXexcCritical5 9 2 3" xfId="28575"/>
    <cellStyle name="SAPBEXexcCritical5 9 2 3 2" xfId="28576"/>
    <cellStyle name="SAPBEXexcCritical5 9 2 3 2 2" xfId="28577"/>
    <cellStyle name="SAPBEXexcCritical5 9 2 3 3" xfId="28578"/>
    <cellStyle name="SAPBEXexcCritical5 9 2 4" xfId="28579"/>
    <cellStyle name="SAPBEXexcCritical5 9 2 4 2" xfId="28580"/>
    <cellStyle name="SAPBEXexcCritical5 9 2 5" xfId="28581"/>
    <cellStyle name="SAPBEXexcCritical5 9 2 5 2" xfId="28582"/>
    <cellStyle name="SAPBEXexcCritical5 9 2 6" xfId="28583"/>
    <cellStyle name="SAPBEXexcCritical5 9 3" xfId="28584"/>
    <cellStyle name="SAPBEXexcCritical5 9 3 2" xfId="28585"/>
    <cellStyle name="SAPBEXexcCritical5 9 3 2 2" xfId="28586"/>
    <cellStyle name="SAPBEXexcCritical5 9 3 2 2 2" xfId="28587"/>
    <cellStyle name="SAPBEXexcCritical5 9 3 2 3" xfId="28588"/>
    <cellStyle name="SAPBEXexcCritical5 9 3 3" xfId="28589"/>
    <cellStyle name="SAPBEXexcCritical5 9 3 3 2" xfId="28590"/>
    <cellStyle name="SAPBEXexcCritical5 9 3 3 2 2" xfId="28591"/>
    <cellStyle name="SAPBEXexcCritical5 9 3 3 3" xfId="28592"/>
    <cellStyle name="SAPBEXexcCritical5 9 3 4" xfId="28593"/>
    <cellStyle name="SAPBEXexcCritical5 9 3 4 2" xfId="28594"/>
    <cellStyle name="SAPBEXexcCritical5 9 3 5" xfId="28595"/>
    <cellStyle name="SAPBEXexcCritical5 9 3 5 2" xfId="28596"/>
    <cellStyle name="SAPBEXexcCritical5 9 3 6" xfId="28597"/>
    <cellStyle name="SAPBEXexcCritical5 9 4" xfId="28598"/>
    <cellStyle name="SAPBEXexcCritical5 9 4 2" xfId="28599"/>
    <cellStyle name="SAPBEXexcCritical5 9 4 2 2" xfId="28600"/>
    <cellStyle name="SAPBEXexcCritical5 9 4 3" xfId="28601"/>
    <cellStyle name="SAPBEXexcCritical5 9 5" xfId="28602"/>
    <cellStyle name="SAPBEXexcCritical5 9 5 2" xfId="28603"/>
    <cellStyle name="SAPBEXexcCritical5 9 5 2 2" xfId="28604"/>
    <cellStyle name="SAPBEXexcCritical5 9 5 3" xfId="28605"/>
    <cellStyle name="SAPBEXexcCritical5 9 6" xfId="28606"/>
    <cellStyle name="SAPBEXexcCritical5 9 6 2" xfId="28607"/>
    <cellStyle name="SAPBEXexcCritical5 9 7" xfId="28608"/>
    <cellStyle name="SAPBEXexcCritical5 9 7 2" xfId="28609"/>
    <cellStyle name="SAPBEXexcCritical5 9 8" xfId="28610"/>
    <cellStyle name="SAPBEXexcCritical5 9_Other Benefits Allocation %" xfId="28611"/>
    <cellStyle name="SAPBEXexcCritical5_2016-18 Budget Payroll" xfId="28612"/>
    <cellStyle name="SAPBEXexcCritical6" xfId="28613"/>
    <cellStyle name="SAPBEXexcCritical6 10" xfId="28614"/>
    <cellStyle name="SAPBEXexcCritical6 10 2" xfId="28615"/>
    <cellStyle name="SAPBEXexcCritical6 10 2 2" xfId="28616"/>
    <cellStyle name="SAPBEXexcCritical6 10 2 2 2" xfId="28617"/>
    <cellStyle name="SAPBEXexcCritical6 10 2 3" xfId="28618"/>
    <cellStyle name="SAPBEXexcCritical6 10 3" xfId="28619"/>
    <cellStyle name="SAPBEXexcCritical6 10 3 2" xfId="28620"/>
    <cellStyle name="SAPBEXexcCritical6 10 3 2 2" xfId="28621"/>
    <cellStyle name="SAPBEXexcCritical6 10 3 3" xfId="28622"/>
    <cellStyle name="SAPBEXexcCritical6 10 4" xfId="28623"/>
    <cellStyle name="SAPBEXexcCritical6 10 4 2" xfId="28624"/>
    <cellStyle name="SAPBEXexcCritical6 10 5" xfId="28625"/>
    <cellStyle name="SAPBEXexcCritical6 10 5 2" xfId="28626"/>
    <cellStyle name="SAPBEXexcCritical6 10 6" xfId="28627"/>
    <cellStyle name="SAPBEXexcCritical6 11" xfId="28628"/>
    <cellStyle name="SAPBEXexcCritical6 11 2" xfId="28629"/>
    <cellStyle name="SAPBEXexcCritical6 11 2 2" xfId="28630"/>
    <cellStyle name="SAPBEXexcCritical6 11 2 2 2" xfId="28631"/>
    <cellStyle name="SAPBEXexcCritical6 11 2 3" xfId="28632"/>
    <cellStyle name="SAPBEXexcCritical6 11 3" xfId="28633"/>
    <cellStyle name="SAPBEXexcCritical6 11 3 2" xfId="28634"/>
    <cellStyle name="SAPBEXexcCritical6 11 3 2 2" xfId="28635"/>
    <cellStyle name="SAPBEXexcCritical6 11 3 3" xfId="28636"/>
    <cellStyle name="SAPBEXexcCritical6 11 4" xfId="28637"/>
    <cellStyle name="SAPBEXexcCritical6 11 4 2" xfId="28638"/>
    <cellStyle name="SAPBEXexcCritical6 11 5" xfId="28639"/>
    <cellStyle name="SAPBEXexcCritical6 11 5 2" xfId="28640"/>
    <cellStyle name="SAPBEXexcCritical6 11 6" xfId="28641"/>
    <cellStyle name="SAPBEXexcCritical6 12" xfId="28642"/>
    <cellStyle name="SAPBEXexcCritical6 12 2" xfId="28643"/>
    <cellStyle name="SAPBEXexcCritical6 12 2 2" xfId="28644"/>
    <cellStyle name="SAPBEXexcCritical6 12 2 2 2" xfId="28645"/>
    <cellStyle name="SAPBEXexcCritical6 12 2 3" xfId="28646"/>
    <cellStyle name="SAPBEXexcCritical6 12 3" xfId="28647"/>
    <cellStyle name="SAPBEXexcCritical6 12 3 2" xfId="28648"/>
    <cellStyle name="SAPBEXexcCritical6 12 3 2 2" xfId="28649"/>
    <cellStyle name="SAPBEXexcCritical6 12 3 3" xfId="28650"/>
    <cellStyle name="SAPBEXexcCritical6 12 4" xfId="28651"/>
    <cellStyle name="SAPBEXexcCritical6 12 4 2" xfId="28652"/>
    <cellStyle name="SAPBEXexcCritical6 12 5" xfId="28653"/>
    <cellStyle name="SAPBEXexcCritical6 12 5 2" xfId="28654"/>
    <cellStyle name="SAPBEXexcCritical6 12 6" xfId="28655"/>
    <cellStyle name="SAPBEXexcCritical6 13" xfId="28656"/>
    <cellStyle name="SAPBEXexcCritical6 13 2" xfId="28657"/>
    <cellStyle name="SAPBEXexcCritical6 13 2 2" xfId="28658"/>
    <cellStyle name="SAPBEXexcCritical6 13 3" xfId="28659"/>
    <cellStyle name="SAPBEXexcCritical6 14" xfId="28660"/>
    <cellStyle name="SAPBEXexcCritical6 14 2" xfId="28661"/>
    <cellStyle name="SAPBEXexcCritical6 14 2 2" xfId="28662"/>
    <cellStyle name="SAPBEXexcCritical6 14 3" xfId="28663"/>
    <cellStyle name="SAPBEXexcCritical6 15" xfId="28664"/>
    <cellStyle name="SAPBEXexcCritical6 15 2" xfId="28665"/>
    <cellStyle name="SAPBEXexcCritical6 15 2 2" xfId="28666"/>
    <cellStyle name="SAPBEXexcCritical6 15 3" xfId="28667"/>
    <cellStyle name="SAPBEXexcCritical6 16" xfId="28668"/>
    <cellStyle name="SAPBEXexcCritical6 17" xfId="28669"/>
    <cellStyle name="SAPBEXexcCritical6 2" xfId="28670"/>
    <cellStyle name="SAPBEXexcCritical6 2 10" xfId="28671"/>
    <cellStyle name="SAPBEXexcCritical6 2 10 2" xfId="28672"/>
    <cellStyle name="SAPBEXexcCritical6 2 10 2 2" xfId="28673"/>
    <cellStyle name="SAPBEXexcCritical6 2 10 3" xfId="28674"/>
    <cellStyle name="SAPBEXexcCritical6 2 11" xfId="28675"/>
    <cellStyle name="SAPBEXexcCritical6 2 11 2" xfId="28676"/>
    <cellStyle name="SAPBEXexcCritical6 2 11 2 2" xfId="28677"/>
    <cellStyle name="SAPBEXexcCritical6 2 11 3" xfId="28678"/>
    <cellStyle name="SAPBEXexcCritical6 2 12" xfId="28679"/>
    <cellStyle name="SAPBEXexcCritical6 2 12 2" xfId="28680"/>
    <cellStyle name="SAPBEXexcCritical6 2 12 2 2" xfId="28681"/>
    <cellStyle name="SAPBEXexcCritical6 2 12 3" xfId="28682"/>
    <cellStyle name="SAPBEXexcCritical6 2 13" xfId="28683"/>
    <cellStyle name="SAPBEXexcCritical6 2 13 2" xfId="28684"/>
    <cellStyle name="SAPBEXexcCritical6 2 13 2 2" xfId="28685"/>
    <cellStyle name="SAPBEXexcCritical6 2 13 3" xfId="28686"/>
    <cellStyle name="SAPBEXexcCritical6 2 14" xfId="28687"/>
    <cellStyle name="SAPBEXexcCritical6 2 14 2" xfId="28688"/>
    <cellStyle name="SAPBEXexcCritical6 2 14 3" xfId="28689"/>
    <cellStyle name="SAPBEXexcCritical6 2 15" xfId="28690"/>
    <cellStyle name="SAPBEXexcCritical6 2 16" xfId="28691"/>
    <cellStyle name="SAPBEXexcCritical6 2 2" xfId="28692"/>
    <cellStyle name="SAPBEXexcCritical6 2 2 10" xfId="28693"/>
    <cellStyle name="SAPBEXexcCritical6 2 2 10 2" xfId="28694"/>
    <cellStyle name="SAPBEXexcCritical6 2 2 10 2 2" xfId="28695"/>
    <cellStyle name="SAPBEXexcCritical6 2 2 10 3" xfId="28696"/>
    <cellStyle name="SAPBEXexcCritical6 2 2 11" xfId="28697"/>
    <cellStyle name="SAPBEXexcCritical6 2 2 11 2" xfId="28698"/>
    <cellStyle name="SAPBEXexcCritical6 2 2 11 2 2" xfId="28699"/>
    <cellStyle name="SAPBEXexcCritical6 2 2 11 3" xfId="28700"/>
    <cellStyle name="SAPBEXexcCritical6 2 2 12" xfId="28701"/>
    <cellStyle name="SAPBEXexcCritical6 2 2 2" xfId="28702"/>
    <cellStyle name="SAPBEXexcCritical6 2 2 2 2" xfId="28703"/>
    <cellStyle name="SAPBEXexcCritical6 2 2 2 2 2" xfId="28704"/>
    <cellStyle name="SAPBEXexcCritical6 2 2 2 2 2 2" xfId="28705"/>
    <cellStyle name="SAPBEXexcCritical6 2 2 2 2 2 2 2" xfId="28706"/>
    <cellStyle name="SAPBEXexcCritical6 2 2 2 2 2 3" xfId="28707"/>
    <cellStyle name="SAPBEXexcCritical6 2 2 2 2 3" xfId="28708"/>
    <cellStyle name="SAPBEXexcCritical6 2 2 2 2 3 2" xfId="28709"/>
    <cellStyle name="SAPBEXexcCritical6 2 2 2 2 3 2 2" xfId="28710"/>
    <cellStyle name="SAPBEXexcCritical6 2 2 2 2 3 3" xfId="28711"/>
    <cellStyle name="SAPBEXexcCritical6 2 2 2 2 4" xfId="28712"/>
    <cellStyle name="SAPBEXexcCritical6 2 2 2 2 4 2" xfId="28713"/>
    <cellStyle name="SAPBEXexcCritical6 2 2 2 2 5" xfId="28714"/>
    <cellStyle name="SAPBEXexcCritical6 2 2 2 2 5 2" xfId="28715"/>
    <cellStyle name="SAPBEXexcCritical6 2 2 2 2 6" xfId="28716"/>
    <cellStyle name="SAPBEXexcCritical6 2 2 2 3" xfId="28717"/>
    <cellStyle name="SAPBEXexcCritical6 2 2 2 3 2" xfId="28718"/>
    <cellStyle name="SAPBEXexcCritical6 2 2 2 3 2 2" xfId="28719"/>
    <cellStyle name="SAPBEXexcCritical6 2 2 2 3 2 2 2" xfId="28720"/>
    <cellStyle name="SAPBEXexcCritical6 2 2 2 3 2 3" xfId="28721"/>
    <cellStyle name="SAPBEXexcCritical6 2 2 2 3 3" xfId="28722"/>
    <cellStyle name="SAPBEXexcCritical6 2 2 2 3 3 2" xfId="28723"/>
    <cellStyle name="SAPBEXexcCritical6 2 2 2 3 3 2 2" xfId="28724"/>
    <cellStyle name="SAPBEXexcCritical6 2 2 2 3 3 3" xfId="28725"/>
    <cellStyle name="SAPBEXexcCritical6 2 2 2 3 4" xfId="28726"/>
    <cellStyle name="SAPBEXexcCritical6 2 2 2 3 4 2" xfId="28727"/>
    <cellStyle name="SAPBEXexcCritical6 2 2 2 3 5" xfId="28728"/>
    <cellStyle name="SAPBEXexcCritical6 2 2 2 3 5 2" xfId="28729"/>
    <cellStyle name="SAPBEXexcCritical6 2 2 2 3 6" xfId="28730"/>
    <cellStyle name="SAPBEXexcCritical6 2 2 2 4" xfId="28731"/>
    <cellStyle name="SAPBEXexcCritical6 2 2 2 4 2" xfId="28732"/>
    <cellStyle name="SAPBEXexcCritical6 2 2 2 4 2 2" xfId="28733"/>
    <cellStyle name="SAPBEXexcCritical6 2 2 2 4 2 2 2" xfId="28734"/>
    <cellStyle name="SAPBEXexcCritical6 2 2 2 4 2 3" xfId="28735"/>
    <cellStyle name="SAPBEXexcCritical6 2 2 2 4 3" xfId="28736"/>
    <cellStyle name="SAPBEXexcCritical6 2 2 2 4 3 2" xfId="28737"/>
    <cellStyle name="SAPBEXexcCritical6 2 2 2 4 3 2 2" xfId="28738"/>
    <cellStyle name="SAPBEXexcCritical6 2 2 2 4 3 3" xfId="28739"/>
    <cellStyle name="SAPBEXexcCritical6 2 2 2 4 4" xfId="28740"/>
    <cellStyle name="SAPBEXexcCritical6 2 2 2 4 4 2" xfId="28741"/>
    <cellStyle name="SAPBEXexcCritical6 2 2 2 4 5" xfId="28742"/>
    <cellStyle name="SAPBEXexcCritical6 2 2 2 4 5 2" xfId="28743"/>
    <cellStyle name="SAPBEXexcCritical6 2 2 2 4 6" xfId="28744"/>
    <cellStyle name="SAPBEXexcCritical6 2 2 2 5" xfId="28745"/>
    <cellStyle name="SAPBEXexcCritical6 2 2 2 5 2" xfId="28746"/>
    <cellStyle name="SAPBEXexcCritical6 2 2 2 5 2 2" xfId="28747"/>
    <cellStyle name="SAPBEXexcCritical6 2 2 2 5 2 3" xfId="28748"/>
    <cellStyle name="SAPBEXexcCritical6 2 2 2 5 3" xfId="28749"/>
    <cellStyle name="SAPBEXexcCritical6 2 2 2 5 4" xfId="28750"/>
    <cellStyle name="SAPBEXexcCritical6 2 2 2 6" xfId="28751"/>
    <cellStyle name="SAPBEXexcCritical6 2 2 2 6 2" xfId="28752"/>
    <cellStyle name="SAPBEXexcCritical6 2 2 2 6 2 2" xfId="28753"/>
    <cellStyle name="SAPBEXexcCritical6 2 2 2 6 2 3" xfId="28754"/>
    <cellStyle name="SAPBEXexcCritical6 2 2 2 6 3" xfId="28755"/>
    <cellStyle name="SAPBEXexcCritical6 2 2 2 6 4" xfId="28756"/>
    <cellStyle name="SAPBEXexcCritical6 2 2 2 7" xfId="28757"/>
    <cellStyle name="SAPBEXexcCritical6 2 2 2 7 2" xfId="28758"/>
    <cellStyle name="SAPBEXexcCritical6 2 2 2 7 3" xfId="28759"/>
    <cellStyle name="SAPBEXexcCritical6 2 2 2 8" xfId="28760"/>
    <cellStyle name="SAPBEXexcCritical6 2 2 2 9" xfId="28761"/>
    <cellStyle name="SAPBEXexcCritical6 2 2 2_Other Benefits Allocation %" xfId="28762"/>
    <cellStyle name="SAPBEXexcCritical6 2 2 3" xfId="28763"/>
    <cellStyle name="SAPBEXexcCritical6 2 2 3 2" xfId="28764"/>
    <cellStyle name="SAPBEXexcCritical6 2 2 3 2 2" xfId="28765"/>
    <cellStyle name="SAPBEXexcCritical6 2 2 3 2 2 2" xfId="28766"/>
    <cellStyle name="SAPBEXexcCritical6 2 2 3 2 2 2 2" xfId="28767"/>
    <cellStyle name="SAPBEXexcCritical6 2 2 3 2 2 3" xfId="28768"/>
    <cellStyle name="SAPBEXexcCritical6 2 2 3 2 3" xfId="28769"/>
    <cellStyle name="SAPBEXexcCritical6 2 2 3 2 3 2" xfId="28770"/>
    <cellStyle name="SAPBEXexcCritical6 2 2 3 2 3 2 2" xfId="28771"/>
    <cellStyle name="SAPBEXexcCritical6 2 2 3 2 3 3" xfId="28772"/>
    <cellStyle name="SAPBEXexcCritical6 2 2 3 2 4" xfId="28773"/>
    <cellStyle name="SAPBEXexcCritical6 2 2 3 2 4 2" xfId="28774"/>
    <cellStyle name="SAPBEXexcCritical6 2 2 3 2 5" xfId="28775"/>
    <cellStyle name="SAPBEXexcCritical6 2 2 3 2 5 2" xfId="28776"/>
    <cellStyle name="SAPBEXexcCritical6 2 2 3 2 6" xfId="28777"/>
    <cellStyle name="SAPBEXexcCritical6 2 2 3 3" xfId="28778"/>
    <cellStyle name="SAPBEXexcCritical6 2 2 3 3 2" xfId="28779"/>
    <cellStyle name="SAPBEXexcCritical6 2 2 3 3 2 2" xfId="28780"/>
    <cellStyle name="SAPBEXexcCritical6 2 2 3 3 2 2 2" xfId="28781"/>
    <cellStyle name="SAPBEXexcCritical6 2 2 3 3 2 3" xfId="28782"/>
    <cellStyle name="SAPBEXexcCritical6 2 2 3 3 3" xfId="28783"/>
    <cellStyle name="SAPBEXexcCritical6 2 2 3 3 3 2" xfId="28784"/>
    <cellStyle name="SAPBEXexcCritical6 2 2 3 3 3 2 2" xfId="28785"/>
    <cellStyle name="SAPBEXexcCritical6 2 2 3 3 3 3" xfId="28786"/>
    <cellStyle name="SAPBEXexcCritical6 2 2 3 3 4" xfId="28787"/>
    <cellStyle name="SAPBEXexcCritical6 2 2 3 3 4 2" xfId="28788"/>
    <cellStyle name="SAPBEXexcCritical6 2 2 3 3 5" xfId="28789"/>
    <cellStyle name="SAPBEXexcCritical6 2 2 3 3 5 2" xfId="28790"/>
    <cellStyle name="SAPBEXexcCritical6 2 2 3 3 6" xfId="28791"/>
    <cellStyle name="SAPBEXexcCritical6 2 2 3 4" xfId="28792"/>
    <cellStyle name="SAPBEXexcCritical6 2 2 3 4 2" xfId="28793"/>
    <cellStyle name="SAPBEXexcCritical6 2 2 3 4 2 2" xfId="28794"/>
    <cellStyle name="SAPBEXexcCritical6 2 2 3 4 2 3" xfId="28795"/>
    <cellStyle name="SAPBEXexcCritical6 2 2 3 4 3" xfId="28796"/>
    <cellStyle name="SAPBEXexcCritical6 2 2 3 4 4" xfId="28797"/>
    <cellStyle name="SAPBEXexcCritical6 2 2 3 5" xfId="28798"/>
    <cellStyle name="SAPBEXexcCritical6 2 2 3 5 2" xfId="28799"/>
    <cellStyle name="SAPBEXexcCritical6 2 2 3 5 2 2" xfId="28800"/>
    <cellStyle name="SAPBEXexcCritical6 2 2 3 5 2 3" xfId="28801"/>
    <cellStyle name="SAPBEXexcCritical6 2 2 3 5 3" xfId="28802"/>
    <cellStyle name="SAPBEXexcCritical6 2 2 3 5 4" xfId="28803"/>
    <cellStyle name="SAPBEXexcCritical6 2 2 3 6" xfId="28804"/>
    <cellStyle name="SAPBEXexcCritical6 2 2 3 6 2" xfId="28805"/>
    <cellStyle name="SAPBEXexcCritical6 2 2 3 6 2 2" xfId="28806"/>
    <cellStyle name="SAPBEXexcCritical6 2 2 3 6 2 3" xfId="28807"/>
    <cellStyle name="SAPBEXexcCritical6 2 2 3 6 3" xfId="28808"/>
    <cellStyle name="SAPBEXexcCritical6 2 2 3 6 4" xfId="28809"/>
    <cellStyle name="SAPBEXexcCritical6 2 2 3 7" xfId="28810"/>
    <cellStyle name="SAPBEXexcCritical6 2 2 3 7 2" xfId="28811"/>
    <cellStyle name="SAPBEXexcCritical6 2 2 3 7 3" xfId="28812"/>
    <cellStyle name="SAPBEXexcCritical6 2 2 3 8" xfId="28813"/>
    <cellStyle name="SAPBEXexcCritical6 2 2 3 9" xfId="28814"/>
    <cellStyle name="SAPBEXexcCritical6 2 2 3_Other Benefits Allocation %" xfId="28815"/>
    <cellStyle name="SAPBEXexcCritical6 2 2 4" xfId="28816"/>
    <cellStyle name="SAPBEXexcCritical6 2 2 4 2" xfId="28817"/>
    <cellStyle name="SAPBEXexcCritical6 2 2 4 2 2" xfId="28818"/>
    <cellStyle name="SAPBEXexcCritical6 2 2 4 2 2 2" xfId="28819"/>
    <cellStyle name="SAPBEXexcCritical6 2 2 4 2 2 3" xfId="28820"/>
    <cellStyle name="SAPBEXexcCritical6 2 2 4 2 3" xfId="28821"/>
    <cellStyle name="SAPBEXexcCritical6 2 2 4 2 4" xfId="28822"/>
    <cellStyle name="SAPBEXexcCritical6 2 2 4 3" xfId="28823"/>
    <cellStyle name="SAPBEXexcCritical6 2 2 4 3 2" xfId="28824"/>
    <cellStyle name="SAPBEXexcCritical6 2 2 4 3 2 2" xfId="28825"/>
    <cellStyle name="SAPBEXexcCritical6 2 2 4 3 2 3" xfId="28826"/>
    <cellStyle name="SAPBEXexcCritical6 2 2 4 3 3" xfId="28827"/>
    <cellStyle name="SAPBEXexcCritical6 2 2 4 3 4" xfId="28828"/>
    <cellStyle name="SAPBEXexcCritical6 2 2 4 4" xfId="28829"/>
    <cellStyle name="SAPBEXexcCritical6 2 2 4 4 2" xfId="28830"/>
    <cellStyle name="SAPBEXexcCritical6 2 2 4 4 2 2" xfId="28831"/>
    <cellStyle name="SAPBEXexcCritical6 2 2 4 4 2 3" xfId="28832"/>
    <cellStyle name="SAPBEXexcCritical6 2 2 4 4 3" xfId="28833"/>
    <cellStyle name="SAPBEXexcCritical6 2 2 4 4 4" xfId="28834"/>
    <cellStyle name="SAPBEXexcCritical6 2 2 4 5" xfId="28835"/>
    <cellStyle name="SAPBEXexcCritical6 2 2 4 5 2" xfId="28836"/>
    <cellStyle name="SAPBEXexcCritical6 2 2 4 5 2 2" xfId="28837"/>
    <cellStyle name="SAPBEXexcCritical6 2 2 4 5 2 3" xfId="28838"/>
    <cellStyle name="SAPBEXexcCritical6 2 2 4 5 3" xfId="28839"/>
    <cellStyle name="SAPBEXexcCritical6 2 2 4 5 4" xfId="28840"/>
    <cellStyle name="SAPBEXexcCritical6 2 2 4 6" xfId="28841"/>
    <cellStyle name="SAPBEXexcCritical6 2 2 4 6 2" xfId="28842"/>
    <cellStyle name="SAPBEXexcCritical6 2 2 4 6 2 2" xfId="28843"/>
    <cellStyle name="SAPBEXexcCritical6 2 2 4 6 2 3" xfId="28844"/>
    <cellStyle name="SAPBEXexcCritical6 2 2 4 6 3" xfId="28845"/>
    <cellStyle name="SAPBEXexcCritical6 2 2 4 6 4" xfId="28846"/>
    <cellStyle name="SAPBEXexcCritical6 2 2 4 7" xfId="28847"/>
    <cellStyle name="SAPBEXexcCritical6 2 2 4 7 2" xfId="28848"/>
    <cellStyle name="SAPBEXexcCritical6 2 2 4 7 3" xfId="28849"/>
    <cellStyle name="SAPBEXexcCritical6 2 2 4 8" xfId="28850"/>
    <cellStyle name="SAPBEXexcCritical6 2 2 4 9" xfId="28851"/>
    <cellStyle name="SAPBEXexcCritical6 2 2 5" xfId="28852"/>
    <cellStyle name="SAPBEXexcCritical6 2 2 5 2" xfId="28853"/>
    <cellStyle name="SAPBEXexcCritical6 2 2 5 2 2" xfId="28854"/>
    <cellStyle name="SAPBEXexcCritical6 2 2 5 2 3" xfId="28855"/>
    <cellStyle name="SAPBEXexcCritical6 2 2 5 3" xfId="28856"/>
    <cellStyle name="SAPBEXexcCritical6 2 2 5 4" xfId="28857"/>
    <cellStyle name="SAPBEXexcCritical6 2 2 6" xfId="28858"/>
    <cellStyle name="SAPBEXexcCritical6 2 2 6 2" xfId="28859"/>
    <cellStyle name="SAPBEXexcCritical6 2 2 6 2 2" xfId="28860"/>
    <cellStyle name="SAPBEXexcCritical6 2 2 6 2 3" xfId="28861"/>
    <cellStyle name="SAPBEXexcCritical6 2 2 6 3" xfId="28862"/>
    <cellStyle name="SAPBEXexcCritical6 2 2 6 4" xfId="28863"/>
    <cellStyle name="SAPBEXexcCritical6 2 2 7" xfId="28864"/>
    <cellStyle name="SAPBEXexcCritical6 2 2 7 2" xfId="28865"/>
    <cellStyle name="SAPBEXexcCritical6 2 2 7 2 2" xfId="28866"/>
    <cellStyle name="SAPBEXexcCritical6 2 2 7 2 3" xfId="28867"/>
    <cellStyle name="SAPBEXexcCritical6 2 2 7 3" xfId="28868"/>
    <cellStyle name="SAPBEXexcCritical6 2 2 7 4" xfId="28869"/>
    <cellStyle name="SAPBEXexcCritical6 2 2 8" xfId="28870"/>
    <cellStyle name="SAPBEXexcCritical6 2 2 8 2" xfId="28871"/>
    <cellStyle name="SAPBEXexcCritical6 2 2 8 2 2" xfId="28872"/>
    <cellStyle name="SAPBEXexcCritical6 2 2 8 2 3" xfId="28873"/>
    <cellStyle name="SAPBEXexcCritical6 2 2 8 3" xfId="28874"/>
    <cellStyle name="SAPBEXexcCritical6 2 2 8 4" xfId="28875"/>
    <cellStyle name="SAPBEXexcCritical6 2 2 9" xfId="28876"/>
    <cellStyle name="SAPBEXexcCritical6 2 2 9 2" xfId="28877"/>
    <cellStyle name="SAPBEXexcCritical6 2 2 9 2 2" xfId="28878"/>
    <cellStyle name="SAPBEXexcCritical6 2 2 9 2 3" xfId="28879"/>
    <cellStyle name="SAPBEXexcCritical6 2 2 9 3" xfId="28880"/>
    <cellStyle name="SAPBEXexcCritical6 2 2 9 4" xfId="28881"/>
    <cellStyle name="SAPBEXexcCritical6 2 2_401K Summary" xfId="28882"/>
    <cellStyle name="SAPBEXexcCritical6 2 3" xfId="28883"/>
    <cellStyle name="SAPBEXexcCritical6 2 3 10" xfId="28884"/>
    <cellStyle name="SAPBEXexcCritical6 2 3 10 2" xfId="28885"/>
    <cellStyle name="SAPBEXexcCritical6 2 3 10 2 2" xfId="28886"/>
    <cellStyle name="SAPBEXexcCritical6 2 3 10 3" xfId="28887"/>
    <cellStyle name="SAPBEXexcCritical6 2 3 11" xfId="28888"/>
    <cellStyle name="SAPBEXexcCritical6 2 3 11 2" xfId="28889"/>
    <cellStyle name="SAPBEXexcCritical6 2 3 11 2 2" xfId="28890"/>
    <cellStyle name="SAPBEXexcCritical6 2 3 11 3" xfId="28891"/>
    <cellStyle name="SAPBEXexcCritical6 2 3 12" xfId="28892"/>
    <cellStyle name="SAPBEXexcCritical6 2 3 2" xfId="28893"/>
    <cellStyle name="SAPBEXexcCritical6 2 3 2 2" xfId="28894"/>
    <cellStyle name="SAPBEXexcCritical6 2 3 2 2 2" xfId="28895"/>
    <cellStyle name="SAPBEXexcCritical6 2 3 2 2 2 2" xfId="28896"/>
    <cellStyle name="SAPBEXexcCritical6 2 3 2 2 2 2 2" xfId="28897"/>
    <cellStyle name="SAPBEXexcCritical6 2 3 2 2 2 3" xfId="28898"/>
    <cellStyle name="SAPBEXexcCritical6 2 3 2 2 3" xfId="28899"/>
    <cellStyle name="SAPBEXexcCritical6 2 3 2 2 3 2" xfId="28900"/>
    <cellStyle name="SAPBEXexcCritical6 2 3 2 2 3 2 2" xfId="28901"/>
    <cellStyle name="SAPBEXexcCritical6 2 3 2 2 3 3" xfId="28902"/>
    <cellStyle name="SAPBEXexcCritical6 2 3 2 2 4" xfId="28903"/>
    <cellStyle name="SAPBEXexcCritical6 2 3 2 2 4 2" xfId="28904"/>
    <cellStyle name="SAPBEXexcCritical6 2 3 2 2 5" xfId="28905"/>
    <cellStyle name="SAPBEXexcCritical6 2 3 2 2 5 2" xfId="28906"/>
    <cellStyle name="SAPBEXexcCritical6 2 3 2 2 6" xfId="28907"/>
    <cellStyle name="SAPBEXexcCritical6 2 3 2 3" xfId="28908"/>
    <cellStyle name="SAPBEXexcCritical6 2 3 2 3 2" xfId="28909"/>
    <cellStyle name="SAPBEXexcCritical6 2 3 2 3 2 2" xfId="28910"/>
    <cellStyle name="SAPBEXexcCritical6 2 3 2 3 2 2 2" xfId="28911"/>
    <cellStyle name="SAPBEXexcCritical6 2 3 2 3 2 3" xfId="28912"/>
    <cellStyle name="SAPBEXexcCritical6 2 3 2 3 3" xfId="28913"/>
    <cellStyle name="SAPBEXexcCritical6 2 3 2 3 3 2" xfId="28914"/>
    <cellStyle name="SAPBEXexcCritical6 2 3 2 3 3 2 2" xfId="28915"/>
    <cellStyle name="SAPBEXexcCritical6 2 3 2 3 3 3" xfId="28916"/>
    <cellStyle name="SAPBEXexcCritical6 2 3 2 3 4" xfId="28917"/>
    <cellStyle name="SAPBEXexcCritical6 2 3 2 3 4 2" xfId="28918"/>
    <cellStyle name="SAPBEXexcCritical6 2 3 2 3 5" xfId="28919"/>
    <cellStyle name="SAPBEXexcCritical6 2 3 2 3 5 2" xfId="28920"/>
    <cellStyle name="SAPBEXexcCritical6 2 3 2 3 6" xfId="28921"/>
    <cellStyle name="SAPBEXexcCritical6 2 3 2 4" xfId="28922"/>
    <cellStyle name="SAPBEXexcCritical6 2 3 2 4 2" xfId="28923"/>
    <cellStyle name="SAPBEXexcCritical6 2 3 2 4 2 2" xfId="28924"/>
    <cellStyle name="SAPBEXexcCritical6 2 3 2 4 2 2 2" xfId="28925"/>
    <cellStyle name="SAPBEXexcCritical6 2 3 2 4 2 3" xfId="28926"/>
    <cellStyle name="SAPBEXexcCritical6 2 3 2 4 3" xfId="28927"/>
    <cellStyle name="SAPBEXexcCritical6 2 3 2 4 3 2" xfId="28928"/>
    <cellStyle name="SAPBEXexcCritical6 2 3 2 4 3 2 2" xfId="28929"/>
    <cellStyle name="SAPBEXexcCritical6 2 3 2 4 3 3" xfId="28930"/>
    <cellStyle name="SAPBEXexcCritical6 2 3 2 4 4" xfId="28931"/>
    <cellStyle name="SAPBEXexcCritical6 2 3 2 4 4 2" xfId="28932"/>
    <cellStyle name="SAPBEXexcCritical6 2 3 2 4 5" xfId="28933"/>
    <cellStyle name="SAPBEXexcCritical6 2 3 2 4 5 2" xfId="28934"/>
    <cellStyle name="SAPBEXexcCritical6 2 3 2 4 6" xfId="28935"/>
    <cellStyle name="SAPBEXexcCritical6 2 3 2 5" xfId="28936"/>
    <cellStyle name="SAPBEXexcCritical6 2 3 2 5 2" xfId="28937"/>
    <cellStyle name="SAPBEXexcCritical6 2 3 2 5 2 2" xfId="28938"/>
    <cellStyle name="SAPBEXexcCritical6 2 3 2 5 3" xfId="28939"/>
    <cellStyle name="SAPBEXexcCritical6 2 3 2 6" xfId="28940"/>
    <cellStyle name="SAPBEXexcCritical6 2 3 2_Other Benefits Allocation %" xfId="28941"/>
    <cellStyle name="SAPBEXexcCritical6 2 3 3" xfId="28942"/>
    <cellStyle name="SAPBEXexcCritical6 2 3 3 2" xfId="28943"/>
    <cellStyle name="SAPBEXexcCritical6 2 3 3 2 2" xfId="28944"/>
    <cellStyle name="SAPBEXexcCritical6 2 3 3 2 2 2" xfId="28945"/>
    <cellStyle name="SAPBEXexcCritical6 2 3 3 2 2 2 2" xfId="28946"/>
    <cellStyle name="SAPBEXexcCritical6 2 3 3 2 2 3" xfId="28947"/>
    <cellStyle name="SAPBEXexcCritical6 2 3 3 2 3" xfId="28948"/>
    <cellStyle name="SAPBEXexcCritical6 2 3 3 2 3 2" xfId="28949"/>
    <cellStyle name="SAPBEXexcCritical6 2 3 3 2 3 2 2" xfId="28950"/>
    <cellStyle name="SAPBEXexcCritical6 2 3 3 2 3 3" xfId="28951"/>
    <cellStyle name="SAPBEXexcCritical6 2 3 3 2 4" xfId="28952"/>
    <cellStyle name="SAPBEXexcCritical6 2 3 3 2 4 2" xfId="28953"/>
    <cellStyle name="SAPBEXexcCritical6 2 3 3 2 5" xfId="28954"/>
    <cellStyle name="SAPBEXexcCritical6 2 3 3 2 5 2" xfId="28955"/>
    <cellStyle name="SAPBEXexcCritical6 2 3 3 2 6" xfId="28956"/>
    <cellStyle name="SAPBEXexcCritical6 2 3 3 3" xfId="28957"/>
    <cellStyle name="SAPBEXexcCritical6 2 3 3 3 2" xfId="28958"/>
    <cellStyle name="SAPBEXexcCritical6 2 3 3 3 2 2" xfId="28959"/>
    <cellStyle name="SAPBEXexcCritical6 2 3 3 3 2 2 2" xfId="28960"/>
    <cellStyle name="SAPBEXexcCritical6 2 3 3 3 2 3" xfId="28961"/>
    <cellStyle name="SAPBEXexcCritical6 2 3 3 3 3" xfId="28962"/>
    <cellStyle name="SAPBEXexcCritical6 2 3 3 3 3 2" xfId="28963"/>
    <cellStyle name="SAPBEXexcCritical6 2 3 3 3 3 2 2" xfId="28964"/>
    <cellStyle name="SAPBEXexcCritical6 2 3 3 3 3 3" xfId="28965"/>
    <cellStyle name="SAPBEXexcCritical6 2 3 3 3 4" xfId="28966"/>
    <cellStyle name="SAPBEXexcCritical6 2 3 3 3 4 2" xfId="28967"/>
    <cellStyle name="SAPBEXexcCritical6 2 3 3 3 5" xfId="28968"/>
    <cellStyle name="SAPBEXexcCritical6 2 3 3 3 5 2" xfId="28969"/>
    <cellStyle name="SAPBEXexcCritical6 2 3 3 3 6" xfId="28970"/>
    <cellStyle name="SAPBEXexcCritical6 2 3 3 4" xfId="28971"/>
    <cellStyle name="SAPBEXexcCritical6 2 3 3 4 2" xfId="28972"/>
    <cellStyle name="SAPBEXexcCritical6 2 3 3 4 2 2" xfId="28973"/>
    <cellStyle name="SAPBEXexcCritical6 2 3 3 4 3" xfId="28974"/>
    <cellStyle name="SAPBEXexcCritical6 2 3 3 5" xfId="28975"/>
    <cellStyle name="SAPBEXexcCritical6 2 3 3 5 2" xfId="28976"/>
    <cellStyle name="SAPBEXexcCritical6 2 3 3 5 2 2" xfId="28977"/>
    <cellStyle name="SAPBEXexcCritical6 2 3 3 5 3" xfId="28978"/>
    <cellStyle name="SAPBEXexcCritical6 2 3 3 6" xfId="28979"/>
    <cellStyle name="SAPBEXexcCritical6 2 3 3 6 2" xfId="28980"/>
    <cellStyle name="SAPBEXexcCritical6 2 3 3 7" xfId="28981"/>
    <cellStyle name="SAPBEXexcCritical6 2 3 3 7 2" xfId="28982"/>
    <cellStyle name="SAPBEXexcCritical6 2 3 3 8" xfId="28983"/>
    <cellStyle name="SAPBEXexcCritical6 2 3 3_Other Benefits Allocation %" xfId="28984"/>
    <cellStyle name="SAPBEXexcCritical6 2 3 4" xfId="28985"/>
    <cellStyle name="SAPBEXexcCritical6 2 3 4 2" xfId="28986"/>
    <cellStyle name="SAPBEXexcCritical6 2 3 4 2 2" xfId="28987"/>
    <cellStyle name="SAPBEXexcCritical6 2 3 4 2 3" xfId="28988"/>
    <cellStyle name="SAPBEXexcCritical6 2 3 4 3" xfId="28989"/>
    <cellStyle name="SAPBEXexcCritical6 2 3 4 4" xfId="28990"/>
    <cellStyle name="SAPBEXexcCritical6 2 3 5" xfId="28991"/>
    <cellStyle name="SAPBEXexcCritical6 2 3 5 2" xfId="28992"/>
    <cellStyle name="SAPBEXexcCritical6 2 3 5 2 2" xfId="28993"/>
    <cellStyle name="SAPBEXexcCritical6 2 3 5 2 3" xfId="28994"/>
    <cellStyle name="SAPBEXexcCritical6 2 3 5 3" xfId="28995"/>
    <cellStyle name="SAPBEXexcCritical6 2 3 5 4" xfId="28996"/>
    <cellStyle name="SAPBEXexcCritical6 2 3 6" xfId="28997"/>
    <cellStyle name="SAPBEXexcCritical6 2 3 6 2" xfId="28998"/>
    <cellStyle name="SAPBEXexcCritical6 2 3 6 2 2" xfId="28999"/>
    <cellStyle name="SAPBEXexcCritical6 2 3 6 2 3" xfId="29000"/>
    <cellStyle name="SAPBEXexcCritical6 2 3 6 3" xfId="29001"/>
    <cellStyle name="SAPBEXexcCritical6 2 3 6 4" xfId="29002"/>
    <cellStyle name="SAPBEXexcCritical6 2 3 7" xfId="29003"/>
    <cellStyle name="SAPBEXexcCritical6 2 3 7 2" xfId="29004"/>
    <cellStyle name="SAPBEXexcCritical6 2 3 7 2 2" xfId="29005"/>
    <cellStyle name="SAPBEXexcCritical6 2 3 7 3" xfId="29006"/>
    <cellStyle name="SAPBEXexcCritical6 2 3 8" xfId="29007"/>
    <cellStyle name="SAPBEXexcCritical6 2 3 8 2" xfId="29008"/>
    <cellStyle name="SAPBEXexcCritical6 2 3 8 2 2" xfId="29009"/>
    <cellStyle name="SAPBEXexcCritical6 2 3 8 3" xfId="29010"/>
    <cellStyle name="SAPBEXexcCritical6 2 3 9" xfId="29011"/>
    <cellStyle name="SAPBEXexcCritical6 2 3 9 2" xfId="29012"/>
    <cellStyle name="SAPBEXexcCritical6 2 3 9 2 2" xfId="29013"/>
    <cellStyle name="SAPBEXexcCritical6 2 3 9 3" xfId="29014"/>
    <cellStyle name="SAPBEXexcCritical6 2 3_401K Summary" xfId="29015"/>
    <cellStyle name="SAPBEXexcCritical6 2 4" xfId="29016"/>
    <cellStyle name="SAPBEXexcCritical6 2 4 2" xfId="29017"/>
    <cellStyle name="SAPBEXexcCritical6 2 4 2 2" xfId="29018"/>
    <cellStyle name="SAPBEXexcCritical6 2 4 2 2 2" xfId="29019"/>
    <cellStyle name="SAPBEXexcCritical6 2 4 2 2 2 2" xfId="29020"/>
    <cellStyle name="SAPBEXexcCritical6 2 4 2 2 3" xfId="29021"/>
    <cellStyle name="SAPBEXexcCritical6 2 4 2 3" xfId="29022"/>
    <cellStyle name="SAPBEXexcCritical6 2 4 2 3 2" xfId="29023"/>
    <cellStyle name="SAPBEXexcCritical6 2 4 2 3 2 2" xfId="29024"/>
    <cellStyle name="SAPBEXexcCritical6 2 4 2 3 3" xfId="29025"/>
    <cellStyle name="SAPBEXexcCritical6 2 4 2 4" xfId="29026"/>
    <cellStyle name="SAPBEXexcCritical6 2 4 2 4 2" xfId="29027"/>
    <cellStyle name="SAPBEXexcCritical6 2 4 2 5" xfId="29028"/>
    <cellStyle name="SAPBEXexcCritical6 2 4 2 5 2" xfId="29029"/>
    <cellStyle name="SAPBEXexcCritical6 2 4 2 6" xfId="29030"/>
    <cellStyle name="SAPBEXexcCritical6 2 4 3" xfId="29031"/>
    <cellStyle name="SAPBEXexcCritical6 2 4 3 2" xfId="29032"/>
    <cellStyle name="SAPBEXexcCritical6 2 4 3 2 2" xfId="29033"/>
    <cellStyle name="SAPBEXexcCritical6 2 4 3 2 2 2" xfId="29034"/>
    <cellStyle name="SAPBEXexcCritical6 2 4 3 2 3" xfId="29035"/>
    <cellStyle name="SAPBEXexcCritical6 2 4 3 3" xfId="29036"/>
    <cellStyle name="SAPBEXexcCritical6 2 4 3 3 2" xfId="29037"/>
    <cellStyle name="SAPBEXexcCritical6 2 4 3 3 2 2" xfId="29038"/>
    <cellStyle name="SAPBEXexcCritical6 2 4 3 3 3" xfId="29039"/>
    <cellStyle name="SAPBEXexcCritical6 2 4 3 4" xfId="29040"/>
    <cellStyle name="SAPBEXexcCritical6 2 4 3 4 2" xfId="29041"/>
    <cellStyle name="SAPBEXexcCritical6 2 4 3 5" xfId="29042"/>
    <cellStyle name="SAPBEXexcCritical6 2 4 3 5 2" xfId="29043"/>
    <cellStyle name="SAPBEXexcCritical6 2 4 3 6" xfId="29044"/>
    <cellStyle name="SAPBEXexcCritical6 2 4 4" xfId="29045"/>
    <cellStyle name="SAPBEXexcCritical6 2 4 4 2" xfId="29046"/>
    <cellStyle name="SAPBEXexcCritical6 2 4 4 2 2" xfId="29047"/>
    <cellStyle name="SAPBEXexcCritical6 2 4 4 2 2 2" xfId="29048"/>
    <cellStyle name="SAPBEXexcCritical6 2 4 4 2 3" xfId="29049"/>
    <cellStyle name="SAPBEXexcCritical6 2 4 4 3" xfId="29050"/>
    <cellStyle name="SAPBEXexcCritical6 2 4 4 3 2" xfId="29051"/>
    <cellStyle name="SAPBEXexcCritical6 2 4 4 3 2 2" xfId="29052"/>
    <cellStyle name="SAPBEXexcCritical6 2 4 4 3 3" xfId="29053"/>
    <cellStyle name="SAPBEXexcCritical6 2 4 4 4" xfId="29054"/>
    <cellStyle name="SAPBEXexcCritical6 2 4 4 4 2" xfId="29055"/>
    <cellStyle name="SAPBEXexcCritical6 2 4 4 5" xfId="29056"/>
    <cellStyle name="SAPBEXexcCritical6 2 4 4 5 2" xfId="29057"/>
    <cellStyle name="SAPBEXexcCritical6 2 4 4 6" xfId="29058"/>
    <cellStyle name="SAPBEXexcCritical6 2 4 5" xfId="29059"/>
    <cellStyle name="SAPBEXexcCritical6 2 4 5 2" xfId="29060"/>
    <cellStyle name="SAPBEXexcCritical6 2 4 5 2 2" xfId="29061"/>
    <cellStyle name="SAPBEXexcCritical6 2 4 5 2 3" xfId="29062"/>
    <cellStyle name="SAPBEXexcCritical6 2 4 5 3" xfId="29063"/>
    <cellStyle name="SAPBEXexcCritical6 2 4 5 4" xfId="29064"/>
    <cellStyle name="SAPBEXexcCritical6 2 4 6" xfId="29065"/>
    <cellStyle name="SAPBEXexcCritical6 2 4 6 2" xfId="29066"/>
    <cellStyle name="SAPBEXexcCritical6 2 4 6 2 2" xfId="29067"/>
    <cellStyle name="SAPBEXexcCritical6 2 4 6 2 3" xfId="29068"/>
    <cellStyle name="SAPBEXexcCritical6 2 4 6 3" xfId="29069"/>
    <cellStyle name="SAPBEXexcCritical6 2 4 6 4" xfId="29070"/>
    <cellStyle name="SAPBEXexcCritical6 2 4 7" xfId="29071"/>
    <cellStyle name="SAPBEXexcCritical6 2 4 7 2" xfId="29072"/>
    <cellStyle name="SAPBEXexcCritical6 2 4 7 3" xfId="29073"/>
    <cellStyle name="SAPBEXexcCritical6 2 4 8" xfId="29074"/>
    <cellStyle name="SAPBEXexcCritical6 2 4 9" xfId="29075"/>
    <cellStyle name="SAPBEXexcCritical6 2 4_Other Benefits Allocation %" xfId="29076"/>
    <cellStyle name="SAPBEXexcCritical6 2 5" xfId="29077"/>
    <cellStyle name="SAPBEXexcCritical6 2 5 2" xfId="29078"/>
    <cellStyle name="SAPBEXexcCritical6 2 5 2 2" xfId="29079"/>
    <cellStyle name="SAPBEXexcCritical6 2 5 2 2 2" xfId="29080"/>
    <cellStyle name="SAPBEXexcCritical6 2 5 2 2 3" xfId="29081"/>
    <cellStyle name="SAPBEXexcCritical6 2 5 2 3" xfId="29082"/>
    <cellStyle name="SAPBEXexcCritical6 2 5 2 4" xfId="29083"/>
    <cellStyle name="SAPBEXexcCritical6 2 5 3" xfId="29084"/>
    <cellStyle name="SAPBEXexcCritical6 2 5 3 2" xfId="29085"/>
    <cellStyle name="SAPBEXexcCritical6 2 5 3 2 2" xfId="29086"/>
    <cellStyle name="SAPBEXexcCritical6 2 5 3 2 3" xfId="29087"/>
    <cellStyle name="SAPBEXexcCritical6 2 5 3 3" xfId="29088"/>
    <cellStyle name="SAPBEXexcCritical6 2 5 3 4" xfId="29089"/>
    <cellStyle name="SAPBEXexcCritical6 2 5 4" xfId="29090"/>
    <cellStyle name="SAPBEXexcCritical6 2 5 4 2" xfId="29091"/>
    <cellStyle name="SAPBEXexcCritical6 2 5 4 2 2" xfId="29092"/>
    <cellStyle name="SAPBEXexcCritical6 2 5 4 2 3" xfId="29093"/>
    <cellStyle name="SAPBEXexcCritical6 2 5 4 3" xfId="29094"/>
    <cellStyle name="SAPBEXexcCritical6 2 5 4 4" xfId="29095"/>
    <cellStyle name="SAPBEXexcCritical6 2 5 5" xfId="29096"/>
    <cellStyle name="SAPBEXexcCritical6 2 5 5 2" xfId="29097"/>
    <cellStyle name="SAPBEXexcCritical6 2 5 5 2 2" xfId="29098"/>
    <cellStyle name="SAPBEXexcCritical6 2 5 5 2 3" xfId="29099"/>
    <cellStyle name="SAPBEXexcCritical6 2 5 5 3" xfId="29100"/>
    <cellStyle name="SAPBEXexcCritical6 2 5 5 4" xfId="29101"/>
    <cellStyle name="SAPBEXexcCritical6 2 5 6" xfId="29102"/>
    <cellStyle name="SAPBEXexcCritical6 2 5 6 2" xfId="29103"/>
    <cellStyle name="SAPBEXexcCritical6 2 5 6 2 2" xfId="29104"/>
    <cellStyle name="SAPBEXexcCritical6 2 5 6 2 3" xfId="29105"/>
    <cellStyle name="SAPBEXexcCritical6 2 5 6 3" xfId="29106"/>
    <cellStyle name="SAPBEXexcCritical6 2 5 6 4" xfId="29107"/>
    <cellStyle name="SAPBEXexcCritical6 2 5 7" xfId="29108"/>
    <cellStyle name="SAPBEXexcCritical6 2 5 7 2" xfId="29109"/>
    <cellStyle name="SAPBEXexcCritical6 2 5 7 3" xfId="29110"/>
    <cellStyle name="SAPBEXexcCritical6 2 5 8" xfId="29111"/>
    <cellStyle name="SAPBEXexcCritical6 2 5 9" xfId="29112"/>
    <cellStyle name="SAPBEXexcCritical6 2 6" xfId="29113"/>
    <cellStyle name="SAPBEXexcCritical6 2 6 2" xfId="29114"/>
    <cellStyle name="SAPBEXexcCritical6 2 6 2 2" xfId="29115"/>
    <cellStyle name="SAPBEXexcCritical6 2 6 2 3" xfId="29116"/>
    <cellStyle name="SAPBEXexcCritical6 2 6 3" xfId="29117"/>
    <cellStyle name="SAPBEXexcCritical6 2 6 4" xfId="29118"/>
    <cellStyle name="SAPBEXexcCritical6 2 7" xfId="29119"/>
    <cellStyle name="SAPBEXexcCritical6 2 7 2" xfId="29120"/>
    <cellStyle name="SAPBEXexcCritical6 2 7 2 2" xfId="29121"/>
    <cellStyle name="SAPBEXexcCritical6 2 7 2 3" xfId="29122"/>
    <cellStyle name="SAPBEXexcCritical6 2 7 3" xfId="29123"/>
    <cellStyle name="SAPBEXexcCritical6 2 7 4" xfId="29124"/>
    <cellStyle name="SAPBEXexcCritical6 2 8" xfId="29125"/>
    <cellStyle name="SAPBEXexcCritical6 2 8 2" xfId="29126"/>
    <cellStyle name="SAPBEXexcCritical6 2 8 2 2" xfId="29127"/>
    <cellStyle name="SAPBEXexcCritical6 2 8 2 3" xfId="29128"/>
    <cellStyle name="SAPBEXexcCritical6 2 8 3" xfId="29129"/>
    <cellStyle name="SAPBEXexcCritical6 2 8 4" xfId="29130"/>
    <cellStyle name="SAPBEXexcCritical6 2 9" xfId="29131"/>
    <cellStyle name="SAPBEXexcCritical6 2 9 2" xfId="29132"/>
    <cellStyle name="SAPBEXexcCritical6 2 9 2 2" xfId="29133"/>
    <cellStyle name="SAPBEXexcCritical6 2 9 2 2 2" xfId="29134"/>
    <cellStyle name="SAPBEXexcCritical6 2 9 2 2 2 2" xfId="29135"/>
    <cellStyle name="SAPBEXexcCritical6 2 9 2 2 3" xfId="29136"/>
    <cellStyle name="SAPBEXexcCritical6 2 9 2 3" xfId="29137"/>
    <cellStyle name="SAPBEXexcCritical6 2 9 2 3 2" xfId="29138"/>
    <cellStyle name="SAPBEXexcCritical6 2 9 2 3 2 2" xfId="29139"/>
    <cellStyle name="SAPBEXexcCritical6 2 9 2 3 3" xfId="29140"/>
    <cellStyle name="SAPBEXexcCritical6 2 9 2 4" xfId="29141"/>
    <cellStyle name="SAPBEXexcCritical6 2 9 2 4 2" xfId="29142"/>
    <cellStyle name="SAPBEXexcCritical6 2 9 2 5" xfId="29143"/>
    <cellStyle name="SAPBEXexcCritical6 2 9 2 5 2" xfId="29144"/>
    <cellStyle name="SAPBEXexcCritical6 2 9 2 6" xfId="29145"/>
    <cellStyle name="SAPBEXexcCritical6 2 9 3" xfId="29146"/>
    <cellStyle name="SAPBEXexcCritical6 2 9 3 2" xfId="29147"/>
    <cellStyle name="SAPBEXexcCritical6 2 9 3 2 2" xfId="29148"/>
    <cellStyle name="SAPBEXexcCritical6 2 9 3 2 2 2" xfId="29149"/>
    <cellStyle name="SAPBEXexcCritical6 2 9 3 2 3" xfId="29150"/>
    <cellStyle name="SAPBEXexcCritical6 2 9 3 3" xfId="29151"/>
    <cellStyle name="SAPBEXexcCritical6 2 9 3 3 2" xfId="29152"/>
    <cellStyle name="SAPBEXexcCritical6 2 9 3 3 2 2" xfId="29153"/>
    <cellStyle name="SAPBEXexcCritical6 2 9 3 3 3" xfId="29154"/>
    <cellStyle name="SAPBEXexcCritical6 2 9 3 4" xfId="29155"/>
    <cellStyle name="SAPBEXexcCritical6 2 9 3 4 2" xfId="29156"/>
    <cellStyle name="SAPBEXexcCritical6 2 9 3 5" xfId="29157"/>
    <cellStyle name="SAPBEXexcCritical6 2 9 3 5 2" xfId="29158"/>
    <cellStyle name="SAPBEXexcCritical6 2 9 3 6" xfId="29159"/>
    <cellStyle name="SAPBEXexcCritical6 2 9 4" xfId="29160"/>
    <cellStyle name="SAPBEXexcCritical6 2 9 4 2" xfId="29161"/>
    <cellStyle name="SAPBEXexcCritical6 2 9 4 2 2" xfId="29162"/>
    <cellStyle name="SAPBEXexcCritical6 2 9 4 3" xfId="29163"/>
    <cellStyle name="SAPBEXexcCritical6 2 9 5" xfId="29164"/>
    <cellStyle name="SAPBEXexcCritical6 2 9 5 2" xfId="29165"/>
    <cellStyle name="SAPBEXexcCritical6 2 9 5 2 2" xfId="29166"/>
    <cellStyle name="SAPBEXexcCritical6 2 9 5 3" xfId="29167"/>
    <cellStyle name="SAPBEXexcCritical6 2 9 6" xfId="29168"/>
    <cellStyle name="SAPBEXexcCritical6 2 9 6 2" xfId="29169"/>
    <cellStyle name="SAPBEXexcCritical6 2 9 7" xfId="29170"/>
    <cellStyle name="SAPBEXexcCritical6 2 9 7 2" xfId="29171"/>
    <cellStyle name="SAPBEXexcCritical6 2 9 8" xfId="29172"/>
    <cellStyle name="SAPBEXexcCritical6 2 9_Other Benefits Allocation %" xfId="29173"/>
    <cellStyle name="SAPBEXexcCritical6 2_401K Summary" xfId="29174"/>
    <cellStyle name="SAPBEXexcCritical6 3" xfId="29175"/>
    <cellStyle name="SAPBEXexcCritical6 3 10" xfId="29176"/>
    <cellStyle name="SAPBEXexcCritical6 3 10 2" xfId="29177"/>
    <cellStyle name="SAPBEXexcCritical6 3 10 2 2" xfId="29178"/>
    <cellStyle name="SAPBEXexcCritical6 3 10 3" xfId="29179"/>
    <cellStyle name="SAPBEXexcCritical6 3 11" xfId="29180"/>
    <cellStyle name="SAPBEXexcCritical6 3 11 2" xfId="29181"/>
    <cellStyle name="SAPBEXexcCritical6 3 11 2 2" xfId="29182"/>
    <cellStyle name="SAPBEXexcCritical6 3 11 3" xfId="29183"/>
    <cellStyle name="SAPBEXexcCritical6 3 12" xfId="29184"/>
    <cellStyle name="SAPBEXexcCritical6 3 12 2" xfId="29185"/>
    <cellStyle name="SAPBEXexcCritical6 3 13" xfId="29186"/>
    <cellStyle name="SAPBEXexcCritical6 3 2" xfId="29187"/>
    <cellStyle name="SAPBEXexcCritical6 3 2 2" xfId="29188"/>
    <cellStyle name="SAPBEXexcCritical6 3 2 2 2" xfId="29189"/>
    <cellStyle name="SAPBEXexcCritical6 3 2 2 2 2" xfId="29190"/>
    <cellStyle name="SAPBEXexcCritical6 3 2 2 2 2 2" xfId="29191"/>
    <cellStyle name="SAPBEXexcCritical6 3 2 2 2 2 2 2" xfId="29192"/>
    <cellStyle name="SAPBEXexcCritical6 3 2 2 2 2 3" xfId="29193"/>
    <cellStyle name="SAPBEXexcCritical6 3 2 2 2 3" xfId="29194"/>
    <cellStyle name="SAPBEXexcCritical6 3 2 2 2 3 2" xfId="29195"/>
    <cellStyle name="SAPBEXexcCritical6 3 2 2 2 3 2 2" xfId="29196"/>
    <cellStyle name="SAPBEXexcCritical6 3 2 2 2 3 3" xfId="29197"/>
    <cellStyle name="SAPBEXexcCritical6 3 2 2 2 4" xfId="29198"/>
    <cellStyle name="SAPBEXexcCritical6 3 2 2 2 4 2" xfId="29199"/>
    <cellStyle name="SAPBEXexcCritical6 3 2 2 2 5" xfId="29200"/>
    <cellStyle name="SAPBEXexcCritical6 3 2 2 2 5 2" xfId="29201"/>
    <cellStyle name="SAPBEXexcCritical6 3 2 2 2 6" xfId="29202"/>
    <cellStyle name="SAPBEXexcCritical6 3 2 2 3" xfId="29203"/>
    <cellStyle name="SAPBEXexcCritical6 3 2 2 3 2" xfId="29204"/>
    <cellStyle name="SAPBEXexcCritical6 3 2 2 3 2 2" xfId="29205"/>
    <cellStyle name="SAPBEXexcCritical6 3 2 2 3 2 2 2" xfId="29206"/>
    <cellStyle name="SAPBEXexcCritical6 3 2 2 3 2 3" xfId="29207"/>
    <cellStyle name="SAPBEXexcCritical6 3 2 2 3 3" xfId="29208"/>
    <cellStyle name="SAPBEXexcCritical6 3 2 2 3 3 2" xfId="29209"/>
    <cellStyle name="SAPBEXexcCritical6 3 2 2 3 3 2 2" xfId="29210"/>
    <cellStyle name="SAPBEXexcCritical6 3 2 2 3 3 3" xfId="29211"/>
    <cellStyle name="SAPBEXexcCritical6 3 2 2 3 4" xfId="29212"/>
    <cellStyle name="SAPBEXexcCritical6 3 2 2 3 4 2" xfId="29213"/>
    <cellStyle name="SAPBEXexcCritical6 3 2 2 3 5" xfId="29214"/>
    <cellStyle name="SAPBEXexcCritical6 3 2 2 3 5 2" xfId="29215"/>
    <cellStyle name="SAPBEXexcCritical6 3 2 2 3 6" xfId="29216"/>
    <cellStyle name="SAPBEXexcCritical6 3 2 2 4" xfId="29217"/>
    <cellStyle name="SAPBEXexcCritical6 3 2 2 4 2" xfId="29218"/>
    <cellStyle name="SAPBEXexcCritical6 3 2 2 4 2 2" xfId="29219"/>
    <cellStyle name="SAPBEXexcCritical6 3 2 2 4 2 2 2" xfId="29220"/>
    <cellStyle name="SAPBEXexcCritical6 3 2 2 4 2 3" xfId="29221"/>
    <cellStyle name="SAPBEXexcCritical6 3 2 2 4 3" xfId="29222"/>
    <cellStyle name="SAPBEXexcCritical6 3 2 2 4 3 2" xfId="29223"/>
    <cellStyle name="SAPBEXexcCritical6 3 2 2 4 3 2 2" xfId="29224"/>
    <cellStyle name="SAPBEXexcCritical6 3 2 2 4 3 3" xfId="29225"/>
    <cellStyle name="SAPBEXexcCritical6 3 2 2 4 4" xfId="29226"/>
    <cellStyle name="SAPBEXexcCritical6 3 2 2 4 4 2" xfId="29227"/>
    <cellStyle name="SAPBEXexcCritical6 3 2 2 4 5" xfId="29228"/>
    <cellStyle name="SAPBEXexcCritical6 3 2 2 4 5 2" xfId="29229"/>
    <cellStyle name="SAPBEXexcCritical6 3 2 2 4 6" xfId="29230"/>
    <cellStyle name="SAPBEXexcCritical6 3 2 2 5" xfId="29231"/>
    <cellStyle name="SAPBEXexcCritical6 3 2 2 5 2" xfId="29232"/>
    <cellStyle name="SAPBEXexcCritical6 3 2 2 5 2 2" xfId="29233"/>
    <cellStyle name="SAPBEXexcCritical6 3 2 2 5 3" xfId="29234"/>
    <cellStyle name="SAPBEXexcCritical6 3 2 2 6" xfId="29235"/>
    <cellStyle name="SAPBEXexcCritical6 3 2 2_Other Benefits Allocation %" xfId="29236"/>
    <cellStyle name="SAPBEXexcCritical6 3 2 3" xfId="29237"/>
    <cellStyle name="SAPBEXexcCritical6 3 2 3 2" xfId="29238"/>
    <cellStyle name="SAPBEXexcCritical6 3 2 3 2 2" xfId="29239"/>
    <cellStyle name="SAPBEXexcCritical6 3 2 3 2 2 2" xfId="29240"/>
    <cellStyle name="SAPBEXexcCritical6 3 2 3 2 3" xfId="29241"/>
    <cellStyle name="SAPBEXexcCritical6 3 2 3 3" xfId="29242"/>
    <cellStyle name="SAPBEXexcCritical6 3 2 3 3 2" xfId="29243"/>
    <cellStyle name="SAPBEXexcCritical6 3 2 3 3 2 2" xfId="29244"/>
    <cellStyle name="SAPBEXexcCritical6 3 2 3 3 3" xfId="29245"/>
    <cellStyle name="SAPBEXexcCritical6 3 2 3 4" xfId="29246"/>
    <cellStyle name="SAPBEXexcCritical6 3 2 3 4 2" xfId="29247"/>
    <cellStyle name="SAPBEXexcCritical6 3 2 3 5" xfId="29248"/>
    <cellStyle name="SAPBEXexcCritical6 3 2 3 5 2" xfId="29249"/>
    <cellStyle name="SAPBEXexcCritical6 3 2 3 6" xfId="29250"/>
    <cellStyle name="SAPBEXexcCritical6 3 2 4" xfId="29251"/>
    <cellStyle name="SAPBEXexcCritical6 3 2 4 2" xfId="29252"/>
    <cellStyle name="SAPBEXexcCritical6 3 2 4 2 2" xfId="29253"/>
    <cellStyle name="SAPBEXexcCritical6 3 2 4 2 2 2" xfId="29254"/>
    <cellStyle name="SAPBEXexcCritical6 3 2 4 2 3" xfId="29255"/>
    <cellStyle name="SAPBEXexcCritical6 3 2 4 3" xfId="29256"/>
    <cellStyle name="SAPBEXexcCritical6 3 2 4 3 2" xfId="29257"/>
    <cellStyle name="SAPBEXexcCritical6 3 2 4 3 2 2" xfId="29258"/>
    <cellStyle name="SAPBEXexcCritical6 3 2 4 3 3" xfId="29259"/>
    <cellStyle name="SAPBEXexcCritical6 3 2 4 4" xfId="29260"/>
    <cellStyle name="SAPBEXexcCritical6 3 2 4 4 2" xfId="29261"/>
    <cellStyle name="SAPBEXexcCritical6 3 2 4 5" xfId="29262"/>
    <cellStyle name="SAPBEXexcCritical6 3 2 4 5 2" xfId="29263"/>
    <cellStyle name="SAPBEXexcCritical6 3 2 4 6" xfId="29264"/>
    <cellStyle name="SAPBEXexcCritical6 3 2 5" xfId="29265"/>
    <cellStyle name="SAPBEXexcCritical6 3 2 5 2" xfId="29266"/>
    <cellStyle name="SAPBEXexcCritical6 3 2 5 2 2" xfId="29267"/>
    <cellStyle name="SAPBEXexcCritical6 3 2 5 2 2 2" xfId="29268"/>
    <cellStyle name="SAPBEXexcCritical6 3 2 5 2 3" xfId="29269"/>
    <cellStyle name="SAPBEXexcCritical6 3 2 5 3" xfId="29270"/>
    <cellStyle name="SAPBEXexcCritical6 3 2 5 3 2" xfId="29271"/>
    <cellStyle name="SAPBEXexcCritical6 3 2 5 3 2 2" xfId="29272"/>
    <cellStyle name="SAPBEXexcCritical6 3 2 5 3 3" xfId="29273"/>
    <cellStyle name="SAPBEXexcCritical6 3 2 5 4" xfId="29274"/>
    <cellStyle name="SAPBEXexcCritical6 3 2 5 4 2" xfId="29275"/>
    <cellStyle name="SAPBEXexcCritical6 3 2 5 5" xfId="29276"/>
    <cellStyle name="SAPBEXexcCritical6 3 2 5 5 2" xfId="29277"/>
    <cellStyle name="SAPBEXexcCritical6 3 2 5 6" xfId="29278"/>
    <cellStyle name="SAPBEXexcCritical6 3 2 6" xfId="29279"/>
    <cellStyle name="SAPBEXexcCritical6 3 2 6 2" xfId="29280"/>
    <cellStyle name="SAPBEXexcCritical6 3 2 6 2 2" xfId="29281"/>
    <cellStyle name="SAPBEXexcCritical6 3 2 6 2 3" xfId="29282"/>
    <cellStyle name="SAPBEXexcCritical6 3 2 6 3" xfId="29283"/>
    <cellStyle name="SAPBEXexcCritical6 3 2 6 4" xfId="29284"/>
    <cellStyle name="SAPBEXexcCritical6 3 2 7" xfId="29285"/>
    <cellStyle name="SAPBEXexcCritical6 3 2 7 2" xfId="29286"/>
    <cellStyle name="SAPBEXexcCritical6 3 2 7 3" xfId="29287"/>
    <cellStyle name="SAPBEXexcCritical6 3 2 8" xfId="29288"/>
    <cellStyle name="SAPBEXexcCritical6 3 2 9" xfId="29289"/>
    <cellStyle name="SAPBEXexcCritical6 3 2_Other Benefits Allocation %" xfId="29290"/>
    <cellStyle name="SAPBEXexcCritical6 3 3" xfId="29291"/>
    <cellStyle name="SAPBEXexcCritical6 3 3 2" xfId="29292"/>
    <cellStyle name="SAPBEXexcCritical6 3 3 2 2" xfId="29293"/>
    <cellStyle name="SAPBEXexcCritical6 3 3 2 2 2" xfId="29294"/>
    <cellStyle name="SAPBEXexcCritical6 3 3 2 2 3" xfId="29295"/>
    <cellStyle name="SAPBEXexcCritical6 3 3 2 3" xfId="29296"/>
    <cellStyle name="SAPBEXexcCritical6 3 3 2 4" xfId="29297"/>
    <cellStyle name="SAPBEXexcCritical6 3 3 3" xfId="29298"/>
    <cellStyle name="SAPBEXexcCritical6 3 3 3 2" xfId="29299"/>
    <cellStyle name="SAPBEXexcCritical6 3 3 3 2 2" xfId="29300"/>
    <cellStyle name="SAPBEXexcCritical6 3 3 3 2 3" xfId="29301"/>
    <cellStyle name="SAPBEXexcCritical6 3 3 3 3" xfId="29302"/>
    <cellStyle name="SAPBEXexcCritical6 3 3 3 4" xfId="29303"/>
    <cellStyle name="SAPBEXexcCritical6 3 3 4" xfId="29304"/>
    <cellStyle name="SAPBEXexcCritical6 3 3 4 2" xfId="29305"/>
    <cellStyle name="SAPBEXexcCritical6 3 3 4 2 2" xfId="29306"/>
    <cellStyle name="SAPBEXexcCritical6 3 3 4 2 3" xfId="29307"/>
    <cellStyle name="SAPBEXexcCritical6 3 3 4 3" xfId="29308"/>
    <cellStyle name="SAPBEXexcCritical6 3 3 4 4" xfId="29309"/>
    <cellStyle name="SAPBEXexcCritical6 3 3 5" xfId="29310"/>
    <cellStyle name="SAPBEXexcCritical6 3 3 5 2" xfId="29311"/>
    <cellStyle name="SAPBEXexcCritical6 3 3 5 2 2" xfId="29312"/>
    <cellStyle name="SAPBEXexcCritical6 3 3 5 2 3" xfId="29313"/>
    <cellStyle name="SAPBEXexcCritical6 3 3 5 3" xfId="29314"/>
    <cellStyle name="SAPBEXexcCritical6 3 3 5 4" xfId="29315"/>
    <cellStyle name="SAPBEXexcCritical6 3 3 6" xfId="29316"/>
    <cellStyle name="SAPBEXexcCritical6 3 3 6 2" xfId="29317"/>
    <cellStyle name="SAPBEXexcCritical6 3 3 6 2 2" xfId="29318"/>
    <cellStyle name="SAPBEXexcCritical6 3 3 6 2 3" xfId="29319"/>
    <cellStyle name="SAPBEXexcCritical6 3 3 6 3" xfId="29320"/>
    <cellStyle name="SAPBEXexcCritical6 3 3 6 4" xfId="29321"/>
    <cellStyle name="SAPBEXexcCritical6 3 3 7" xfId="29322"/>
    <cellStyle name="SAPBEXexcCritical6 3 3 7 2" xfId="29323"/>
    <cellStyle name="SAPBEXexcCritical6 3 3 7 3" xfId="29324"/>
    <cellStyle name="SAPBEXexcCritical6 3 3 8" xfId="29325"/>
    <cellStyle name="SAPBEXexcCritical6 3 3 9" xfId="29326"/>
    <cellStyle name="SAPBEXexcCritical6 3 4" xfId="29327"/>
    <cellStyle name="SAPBEXexcCritical6 3 4 2" xfId="29328"/>
    <cellStyle name="SAPBEXexcCritical6 3 4 2 2" xfId="29329"/>
    <cellStyle name="SAPBEXexcCritical6 3 4 2 2 2" xfId="29330"/>
    <cellStyle name="SAPBEXexcCritical6 3 4 2 2 2 2" xfId="29331"/>
    <cellStyle name="SAPBEXexcCritical6 3 4 2 2 3" xfId="29332"/>
    <cellStyle name="SAPBEXexcCritical6 3 4 2 3" xfId="29333"/>
    <cellStyle name="SAPBEXexcCritical6 3 4 2 3 2" xfId="29334"/>
    <cellStyle name="SAPBEXexcCritical6 3 4 2 3 2 2" xfId="29335"/>
    <cellStyle name="SAPBEXexcCritical6 3 4 2 3 3" xfId="29336"/>
    <cellStyle name="SAPBEXexcCritical6 3 4 2 4" xfId="29337"/>
    <cellStyle name="SAPBEXexcCritical6 3 4 2 4 2" xfId="29338"/>
    <cellStyle name="SAPBEXexcCritical6 3 4 2 5" xfId="29339"/>
    <cellStyle name="SAPBEXexcCritical6 3 4 2 5 2" xfId="29340"/>
    <cellStyle name="SAPBEXexcCritical6 3 4 2 6" xfId="29341"/>
    <cellStyle name="SAPBEXexcCritical6 3 4 3" xfId="29342"/>
    <cellStyle name="SAPBEXexcCritical6 3 4 3 2" xfId="29343"/>
    <cellStyle name="SAPBEXexcCritical6 3 4 3 2 2" xfId="29344"/>
    <cellStyle name="SAPBEXexcCritical6 3 4 3 2 2 2" xfId="29345"/>
    <cellStyle name="SAPBEXexcCritical6 3 4 3 2 3" xfId="29346"/>
    <cellStyle name="SAPBEXexcCritical6 3 4 3 3" xfId="29347"/>
    <cellStyle name="SAPBEXexcCritical6 3 4 3 3 2" xfId="29348"/>
    <cellStyle name="SAPBEXexcCritical6 3 4 3 3 2 2" xfId="29349"/>
    <cellStyle name="SAPBEXexcCritical6 3 4 3 3 3" xfId="29350"/>
    <cellStyle name="SAPBEXexcCritical6 3 4 3 4" xfId="29351"/>
    <cellStyle name="SAPBEXexcCritical6 3 4 3 4 2" xfId="29352"/>
    <cellStyle name="SAPBEXexcCritical6 3 4 3 5" xfId="29353"/>
    <cellStyle name="SAPBEXexcCritical6 3 4 3 5 2" xfId="29354"/>
    <cellStyle name="SAPBEXexcCritical6 3 4 3 6" xfId="29355"/>
    <cellStyle name="SAPBEXexcCritical6 3 4 4" xfId="29356"/>
    <cellStyle name="SAPBEXexcCritical6 3 4 4 2" xfId="29357"/>
    <cellStyle name="SAPBEXexcCritical6 3 4 4 2 2" xfId="29358"/>
    <cellStyle name="SAPBEXexcCritical6 3 4 4 2 3" xfId="29359"/>
    <cellStyle name="SAPBEXexcCritical6 3 4 4 3" xfId="29360"/>
    <cellStyle name="SAPBEXexcCritical6 3 4 4 4" xfId="29361"/>
    <cellStyle name="SAPBEXexcCritical6 3 4 5" xfId="29362"/>
    <cellStyle name="SAPBEXexcCritical6 3 4 5 2" xfId="29363"/>
    <cellStyle name="SAPBEXexcCritical6 3 4 5 2 2" xfId="29364"/>
    <cellStyle name="SAPBEXexcCritical6 3 4 5 2 3" xfId="29365"/>
    <cellStyle name="SAPBEXexcCritical6 3 4 5 3" xfId="29366"/>
    <cellStyle name="SAPBEXexcCritical6 3 4 5 4" xfId="29367"/>
    <cellStyle name="SAPBEXexcCritical6 3 4 6" xfId="29368"/>
    <cellStyle name="SAPBEXexcCritical6 3 4 6 2" xfId="29369"/>
    <cellStyle name="SAPBEXexcCritical6 3 4 6 2 2" xfId="29370"/>
    <cellStyle name="SAPBEXexcCritical6 3 4 6 2 3" xfId="29371"/>
    <cellStyle name="SAPBEXexcCritical6 3 4 6 3" xfId="29372"/>
    <cellStyle name="SAPBEXexcCritical6 3 4 6 4" xfId="29373"/>
    <cellStyle name="SAPBEXexcCritical6 3 4 7" xfId="29374"/>
    <cellStyle name="SAPBEXexcCritical6 3 4 7 2" xfId="29375"/>
    <cellStyle name="SAPBEXexcCritical6 3 4 7 3" xfId="29376"/>
    <cellStyle name="SAPBEXexcCritical6 3 4 8" xfId="29377"/>
    <cellStyle name="SAPBEXexcCritical6 3 4 9" xfId="29378"/>
    <cellStyle name="SAPBEXexcCritical6 3 4_Other Benefits Allocation %" xfId="29379"/>
    <cellStyle name="SAPBEXexcCritical6 3 5" xfId="29380"/>
    <cellStyle name="SAPBEXexcCritical6 3 5 2" xfId="29381"/>
    <cellStyle name="SAPBEXexcCritical6 3 5 2 2" xfId="29382"/>
    <cellStyle name="SAPBEXexcCritical6 3 5 2 2 2" xfId="29383"/>
    <cellStyle name="SAPBEXexcCritical6 3 5 2 3" xfId="29384"/>
    <cellStyle name="SAPBEXexcCritical6 3 5 3" xfId="29385"/>
    <cellStyle name="SAPBEXexcCritical6 3 5 3 2" xfId="29386"/>
    <cellStyle name="SAPBEXexcCritical6 3 5 3 2 2" xfId="29387"/>
    <cellStyle name="SAPBEXexcCritical6 3 5 3 3" xfId="29388"/>
    <cellStyle name="SAPBEXexcCritical6 3 5 4" xfId="29389"/>
    <cellStyle name="SAPBEXexcCritical6 3 5 4 2" xfId="29390"/>
    <cellStyle name="SAPBEXexcCritical6 3 5 5" xfId="29391"/>
    <cellStyle name="SAPBEXexcCritical6 3 5 5 2" xfId="29392"/>
    <cellStyle name="SAPBEXexcCritical6 3 5 6" xfId="29393"/>
    <cellStyle name="SAPBEXexcCritical6 3 6" xfId="29394"/>
    <cellStyle name="SAPBEXexcCritical6 3 6 2" xfId="29395"/>
    <cellStyle name="SAPBEXexcCritical6 3 6 2 2" xfId="29396"/>
    <cellStyle name="SAPBEXexcCritical6 3 6 2 2 2" xfId="29397"/>
    <cellStyle name="SAPBEXexcCritical6 3 6 2 3" xfId="29398"/>
    <cellStyle name="SAPBEXexcCritical6 3 6 3" xfId="29399"/>
    <cellStyle name="SAPBEXexcCritical6 3 6 3 2" xfId="29400"/>
    <cellStyle name="SAPBEXexcCritical6 3 6 3 2 2" xfId="29401"/>
    <cellStyle name="SAPBEXexcCritical6 3 6 3 3" xfId="29402"/>
    <cellStyle name="SAPBEXexcCritical6 3 6 4" xfId="29403"/>
    <cellStyle name="SAPBEXexcCritical6 3 6 4 2" xfId="29404"/>
    <cellStyle name="SAPBEXexcCritical6 3 6 5" xfId="29405"/>
    <cellStyle name="SAPBEXexcCritical6 3 6 5 2" xfId="29406"/>
    <cellStyle name="SAPBEXexcCritical6 3 6 6" xfId="29407"/>
    <cellStyle name="SAPBEXexcCritical6 3 7" xfId="29408"/>
    <cellStyle name="SAPBEXexcCritical6 3 7 2" xfId="29409"/>
    <cellStyle name="SAPBEXexcCritical6 3 7 2 2" xfId="29410"/>
    <cellStyle name="SAPBEXexcCritical6 3 7 2 2 2" xfId="29411"/>
    <cellStyle name="SAPBEXexcCritical6 3 7 2 3" xfId="29412"/>
    <cellStyle name="SAPBEXexcCritical6 3 7 3" xfId="29413"/>
    <cellStyle name="SAPBEXexcCritical6 3 7 3 2" xfId="29414"/>
    <cellStyle name="SAPBEXexcCritical6 3 7 3 2 2" xfId="29415"/>
    <cellStyle name="SAPBEXexcCritical6 3 7 3 3" xfId="29416"/>
    <cellStyle name="SAPBEXexcCritical6 3 7 4" xfId="29417"/>
    <cellStyle name="SAPBEXexcCritical6 3 7 4 2" xfId="29418"/>
    <cellStyle name="SAPBEXexcCritical6 3 7 5" xfId="29419"/>
    <cellStyle name="SAPBEXexcCritical6 3 7 5 2" xfId="29420"/>
    <cellStyle name="SAPBEXexcCritical6 3 7 6" xfId="29421"/>
    <cellStyle name="SAPBEXexcCritical6 3 8" xfId="29422"/>
    <cellStyle name="SAPBEXexcCritical6 3 8 2" xfId="29423"/>
    <cellStyle name="SAPBEXexcCritical6 3 8 2 2" xfId="29424"/>
    <cellStyle name="SAPBEXexcCritical6 3 8 2 3" xfId="29425"/>
    <cellStyle name="SAPBEXexcCritical6 3 8 3" xfId="29426"/>
    <cellStyle name="SAPBEXexcCritical6 3 8 4" xfId="29427"/>
    <cellStyle name="SAPBEXexcCritical6 3 9" xfId="29428"/>
    <cellStyle name="SAPBEXexcCritical6 3 9 2" xfId="29429"/>
    <cellStyle name="SAPBEXexcCritical6 3 9 2 2" xfId="29430"/>
    <cellStyle name="SAPBEXexcCritical6 3 9 2 3" xfId="29431"/>
    <cellStyle name="SAPBEXexcCritical6 3 9 3" xfId="29432"/>
    <cellStyle name="SAPBEXexcCritical6 3 9 4" xfId="29433"/>
    <cellStyle name="SAPBEXexcCritical6 3_401K Summary" xfId="29434"/>
    <cellStyle name="SAPBEXexcCritical6 4" xfId="29435"/>
    <cellStyle name="SAPBEXexcCritical6 4 10" xfId="29436"/>
    <cellStyle name="SAPBEXexcCritical6 4 10 2" xfId="29437"/>
    <cellStyle name="SAPBEXexcCritical6 4 10 2 2" xfId="29438"/>
    <cellStyle name="SAPBEXexcCritical6 4 10 3" xfId="29439"/>
    <cellStyle name="SAPBEXexcCritical6 4 11" xfId="29440"/>
    <cellStyle name="SAPBEXexcCritical6 4 11 2" xfId="29441"/>
    <cellStyle name="SAPBEXexcCritical6 4 11 2 2" xfId="29442"/>
    <cellStyle name="SAPBEXexcCritical6 4 11 3" xfId="29443"/>
    <cellStyle name="SAPBEXexcCritical6 4 12" xfId="29444"/>
    <cellStyle name="SAPBEXexcCritical6 4 12 2" xfId="29445"/>
    <cellStyle name="SAPBEXexcCritical6 4 13" xfId="29446"/>
    <cellStyle name="SAPBEXexcCritical6 4 2" xfId="29447"/>
    <cellStyle name="SAPBEXexcCritical6 4 2 2" xfId="29448"/>
    <cellStyle name="SAPBEXexcCritical6 4 2 2 2" xfId="29449"/>
    <cellStyle name="SAPBEXexcCritical6 4 2 2 3" xfId="29450"/>
    <cellStyle name="SAPBEXexcCritical6 4 2 3" xfId="29451"/>
    <cellStyle name="SAPBEXexcCritical6 4 2 4" xfId="29452"/>
    <cellStyle name="SAPBEXexcCritical6 4 2_Other Benefits Allocation %" xfId="29453"/>
    <cellStyle name="SAPBEXexcCritical6 4 3" xfId="29454"/>
    <cellStyle name="SAPBEXexcCritical6 4 3 2" xfId="29455"/>
    <cellStyle name="SAPBEXexcCritical6 4 3 2 2" xfId="29456"/>
    <cellStyle name="SAPBEXexcCritical6 4 3 2 2 2" xfId="29457"/>
    <cellStyle name="SAPBEXexcCritical6 4 3 2 2 2 2" xfId="29458"/>
    <cellStyle name="SAPBEXexcCritical6 4 3 2 2 3" xfId="29459"/>
    <cellStyle name="SAPBEXexcCritical6 4 3 2 3" xfId="29460"/>
    <cellStyle name="SAPBEXexcCritical6 4 3 2 3 2" xfId="29461"/>
    <cellStyle name="SAPBEXexcCritical6 4 3 2 3 2 2" xfId="29462"/>
    <cellStyle name="SAPBEXexcCritical6 4 3 2 3 3" xfId="29463"/>
    <cellStyle name="SAPBEXexcCritical6 4 3 2 4" xfId="29464"/>
    <cellStyle name="SAPBEXexcCritical6 4 3 2 4 2" xfId="29465"/>
    <cellStyle name="SAPBEXexcCritical6 4 3 2 5" xfId="29466"/>
    <cellStyle name="SAPBEXexcCritical6 4 3 2 5 2" xfId="29467"/>
    <cellStyle name="SAPBEXexcCritical6 4 3 2 6" xfId="29468"/>
    <cellStyle name="SAPBEXexcCritical6 4 3 3" xfId="29469"/>
    <cellStyle name="SAPBEXexcCritical6 4 3 3 2" xfId="29470"/>
    <cellStyle name="SAPBEXexcCritical6 4 3 3 2 2" xfId="29471"/>
    <cellStyle name="SAPBEXexcCritical6 4 3 3 2 2 2" xfId="29472"/>
    <cellStyle name="SAPBEXexcCritical6 4 3 3 2 3" xfId="29473"/>
    <cellStyle name="SAPBEXexcCritical6 4 3 3 3" xfId="29474"/>
    <cellStyle name="SAPBEXexcCritical6 4 3 3 3 2" xfId="29475"/>
    <cellStyle name="SAPBEXexcCritical6 4 3 3 3 2 2" xfId="29476"/>
    <cellStyle name="SAPBEXexcCritical6 4 3 3 3 3" xfId="29477"/>
    <cellStyle name="SAPBEXexcCritical6 4 3 3 4" xfId="29478"/>
    <cellStyle name="SAPBEXexcCritical6 4 3 3 4 2" xfId="29479"/>
    <cellStyle name="SAPBEXexcCritical6 4 3 3 5" xfId="29480"/>
    <cellStyle name="SAPBEXexcCritical6 4 3 3 5 2" xfId="29481"/>
    <cellStyle name="SAPBEXexcCritical6 4 3 3 6" xfId="29482"/>
    <cellStyle name="SAPBEXexcCritical6 4 3 4" xfId="29483"/>
    <cellStyle name="SAPBEXexcCritical6 4 3 4 2" xfId="29484"/>
    <cellStyle name="SAPBEXexcCritical6 4 3 4 2 2" xfId="29485"/>
    <cellStyle name="SAPBEXexcCritical6 4 3 4 3" xfId="29486"/>
    <cellStyle name="SAPBEXexcCritical6 4 3 5" xfId="29487"/>
    <cellStyle name="SAPBEXexcCritical6 4 3 5 2" xfId="29488"/>
    <cellStyle name="SAPBEXexcCritical6 4 3 5 2 2" xfId="29489"/>
    <cellStyle name="SAPBEXexcCritical6 4 3 5 3" xfId="29490"/>
    <cellStyle name="SAPBEXexcCritical6 4 3 6" xfId="29491"/>
    <cellStyle name="SAPBEXexcCritical6 4 3 6 2" xfId="29492"/>
    <cellStyle name="SAPBEXexcCritical6 4 3 7" xfId="29493"/>
    <cellStyle name="SAPBEXexcCritical6 4 3 7 2" xfId="29494"/>
    <cellStyle name="SAPBEXexcCritical6 4 3 8" xfId="29495"/>
    <cellStyle name="SAPBEXexcCritical6 4 3_Other Benefits Allocation %" xfId="29496"/>
    <cellStyle name="SAPBEXexcCritical6 4 4" xfId="29497"/>
    <cellStyle name="SAPBEXexcCritical6 4 4 2" xfId="29498"/>
    <cellStyle name="SAPBEXexcCritical6 4 4 2 2" xfId="29499"/>
    <cellStyle name="SAPBEXexcCritical6 4 4 2 3" xfId="29500"/>
    <cellStyle name="SAPBEXexcCritical6 4 4 3" xfId="29501"/>
    <cellStyle name="SAPBEXexcCritical6 4 4 4" xfId="29502"/>
    <cellStyle name="SAPBEXexcCritical6 4 5" xfId="29503"/>
    <cellStyle name="SAPBEXexcCritical6 4 5 2" xfId="29504"/>
    <cellStyle name="SAPBEXexcCritical6 4 5 2 2" xfId="29505"/>
    <cellStyle name="SAPBEXexcCritical6 4 5 2 3" xfId="29506"/>
    <cellStyle name="SAPBEXexcCritical6 4 5 3" xfId="29507"/>
    <cellStyle name="SAPBEXexcCritical6 4 5 4" xfId="29508"/>
    <cellStyle name="SAPBEXexcCritical6 4 6" xfId="29509"/>
    <cellStyle name="SAPBEXexcCritical6 4 6 2" xfId="29510"/>
    <cellStyle name="SAPBEXexcCritical6 4 6 2 2" xfId="29511"/>
    <cellStyle name="SAPBEXexcCritical6 4 6 2 3" xfId="29512"/>
    <cellStyle name="SAPBEXexcCritical6 4 6 3" xfId="29513"/>
    <cellStyle name="SAPBEXexcCritical6 4 6 4" xfId="29514"/>
    <cellStyle name="SAPBEXexcCritical6 4 7" xfId="29515"/>
    <cellStyle name="SAPBEXexcCritical6 4 7 2" xfId="29516"/>
    <cellStyle name="SAPBEXexcCritical6 4 7 2 2" xfId="29517"/>
    <cellStyle name="SAPBEXexcCritical6 4 7 3" xfId="29518"/>
    <cellStyle name="SAPBEXexcCritical6 4 8" xfId="29519"/>
    <cellStyle name="SAPBEXexcCritical6 4 8 2" xfId="29520"/>
    <cellStyle name="SAPBEXexcCritical6 4 8 2 2" xfId="29521"/>
    <cellStyle name="SAPBEXexcCritical6 4 8 3" xfId="29522"/>
    <cellStyle name="SAPBEXexcCritical6 4 9" xfId="29523"/>
    <cellStyle name="SAPBEXexcCritical6 4 9 2" xfId="29524"/>
    <cellStyle name="SAPBEXexcCritical6 4 9 2 2" xfId="29525"/>
    <cellStyle name="SAPBEXexcCritical6 4 9 3" xfId="29526"/>
    <cellStyle name="SAPBEXexcCritical6 4_401K Summary" xfId="29527"/>
    <cellStyle name="SAPBEXexcCritical6 5" xfId="29528"/>
    <cellStyle name="SAPBEXexcCritical6 5 2" xfId="29529"/>
    <cellStyle name="SAPBEXexcCritical6 5 2 2" xfId="29530"/>
    <cellStyle name="SAPBEXexcCritical6 5 2 2 2" xfId="29531"/>
    <cellStyle name="SAPBEXexcCritical6 5 2 2 3" xfId="29532"/>
    <cellStyle name="SAPBEXexcCritical6 5 2 3" xfId="29533"/>
    <cellStyle name="SAPBEXexcCritical6 5 2 4" xfId="29534"/>
    <cellStyle name="SAPBEXexcCritical6 5 3" xfId="29535"/>
    <cellStyle name="SAPBEXexcCritical6 5 3 2" xfId="29536"/>
    <cellStyle name="SAPBEXexcCritical6 5 3 2 2" xfId="29537"/>
    <cellStyle name="SAPBEXexcCritical6 5 3 2 3" xfId="29538"/>
    <cellStyle name="SAPBEXexcCritical6 5 3 3" xfId="29539"/>
    <cellStyle name="SAPBEXexcCritical6 5 3 4" xfId="29540"/>
    <cellStyle name="SAPBEXexcCritical6 5 4" xfId="29541"/>
    <cellStyle name="SAPBEXexcCritical6 5 4 2" xfId="29542"/>
    <cellStyle name="SAPBEXexcCritical6 5 4 2 2" xfId="29543"/>
    <cellStyle name="SAPBEXexcCritical6 5 4 2 3" xfId="29544"/>
    <cellStyle name="SAPBEXexcCritical6 5 4 3" xfId="29545"/>
    <cellStyle name="SAPBEXexcCritical6 5 4 4" xfId="29546"/>
    <cellStyle name="SAPBEXexcCritical6 5 5" xfId="29547"/>
    <cellStyle name="SAPBEXexcCritical6 5 5 2" xfId="29548"/>
    <cellStyle name="SAPBEXexcCritical6 5 5 2 2" xfId="29549"/>
    <cellStyle name="SAPBEXexcCritical6 5 5 2 3" xfId="29550"/>
    <cellStyle name="SAPBEXexcCritical6 5 5 3" xfId="29551"/>
    <cellStyle name="SAPBEXexcCritical6 5 5 4" xfId="29552"/>
    <cellStyle name="SAPBEXexcCritical6 5 6" xfId="29553"/>
    <cellStyle name="SAPBEXexcCritical6 5 6 2" xfId="29554"/>
    <cellStyle name="SAPBEXexcCritical6 5 6 2 2" xfId="29555"/>
    <cellStyle name="SAPBEXexcCritical6 5 6 2 3" xfId="29556"/>
    <cellStyle name="SAPBEXexcCritical6 5 6 3" xfId="29557"/>
    <cellStyle name="SAPBEXexcCritical6 5 6 4" xfId="29558"/>
    <cellStyle name="SAPBEXexcCritical6 5 7" xfId="29559"/>
    <cellStyle name="SAPBEXexcCritical6 5 7 2" xfId="29560"/>
    <cellStyle name="SAPBEXexcCritical6 5 7 3" xfId="29561"/>
    <cellStyle name="SAPBEXexcCritical6 5 8" xfId="29562"/>
    <cellStyle name="SAPBEXexcCritical6 5 9" xfId="29563"/>
    <cellStyle name="SAPBEXexcCritical6 5_Other Benefits Allocation %" xfId="29564"/>
    <cellStyle name="SAPBEXexcCritical6 6" xfId="29565"/>
    <cellStyle name="SAPBEXexcCritical6 6 2" xfId="29566"/>
    <cellStyle name="SAPBEXexcCritical6 6 2 2" xfId="29567"/>
    <cellStyle name="SAPBEXexcCritical6 6 2 2 2" xfId="29568"/>
    <cellStyle name="SAPBEXexcCritical6 6 2 2 3" xfId="29569"/>
    <cellStyle name="SAPBEXexcCritical6 6 2 3" xfId="29570"/>
    <cellStyle name="SAPBEXexcCritical6 6 2 4" xfId="29571"/>
    <cellStyle name="SAPBEXexcCritical6 6 3" xfId="29572"/>
    <cellStyle name="SAPBEXexcCritical6 6 3 2" xfId="29573"/>
    <cellStyle name="SAPBEXexcCritical6 6 3 2 2" xfId="29574"/>
    <cellStyle name="SAPBEXexcCritical6 6 3 2 3" xfId="29575"/>
    <cellStyle name="SAPBEXexcCritical6 6 3 3" xfId="29576"/>
    <cellStyle name="SAPBEXexcCritical6 6 3 4" xfId="29577"/>
    <cellStyle name="SAPBEXexcCritical6 6 4" xfId="29578"/>
    <cellStyle name="SAPBEXexcCritical6 6 4 2" xfId="29579"/>
    <cellStyle name="SAPBEXexcCritical6 6 4 2 2" xfId="29580"/>
    <cellStyle name="SAPBEXexcCritical6 6 4 2 3" xfId="29581"/>
    <cellStyle name="SAPBEXexcCritical6 6 4 3" xfId="29582"/>
    <cellStyle name="SAPBEXexcCritical6 6 4 4" xfId="29583"/>
    <cellStyle name="SAPBEXexcCritical6 6 5" xfId="29584"/>
    <cellStyle name="SAPBEXexcCritical6 6 5 2" xfId="29585"/>
    <cellStyle name="SAPBEXexcCritical6 6 5 2 2" xfId="29586"/>
    <cellStyle name="SAPBEXexcCritical6 6 5 2 3" xfId="29587"/>
    <cellStyle name="SAPBEXexcCritical6 6 5 3" xfId="29588"/>
    <cellStyle name="SAPBEXexcCritical6 6 5 4" xfId="29589"/>
    <cellStyle name="SAPBEXexcCritical6 6 6" xfId="29590"/>
    <cellStyle name="SAPBEXexcCritical6 6 6 2" xfId="29591"/>
    <cellStyle name="SAPBEXexcCritical6 6 6 2 2" xfId="29592"/>
    <cellStyle name="SAPBEXexcCritical6 6 6 2 3" xfId="29593"/>
    <cellStyle name="SAPBEXexcCritical6 6 6 3" xfId="29594"/>
    <cellStyle name="SAPBEXexcCritical6 6 6 4" xfId="29595"/>
    <cellStyle name="SAPBEXexcCritical6 6 7" xfId="29596"/>
    <cellStyle name="SAPBEXexcCritical6 6 7 2" xfId="29597"/>
    <cellStyle name="SAPBEXexcCritical6 6 7 3" xfId="29598"/>
    <cellStyle name="SAPBEXexcCritical6 6 8" xfId="29599"/>
    <cellStyle name="SAPBEXexcCritical6 6 9" xfId="29600"/>
    <cellStyle name="SAPBEXexcCritical6 6_Other Benefits Allocation %" xfId="29601"/>
    <cellStyle name="SAPBEXexcCritical6 7" xfId="29602"/>
    <cellStyle name="SAPBEXexcCritical6 7 2" xfId="29603"/>
    <cellStyle name="SAPBEXexcCritical6 7 2 2" xfId="29604"/>
    <cellStyle name="SAPBEXexcCritical6 7 2 3" xfId="29605"/>
    <cellStyle name="SAPBEXexcCritical6 7 3" xfId="29606"/>
    <cellStyle name="SAPBEXexcCritical6 7 4" xfId="29607"/>
    <cellStyle name="SAPBEXexcCritical6 7_Other Benefits Allocation %" xfId="29608"/>
    <cellStyle name="SAPBEXexcCritical6 8" xfId="29609"/>
    <cellStyle name="SAPBEXexcCritical6 8 2" xfId="29610"/>
    <cellStyle name="SAPBEXexcCritical6 8 2 2" xfId="29611"/>
    <cellStyle name="SAPBEXexcCritical6 8 2 3" xfId="29612"/>
    <cellStyle name="SAPBEXexcCritical6 8 3" xfId="29613"/>
    <cellStyle name="SAPBEXexcCritical6 8 4" xfId="29614"/>
    <cellStyle name="SAPBEXexcCritical6 8_Other Benefits Allocation %" xfId="29615"/>
    <cellStyle name="SAPBEXexcCritical6 9" xfId="29616"/>
    <cellStyle name="SAPBEXexcCritical6 9 2" xfId="29617"/>
    <cellStyle name="SAPBEXexcCritical6 9 2 2" xfId="29618"/>
    <cellStyle name="SAPBEXexcCritical6 9 2 2 2" xfId="29619"/>
    <cellStyle name="SAPBEXexcCritical6 9 2 2 2 2" xfId="29620"/>
    <cellStyle name="SAPBEXexcCritical6 9 2 2 3" xfId="29621"/>
    <cellStyle name="SAPBEXexcCritical6 9 2 3" xfId="29622"/>
    <cellStyle name="SAPBEXexcCritical6 9 2 3 2" xfId="29623"/>
    <cellStyle name="SAPBEXexcCritical6 9 2 3 2 2" xfId="29624"/>
    <cellStyle name="SAPBEXexcCritical6 9 2 3 3" xfId="29625"/>
    <cellStyle name="SAPBEXexcCritical6 9 2 4" xfId="29626"/>
    <cellStyle name="SAPBEXexcCritical6 9 2 4 2" xfId="29627"/>
    <cellStyle name="SAPBEXexcCritical6 9 2 5" xfId="29628"/>
    <cellStyle name="SAPBEXexcCritical6 9 2 5 2" xfId="29629"/>
    <cellStyle name="SAPBEXexcCritical6 9 2 6" xfId="29630"/>
    <cellStyle name="SAPBEXexcCritical6 9 3" xfId="29631"/>
    <cellStyle name="SAPBEXexcCritical6 9 3 2" xfId="29632"/>
    <cellStyle name="SAPBEXexcCritical6 9 3 2 2" xfId="29633"/>
    <cellStyle name="SAPBEXexcCritical6 9 3 2 2 2" xfId="29634"/>
    <cellStyle name="SAPBEXexcCritical6 9 3 2 3" xfId="29635"/>
    <cellStyle name="SAPBEXexcCritical6 9 3 3" xfId="29636"/>
    <cellStyle name="SAPBEXexcCritical6 9 3 3 2" xfId="29637"/>
    <cellStyle name="SAPBEXexcCritical6 9 3 3 2 2" xfId="29638"/>
    <cellStyle name="SAPBEXexcCritical6 9 3 3 3" xfId="29639"/>
    <cellStyle name="SAPBEXexcCritical6 9 3 4" xfId="29640"/>
    <cellStyle name="SAPBEXexcCritical6 9 3 4 2" xfId="29641"/>
    <cellStyle name="SAPBEXexcCritical6 9 3 5" xfId="29642"/>
    <cellStyle name="SAPBEXexcCritical6 9 3 5 2" xfId="29643"/>
    <cellStyle name="SAPBEXexcCritical6 9 3 6" xfId="29644"/>
    <cellStyle name="SAPBEXexcCritical6 9 4" xfId="29645"/>
    <cellStyle name="SAPBEXexcCritical6 9 4 2" xfId="29646"/>
    <cellStyle name="SAPBEXexcCritical6 9 4 2 2" xfId="29647"/>
    <cellStyle name="SAPBEXexcCritical6 9 4 3" xfId="29648"/>
    <cellStyle name="SAPBEXexcCritical6 9 5" xfId="29649"/>
    <cellStyle name="SAPBEXexcCritical6 9 5 2" xfId="29650"/>
    <cellStyle name="SAPBEXexcCritical6 9 5 2 2" xfId="29651"/>
    <cellStyle name="SAPBEXexcCritical6 9 5 3" xfId="29652"/>
    <cellStyle name="SAPBEXexcCritical6 9 6" xfId="29653"/>
    <cellStyle name="SAPBEXexcCritical6 9 6 2" xfId="29654"/>
    <cellStyle name="SAPBEXexcCritical6 9 7" xfId="29655"/>
    <cellStyle name="SAPBEXexcCritical6 9 7 2" xfId="29656"/>
    <cellStyle name="SAPBEXexcCritical6 9 8" xfId="29657"/>
    <cellStyle name="SAPBEXexcCritical6 9_Other Benefits Allocation %" xfId="29658"/>
    <cellStyle name="SAPBEXexcCritical6_2016-18 Budget Payroll" xfId="29659"/>
    <cellStyle name="SAPBEXexcGood1" xfId="29660"/>
    <cellStyle name="SAPBEXexcGood1 10" xfId="29661"/>
    <cellStyle name="SAPBEXexcGood1 10 2" xfId="29662"/>
    <cellStyle name="SAPBEXexcGood1 10 2 2" xfId="29663"/>
    <cellStyle name="SAPBEXexcGood1 10 2 2 2" xfId="29664"/>
    <cellStyle name="SAPBEXexcGood1 10 2 3" xfId="29665"/>
    <cellStyle name="SAPBEXexcGood1 10 3" xfId="29666"/>
    <cellStyle name="SAPBEXexcGood1 10 3 2" xfId="29667"/>
    <cellStyle name="SAPBEXexcGood1 10 3 2 2" xfId="29668"/>
    <cellStyle name="SAPBEXexcGood1 10 3 3" xfId="29669"/>
    <cellStyle name="SAPBEXexcGood1 10 4" xfId="29670"/>
    <cellStyle name="SAPBEXexcGood1 10 4 2" xfId="29671"/>
    <cellStyle name="SAPBEXexcGood1 10 5" xfId="29672"/>
    <cellStyle name="SAPBEXexcGood1 10 5 2" xfId="29673"/>
    <cellStyle name="SAPBEXexcGood1 10 6" xfId="29674"/>
    <cellStyle name="SAPBEXexcGood1 11" xfId="29675"/>
    <cellStyle name="SAPBEXexcGood1 11 2" xfId="29676"/>
    <cellStyle name="SAPBEXexcGood1 11 2 2" xfId="29677"/>
    <cellStyle name="SAPBEXexcGood1 11 2 2 2" xfId="29678"/>
    <cellStyle name="SAPBEXexcGood1 11 2 3" xfId="29679"/>
    <cellStyle name="SAPBEXexcGood1 11 3" xfId="29680"/>
    <cellStyle name="SAPBEXexcGood1 11 3 2" xfId="29681"/>
    <cellStyle name="SAPBEXexcGood1 11 3 2 2" xfId="29682"/>
    <cellStyle name="SAPBEXexcGood1 11 3 3" xfId="29683"/>
    <cellStyle name="SAPBEXexcGood1 11 4" xfId="29684"/>
    <cellStyle name="SAPBEXexcGood1 11 4 2" xfId="29685"/>
    <cellStyle name="SAPBEXexcGood1 11 5" xfId="29686"/>
    <cellStyle name="SAPBEXexcGood1 11 5 2" xfId="29687"/>
    <cellStyle name="SAPBEXexcGood1 11 6" xfId="29688"/>
    <cellStyle name="SAPBEXexcGood1 12" xfId="29689"/>
    <cellStyle name="SAPBEXexcGood1 12 2" xfId="29690"/>
    <cellStyle name="SAPBEXexcGood1 12 2 2" xfId="29691"/>
    <cellStyle name="SAPBEXexcGood1 12 2 2 2" xfId="29692"/>
    <cellStyle name="SAPBEXexcGood1 12 2 3" xfId="29693"/>
    <cellStyle name="SAPBEXexcGood1 12 3" xfId="29694"/>
    <cellStyle name="SAPBEXexcGood1 12 3 2" xfId="29695"/>
    <cellStyle name="SAPBEXexcGood1 12 3 2 2" xfId="29696"/>
    <cellStyle name="SAPBEXexcGood1 12 3 3" xfId="29697"/>
    <cellStyle name="SAPBEXexcGood1 12 4" xfId="29698"/>
    <cellStyle name="SAPBEXexcGood1 12 4 2" xfId="29699"/>
    <cellStyle name="SAPBEXexcGood1 12 5" xfId="29700"/>
    <cellStyle name="SAPBEXexcGood1 12 5 2" xfId="29701"/>
    <cellStyle name="SAPBEXexcGood1 12 6" xfId="29702"/>
    <cellStyle name="SAPBEXexcGood1 13" xfId="29703"/>
    <cellStyle name="SAPBEXexcGood1 13 2" xfId="29704"/>
    <cellStyle name="SAPBEXexcGood1 13 2 2" xfId="29705"/>
    <cellStyle name="SAPBEXexcGood1 13 3" xfId="29706"/>
    <cellStyle name="SAPBEXexcGood1 14" xfId="29707"/>
    <cellStyle name="SAPBEXexcGood1 14 2" xfId="29708"/>
    <cellStyle name="SAPBEXexcGood1 14 2 2" xfId="29709"/>
    <cellStyle name="SAPBEXexcGood1 14 3" xfId="29710"/>
    <cellStyle name="SAPBEXexcGood1 15" xfId="29711"/>
    <cellStyle name="SAPBEXexcGood1 15 2" xfId="29712"/>
    <cellStyle name="SAPBEXexcGood1 15 2 2" xfId="29713"/>
    <cellStyle name="SAPBEXexcGood1 15 3" xfId="29714"/>
    <cellStyle name="SAPBEXexcGood1 16" xfId="29715"/>
    <cellStyle name="SAPBEXexcGood1 17" xfId="29716"/>
    <cellStyle name="SAPBEXexcGood1 2" xfId="29717"/>
    <cellStyle name="SAPBEXexcGood1 2 10" xfId="29718"/>
    <cellStyle name="SAPBEXexcGood1 2 10 2" xfId="29719"/>
    <cellStyle name="SAPBEXexcGood1 2 10 2 2" xfId="29720"/>
    <cellStyle name="SAPBEXexcGood1 2 10 3" xfId="29721"/>
    <cellStyle name="SAPBEXexcGood1 2 11" xfId="29722"/>
    <cellStyle name="SAPBEXexcGood1 2 11 2" xfId="29723"/>
    <cellStyle name="SAPBEXexcGood1 2 11 2 2" xfId="29724"/>
    <cellStyle name="SAPBEXexcGood1 2 11 3" xfId="29725"/>
    <cellStyle name="SAPBEXexcGood1 2 12" xfId="29726"/>
    <cellStyle name="SAPBEXexcGood1 2 12 2" xfId="29727"/>
    <cellStyle name="SAPBEXexcGood1 2 12 2 2" xfId="29728"/>
    <cellStyle name="SAPBEXexcGood1 2 12 3" xfId="29729"/>
    <cellStyle name="SAPBEXexcGood1 2 13" xfId="29730"/>
    <cellStyle name="SAPBEXexcGood1 2 13 2" xfId="29731"/>
    <cellStyle name="SAPBEXexcGood1 2 13 2 2" xfId="29732"/>
    <cellStyle name="SAPBEXexcGood1 2 13 3" xfId="29733"/>
    <cellStyle name="SAPBEXexcGood1 2 14" xfId="29734"/>
    <cellStyle name="SAPBEXexcGood1 2 14 2" xfId="29735"/>
    <cellStyle name="SAPBEXexcGood1 2 14 3" xfId="29736"/>
    <cellStyle name="SAPBEXexcGood1 2 15" xfId="29737"/>
    <cellStyle name="SAPBEXexcGood1 2 16" xfId="29738"/>
    <cellStyle name="SAPBEXexcGood1 2 2" xfId="29739"/>
    <cellStyle name="SAPBEXexcGood1 2 2 10" xfId="29740"/>
    <cellStyle name="SAPBEXexcGood1 2 2 10 2" xfId="29741"/>
    <cellStyle name="SAPBEXexcGood1 2 2 10 2 2" xfId="29742"/>
    <cellStyle name="SAPBEXexcGood1 2 2 10 3" xfId="29743"/>
    <cellStyle name="SAPBEXexcGood1 2 2 11" xfId="29744"/>
    <cellStyle name="SAPBEXexcGood1 2 2 11 2" xfId="29745"/>
    <cellStyle name="SAPBEXexcGood1 2 2 11 2 2" xfId="29746"/>
    <cellStyle name="SAPBEXexcGood1 2 2 11 3" xfId="29747"/>
    <cellStyle name="SAPBEXexcGood1 2 2 12" xfId="29748"/>
    <cellStyle name="SAPBEXexcGood1 2 2 2" xfId="29749"/>
    <cellStyle name="SAPBEXexcGood1 2 2 2 2" xfId="29750"/>
    <cellStyle name="SAPBEXexcGood1 2 2 2 2 2" xfId="29751"/>
    <cellStyle name="SAPBEXexcGood1 2 2 2 2 2 2" xfId="29752"/>
    <cellStyle name="SAPBEXexcGood1 2 2 2 2 2 2 2" xfId="29753"/>
    <cellStyle name="SAPBEXexcGood1 2 2 2 2 2 3" xfId="29754"/>
    <cellStyle name="SAPBEXexcGood1 2 2 2 2 3" xfId="29755"/>
    <cellStyle name="SAPBEXexcGood1 2 2 2 2 3 2" xfId="29756"/>
    <cellStyle name="SAPBEXexcGood1 2 2 2 2 3 2 2" xfId="29757"/>
    <cellStyle name="SAPBEXexcGood1 2 2 2 2 3 3" xfId="29758"/>
    <cellStyle name="SAPBEXexcGood1 2 2 2 2 4" xfId="29759"/>
    <cellStyle name="SAPBEXexcGood1 2 2 2 2 4 2" xfId="29760"/>
    <cellStyle name="SAPBEXexcGood1 2 2 2 2 5" xfId="29761"/>
    <cellStyle name="SAPBEXexcGood1 2 2 2 2 5 2" xfId="29762"/>
    <cellStyle name="SAPBEXexcGood1 2 2 2 2 6" xfId="29763"/>
    <cellStyle name="SAPBEXexcGood1 2 2 2 3" xfId="29764"/>
    <cellStyle name="SAPBEXexcGood1 2 2 2 3 2" xfId="29765"/>
    <cellStyle name="SAPBEXexcGood1 2 2 2 3 2 2" xfId="29766"/>
    <cellStyle name="SAPBEXexcGood1 2 2 2 3 2 2 2" xfId="29767"/>
    <cellStyle name="SAPBEXexcGood1 2 2 2 3 2 3" xfId="29768"/>
    <cellStyle name="SAPBEXexcGood1 2 2 2 3 3" xfId="29769"/>
    <cellStyle name="SAPBEXexcGood1 2 2 2 3 3 2" xfId="29770"/>
    <cellStyle name="SAPBEXexcGood1 2 2 2 3 3 2 2" xfId="29771"/>
    <cellStyle name="SAPBEXexcGood1 2 2 2 3 3 3" xfId="29772"/>
    <cellStyle name="SAPBEXexcGood1 2 2 2 3 4" xfId="29773"/>
    <cellStyle name="SAPBEXexcGood1 2 2 2 3 4 2" xfId="29774"/>
    <cellStyle name="SAPBEXexcGood1 2 2 2 3 5" xfId="29775"/>
    <cellStyle name="SAPBEXexcGood1 2 2 2 3 5 2" xfId="29776"/>
    <cellStyle name="SAPBEXexcGood1 2 2 2 3 6" xfId="29777"/>
    <cellStyle name="SAPBEXexcGood1 2 2 2 4" xfId="29778"/>
    <cellStyle name="SAPBEXexcGood1 2 2 2 4 2" xfId="29779"/>
    <cellStyle name="SAPBEXexcGood1 2 2 2 4 2 2" xfId="29780"/>
    <cellStyle name="SAPBEXexcGood1 2 2 2 4 2 2 2" xfId="29781"/>
    <cellStyle name="SAPBEXexcGood1 2 2 2 4 2 3" xfId="29782"/>
    <cellStyle name="SAPBEXexcGood1 2 2 2 4 3" xfId="29783"/>
    <cellStyle name="SAPBEXexcGood1 2 2 2 4 3 2" xfId="29784"/>
    <cellStyle name="SAPBEXexcGood1 2 2 2 4 3 2 2" xfId="29785"/>
    <cellStyle name="SAPBEXexcGood1 2 2 2 4 3 3" xfId="29786"/>
    <cellStyle name="SAPBEXexcGood1 2 2 2 4 4" xfId="29787"/>
    <cellStyle name="SAPBEXexcGood1 2 2 2 4 4 2" xfId="29788"/>
    <cellStyle name="SAPBEXexcGood1 2 2 2 4 5" xfId="29789"/>
    <cellStyle name="SAPBEXexcGood1 2 2 2 4 5 2" xfId="29790"/>
    <cellStyle name="SAPBEXexcGood1 2 2 2 4 6" xfId="29791"/>
    <cellStyle name="SAPBEXexcGood1 2 2 2 5" xfId="29792"/>
    <cellStyle name="SAPBEXexcGood1 2 2 2 5 2" xfId="29793"/>
    <cellStyle name="SAPBEXexcGood1 2 2 2 5 2 2" xfId="29794"/>
    <cellStyle name="SAPBEXexcGood1 2 2 2 5 2 3" xfId="29795"/>
    <cellStyle name="SAPBEXexcGood1 2 2 2 5 3" xfId="29796"/>
    <cellStyle name="SAPBEXexcGood1 2 2 2 5 4" xfId="29797"/>
    <cellStyle name="SAPBEXexcGood1 2 2 2 6" xfId="29798"/>
    <cellStyle name="SAPBEXexcGood1 2 2 2 6 2" xfId="29799"/>
    <cellStyle name="SAPBEXexcGood1 2 2 2 6 2 2" xfId="29800"/>
    <cellStyle name="SAPBEXexcGood1 2 2 2 6 2 3" xfId="29801"/>
    <cellStyle name="SAPBEXexcGood1 2 2 2 6 3" xfId="29802"/>
    <cellStyle name="SAPBEXexcGood1 2 2 2 6 4" xfId="29803"/>
    <cellStyle name="SAPBEXexcGood1 2 2 2 7" xfId="29804"/>
    <cellStyle name="SAPBEXexcGood1 2 2 2 7 2" xfId="29805"/>
    <cellStyle name="SAPBEXexcGood1 2 2 2 7 3" xfId="29806"/>
    <cellStyle name="SAPBEXexcGood1 2 2 2 8" xfId="29807"/>
    <cellStyle name="SAPBEXexcGood1 2 2 2 9" xfId="29808"/>
    <cellStyle name="SAPBEXexcGood1 2 2 2_Other Benefits Allocation %" xfId="29809"/>
    <cellStyle name="SAPBEXexcGood1 2 2 3" xfId="29810"/>
    <cellStyle name="SAPBEXexcGood1 2 2 3 2" xfId="29811"/>
    <cellStyle name="SAPBEXexcGood1 2 2 3 2 2" xfId="29812"/>
    <cellStyle name="SAPBEXexcGood1 2 2 3 2 2 2" xfId="29813"/>
    <cellStyle name="SAPBEXexcGood1 2 2 3 2 2 2 2" xfId="29814"/>
    <cellStyle name="SAPBEXexcGood1 2 2 3 2 2 3" xfId="29815"/>
    <cellStyle name="SAPBEXexcGood1 2 2 3 2 3" xfId="29816"/>
    <cellStyle name="SAPBEXexcGood1 2 2 3 2 3 2" xfId="29817"/>
    <cellStyle name="SAPBEXexcGood1 2 2 3 2 3 2 2" xfId="29818"/>
    <cellStyle name="SAPBEXexcGood1 2 2 3 2 3 3" xfId="29819"/>
    <cellStyle name="SAPBEXexcGood1 2 2 3 2 4" xfId="29820"/>
    <cellStyle name="SAPBEXexcGood1 2 2 3 2 4 2" xfId="29821"/>
    <cellStyle name="SAPBEXexcGood1 2 2 3 2 5" xfId="29822"/>
    <cellStyle name="SAPBEXexcGood1 2 2 3 2 5 2" xfId="29823"/>
    <cellStyle name="SAPBEXexcGood1 2 2 3 2 6" xfId="29824"/>
    <cellStyle name="SAPBEXexcGood1 2 2 3 3" xfId="29825"/>
    <cellStyle name="SAPBEXexcGood1 2 2 3 3 2" xfId="29826"/>
    <cellStyle name="SAPBEXexcGood1 2 2 3 3 2 2" xfId="29827"/>
    <cellStyle name="SAPBEXexcGood1 2 2 3 3 2 2 2" xfId="29828"/>
    <cellStyle name="SAPBEXexcGood1 2 2 3 3 2 3" xfId="29829"/>
    <cellStyle name="SAPBEXexcGood1 2 2 3 3 3" xfId="29830"/>
    <cellStyle name="SAPBEXexcGood1 2 2 3 3 3 2" xfId="29831"/>
    <cellStyle name="SAPBEXexcGood1 2 2 3 3 3 2 2" xfId="29832"/>
    <cellStyle name="SAPBEXexcGood1 2 2 3 3 3 3" xfId="29833"/>
    <cellStyle name="SAPBEXexcGood1 2 2 3 3 4" xfId="29834"/>
    <cellStyle name="SAPBEXexcGood1 2 2 3 3 4 2" xfId="29835"/>
    <cellStyle name="SAPBEXexcGood1 2 2 3 3 5" xfId="29836"/>
    <cellStyle name="SAPBEXexcGood1 2 2 3 3 5 2" xfId="29837"/>
    <cellStyle name="SAPBEXexcGood1 2 2 3 3 6" xfId="29838"/>
    <cellStyle name="SAPBEXexcGood1 2 2 3 4" xfId="29839"/>
    <cellStyle name="SAPBEXexcGood1 2 2 3 4 2" xfId="29840"/>
    <cellStyle name="SAPBEXexcGood1 2 2 3 4 2 2" xfId="29841"/>
    <cellStyle name="SAPBEXexcGood1 2 2 3 4 2 3" xfId="29842"/>
    <cellStyle name="SAPBEXexcGood1 2 2 3 4 3" xfId="29843"/>
    <cellStyle name="SAPBEXexcGood1 2 2 3 4 4" xfId="29844"/>
    <cellStyle name="SAPBEXexcGood1 2 2 3 5" xfId="29845"/>
    <cellStyle name="SAPBEXexcGood1 2 2 3 5 2" xfId="29846"/>
    <cellStyle name="SAPBEXexcGood1 2 2 3 5 2 2" xfId="29847"/>
    <cellStyle name="SAPBEXexcGood1 2 2 3 5 2 3" xfId="29848"/>
    <cellStyle name="SAPBEXexcGood1 2 2 3 5 3" xfId="29849"/>
    <cellStyle name="SAPBEXexcGood1 2 2 3 5 4" xfId="29850"/>
    <cellStyle name="SAPBEXexcGood1 2 2 3 6" xfId="29851"/>
    <cellStyle name="SAPBEXexcGood1 2 2 3 6 2" xfId="29852"/>
    <cellStyle name="SAPBEXexcGood1 2 2 3 6 2 2" xfId="29853"/>
    <cellStyle name="SAPBEXexcGood1 2 2 3 6 2 3" xfId="29854"/>
    <cellStyle name="SAPBEXexcGood1 2 2 3 6 3" xfId="29855"/>
    <cellStyle name="SAPBEXexcGood1 2 2 3 6 4" xfId="29856"/>
    <cellStyle name="SAPBEXexcGood1 2 2 3 7" xfId="29857"/>
    <cellStyle name="SAPBEXexcGood1 2 2 3 7 2" xfId="29858"/>
    <cellStyle name="SAPBEXexcGood1 2 2 3 7 3" xfId="29859"/>
    <cellStyle name="SAPBEXexcGood1 2 2 3 8" xfId="29860"/>
    <cellStyle name="SAPBEXexcGood1 2 2 3 9" xfId="29861"/>
    <cellStyle name="SAPBEXexcGood1 2 2 3_Other Benefits Allocation %" xfId="29862"/>
    <cellStyle name="SAPBEXexcGood1 2 2 4" xfId="29863"/>
    <cellStyle name="SAPBEXexcGood1 2 2 4 2" xfId="29864"/>
    <cellStyle name="SAPBEXexcGood1 2 2 4 2 2" xfId="29865"/>
    <cellStyle name="SAPBEXexcGood1 2 2 4 2 2 2" xfId="29866"/>
    <cellStyle name="SAPBEXexcGood1 2 2 4 2 2 3" xfId="29867"/>
    <cellStyle name="SAPBEXexcGood1 2 2 4 2 3" xfId="29868"/>
    <cellStyle name="SAPBEXexcGood1 2 2 4 2 4" xfId="29869"/>
    <cellStyle name="SAPBEXexcGood1 2 2 4 3" xfId="29870"/>
    <cellStyle name="SAPBEXexcGood1 2 2 4 3 2" xfId="29871"/>
    <cellStyle name="SAPBEXexcGood1 2 2 4 3 2 2" xfId="29872"/>
    <cellStyle name="SAPBEXexcGood1 2 2 4 3 2 3" xfId="29873"/>
    <cellStyle name="SAPBEXexcGood1 2 2 4 3 3" xfId="29874"/>
    <cellStyle name="SAPBEXexcGood1 2 2 4 3 4" xfId="29875"/>
    <cellStyle name="SAPBEXexcGood1 2 2 4 4" xfId="29876"/>
    <cellStyle name="SAPBEXexcGood1 2 2 4 4 2" xfId="29877"/>
    <cellStyle name="SAPBEXexcGood1 2 2 4 4 2 2" xfId="29878"/>
    <cellStyle name="SAPBEXexcGood1 2 2 4 4 2 3" xfId="29879"/>
    <cellStyle name="SAPBEXexcGood1 2 2 4 4 3" xfId="29880"/>
    <cellStyle name="SAPBEXexcGood1 2 2 4 4 4" xfId="29881"/>
    <cellStyle name="SAPBEXexcGood1 2 2 4 5" xfId="29882"/>
    <cellStyle name="SAPBEXexcGood1 2 2 4 5 2" xfId="29883"/>
    <cellStyle name="SAPBEXexcGood1 2 2 4 5 2 2" xfId="29884"/>
    <cellStyle name="SAPBEXexcGood1 2 2 4 5 2 3" xfId="29885"/>
    <cellStyle name="SAPBEXexcGood1 2 2 4 5 3" xfId="29886"/>
    <cellStyle name="SAPBEXexcGood1 2 2 4 5 4" xfId="29887"/>
    <cellStyle name="SAPBEXexcGood1 2 2 4 6" xfId="29888"/>
    <cellStyle name="SAPBEXexcGood1 2 2 4 6 2" xfId="29889"/>
    <cellStyle name="SAPBEXexcGood1 2 2 4 6 2 2" xfId="29890"/>
    <cellStyle name="SAPBEXexcGood1 2 2 4 6 2 3" xfId="29891"/>
    <cellStyle name="SAPBEXexcGood1 2 2 4 6 3" xfId="29892"/>
    <cellStyle name="SAPBEXexcGood1 2 2 4 6 4" xfId="29893"/>
    <cellStyle name="SAPBEXexcGood1 2 2 4 7" xfId="29894"/>
    <cellStyle name="SAPBEXexcGood1 2 2 4 7 2" xfId="29895"/>
    <cellStyle name="SAPBEXexcGood1 2 2 4 7 3" xfId="29896"/>
    <cellStyle name="SAPBEXexcGood1 2 2 4 8" xfId="29897"/>
    <cellStyle name="SAPBEXexcGood1 2 2 4 9" xfId="29898"/>
    <cellStyle name="SAPBEXexcGood1 2 2 5" xfId="29899"/>
    <cellStyle name="SAPBEXexcGood1 2 2 5 2" xfId="29900"/>
    <cellStyle name="SAPBEXexcGood1 2 2 5 2 2" xfId="29901"/>
    <cellStyle name="SAPBEXexcGood1 2 2 5 2 3" xfId="29902"/>
    <cellStyle name="SAPBEXexcGood1 2 2 5 3" xfId="29903"/>
    <cellStyle name="SAPBEXexcGood1 2 2 5 4" xfId="29904"/>
    <cellStyle name="SAPBEXexcGood1 2 2 6" xfId="29905"/>
    <cellStyle name="SAPBEXexcGood1 2 2 6 2" xfId="29906"/>
    <cellStyle name="SAPBEXexcGood1 2 2 6 2 2" xfId="29907"/>
    <cellStyle name="SAPBEXexcGood1 2 2 6 2 3" xfId="29908"/>
    <cellStyle name="SAPBEXexcGood1 2 2 6 3" xfId="29909"/>
    <cellStyle name="SAPBEXexcGood1 2 2 6 4" xfId="29910"/>
    <cellStyle name="SAPBEXexcGood1 2 2 7" xfId="29911"/>
    <cellStyle name="SAPBEXexcGood1 2 2 7 2" xfId="29912"/>
    <cellStyle name="SAPBEXexcGood1 2 2 7 2 2" xfId="29913"/>
    <cellStyle name="SAPBEXexcGood1 2 2 7 2 3" xfId="29914"/>
    <cellStyle name="SAPBEXexcGood1 2 2 7 3" xfId="29915"/>
    <cellStyle name="SAPBEXexcGood1 2 2 7 4" xfId="29916"/>
    <cellStyle name="SAPBEXexcGood1 2 2 8" xfId="29917"/>
    <cellStyle name="SAPBEXexcGood1 2 2 8 2" xfId="29918"/>
    <cellStyle name="SAPBEXexcGood1 2 2 8 2 2" xfId="29919"/>
    <cellStyle name="SAPBEXexcGood1 2 2 8 2 3" xfId="29920"/>
    <cellStyle name="SAPBEXexcGood1 2 2 8 3" xfId="29921"/>
    <cellStyle name="SAPBEXexcGood1 2 2 8 4" xfId="29922"/>
    <cellStyle name="SAPBEXexcGood1 2 2 9" xfId="29923"/>
    <cellStyle name="SAPBEXexcGood1 2 2 9 2" xfId="29924"/>
    <cellStyle name="SAPBEXexcGood1 2 2 9 2 2" xfId="29925"/>
    <cellStyle name="SAPBEXexcGood1 2 2 9 2 3" xfId="29926"/>
    <cellStyle name="SAPBEXexcGood1 2 2 9 3" xfId="29927"/>
    <cellStyle name="SAPBEXexcGood1 2 2 9 4" xfId="29928"/>
    <cellStyle name="SAPBEXexcGood1 2 2_401K Summary" xfId="29929"/>
    <cellStyle name="SAPBEXexcGood1 2 3" xfId="29930"/>
    <cellStyle name="SAPBEXexcGood1 2 3 10" xfId="29931"/>
    <cellStyle name="SAPBEXexcGood1 2 3 10 2" xfId="29932"/>
    <cellStyle name="SAPBEXexcGood1 2 3 10 2 2" xfId="29933"/>
    <cellStyle name="SAPBEXexcGood1 2 3 10 3" xfId="29934"/>
    <cellStyle name="SAPBEXexcGood1 2 3 11" xfId="29935"/>
    <cellStyle name="SAPBEXexcGood1 2 3 11 2" xfId="29936"/>
    <cellStyle name="SAPBEXexcGood1 2 3 11 2 2" xfId="29937"/>
    <cellStyle name="SAPBEXexcGood1 2 3 11 3" xfId="29938"/>
    <cellStyle name="SAPBEXexcGood1 2 3 12" xfId="29939"/>
    <cellStyle name="SAPBEXexcGood1 2 3 2" xfId="29940"/>
    <cellStyle name="SAPBEXexcGood1 2 3 2 2" xfId="29941"/>
    <cellStyle name="SAPBEXexcGood1 2 3 2 2 2" xfId="29942"/>
    <cellStyle name="SAPBEXexcGood1 2 3 2 2 2 2" xfId="29943"/>
    <cellStyle name="SAPBEXexcGood1 2 3 2 2 2 2 2" xfId="29944"/>
    <cellStyle name="SAPBEXexcGood1 2 3 2 2 2 3" xfId="29945"/>
    <cellStyle name="SAPBEXexcGood1 2 3 2 2 3" xfId="29946"/>
    <cellStyle name="SAPBEXexcGood1 2 3 2 2 3 2" xfId="29947"/>
    <cellStyle name="SAPBEXexcGood1 2 3 2 2 3 2 2" xfId="29948"/>
    <cellStyle name="SAPBEXexcGood1 2 3 2 2 3 3" xfId="29949"/>
    <cellStyle name="SAPBEXexcGood1 2 3 2 2 4" xfId="29950"/>
    <cellStyle name="SAPBEXexcGood1 2 3 2 2 4 2" xfId="29951"/>
    <cellStyle name="SAPBEXexcGood1 2 3 2 2 5" xfId="29952"/>
    <cellStyle name="SAPBEXexcGood1 2 3 2 2 5 2" xfId="29953"/>
    <cellStyle name="SAPBEXexcGood1 2 3 2 2 6" xfId="29954"/>
    <cellStyle name="SAPBEXexcGood1 2 3 2 3" xfId="29955"/>
    <cellStyle name="SAPBEXexcGood1 2 3 2 3 2" xfId="29956"/>
    <cellStyle name="SAPBEXexcGood1 2 3 2 3 2 2" xfId="29957"/>
    <cellStyle name="SAPBEXexcGood1 2 3 2 3 2 2 2" xfId="29958"/>
    <cellStyle name="SAPBEXexcGood1 2 3 2 3 2 3" xfId="29959"/>
    <cellStyle name="SAPBEXexcGood1 2 3 2 3 3" xfId="29960"/>
    <cellStyle name="SAPBEXexcGood1 2 3 2 3 3 2" xfId="29961"/>
    <cellStyle name="SAPBEXexcGood1 2 3 2 3 3 2 2" xfId="29962"/>
    <cellStyle name="SAPBEXexcGood1 2 3 2 3 3 3" xfId="29963"/>
    <cellStyle name="SAPBEXexcGood1 2 3 2 3 4" xfId="29964"/>
    <cellStyle name="SAPBEXexcGood1 2 3 2 3 4 2" xfId="29965"/>
    <cellStyle name="SAPBEXexcGood1 2 3 2 3 5" xfId="29966"/>
    <cellStyle name="SAPBEXexcGood1 2 3 2 3 5 2" xfId="29967"/>
    <cellStyle name="SAPBEXexcGood1 2 3 2 3 6" xfId="29968"/>
    <cellStyle name="SAPBEXexcGood1 2 3 2 4" xfId="29969"/>
    <cellStyle name="SAPBEXexcGood1 2 3 2 4 2" xfId="29970"/>
    <cellStyle name="SAPBEXexcGood1 2 3 2 4 2 2" xfId="29971"/>
    <cellStyle name="SAPBEXexcGood1 2 3 2 4 2 2 2" xfId="29972"/>
    <cellStyle name="SAPBEXexcGood1 2 3 2 4 2 3" xfId="29973"/>
    <cellStyle name="SAPBEXexcGood1 2 3 2 4 3" xfId="29974"/>
    <cellStyle name="SAPBEXexcGood1 2 3 2 4 3 2" xfId="29975"/>
    <cellStyle name="SAPBEXexcGood1 2 3 2 4 3 2 2" xfId="29976"/>
    <cellStyle name="SAPBEXexcGood1 2 3 2 4 3 3" xfId="29977"/>
    <cellStyle name="SAPBEXexcGood1 2 3 2 4 4" xfId="29978"/>
    <cellStyle name="SAPBEXexcGood1 2 3 2 4 4 2" xfId="29979"/>
    <cellStyle name="SAPBEXexcGood1 2 3 2 4 5" xfId="29980"/>
    <cellStyle name="SAPBEXexcGood1 2 3 2 4 5 2" xfId="29981"/>
    <cellStyle name="SAPBEXexcGood1 2 3 2 4 6" xfId="29982"/>
    <cellStyle name="SAPBEXexcGood1 2 3 2 5" xfId="29983"/>
    <cellStyle name="SAPBEXexcGood1 2 3 2 5 2" xfId="29984"/>
    <cellStyle name="SAPBEXexcGood1 2 3 2 5 2 2" xfId="29985"/>
    <cellStyle name="SAPBEXexcGood1 2 3 2 5 3" xfId="29986"/>
    <cellStyle name="SAPBEXexcGood1 2 3 2 6" xfId="29987"/>
    <cellStyle name="SAPBEXexcGood1 2 3 2_Other Benefits Allocation %" xfId="29988"/>
    <cellStyle name="SAPBEXexcGood1 2 3 3" xfId="29989"/>
    <cellStyle name="SAPBEXexcGood1 2 3 3 2" xfId="29990"/>
    <cellStyle name="SAPBEXexcGood1 2 3 3 2 2" xfId="29991"/>
    <cellStyle name="SAPBEXexcGood1 2 3 3 2 2 2" xfId="29992"/>
    <cellStyle name="SAPBEXexcGood1 2 3 3 2 2 2 2" xfId="29993"/>
    <cellStyle name="SAPBEXexcGood1 2 3 3 2 2 3" xfId="29994"/>
    <cellStyle name="SAPBEXexcGood1 2 3 3 2 3" xfId="29995"/>
    <cellStyle name="SAPBEXexcGood1 2 3 3 2 3 2" xfId="29996"/>
    <cellStyle name="SAPBEXexcGood1 2 3 3 2 3 2 2" xfId="29997"/>
    <cellStyle name="SAPBEXexcGood1 2 3 3 2 3 3" xfId="29998"/>
    <cellStyle name="SAPBEXexcGood1 2 3 3 2 4" xfId="29999"/>
    <cellStyle name="SAPBEXexcGood1 2 3 3 2 4 2" xfId="30000"/>
    <cellStyle name="SAPBEXexcGood1 2 3 3 2 5" xfId="30001"/>
    <cellStyle name="SAPBEXexcGood1 2 3 3 2 5 2" xfId="30002"/>
    <cellStyle name="SAPBEXexcGood1 2 3 3 2 6" xfId="30003"/>
    <cellStyle name="SAPBEXexcGood1 2 3 3 3" xfId="30004"/>
    <cellStyle name="SAPBEXexcGood1 2 3 3 3 2" xfId="30005"/>
    <cellStyle name="SAPBEXexcGood1 2 3 3 3 2 2" xfId="30006"/>
    <cellStyle name="SAPBEXexcGood1 2 3 3 3 2 2 2" xfId="30007"/>
    <cellStyle name="SAPBEXexcGood1 2 3 3 3 2 3" xfId="30008"/>
    <cellStyle name="SAPBEXexcGood1 2 3 3 3 3" xfId="30009"/>
    <cellStyle name="SAPBEXexcGood1 2 3 3 3 3 2" xfId="30010"/>
    <cellStyle name="SAPBEXexcGood1 2 3 3 3 3 2 2" xfId="30011"/>
    <cellStyle name="SAPBEXexcGood1 2 3 3 3 3 3" xfId="30012"/>
    <cellStyle name="SAPBEXexcGood1 2 3 3 3 4" xfId="30013"/>
    <cellStyle name="SAPBEXexcGood1 2 3 3 3 4 2" xfId="30014"/>
    <cellStyle name="SAPBEXexcGood1 2 3 3 3 5" xfId="30015"/>
    <cellStyle name="SAPBEXexcGood1 2 3 3 3 5 2" xfId="30016"/>
    <cellStyle name="SAPBEXexcGood1 2 3 3 3 6" xfId="30017"/>
    <cellStyle name="SAPBEXexcGood1 2 3 3 4" xfId="30018"/>
    <cellStyle name="SAPBEXexcGood1 2 3 3 4 2" xfId="30019"/>
    <cellStyle name="SAPBEXexcGood1 2 3 3 4 2 2" xfId="30020"/>
    <cellStyle name="SAPBEXexcGood1 2 3 3 4 3" xfId="30021"/>
    <cellStyle name="SAPBEXexcGood1 2 3 3 5" xfId="30022"/>
    <cellStyle name="SAPBEXexcGood1 2 3 3 5 2" xfId="30023"/>
    <cellStyle name="SAPBEXexcGood1 2 3 3 5 2 2" xfId="30024"/>
    <cellStyle name="SAPBEXexcGood1 2 3 3 5 3" xfId="30025"/>
    <cellStyle name="SAPBEXexcGood1 2 3 3 6" xfId="30026"/>
    <cellStyle name="SAPBEXexcGood1 2 3 3 6 2" xfId="30027"/>
    <cellStyle name="SAPBEXexcGood1 2 3 3 7" xfId="30028"/>
    <cellStyle name="SAPBEXexcGood1 2 3 3 7 2" xfId="30029"/>
    <cellStyle name="SAPBEXexcGood1 2 3 3 8" xfId="30030"/>
    <cellStyle name="SAPBEXexcGood1 2 3 3_Other Benefits Allocation %" xfId="30031"/>
    <cellStyle name="SAPBEXexcGood1 2 3 4" xfId="30032"/>
    <cellStyle name="SAPBEXexcGood1 2 3 4 2" xfId="30033"/>
    <cellStyle name="SAPBEXexcGood1 2 3 4 2 2" xfId="30034"/>
    <cellStyle name="SAPBEXexcGood1 2 3 4 2 3" xfId="30035"/>
    <cellStyle name="SAPBEXexcGood1 2 3 4 3" xfId="30036"/>
    <cellStyle name="SAPBEXexcGood1 2 3 4 4" xfId="30037"/>
    <cellStyle name="SAPBEXexcGood1 2 3 5" xfId="30038"/>
    <cellStyle name="SAPBEXexcGood1 2 3 5 2" xfId="30039"/>
    <cellStyle name="SAPBEXexcGood1 2 3 5 2 2" xfId="30040"/>
    <cellStyle name="SAPBEXexcGood1 2 3 5 2 3" xfId="30041"/>
    <cellStyle name="SAPBEXexcGood1 2 3 5 3" xfId="30042"/>
    <cellStyle name="SAPBEXexcGood1 2 3 5 4" xfId="30043"/>
    <cellStyle name="SAPBEXexcGood1 2 3 6" xfId="30044"/>
    <cellStyle name="SAPBEXexcGood1 2 3 6 2" xfId="30045"/>
    <cellStyle name="SAPBEXexcGood1 2 3 6 2 2" xfId="30046"/>
    <cellStyle name="SAPBEXexcGood1 2 3 6 2 3" xfId="30047"/>
    <cellStyle name="SAPBEXexcGood1 2 3 6 3" xfId="30048"/>
    <cellStyle name="SAPBEXexcGood1 2 3 6 4" xfId="30049"/>
    <cellStyle name="SAPBEXexcGood1 2 3 7" xfId="30050"/>
    <cellStyle name="SAPBEXexcGood1 2 3 7 2" xfId="30051"/>
    <cellStyle name="SAPBEXexcGood1 2 3 7 2 2" xfId="30052"/>
    <cellStyle name="SAPBEXexcGood1 2 3 7 3" xfId="30053"/>
    <cellStyle name="SAPBEXexcGood1 2 3 8" xfId="30054"/>
    <cellStyle name="SAPBEXexcGood1 2 3 8 2" xfId="30055"/>
    <cellStyle name="SAPBEXexcGood1 2 3 8 2 2" xfId="30056"/>
    <cellStyle name="SAPBEXexcGood1 2 3 8 3" xfId="30057"/>
    <cellStyle name="SAPBEXexcGood1 2 3 9" xfId="30058"/>
    <cellStyle name="SAPBEXexcGood1 2 3 9 2" xfId="30059"/>
    <cellStyle name="SAPBEXexcGood1 2 3 9 2 2" xfId="30060"/>
    <cellStyle name="SAPBEXexcGood1 2 3 9 3" xfId="30061"/>
    <cellStyle name="SAPBEXexcGood1 2 3_401K Summary" xfId="30062"/>
    <cellStyle name="SAPBEXexcGood1 2 4" xfId="30063"/>
    <cellStyle name="SAPBEXexcGood1 2 4 2" xfId="30064"/>
    <cellStyle name="SAPBEXexcGood1 2 4 2 2" xfId="30065"/>
    <cellStyle name="SAPBEXexcGood1 2 4 2 2 2" xfId="30066"/>
    <cellStyle name="SAPBEXexcGood1 2 4 2 2 2 2" xfId="30067"/>
    <cellStyle name="SAPBEXexcGood1 2 4 2 2 3" xfId="30068"/>
    <cellStyle name="SAPBEXexcGood1 2 4 2 3" xfId="30069"/>
    <cellStyle name="SAPBEXexcGood1 2 4 2 3 2" xfId="30070"/>
    <cellStyle name="SAPBEXexcGood1 2 4 2 3 2 2" xfId="30071"/>
    <cellStyle name="SAPBEXexcGood1 2 4 2 3 3" xfId="30072"/>
    <cellStyle name="SAPBEXexcGood1 2 4 2 4" xfId="30073"/>
    <cellStyle name="SAPBEXexcGood1 2 4 2 4 2" xfId="30074"/>
    <cellStyle name="SAPBEXexcGood1 2 4 2 5" xfId="30075"/>
    <cellStyle name="SAPBEXexcGood1 2 4 2 5 2" xfId="30076"/>
    <cellStyle name="SAPBEXexcGood1 2 4 2 6" xfId="30077"/>
    <cellStyle name="SAPBEXexcGood1 2 4 3" xfId="30078"/>
    <cellStyle name="SAPBEXexcGood1 2 4 3 2" xfId="30079"/>
    <cellStyle name="SAPBEXexcGood1 2 4 3 2 2" xfId="30080"/>
    <cellStyle name="SAPBEXexcGood1 2 4 3 2 2 2" xfId="30081"/>
    <cellStyle name="SAPBEXexcGood1 2 4 3 2 3" xfId="30082"/>
    <cellStyle name="SAPBEXexcGood1 2 4 3 3" xfId="30083"/>
    <cellStyle name="SAPBEXexcGood1 2 4 3 3 2" xfId="30084"/>
    <cellStyle name="SAPBEXexcGood1 2 4 3 3 2 2" xfId="30085"/>
    <cellStyle name="SAPBEXexcGood1 2 4 3 3 3" xfId="30086"/>
    <cellStyle name="SAPBEXexcGood1 2 4 3 4" xfId="30087"/>
    <cellStyle name="SAPBEXexcGood1 2 4 3 4 2" xfId="30088"/>
    <cellStyle name="SAPBEXexcGood1 2 4 3 5" xfId="30089"/>
    <cellStyle name="SAPBEXexcGood1 2 4 3 5 2" xfId="30090"/>
    <cellStyle name="SAPBEXexcGood1 2 4 3 6" xfId="30091"/>
    <cellStyle name="SAPBEXexcGood1 2 4 4" xfId="30092"/>
    <cellStyle name="SAPBEXexcGood1 2 4 4 2" xfId="30093"/>
    <cellStyle name="SAPBEXexcGood1 2 4 4 2 2" xfId="30094"/>
    <cellStyle name="SAPBEXexcGood1 2 4 4 2 2 2" xfId="30095"/>
    <cellStyle name="SAPBEXexcGood1 2 4 4 2 3" xfId="30096"/>
    <cellStyle name="SAPBEXexcGood1 2 4 4 3" xfId="30097"/>
    <cellStyle name="SAPBEXexcGood1 2 4 4 3 2" xfId="30098"/>
    <cellStyle name="SAPBEXexcGood1 2 4 4 3 2 2" xfId="30099"/>
    <cellStyle name="SAPBEXexcGood1 2 4 4 3 3" xfId="30100"/>
    <cellStyle name="SAPBEXexcGood1 2 4 4 4" xfId="30101"/>
    <cellStyle name="SAPBEXexcGood1 2 4 4 4 2" xfId="30102"/>
    <cellStyle name="SAPBEXexcGood1 2 4 4 5" xfId="30103"/>
    <cellStyle name="SAPBEXexcGood1 2 4 4 5 2" xfId="30104"/>
    <cellStyle name="SAPBEXexcGood1 2 4 4 6" xfId="30105"/>
    <cellStyle name="SAPBEXexcGood1 2 4 5" xfId="30106"/>
    <cellStyle name="SAPBEXexcGood1 2 4 5 2" xfId="30107"/>
    <cellStyle name="SAPBEXexcGood1 2 4 5 2 2" xfId="30108"/>
    <cellStyle name="SAPBEXexcGood1 2 4 5 2 3" xfId="30109"/>
    <cellStyle name="SAPBEXexcGood1 2 4 5 3" xfId="30110"/>
    <cellStyle name="SAPBEXexcGood1 2 4 5 4" xfId="30111"/>
    <cellStyle name="SAPBEXexcGood1 2 4 6" xfId="30112"/>
    <cellStyle name="SAPBEXexcGood1 2 4 6 2" xfId="30113"/>
    <cellStyle name="SAPBEXexcGood1 2 4 6 2 2" xfId="30114"/>
    <cellStyle name="SAPBEXexcGood1 2 4 6 2 3" xfId="30115"/>
    <cellStyle name="SAPBEXexcGood1 2 4 6 3" xfId="30116"/>
    <cellStyle name="SAPBEXexcGood1 2 4 6 4" xfId="30117"/>
    <cellStyle name="SAPBEXexcGood1 2 4 7" xfId="30118"/>
    <cellStyle name="SAPBEXexcGood1 2 4 7 2" xfId="30119"/>
    <cellStyle name="SAPBEXexcGood1 2 4 7 3" xfId="30120"/>
    <cellStyle name="SAPBEXexcGood1 2 4 8" xfId="30121"/>
    <cellStyle name="SAPBEXexcGood1 2 4 9" xfId="30122"/>
    <cellStyle name="SAPBEXexcGood1 2 4_Other Benefits Allocation %" xfId="30123"/>
    <cellStyle name="SAPBEXexcGood1 2 5" xfId="30124"/>
    <cellStyle name="SAPBEXexcGood1 2 5 2" xfId="30125"/>
    <cellStyle name="SAPBEXexcGood1 2 5 2 2" xfId="30126"/>
    <cellStyle name="SAPBEXexcGood1 2 5 2 2 2" xfId="30127"/>
    <cellStyle name="SAPBEXexcGood1 2 5 2 2 3" xfId="30128"/>
    <cellStyle name="SAPBEXexcGood1 2 5 2 3" xfId="30129"/>
    <cellStyle name="SAPBEXexcGood1 2 5 2 4" xfId="30130"/>
    <cellStyle name="SAPBEXexcGood1 2 5 3" xfId="30131"/>
    <cellStyle name="SAPBEXexcGood1 2 5 3 2" xfId="30132"/>
    <cellStyle name="SAPBEXexcGood1 2 5 3 2 2" xfId="30133"/>
    <cellStyle name="SAPBEXexcGood1 2 5 3 2 3" xfId="30134"/>
    <cellStyle name="SAPBEXexcGood1 2 5 3 3" xfId="30135"/>
    <cellStyle name="SAPBEXexcGood1 2 5 3 4" xfId="30136"/>
    <cellStyle name="SAPBEXexcGood1 2 5 4" xfId="30137"/>
    <cellStyle name="SAPBEXexcGood1 2 5 4 2" xfId="30138"/>
    <cellStyle name="SAPBEXexcGood1 2 5 4 2 2" xfId="30139"/>
    <cellStyle name="SAPBEXexcGood1 2 5 4 2 3" xfId="30140"/>
    <cellStyle name="SAPBEXexcGood1 2 5 4 3" xfId="30141"/>
    <cellStyle name="SAPBEXexcGood1 2 5 4 4" xfId="30142"/>
    <cellStyle name="SAPBEXexcGood1 2 5 5" xfId="30143"/>
    <cellStyle name="SAPBEXexcGood1 2 5 5 2" xfId="30144"/>
    <cellStyle name="SAPBEXexcGood1 2 5 5 2 2" xfId="30145"/>
    <cellStyle name="SAPBEXexcGood1 2 5 5 2 3" xfId="30146"/>
    <cellStyle name="SAPBEXexcGood1 2 5 5 3" xfId="30147"/>
    <cellStyle name="SAPBEXexcGood1 2 5 5 4" xfId="30148"/>
    <cellStyle name="SAPBEXexcGood1 2 5 6" xfId="30149"/>
    <cellStyle name="SAPBEXexcGood1 2 5 6 2" xfId="30150"/>
    <cellStyle name="SAPBEXexcGood1 2 5 6 2 2" xfId="30151"/>
    <cellStyle name="SAPBEXexcGood1 2 5 6 2 3" xfId="30152"/>
    <cellStyle name="SAPBEXexcGood1 2 5 6 3" xfId="30153"/>
    <cellStyle name="SAPBEXexcGood1 2 5 6 4" xfId="30154"/>
    <cellStyle name="SAPBEXexcGood1 2 5 7" xfId="30155"/>
    <cellStyle name="SAPBEXexcGood1 2 5 7 2" xfId="30156"/>
    <cellStyle name="SAPBEXexcGood1 2 5 7 3" xfId="30157"/>
    <cellStyle name="SAPBEXexcGood1 2 5 8" xfId="30158"/>
    <cellStyle name="SAPBEXexcGood1 2 5 9" xfId="30159"/>
    <cellStyle name="SAPBEXexcGood1 2 6" xfId="30160"/>
    <cellStyle name="SAPBEXexcGood1 2 6 2" xfId="30161"/>
    <cellStyle name="SAPBEXexcGood1 2 6 2 2" xfId="30162"/>
    <cellStyle name="SAPBEXexcGood1 2 6 2 3" xfId="30163"/>
    <cellStyle name="SAPBEXexcGood1 2 6 3" xfId="30164"/>
    <cellStyle name="SAPBEXexcGood1 2 6 4" xfId="30165"/>
    <cellStyle name="SAPBEXexcGood1 2 7" xfId="30166"/>
    <cellStyle name="SAPBEXexcGood1 2 7 2" xfId="30167"/>
    <cellStyle name="SAPBEXexcGood1 2 7 2 2" xfId="30168"/>
    <cellStyle name="SAPBEXexcGood1 2 7 2 3" xfId="30169"/>
    <cellStyle name="SAPBEXexcGood1 2 7 3" xfId="30170"/>
    <cellStyle name="SAPBEXexcGood1 2 7 4" xfId="30171"/>
    <cellStyle name="SAPBEXexcGood1 2 8" xfId="30172"/>
    <cellStyle name="SAPBEXexcGood1 2 8 2" xfId="30173"/>
    <cellStyle name="SAPBEXexcGood1 2 8 2 2" xfId="30174"/>
    <cellStyle name="SAPBEXexcGood1 2 8 2 3" xfId="30175"/>
    <cellStyle name="SAPBEXexcGood1 2 8 3" xfId="30176"/>
    <cellStyle name="SAPBEXexcGood1 2 8 4" xfId="30177"/>
    <cellStyle name="SAPBEXexcGood1 2 9" xfId="30178"/>
    <cellStyle name="SAPBEXexcGood1 2 9 2" xfId="30179"/>
    <cellStyle name="SAPBEXexcGood1 2 9 2 2" xfId="30180"/>
    <cellStyle name="SAPBEXexcGood1 2 9 2 2 2" xfId="30181"/>
    <cellStyle name="SAPBEXexcGood1 2 9 2 2 2 2" xfId="30182"/>
    <cellStyle name="SAPBEXexcGood1 2 9 2 2 3" xfId="30183"/>
    <cellStyle name="SAPBEXexcGood1 2 9 2 3" xfId="30184"/>
    <cellStyle name="SAPBEXexcGood1 2 9 2 3 2" xfId="30185"/>
    <cellStyle name="SAPBEXexcGood1 2 9 2 3 2 2" xfId="30186"/>
    <cellStyle name="SAPBEXexcGood1 2 9 2 3 3" xfId="30187"/>
    <cellStyle name="SAPBEXexcGood1 2 9 2 4" xfId="30188"/>
    <cellStyle name="SAPBEXexcGood1 2 9 2 4 2" xfId="30189"/>
    <cellStyle name="SAPBEXexcGood1 2 9 2 5" xfId="30190"/>
    <cellStyle name="SAPBEXexcGood1 2 9 2 5 2" xfId="30191"/>
    <cellStyle name="SAPBEXexcGood1 2 9 2 6" xfId="30192"/>
    <cellStyle name="SAPBEXexcGood1 2 9 3" xfId="30193"/>
    <cellStyle name="SAPBEXexcGood1 2 9 3 2" xfId="30194"/>
    <cellStyle name="SAPBEXexcGood1 2 9 3 2 2" xfId="30195"/>
    <cellStyle name="SAPBEXexcGood1 2 9 3 2 2 2" xfId="30196"/>
    <cellStyle name="SAPBEXexcGood1 2 9 3 2 3" xfId="30197"/>
    <cellStyle name="SAPBEXexcGood1 2 9 3 3" xfId="30198"/>
    <cellStyle name="SAPBEXexcGood1 2 9 3 3 2" xfId="30199"/>
    <cellStyle name="SAPBEXexcGood1 2 9 3 3 2 2" xfId="30200"/>
    <cellStyle name="SAPBEXexcGood1 2 9 3 3 3" xfId="30201"/>
    <cellStyle name="SAPBEXexcGood1 2 9 3 4" xfId="30202"/>
    <cellStyle name="SAPBEXexcGood1 2 9 3 4 2" xfId="30203"/>
    <cellStyle name="SAPBEXexcGood1 2 9 3 5" xfId="30204"/>
    <cellStyle name="SAPBEXexcGood1 2 9 3 5 2" xfId="30205"/>
    <cellStyle name="SAPBEXexcGood1 2 9 3 6" xfId="30206"/>
    <cellStyle name="SAPBEXexcGood1 2 9 4" xfId="30207"/>
    <cellStyle name="SAPBEXexcGood1 2 9 4 2" xfId="30208"/>
    <cellStyle name="SAPBEXexcGood1 2 9 4 2 2" xfId="30209"/>
    <cellStyle name="SAPBEXexcGood1 2 9 4 3" xfId="30210"/>
    <cellStyle name="SAPBEXexcGood1 2 9 5" xfId="30211"/>
    <cellStyle name="SAPBEXexcGood1 2 9 5 2" xfId="30212"/>
    <cellStyle name="SAPBEXexcGood1 2 9 5 2 2" xfId="30213"/>
    <cellStyle name="SAPBEXexcGood1 2 9 5 3" xfId="30214"/>
    <cellStyle name="SAPBEXexcGood1 2 9 6" xfId="30215"/>
    <cellStyle name="SAPBEXexcGood1 2 9 6 2" xfId="30216"/>
    <cellStyle name="SAPBEXexcGood1 2 9 7" xfId="30217"/>
    <cellStyle name="SAPBEXexcGood1 2 9 7 2" xfId="30218"/>
    <cellStyle name="SAPBEXexcGood1 2 9 8" xfId="30219"/>
    <cellStyle name="SAPBEXexcGood1 2 9_Other Benefits Allocation %" xfId="30220"/>
    <cellStyle name="SAPBEXexcGood1 2_401K Summary" xfId="30221"/>
    <cellStyle name="SAPBEXexcGood1 3" xfId="30222"/>
    <cellStyle name="SAPBEXexcGood1 3 10" xfId="30223"/>
    <cellStyle name="SAPBEXexcGood1 3 10 2" xfId="30224"/>
    <cellStyle name="SAPBEXexcGood1 3 10 2 2" xfId="30225"/>
    <cellStyle name="SAPBEXexcGood1 3 10 3" xfId="30226"/>
    <cellStyle name="SAPBEXexcGood1 3 11" xfId="30227"/>
    <cellStyle name="SAPBEXexcGood1 3 11 2" xfId="30228"/>
    <cellStyle name="SAPBEXexcGood1 3 11 2 2" xfId="30229"/>
    <cellStyle name="SAPBEXexcGood1 3 11 3" xfId="30230"/>
    <cellStyle name="SAPBEXexcGood1 3 12" xfId="30231"/>
    <cellStyle name="SAPBEXexcGood1 3 12 2" xfId="30232"/>
    <cellStyle name="SAPBEXexcGood1 3 13" xfId="30233"/>
    <cellStyle name="SAPBEXexcGood1 3 2" xfId="30234"/>
    <cellStyle name="SAPBEXexcGood1 3 2 2" xfId="30235"/>
    <cellStyle name="SAPBEXexcGood1 3 2 2 2" xfId="30236"/>
    <cellStyle name="SAPBEXexcGood1 3 2 2 2 2" xfId="30237"/>
    <cellStyle name="SAPBEXexcGood1 3 2 2 2 2 2" xfId="30238"/>
    <cellStyle name="SAPBEXexcGood1 3 2 2 2 2 2 2" xfId="30239"/>
    <cellStyle name="SAPBEXexcGood1 3 2 2 2 2 3" xfId="30240"/>
    <cellStyle name="SAPBEXexcGood1 3 2 2 2 3" xfId="30241"/>
    <cellStyle name="SAPBEXexcGood1 3 2 2 2 3 2" xfId="30242"/>
    <cellStyle name="SAPBEXexcGood1 3 2 2 2 3 2 2" xfId="30243"/>
    <cellStyle name="SAPBEXexcGood1 3 2 2 2 3 3" xfId="30244"/>
    <cellStyle name="SAPBEXexcGood1 3 2 2 2 4" xfId="30245"/>
    <cellStyle name="SAPBEXexcGood1 3 2 2 2 4 2" xfId="30246"/>
    <cellStyle name="SAPBEXexcGood1 3 2 2 2 5" xfId="30247"/>
    <cellStyle name="SAPBEXexcGood1 3 2 2 2 5 2" xfId="30248"/>
    <cellStyle name="SAPBEXexcGood1 3 2 2 2 6" xfId="30249"/>
    <cellStyle name="SAPBEXexcGood1 3 2 2 3" xfId="30250"/>
    <cellStyle name="SAPBEXexcGood1 3 2 2 3 2" xfId="30251"/>
    <cellStyle name="SAPBEXexcGood1 3 2 2 3 2 2" xfId="30252"/>
    <cellStyle name="SAPBEXexcGood1 3 2 2 3 2 2 2" xfId="30253"/>
    <cellStyle name="SAPBEXexcGood1 3 2 2 3 2 3" xfId="30254"/>
    <cellStyle name="SAPBEXexcGood1 3 2 2 3 3" xfId="30255"/>
    <cellStyle name="SAPBEXexcGood1 3 2 2 3 3 2" xfId="30256"/>
    <cellStyle name="SAPBEXexcGood1 3 2 2 3 3 2 2" xfId="30257"/>
    <cellStyle name="SAPBEXexcGood1 3 2 2 3 3 3" xfId="30258"/>
    <cellStyle name="SAPBEXexcGood1 3 2 2 3 4" xfId="30259"/>
    <cellStyle name="SAPBEXexcGood1 3 2 2 3 4 2" xfId="30260"/>
    <cellStyle name="SAPBEXexcGood1 3 2 2 3 5" xfId="30261"/>
    <cellStyle name="SAPBEXexcGood1 3 2 2 3 5 2" xfId="30262"/>
    <cellStyle name="SAPBEXexcGood1 3 2 2 3 6" xfId="30263"/>
    <cellStyle name="SAPBEXexcGood1 3 2 2 4" xfId="30264"/>
    <cellStyle name="SAPBEXexcGood1 3 2 2 4 2" xfId="30265"/>
    <cellStyle name="SAPBEXexcGood1 3 2 2 4 2 2" xfId="30266"/>
    <cellStyle name="SAPBEXexcGood1 3 2 2 4 2 2 2" xfId="30267"/>
    <cellStyle name="SAPBEXexcGood1 3 2 2 4 2 3" xfId="30268"/>
    <cellStyle name="SAPBEXexcGood1 3 2 2 4 3" xfId="30269"/>
    <cellStyle name="SAPBEXexcGood1 3 2 2 4 3 2" xfId="30270"/>
    <cellStyle name="SAPBEXexcGood1 3 2 2 4 3 2 2" xfId="30271"/>
    <cellStyle name="SAPBEXexcGood1 3 2 2 4 3 3" xfId="30272"/>
    <cellStyle name="SAPBEXexcGood1 3 2 2 4 4" xfId="30273"/>
    <cellStyle name="SAPBEXexcGood1 3 2 2 4 4 2" xfId="30274"/>
    <cellStyle name="SAPBEXexcGood1 3 2 2 4 5" xfId="30275"/>
    <cellStyle name="SAPBEXexcGood1 3 2 2 4 5 2" xfId="30276"/>
    <cellStyle name="SAPBEXexcGood1 3 2 2 4 6" xfId="30277"/>
    <cellStyle name="SAPBEXexcGood1 3 2 2 5" xfId="30278"/>
    <cellStyle name="SAPBEXexcGood1 3 2 2 5 2" xfId="30279"/>
    <cellStyle name="SAPBEXexcGood1 3 2 2 5 2 2" xfId="30280"/>
    <cellStyle name="SAPBEXexcGood1 3 2 2 5 3" xfId="30281"/>
    <cellStyle name="SAPBEXexcGood1 3 2 2 6" xfId="30282"/>
    <cellStyle name="SAPBEXexcGood1 3 2 2_Other Benefits Allocation %" xfId="30283"/>
    <cellStyle name="SAPBEXexcGood1 3 2 3" xfId="30284"/>
    <cellStyle name="SAPBEXexcGood1 3 2 3 2" xfId="30285"/>
    <cellStyle name="SAPBEXexcGood1 3 2 3 2 2" xfId="30286"/>
    <cellStyle name="SAPBEXexcGood1 3 2 3 2 2 2" xfId="30287"/>
    <cellStyle name="SAPBEXexcGood1 3 2 3 2 3" xfId="30288"/>
    <cellStyle name="SAPBEXexcGood1 3 2 3 3" xfId="30289"/>
    <cellStyle name="SAPBEXexcGood1 3 2 3 3 2" xfId="30290"/>
    <cellStyle name="SAPBEXexcGood1 3 2 3 3 2 2" xfId="30291"/>
    <cellStyle name="SAPBEXexcGood1 3 2 3 3 3" xfId="30292"/>
    <cellStyle name="SAPBEXexcGood1 3 2 3 4" xfId="30293"/>
    <cellStyle name="SAPBEXexcGood1 3 2 3 4 2" xfId="30294"/>
    <cellStyle name="SAPBEXexcGood1 3 2 3 5" xfId="30295"/>
    <cellStyle name="SAPBEXexcGood1 3 2 3 5 2" xfId="30296"/>
    <cellStyle name="SAPBEXexcGood1 3 2 3 6" xfId="30297"/>
    <cellStyle name="SAPBEXexcGood1 3 2 4" xfId="30298"/>
    <cellStyle name="SAPBEXexcGood1 3 2 4 2" xfId="30299"/>
    <cellStyle name="SAPBEXexcGood1 3 2 4 2 2" xfId="30300"/>
    <cellStyle name="SAPBEXexcGood1 3 2 4 2 2 2" xfId="30301"/>
    <cellStyle name="SAPBEXexcGood1 3 2 4 2 3" xfId="30302"/>
    <cellStyle name="SAPBEXexcGood1 3 2 4 3" xfId="30303"/>
    <cellStyle name="SAPBEXexcGood1 3 2 4 3 2" xfId="30304"/>
    <cellStyle name="SAPBEXexcGood1 3 2 4 3 2 2" xfId="30305"/>
    <cellStyle name="SAPBEXexcGood1 3 2 4 3 3" xfId="30306"/>
    <cellStyle name="SAPBEXexcGood1 3 2 4 4" xfId="30307"/>
    <cellStyle name="SAPBEXexcGood1 3 2 4 4 2" xfId="30308"/>
    <cellStyle name="SAPBEXexcGood1 3 2 4 5" xfId="30309"/>
    <cellStyle name="SAPBEXexcGood1 3 2 4 5 2" xfId="30310"/>
    <cellStyle name="SAPBEXexcGood1 3 2 4 6" xfId="30311"/>
    <cellStyle name="SAPBEXexcGood1 3 2 5" xfId="30312"/>
    <cellStyle name="SAPBEXexcGood1 3 2 5 2" xfId="30313"/>
    <cellStyle name="SAPBEXexcGood1 3 2 5 2 2" xfId="30314"/>
    <cellStyle name="SAPBEXexcGood1 3 2 5 2 2 2" xfId="30315"/>
    <cellStyle name="SAPBEXexcGood1 3 2 5 2 3" xfId="30316"/>
    <cellStyle name="SAPBEXexcGood1 3 2 5 3" xfId="30317"/>
    <cellStyle name="SAPBEXexcGood1 3 2 5 3 2" xfId="30318"/>
    <cellStyle name="SAPBEXexcGood1 3 2 5 3 2 2" xfId="30319"/>
    <cellStyle name="SAPBEXexcGood1 3 2 5 3 3" xfId="30320"/>
    <cellStyle name="SAPBEXexcGood1 3 2 5 4" xfId="30321"/>
    <cellStyle name="SAPBEXexcGood1 3 2 5 4 2" xfId="30322"/>
    <cellStyle name="SAPBEXexcGood1 3 2 5 5" xfId="30323"/>
    <cellStyle name="SAPBEXexcGood1 3 2 5 5 2" xfId="30324"/>
    <cellStyle name="SAPBEXexcGood1 3 2 5 6" xfId="30325"/>
    <cellStyle name="SAPBEXexcGood1 3 2 6" xfId="30326"/>
    <cellStyle name="SAPBEXexcGood1 3 2 6 2" xfId="30327"/>
    <cellStyle name="SAPBEXexcGood1 3 2 6 2 2" xfId="30328"/>
    <cellStyle name="SAPBEXexcGood1 3 2 6 2 3" xfId="30329"/>
    <cellStyle name="SAPBEXexcGood1 3 2 6 3" xfId="30330"/>
    <cellStyle name="SAPBEXexcGood1 3 2 6 4" xfId="30331"/>
    <cellStyle name="SAPBEXexcGood1 3 2 7" xfId="30332"/>
    <cellStyle name="SAPBEXexcGood1 3 2 7 2" xfId="30333"/>
    <cellStyle name="SAPBEXexcGood1 3 2 7 3" xfId="30334"/>
    <cellStyle name="SAPBEXexcGood1 3 2 8" xfId="30335"/>
    <cellStyle name="SAPBEXexcGood1 3 2 9" xfId="30336"/>
    <cellStyle name="SAPBEXexcGood1 3 2_Other Benefits Allocation %" xfId="30337"/>
    <cellStyle name="SAPBEXexcGood1 3 3" xfId="30338"/>
    <cellStyle name="SAPBEXexcGood1 3 3 2" xfId="30339"/>
    <cellStyle name="SAPBEXexcGood1 3 3 2 2" xfId="30340"/>
    <cellStyle name="SAPBEXexcGood1 3 3 2 2 2" xfId="30341"/>
    <cellStyle name="SAPBEXexcGood1 3 3 2 2 3" xfId="30342"/>
    <cellStyle name="SAPBEXexcGood1 3 3 2 3" xfId="30343"/>
    <cellStyle name="SAPBEXexcGood1 3 3 2 4" xfId="30344"/>
    <cellStyle name="SAPBEXexcGood1 3 3 3" xfId="30345"/>
    <cellStyle name="SAPBEXexcGood1 3 3 3 2" xfId="30346"/>
    <cellStyle name="SAPBEXexcGood1 3 3 3 2 2" xfId="30347"/>
    <cellStyle name="SAPBEXexcGood1 3 3 3 2 3" xfId="30348"/>
    <cellStyle name="SAPBEXexcGood1 3 3 3 3" xfId="30349"/>
    <cellStyle name="SAPBEXexcGood1 3 3 3 4" xfId="30350"/>
    <cellStyle name="SAPBEXexcGood1 3 3 4" xfId="30351"/>
    <cellStyle name="SAPBEXexcGood1 3 3 4 2" xfId="30352"/>
    <cellStyle name="SAPBEXexcGood1 3 3 4 2 2" xfId="30353"/>
    <cellStyle name="SAPBEXexcGood1 3 3 4 2 3" xfId="30354"/>
    <cellStyle name="SAPBEXexcGood1 3 3 4 3" xfId="30355"/>
    <cellStyle name="SAPBEXexcGood1 3 3 4 4" xfId="30356"/>
    <cellStyle name="SAPBEXexcGood1 3 3 5" xfId="30357"/>
    <cellStyle name="SAPBEXexcGood1 3 3 5 2" xfId="30358"/>
    <cellStyle name="SAPBEXexcGood1 3 3 5 2 2" xfId="30359"/>
    <cellStyle name="SAPBEXexcGood1 3 3 5 2 3" xfId="30360"/>
    <cellStyle name="SAPBEXexcGood1 3 3 5 3" xfId="30361"/>
    <cellStyle name="SAPBEXexcGood1 3 3 5 4" xfId="30362"/>
    <cellStyle name="SAPBEXexcGood1 3 3 6" xfId="30363"/>
    <cellStyle name="SAPBEXexcGood1 3 3 6 2" xfId="30364"/>
    <cellStyle name="SAPBEXexcGood1 3 3 6 2 2" xfId="30365"/>
    <cellStyle name="SAPBEXexcGood1 3 3 6 2 3" xfId="30366"/>
    <cellStyle name="SAPBEXexcGood1 3 3 6 3" xfId="30367"/>
    <cellStyle name="SAPBEXexcGood1 3 3 6 4" xfId="30368"/>
    <cellStyle name="SAPBEXexcGood1 3 3 7" xfId="30369"/>
    <cellStyle name="SAPBEXexcGood1 3 3 7 2" xfId="30370"/>
    <cellStyle name="SAPBEXexcGood1 3 3 7 3" xfId="30371"/>
    <cellStyle name="SAPBEXexcGood1 3 3 8" xfId="30372"/>
    <cellStyle name="SAPBEXexcGood1 3 3 9" xfId="30373"/>
    <cellStyle name="SAPBEXexcGood1 3 4" xfId="30374"/>
    <cellStyle name="SAPBEXexcGood1 3 4 2" xfId="30375"/>
    <cellStyle name="SAPBEXexcGood1 3 4 2 2" xfId="30376"/>
    <cellStyle name="SAPBEXexcGood1 3 4 2 2 2" xfId="30377"/>
    <cellStyle name="SAPBEXexcGood1 3 4 2 2 2 2" xfId="30378"/>
    <cellStyle name="SAPBEXexcGood1 3 4 2 2 3" xfId="30379"/>
    <cellStyle name="SAPBEXexcGood1 3 4 2 3" xfId="30380"/>
    <cellStyle name="SAPBEXexcGood1 3 4 2 3 2" xfId="30381"/>
    <cellStyle name="SAPBEXexcGood1 3 4 2 3 2 2" xfId="30382"/>
    <cellStyle name="SAPBEXexcGood1 3 4 2 3 3" xfId="30383"/>
    <cellStyle name="SAPBEXexcGood1 3 4 2 4" xfId="30384"/>
    <cellStyle name="SAPBEXexcGood1 3 4 2 4 2" xfId="30385"/>
    <cellStyle name="SAPBEXexcGood1 3 4 2 5" xfId="30386"/>
    <cellStyle name="SAPBEXexcGood1 3 4 2 5 2" xfId="30387"/>
    <cellStyle name="SAPBEXexcGood1 3 4 2 6" xfId="30388"/>
    <cellStyle name="SAPBEXexcGood1 3 4 3" xfId="30389"/>
    <cellStyle name="SAPBEXexcGood1 3 4 3 2" xfId="30390"/>
    <cellStyle name="SAPBEXexcGood1 3 4 3 2 2" xfId="30391"/>
    <cellStyle name="SAPBEXexcGood1 3 4 3 2 2 2" xfId="30392"/>
    <cellStyle name="SAPBEXexcGood1 3 4 3 2 3" xfId="30393"/>
    <cellStyle name="SAPBEXexcGood1 3 4 3 3" xfId="30394"/>
    <cellStyle name="SAPBEXexcGood1 3 4 3 3 2" xfId="30395"/>
    <cellStyle name="SAPBEXexcGood1 3 4 3 3 2 2" xfId="30396"/>
    <cellStyle name="SAPBEXexcGood1 3 4 3 3 3" xfId="30397"/>
    <cellStyle name="SAPBEXexcGood1 3 4 3 4" xfId="30398"/>
    <cellStyle name="SAPBEXexcGood1 3 4 3 4 2" xfId="30399"/>
    <cellStyle name="SAPBEXexcGood1 3 4 3 5" xfId="30400"/>
    <cellStyle name="SAPBEXexcGood1 3 4 3 5 2" xfId="30401"/>
    <cellStyle name="SAPBEXexcGood1 3 4 3 6" xfId="30402"/>
    <cellStyle name="SAPBEXexcGood1 3 4 4" xfId="30403"/>
    <cellStyle name="SAPBEXexcGood1 3 4 4 2" xfId="30404"/>
    <cellStyle name="SAPBEXexcGood1 3 4 4 2 2" xfId="30405"/>
    <cellStyle name="SAPBEXexcGood1 3 4 4 2 3" xfId="30406"/>
    <cellStyle name="SAPBEXexcGood1 3 4 4 3" xfId="30407"/>
    <cellStyle name="SAPBEXexcGood1 3 4 4 4" xfId="30408"/>
    <cellStyle name="SAPBEXexcGood1 3 4 5" xfId="30409"/>
    <cellStyle name="SAPBEXexcGood1 3 4 5 2" xfId="30410"/>
    <cellStyle name="SAPBEXexcGood1 3 4 5 2 2" xfId="30411"/>
    <cellStyle name="SAPBEXexcGood1 3 4 5 2 3" xfId="30412"/>
    <cellStyle name="SAPBEXexcGood1 3 4 5 3" xfId="30413"/>
    <cellStyle name="SAPBEXexcGood1 3 4 5 4" xfId="30414"/>
    <cellStyle name="SAPBEXexcGood1 3 4 6" xfId="30415"/>
    <cellStyle name="SAPBEXexcGood1 3 4 6 2" xfId="30416"/>
    <cellStyle name="SAPBEXexcGood1 3 4 6 2 2" xfId="30417"/>
    <cellStyle name="SAPBEXexcGood1 3 4 6 2 3" xfId="30418"/>
    <cellStyle name="SAPBEXexcGood1 3 4 6 3" xfId="30419"/>
    <cellStyle name="SAPBEXexcGood1 3 4 6 4" xfId="30420"/>
    <cellStyle name="SAPBEXexcGood1 3 4 7" xfId="30421"/>
    <cellStyle name="SAPBEXexcGood1 3 4 7 2" xfId="30422"/>
    <cellStyle name="SAPBEXexcGood1 3 4 7 3" xfId="30423"/>
    <cellStyle name="SAPBEXexcGood1 3 4 8" xfId="30424"/>
    <cellStyle name="SAPBEXexcGood1 3 4 9" xfId="30425"/>
    <cellStyle name="SAPBEXexcGood1 3 4_Other Benefits Allocation %" xfId="30426"/>
    <cellStyle name="SAPBEXexcGood1 3 5" xfId="30427"/>
    <cellStyle name="SAPBEXexcGood1 3 5 2" xfId="30428"/>
    <cellStyle name="SAPBEXexcGood1 3 5 2 2" xfId="30429"/>
    <cellStyle name="SAPBEXexcGood1 3 5 2 2 2" xfId="30430"/>
    <cellStyle name="SAPBEXexcGood1 3 5 2 3" xfId="30431"/>
    <cellStyle name="SAPBEXexcGood1 3 5 3" xfId="30432"/>
    <cellStyle name="SAPBEXexcGood1 3 5 3 2" xfId="30433"/>
    <cellStyle name="SAPBEXexcGood1 3 5 3 2 2" xfId="30434"/>
    <cellStyle name="SAPBEXexcGood1 3 5 3 3" xfId="30435"/>
    <cellStyle name="SAPBEXexcGood1 3 5 4" xfId="30436"/>
    <cellStyle name="SAPBEXexcGood1 3 5 4 2" xfId="30437"/>
    <cellStyle name="SAPBEXexcGood1 3 5 5" xfId="30438"/>
    <cellStyle name="SAPBEXexcGood1 3 5 5 2" xfId="30439"/>
    <cellStyle name="SAPBEXexcGood1 3 5 6" xfId="30440"/>
    <cellStyle name="SAPBEXexcGood1 3 6" xfId="30441"/>
    <cellStyle name="SAPBEXexcGood1 3 6 2" xfId="30442"/>
    <cellStyle name="SAPBEXexcGood1 3 6 2 2" xfId="30443"/>
    <cellStyle name="SAPBEXexcGood1 3 6 2 2 2" xfId="30444"/>
    <cellStyle name="SAPBEXexcGood1 3 6 2 3" xfId="30445"/>
    <cellStyle name="SAPBEXexcGood1 3 6 3" xfId="30446"/>
    <cellStyle name="SAPBEXexcGood1 3 6 3 2" xfId="30447"/>
    <cellStyle name="SAPBEXexcGood1 3 6 3 2 2" xfId="30448"/>
    <cellStyle name="SAPBEXexcGood1 3 6 3 3" xfId="30449"/>
    <cellStyle name="SAPBEXexcGood1 3 6 4" xfId="30450"/>
    <cellStyle name="SAPBEXexcGood1 3 6 4 2" xfId="30451"/>
    <cellStyle name="SAPBEXexcGood1 3 6 5" xfId="30452"/>
    <cellStyle name="SAPBEXexcGood1 3 6 5 2" xfId="30453"/>
    <cellStyle name="SAPBEXexcGood1 3 6 6" xfId="30454"/>
    <cellStyle name="SAPBEXexcGood1 3 7" xfId="30455"/>
    <cellStyle name="SAPBEXexcGood1 3 7 2" xfId="30456"/>
    <cellStyle name="SAPBEXexcGood1 3 7 2 2" xfId="30457"/>
    <cellStyle name="SAPBEXexcGood1 3 7 2 2 2" xfId="30458"/>
    <cellStyle name="SAPBEXexcGood1 3 7 2 3" xfId="30459"/>
    <cellStyle name="SAPBEXexcGood1 3 7 3" xfId="30460"/>
    <cellStyle name="SAPBEXexcGood1 3 7 3 2" xfId="30461"/>
    <cellStyle name="SAPBEXexcGood1 3 7 3 2 2" xfId="30462"/>
    <cellStyle name="SAPBEXexcGood1 3 7 3 3" xfId="30463"/>
    <cellStyle name="SAPBEXexcGood1 3 7 4" xfId="30464"/>
    <cellStyle name="SAPBEXexcGood1 3 7 4 2" xfId="30465"/>
    <cellStyle name="SAPBEXexcGood1 3 7 5" xfId="30466"/>
    <cellStyle name="SAPBEXexcGood1 3 7 5 2" xfId="30467"/>
    <cellStyle name="SAPBEXexcGood1 3 7 6" xfId="30468"/>
    <cellStyle name="SAPBEXexcGood1 3 8" xfId="30469"/>
    <cellStyle name="SAPBEXexcGood1 3 8 2" xfId="30470"/>
    <cellStyle name="SAPBEXexcGood1 3 8 2 2" xfId="30471"/>
    <cellStyle name="SAPBEXexcGood1 3 8 2 3" xfId="30472"/>
    <cellStyle name="SAPBEXexcGood1 3 8 3" xfId="30473"/>
    <cellStyle name="SAPBEXexcGood1 3 8 4" xfId="30474"/>
    <cellStyle name="SAPBEXexcGood1 3 9" xfId="30475"/>
    <cellStyle name="SAPBEXexcGood1 3 9 2" xfId="30476"/>
    <cellStyle name="SAPBEXexcGood1 3 9 2 2" xfId="30477"/>
    <cellStyle name="SAPBEXexcGood1 3 9 2 3" xfId="30478"/>
    <cellStyle name="SAPBEXexcGood1 3 9 3" xfId="30479"/>
    <cellStyle name="SAPBEXexcGood1 3 9 4" xfId="30480"/>
    <cellStyle name="SAPBEXexcGood1 3_401K Summary" xfId="30481"/>
    <cellStyle name="SAPBEXexcGood1 4" xfId="30482"/>
    <cellStyle name="SAPBEXexcGood1 4 10" xfId="30483"/>
    <cellStyle name="SAPBEXexcGood1 4 10 2" xfId="30484"/>
    <cellStyle name="SAPBEXexcGood1 4 10 2 2" xfId="30485"/>
    <cellStyle name="SAPBEXexcGood1 4 10 3" xfId="30486"/>
    <cellStyle name="SAPBEXexcGood1 4 11" xfId="30487"/>
    <cellStyle name="SAPBEXexcGood1 4 11 2" xfId="30488"/>
    <cellStyle name="SAPBEXexcGood1 4 11 2 2" xfId="30489"/>
    <cellStyle name="SAPBEXexcGood1 4 11 3" xfId="30490"/>
    <cellStyle name="SAPBEXexcGood1 4 12" xfId="30491"/>
    <cellStyle name="SAPBEXexcGood1 4 12 2" xfId="30492"/>
    <cellStyle name="SAPBEXexcGood1 4 13" xfId="30493"/>
    <cellStyle name="SAPBEXexcGood1 4 2" xfId="30494"/>
    <cellStyle name="SAPBEXexcGood1 4 2 2" xfId="30495"/>
    <cellStyle name="SAPBEXexcGood1 4 2 2 2" xfId="30496"/>
    <cellStyle name="SAPBEXexcGood1 4 2 2 3" xfId="30497"/>
    <cellStyle name="SAPBEXexcGood1 4 2 3" xfId="30498"/>
    <cellStyle name="SAPBEXexcGood1 4 2 4" xfId="30499"/>
    <cellStyle name="SAPBEXexcGood1 4 2_Other Benefits Allocation %" xfId="30500"/>
    <cellStyle name="SAPBEXexcGood1 4 3" xfId="30501"/>
    <cellStyle name="SAPBEXexcGood1 4 3 2" xfId="30502"/>
    <cellStyle name="SAPBEXexcGood1 4 3 2 2" xfId="30503"/>
    <cellStyle name="SAPBEXexcGood1 4 3 2 2 2" xfId="30504"/>
    <cellStyle name="SAPBEXexcGood1 4 3 2 2 2 2" xfId="30505"/>
    <cellStyle name="SAPBEXexcGood1 4 3 2 2 3" xfId="30506"/>
    <cellStyle name="SAPBEXexcGood1 4 3 2 3" xfId="30507"/>
    <cellStyle name="SAPBEXexcGood1 4 3 2 3 2" xfId="30508"/>
    <cellStyle name="SAPBEXexcGood1 4 3 2 3 2 2" xfId="30509"/>
    <cellStyle name="SAPBEXexcGood1 4 3 2 3 3" xfId="30510"/>
    <cellStyle name="SAPBEXexcGood1 4 3 2 4" xfId="30511"/>
    <cellStyle name="SAPBEXexcGood1 4 3 2 4 2" xfId="30512"/>
    <cellStyle name="SAPBEXexcGood1 4 3 2 5" xfId="30513"/>
    <cellStyle name="SAPBEXexcGood1 4 3 2 5 2" xfId="30514"/>
    <cellStyle name="SAPBEXexcGood1 4 3 2 6" xfId="30515"/>
    <cellStyle name="SAPBEXexcGood1 4 3 3" xfId="30516"/>
    <cellStyle name="SAPBEXexcGood1 4 3 3 2" xfId="30517"/>
    <cellStyle name="SAPBEXexcGood1 4 3 3 2 2" xfId="30518"/>
    <cellStyle name="SAPBEXexcGood1 4 3 3 2 2 2" xfId="30519"/>
    <cellStyle name="SAPBEXexcGood1 4 3 3 2 3" xfId="30520"/>
    <cellStyle name="SAPBEXexcGood1 4 3 3 3" xfId="30521"/>
    <cellStyle name="SAPBEXexcGood1 4 3 3 3 2" xfId="30522"/>
    <cellStyle name="SAPBEXexcGood1 4 3 3 3 2 2" xfId="30523"/>
    <cellStyle name="SAPBEXexcGood1 4 3 3 3 3" xfId="30524"/>
    <cellStyle name="SAPBEXexcGood1 4 3 3 4" xfId="30525"/>
    <cellStyle name="SAPBEXexcGood1 4 3 3 4 2" xfId="30526"/>
    <cellStyle name="SAPBEXexcGood1 4 3 3 5" xfId="30527"/>
    <cellStyle name="SAPBEXexcGood1 4 3 3 5 2" xfId="30528"/>
    <cellStyle name="SAPBEXexcGood1 4 3 3 6" xfId="30529"/>
    <cellStyle name="SAPBEXexcGood1 4 3 4" xfId="30530"/>
    <cellStyle name="SAPBEXexcGood1 4 3 4 2" xfId="30531"/>
    <cellStyle name="SAPBEXexcGood1 4 3 4 2 2" xfId="30532"/>
    <cellStyle name="SAPBEXexcGood1 4 3 4 3" xfId="30533"/>
    <cellStyle name="SAPBEXexcGood1 4 3 5" xfId="30534"/>
    <cellStyle name="SAPBEXexcGood1 4 3 5 2" xfId="30535"/>
    <cellStyle name="SAPBEXexcGood1 4 3 5 2 2" xfId="30536"/>
    <cellStyle name="SAPBEXexcGood1 4 3 5 3" xfId="30537"/>
    <cellStyle name="SAPBEXexcGood1 4 3 6" xfId="30538"/>
    <cellStyle name="SAPBEXexcGood1 4 3 6 2" xfId="30539"/>
    <cellStyle name="SAPBEXexcGood1 4 3 7" xfId="30540"/>
    <cellStyle name="SAPBEXexcGood1 4 3 7 2" xfId="30541"/>
    <cellStyle name="SAPBEXexcGood1 4 3 8" xfId="30542"/>
    <cellStyle name="SAPBEXexcGood1 4 3_Other Benefits Allocation %" xfId="30543"/>
    <cellStyle name="SAPBEXexcGood1 4 4" xfId="30544"/>
    <cellStyle name="SAPBEXexcGood1 4 4 2" xfId="30545"/>
    <cellStyle name="SAPBEXexcGood1 4 4 2 2" xfId="30546"/>
    <cellStyle name="SAPBEXexcGood1 4 4 2 3" xfId="30547"/>
    <cellStyle name="SAPBEXexcGood1 4 4 3" xfId="30548"/>
    <cellStyle name="SAPBEXexcGood1 4 4 4" xfId="30549"/>
    <cellStyle name="SAPBEXexcGood1 4 5" xfId="30550"/>
    <cellStyle name="SAPBEXexcGood1 4 5 2" xfId="30551"/>
    <cellStyle name="SAPBEXexcGood1 4 5 2 2" xfId="30552"/>
    <cellStyle name="SAPBEXexcGood1 4 5 2 3" xfId="30553"/>
    <cellStyle name="SAPBEXexcGood1 4 5 3" xfId="30554"/>
    <cellStyle name="SAPBEXexcGood1 4 5 4" xfId="30555"/>
    <cellStyle name="SAPBEXexcGood1 4 6" xfId="30556"/>
    <cellStyle name="SAPBEXexcGood1 4 6 2" xfId="30557"/>
    <cellStyle name="SAPBEXexcGood1 4 6 2 2" xfId="30558"/>
    <cellStyle name="SAPBEXexcGood1 4 6 2 3" xfId="30559"/>
    <cellStyle name="SAPBEXexcGood1 4 6 3" xfId="30560"/>
    <cellStyle name="SAPBEXexcGood1 4 6 4" xfId="30561"/>
    <cellStyle name="SAPBEXexcGood1 4 7" xfId="30562"/>
    <cellStyle name="SAPBEXexcGood1 4 7 2" xfId="30563"/>
    <cellStyle name="SAPBEXexcGood1 4 7 2 2" xfId="30564"/>
    <cellStyle name="SAPBEXexcGood1 4 7 3" xfId="30565"/>
    <cellStyle name="SAPBEXexcGood1 4 8" xfId="30566"/>
    <cellStyle name="SAPBEXexcGood1 4 8 2" xfId="30567"/>
    <cellStyle name="SAPBEXexcGood1 4 8 2 2" xfId="30568"/>
    <cellStyle name="SAPBEXexcGood1 4 8 3" xfId="30569"/>
    <cellStyle name="SAPBEXexcGood1 4 9" xfId="30570"/>
    <cellStyle name="SAPBEXexcGood1 4 9 2" xfId="30571"/>
    <cellStyle name="SAPBEXexcGood1 4 9 2 2" xfId="30572"/>
    <cellStyle name="SAPBEXexcGood1 4 9 3" xfId="30573"/>
    <cellStyle name="SAPBEXexcGood1 4_401K Summary" xfId="30574"/>
    <cellStyle name="SAPBEXexcGood1 5" xfId="30575"/>
    <cellStyle name="SAPBEXexcGood1 5 2" xfId="30576"/>
    <cellStyle name="SAPBEXexcGood1 5 2 2" xfId="30577"/>
    <cellStyle name="SAPBEXexcGood1 5 2 2 2" xfId="30578"/>
    <cellStyle name="SAPBEXexcGood1 5 2 2 3" xfId="30579"/>
    <cellStyle name="SAPBEXexcGood1 5 2 3" xfId="30580"/>
    <cellStyle name="SAPBEXexcGood1 5 2 4" xfId="30581"/>
    <cellStyle name="SAPBEXexcGood1 5 3" xfId="30582"/>
    <cellStyle name="SAPBEXexcGood1 5 3 2" xfId="30583"/>
    <cellStyle name="SAPBEXexcGood1 5 3 2 2" xfId="30584"/>
    <cellStyle name="SAPBEXexcGood1 5 3 2 3" xfId="30585"/>
    <cellStyle name="SAPBEXexcGood1 5 3 3" xfId="30586"/>
    <cellStyle name="SAPBEXexcGood1 5 3 4" xfId="30587"/>
    <cellStyle name="SAPBEXexcGood1 5 4" xfId="30588"/>
    <cellStyle name="SAPBEXexcGood1 5 4 2" xfId="30589"/>
    <cellStyle name="SAPBEXexcGood1 5 4 2 2" xfId="30590"/>
    <cellStyle name="SAPBEXexcGood1 5 4 2 3" xfId="30591"/>
    <cellStyle name="SAPBEXexcGood1 5 4 3" xfId="30592"/>
    <cellStyle name="SAPBEXexcGood1 5 4 4" xfId="30593"/>
    <cellStyle name="SAPBEXexcGood1 5 5" xfId="30594"/>
    <cellStyle name="SAPBEXexcGood1 5 5 2" xfId="30595"/>
    <cellStyle name="SAPBEXexcGood1 5 5 2 2" xfId="30596"/>
    <cellStyle name="SAPBEXexcGood1 5 5 2 3" xfId="30597"/>
    <cellStyle name="SAPBEXexcGood1 5 5 3" xfId="30598"/>
    <cellStyle name="SAPBEXexcGood1 5 5 4" xfId="30599"/>
    <cellStyle name="SAPBEXexcGood1 5 6" xfId="30600"/>
    <cellStyle name="SAPBEXexcGood1 5 6 2" xfId="30601"/>
    <cellStyle name="SAPBEXexcGood1 5 6 2 2" xfId="30602"/>
    <cellStyle name="SAPBEXexcGood1 5 6 2 3" xfId="30603"/>
    <cellStyle name="SAPBEXexcGood1 5 6 3" xfId="30604"/>
    <cellStyle name="SAPBEXexcGood1 5 6 4" xfId="30605"/>
    <cellStyle name="SAPBEXexcGood1 5 7" xfId="30606"/>
    <cellStyle name="SAPBEXexcGood1 5 7 2" xfId="30607"/>
    <cellStyle name="SAPBEXexcGood1 5 7 3" xfId="30608"/>
    <cellStyle name="SAPBEXexcGood1 5 8" xfId="30609"/>
    <cellStyle name="SAPBEXexcGood1 5 9" xfId="30610"/>
    <cellStyle name="SAPBEXexcGood1 5_Other Benefits Allocation %" xfId="30611"/>
    <cellStyle name="SAPBEXexcGood1 6" xfId="30612"/>
    <cellStyle name="SAPBEXexcGood1 6 2" xfId="30613"/>
    <cellStyle name="SAPBEXexcGood1 6 2 2" xfId="30614"/>
    <cellStyle name="SAPBEXexcGood1 6 2 2 2" xfId="30615"/>
    <cellStyle name="SAPBEXexcGood1 6 2 2 3" xfId="30616"/>
    <cellStyle name="SAPBEXexcGood1 6 2 3" xfId="30617"/>
    <cellStyle name="SAPBEXexcGood1 6 2 4" xfId="30618"/>
    <cellStyle name="SAPBEXexcGood1 6 3" xfId="30619"/>
    <cellStyle name="SAPBEXexcGood1 6 3 2" xfId="30620"/>
    <cellStyle name="SAPBEXexcGood1 6 3 2 2" xfId="30621"/>
    <cellStyle name="SAPBEXexcGood1 6 3 2 3" xfId="30622"/>
    <cellStyle name="SAPBEXexcGood1 6 3 3" xfId="30623"/>
    <cellStyle name="SAPBEXexcGood1 6 3 4" xfId="30624"/>
    <cellStyle name="SAPBEXexcGood1 6 4" xfId="30625"/>
    <cellStyle name="SAPBEXexcGood1 6 4 2" xfId="30626"/>
    <cellStyle name="SAPBEXexcGood1 6 4 2 2" xfId="30627"/>
    <cellStyle name="SAPBEXexcGood1 6 4 2 3" xfId="30628"/>
    <cellStyle name="SAPBEXexcGood1 6 4 3" xfId="30629"/>
    <cellStyle name="SAPBEXexcGood1 6 4 4" xfId="30630"/>
    <cellStyle name="SAPBEXexcGood1 6 5" xfId="30631"/>
    <cellStyle name="SAPBEXexcGood1 6 5 2" xfId="30632"/>
    <cellStyle name="SAPBEXexcGood1 6 5 2 2" xfId="30633"/>
    <cellStyle name="SAPBEXexcGood1 6 5 2 3" xfId="30634"/>
    <cellStyle name="SAPBEXexcGood1 6 5 3" xfId="30635"/>
    <cellStyle name="SAPBEXexcGood1 6 5 4" xfId="30636"/>
    <cellStyle name="SAPBEXexcGood1 6 6" xfId="30637"/>
    <cellStyle name="SAPBEXexcGood1 6 6 2" xfId="30638"/>
    <cellStyle name="SAPBEXexcGood1 6 6 2 2" xfId="30639"/>
    <cellStyle name="SAPBEXexcGood1 6 6 2 3" xfId="30640"/>
    <cellStyle name="SAPBEXexcGood1 6 6 3" xfId="30641"/>
    <cellStyle name="SAPBEXexcGood1 6 6 4" xfId="30642"/>
    <cellStyle name="SAPBEXexcGood1 6 7" xfId="30643"/>
    <cellStyle name="SAPBEXexcGood1 6 7 2" xfId="30644"/>
    <cellStyle name="SAPBEXexcGood1 6 7 3" xfId="30645"/>
    <cellStyle name="SAPBEXexcGood1 6 8" xfId="30646"/>
    <cellStyle name="SAPBEXexcGood1 6 9" xfId="30647"/>
    <cellStyle name="SAPBEXexcGood1 6_Other Benefits Allocation %" xfId="30648"/>
    <cellStyle name="SAPBEXexcGood1 7" xfId="30649"/>
    <cellStyle name="SAPBEXexcGood1 7 2" xfId="30650"/>
    <cellStyle name="SAPBEXexcGood1 7 2 2" xfId="30651"/>
    <cellStyle name="SAPBEXexcGood1 7 2 3" xfId="30652"/>
    <cellStyle name="SAPBEXexcGood1 7 3" xfId="30653"/>
    <cellStyle name="SAPBEXexcGood1 7 4" xfId="30654"/>
    <cellStyle name="SAPBEXexcGood1 7_Other Benefits Allocation %" xfId="30655"/>
    <cellStyle name="SAPBEXexcGood1 8" xfId="30656"/>
    <cellStyle name="SAPBEXexcGood1 8 2" xfId="30657"/>
    <cellStyle name="SAPBEXexcGood1 8 2 2" xfId="30658"/>
    <cellStyle name="SAPBEXexcGood1 8 2 3" xfId="30659"/>
    <cellStyle name="SAPBEXexcGood1 8 3" xfId="30660"/>
    <cellStyle name="SAPBEXexcGood1 8 4" xfId="30661"/>
    <cellStyle name="SAPBEXexcGood1 8_Other Benefits Allocation %" xfId="30662"/>
    <cellStyle name="SAPBEXexcGood1 9" xfId="30663"/>
    <cellStyle name="SAPBEXexcGood1 9 2" xfId="30664"/>
    <cellStyle name="SAPBEXexcGood1 9 2 2" xfId="30665"/>
    <cellStyle name="SAPBEXexcGood1 9 2 2 2" xfId="30666"/>
    <cellStyle name="SAPBEXexcGood1 9 2 2 2 2" xfId="30667"/>
    <cellStyle name="SAPBEXexcGood1 9 2 2 3" xfId="30668"/>
    <cellStyle name="SAPBEXexcGood1 9 2 3" xfId="30669"/>
    <cellStyle name="SAPBEXexcGood1 9 2 3 2" xfId="30670"/>
    <cellStyle name="SAPBEXexcGood1 9 2 3 2 2" xfId="30671"/>
    <cellStyle name="SAPBEXexcGood1 9 2 3 3" xfId="30672"/>
    <cellStyle name="SAPBEXexcGood1 9 2 4" xfId="30673"/>
    <cellStyle name="SAPBEXexcGood1 9 2 4 2" xfId="30674"/>
    <cellStyle name="SAPBEXexcGood1 9 2 5" xfId="30675"/>
    <cellStyle name="SAPBEXexcGood1 9 2 5 2" xfId="30676"/>
    <cellStyle name="SAPBEXexcGood1 9 2 6" xfId="30677"/>
    <cellStyle name="SAPBEXexcGood1 9 3" xfId="30678"/>
    <cellStyle name="SAPBEXexcGood1 9 3 2" xfId="30679"/>
    <cellStyle name="SAPBEXexcGood1 9 3 2 2" xfId="30680"/>
    <cellStyle name="SAPBEXexcGood1 9 3 2 2 2" xfId="30681"/>
    <cellStyle name="SAPBEXexcGood1 9 3 2 3" xfId="30682"/>
    <cellStyle name="SAPBEXexcGood1 9 3 3" xfId="30683"/>
    <cellStyle name="SAPBEXexcGood1 9 3 3 2" xfId="30684"/>
    <cellStyle name="SAPBEXexcGood1 9 3 3 2 2" xfId="30685"/>
    <cellStyle name="SAPBEXexcGood1 9 3 3 3" xfId="30686"/>
    <cellStyle name="SAPBEXexcGood1 9 3 4" xfId="30687"/>
    <cellStyle name="SAPBEXexcGood1 9 3 4 2" xfId="30688"/>
    <cellStyle name="SAPBEXexcGood1 9 3 5" xfId="30689"/>
    <cellStyle name="SAPBEXexcGood1 9 3 5 2" xfId="30690"/>
    <cellStyle name="SAPBEXexcGood1 9 3 6" xfId="30691"/>
    <cellStyle name="SAPBEXexcGood1 9 4" xfId="30692"/>
    <cellStyle name="SAPBEXexcGood1 9 4 2" xfId="30693"/>
    <cellStyle name="SAPBEXexcGood1 9 4 2 2" xfId="30694"/>
    <cellStyle name="SAPBEXexcGood1 9 4 3" xfId="30695"/>
    <cellStyle name="SAPBEXexcGood1 9 5" xfId="30696"/>
    <cellStyle name="SAPBEXexcGood1 9 5 2" xfId="30697"/>
    <cellStyle name="SAPBEXexcGood1 9 5 2 2" xfId="30698"/>
    <cellStyle name="SAPBEXexcGood1 9 5 3" xfId="30699"/>
    <cellStyle name="SAPBEXexcGood1 9 6" xfId="30700"/>
    <cellStyle name="SAPBEXexcGood1 9 6 2" xfId="30701"/>
    <cellStyle name="SAPBEXexcGood1 9 7" xfId="30702"/>
    <cellStyle name="SAPBEXexcGood1 9 7 2" xfId="30703"/>
    <cellStyle name="SAPBEXexcGood1 9 8" xfId="30704"/>
    <cellStyle name="SAPBEXexcGood1 9_Other Benefits Allocation %" xfId="30705"/>
    <cellStyle name="SAPBEXexcGood1_2016-18 Budget Payroll" xfId="30706"/>
    <cellStyle name="SAPBEXexcGood2" xfId="30707"/>
    <cellStyle name="SAPBEXexcGood2 10" xfId="30708"/>
    <cellStyle name="SAPBEXexcGood2 10 2" xfId="30709"/>
    <cellStyle name="SAPBEXexcGood2 10 2 2" xfId="30710"/>
    <cellStyle name="SAPBEXexcGood2 10 2 2 2" xfId="30711"/>
    <cellStyle name="SAPBEXexcGood2 10 2 3" xfId="30712"/>
    <cellStyle name="SAPBEXexcGood2 10 3" xfId="30713"/>
    <cellStyle name="SAPBEXexcGood2 10 3 2" xfId="30714"/>
    <cellStyle name="SAPBEXexcGood2 10 3 2 2" xfId="30715"/>
    <cellStyle name="SAPBEXexcGood2 10 3 3" xfId="30716"/>
    <cellStyle name="SAPBEXexcGood2 10 4" xfId="30717"/>
    <cellStyle name="SAPBEXexcGood2 10 4 2" xfId="30718"/>
    <cellStyle name="SAPBEXexcGood2 10 5" xfId="30719"/>
    <cellStyle name="SAPBEXexcGood2 10 5 2" xfId="30720"/>
    <cellStyle name="SAPBEXexcGood2 10 6" xfId="30721"/>
    <cellStyle name="SAPBEXexcGood2 11" xfId="30722"/>
    <cellStyle name="SAPBEXexcGood2 11 2" xfId="30723"/>
    <cellStyle name="SAPBEXexcGood2 11 2 2" xfId="30724"/>
    <cellStyle name="SAPBEXexcGood2 11 2 2 2" xfId="30725"/>
    <cellStyle name="SAPBEXexcGood2 11 2 3" xfId="30726"/>
    <cellStyle name="SAPBEXexcGood2 11 3" xfId="30727"/>
    <cellStyle name="SAPBEXexcGood2 11 3 2" xfId="30728"/>
    <cellStyle name="SAPBEXexcGood2 11 3 2 2" xfId="30729"/>
    <cellStyle name="SAPBEXexcGood2 11 3 3" xfId="30730"/>
    <cellStyle name="SAPBEXexcGood2 11 4" xfId="30731"/>
    <cellStyle name="SAPBEXexcGood2 11 4 2" xfId="30732"/>
    <cellStyle name="SAPBEXexcGood2 11 5" xfId="30733"/>
    <cellStyle name="SAPBEXexcGood2 11 5 2" xfId="30734"/>
    <cellStyle name="SAPBEXexcGood2 11 6" xfId="30735"/>
    <cellStyle name="SAPBEXexcGood2 12" xfId="30736"/>
    <cellStyle name="SAPBEXexcGood2 12 2" xfId="30737"/>
    <cellStyle name="SAPBEXexcGood2 12 2 2" xfId="30738"/>
    <cellStyle name="SAPBEXexcGood2 12 2 2 2" xfId="30739"/>
    <cellStyle name="SAPBEXexcGood2 12 2 3" xfId="30740"/>
    <cellStyle name="SAPBEXexcGood2 12 3" xfId="30741"/>
    <cellStyle name="SAPBEXexcGood2 12 3 2" xfId="30742"/>
    <cellStyle name="SAPBEXexcGood2 12 3 2 2" xfId="30743"/>
    <cellStyle name="SAPBEXexcGood2 12 3 3" xfId="30744"/>
    <cellStyle name="SAPBEXexcGood2 12 4" xfId="30745"/>
    <cellStyle name="SAPBEXexcGood2 12 4 2" xfId="30746"/>
    <cellStyle name="SAPBEXexcGood2 12 5" xfId="30747"/>
    <cellStyle name="SAPBEXexcGood2 12 5 2" xfId="30748"/>
    <cellStyle name="SAPBEXexcGood2 12 6" xfId="30749"/>
    <cellStyle name="SAPBEXexcGood2 13" xfId="30750"/>
    <cellStyle name="SAPBEXexcGood2 13 2" xfId="30751"/>
    <cellStyle name="SAPBEXexcGood2 13 2 2" xfId="30752"/>
    <cellStyle name="SAPBEXexcGood2 13 3" xfId="30753"/>
    <cellStyle name="SAPBEXexcGood2 14" xfId="30754"/>
    <cellStyle name="SAPBEXexcGood2 14 2" xfId="30755"/>
    <cellStyle name="SAPBEXexcGood2 14 2 2" xfId="30756"/>
    <cellStyle name="SAPBEXexcGood2 14 3" xfId="30757"/>
    <cellStyle name="SAPBEXexcGood2 15" xfId="30758"/>
    <cellStyle name="SAPBEXexcGood2 15 2" xfId="30759"/>
    <cellStyle name="SAPBEXexcGood2 15 2 2" xfId="30760"/>
    <cellStyle name="SAPBEXexcGood2 15 3" xfId="30761"/>
    <cellStyle name="SAPBEXexcGood2 16" xfId="30762"/>
    <cellStyle name="SAPBEXexcGood2 17" xfId="30763"/>
    <cellStyle name="SAPBEXexcGood2 2" xfId="30764"/>
    <cellStyle name="SAPBEXexcGood2 2 10" xfId="30765"/>
    <cellStyle name="SAPBEXexcGood2 2 10 2" xfId="30766"/>
    <cellStyle name="SAPBEXexcGood2 2 10 2 2" xfId="30767"/>
    <cellStyle name="SAPBEXexcGood2 2 10 3" xfId="30768"/>
    <cellStyle name="SAPBEXexcGood2 2 11" xfId="30769"/>
    <cellStyle name="SAPBEXexcGood2 2 11 2" xfId="30770"/>
    <cellStyle name="SAPBEXexcGood2 2 11 2 2" xfId="30771"/>
    <cellStyle name="SAPBEXexcGood2 2 11 3" xfId="30772"/>
    <cellStyle name="SAPBEXexcGood2 2 12" xfId="30773"/>
    <cellStyle name="SAPBEXexcGood2 2 12 2" xfId="30774"/>
    <cellStyle name="SAPBEXexcGood2 2 12 2 2" xfId="30775"/>
    <cellStyle name="SAPBEXexcGood2 2 12 3" xfId="30776"/>
    <cellStyle name="SAPBEXexcGood2 2 13" xfId="30777"/>
    <cellStyle name="SAPBEXexcGood2 2 13 2" xfId="30778"/>
    <cellStyle name="SAPBEXexcGood2 2 13 2 2" xfId="30779"/>
    <cellStyle name="SAPBEXexcGood2 2 13 3" xfId="30780"/>
    <cellStyle name="SAPBEXexcGood2 2 14" xfId="30781"/>
    <cellStyle name="SAPBEXexcGood2 2 14 2" xfId="30782"/>
    <cellStyle name="SAPBEXexcGood2 2 14 3" xfId="30783"/>
    <cellStyle name="SAPBEXexcGood2 2 15" xfId="30784"/>
    <cellStyle name="SAPBEXexcGood2 2 16" xfId="30785"/>
    <cellStyle name="SAPBEXexcGood2 2 2" xfId="30786"/>
    <cellStyle name="SAPBEXexcGood2 2 2 10" xfId="30787"/>
    <cellStyle name="SAPBEXexcGood2 2 2 10 2" xfId="30788"/>
    <cellStyle name="SAPBEXexcGood2 2 2 10 2 2" xfId="30789"/>
    <cellStyle name="SAPBEXexcGood2 2 2 10 3" xfId="30790"/>
    <cellStyle name="SAPBEXexcGood2 2 2 11" xfId="30791"/>
    <cellStyle name="SAPBEXexcGood2 2 2 11 2" xfId="30792"/>
    <cellStyle name="SAPBEXexcGood2 2 2 11 2 2" xfId="30793"/>
    <cellStyle name="SAPBEXexcGood2 2 2 11 3" xfId="30794"/>
    <cellStyle name="SAPBEXexcGood2 2 2 12" xfId="30795"/>
    <cellStyle name="SAPBEXexcGood2 2 2 2" xfId="30796"/>
    <cellStyle name="SAPBEXexcGood2 2 2 2 2" xfId="30797"/>
    <cellStyle name="SAPBEXexcGood2 2 2 2 2 2" xfId="30798"/>
    <cellStyle name="SAPBEXexcGood2 2 2 2 2 2 2" xfId="30799"/>
    <cellStyle name="SAPBEXexcGood2 2 2 2 2 2 2 2" xfId="30800"/>
    <cellStyle name="SAPBEXexcGood2 2 2 2 2 2 3" xfId="30801"/>
    <cellStyle name="SAPBEXexcGood2 2 2 2 2 3" xfId="30802"/>
    <cellStyle name="SAPBEXexcGood2 2 2 2 2 3 2" xfId="30803"/>
    <cellStyle name="SAPBEXexcGood2 2 2 2 2 3 2 2" xfId="30804"/>
    <cellStyle name="SAPBEXexcGood2 2 2 2 2 3 3" xfId="30805"/>
    <cellStyle name="SAPBEXexcGood2 2 2 2 2 4" xfId="30806"/>
    <cellStyle name="SAPBEXexcGood2 2 2 2 2 4 2" xfId="30807"/>
    <cellStyle name="SAPBEXexcGood2 2 2 2 2 5" xfId="30808"/>
    <cellStyle name="SAPBEXexcGood2 2 2 2 2 5 2" xfId="30809"/>
    <cellStyle name="SAPBEXexcGood2 2 2 2 2 6" xfId="30810"/>
    <cellStyle name="SAPBEXexcGood2 2 2 2 3" xfId="30811"/>
    <cellStyle name="SAPBEXexcGood2 2 2 2 3 2" xfId="30812"/>
    <cellStyle name="SAPBEXexcGood2 2 2 2 3 2 2" xfId="30813"/>
    <cellStyle name="SAPBEXexcGood2 2 2 2 3 2 2 2" xfId="30814"/>
    <cellStyle name="SAPBEXexcGood2 2 2 2 3 2 3" xfId="30815"/>
    <cellStyle name="SAPBEXexcGood2 2 2 2 3 3" xfId="30816"/>
    <cellStyle name="SAPBEXexcGood2 2 2 2 3 3 2" xfId="30817"/>
    <cellStyle name="SAPBEXexcGood2 2 2 2 3 3 2 2" xfId="30818"/>
    <cellStyle name="SAPBEXexcGood2 2 2 2 3 3 3" xfId="30819"/>
    <cellStyle name="SAPBEXexcGood2 2 2 2 3 4" xfId="30820"/>
    <cellStyle name="SAPBEXexcGood2 2 2 2 3 4 2" xfId="30821"/>
    <cellStyle name="SAPBEXexcGood2 2 2 2 3 5" xfId="30822"/>
    <cellStyle name="SAPBEXexcGood2 2 2 2 3 5 2" xfId="30823"/>
    <cellStyle name="SAPBEXexcGood2 2 2 2 3 6" xfId="30824"/>
    <cellStyle name="SAPBEXexcGood2 2 2 2 4" xfId="30825"/>
    <cellStyle name="SAPBEXexcGood2 2 2 2 4 2" xfId="30826"/>
    <cellStyle name="SAPBEXexcGood2 2 2 2 4 2 2" xfId="30827"/>
    <cellStyle name="SAPBEXexcGood2 2 2 2 4 2 2 2" xfId="30828"/>
    <cellStyle name="SAPBEXexcGood2 2 2 2 4 2 3" xfId="30829"/>
    <cellStyle name="SAPBEXexcGood2 2 2 2 4 3" xfId="30830"/>
    <cellStyle name="SAPBEXexcGood2 2 2 2 4 3 2" xfId="30831"/>
    <cellStyle name="SAPBEXexcGood2 2 2 2 4 3 2 2" xfId="30832"/>
    <cellStyle name="SAPBEXexcGood2 2 2 2 4 3 3" xfId="30833"/>
    <cellStyle name="SAPBEXexcGood2 2 2 2 4 4" xfId="30834"/>
    <cellStyle name="SAPBEXexcGood2 2 2 2 4 4 2" xfId="30835"/>
    <cellStyle name="SAPBEXexcGood2 2 2 2 4 5" xfId="30836"/>
    <cellStyle name="SAPBEXexcGood2 2 2 2 4 5 2" xfId="30837"/>
    <cellStyle name="SAPBEXexcGood2 2 2 2 4 6" xfId="30838"/>
    <cellStyle name="SAPBEXexcGood2 2 2 2 5" xfId="30839"/>
    <cellStyle name="SAPBEXexcGood2 2 2 2 5 2" xfId="30840"/>
    <cellStyle name="SAPBEXexcGood2 2 2 2 5 2 2" xfId="30841"/>
    <cellStyle name="SAPBEXexcGood2 2 2 2 5 2 3" xfId="30842"/>
    <cellStyle name="SAPBEXexcGood2 2 2 2 5 3" xfId="30843"/>
    <cellStyle name="SAPBEXexcGood2 2 2 2 5 4" xfId="30844"/>
    <cellStyle name="SAPBEXexcGood2 2 2 2 6" xfId="30845"/>
    <cellStyle name="SAPBEXexcGood2 2 2 2 6 2" xfId="30846"/>
    <cellStyle name="SAPBEXexcGood2 2 2 2 6 2 2" xfId="30847"/>
    <cellStyle name="SAPBEXexcGood2 2 2 2 6 2 3" xfId="30848"/>
    <cellStyle name="SAPBEXexcGood2 2 2 2 6 3" xfId="30849"/>
    <cellStyle name="SAPBEXexcGood2 2 2 2 6 4" xfId="30850"/>
    <cellStyle name="SAPBEXexcGood2 2 2 2 7" xfId="30851"/>
    <cellStyle name="SAPBEXexcGood2 2 2 2 7 2" xfId="30852"/>
    <cellStyle name="SAPBEXexcGood2 2 2 2 7 3" xfId="30853"/>
    <cellStyle name="SAPBEXexcGood2 2 2 2 8" xfId="30854"/>
    <cellStyle name="SAPBEXexcGood2 2 2 2 9" xfId="30855"/>
    <cellStyle name="SAPBEXexcGood2 2 2 2_Other Benefits Allocation %" xfId="30856"/>
    <cellStyle name="SAPBEXexcGood2 2 2 3" xfId="30857"/>
    <cellStyle name="SAPBEXexcGood2 2 2 3 2" xfId="30858"/>
    <cellStyle name="SAPBEXexcGood2 2 2 3 2 2" xfId="30859"/>
    <cellStyle name="SAPBEXexcGood2 2 2 3 2 2 2" xfId="30860"/>
    <cellStyle name="SAPBEXexcGood2 2 2 3 2 2 2 2" xfId="30861"/>
    <cellStyle name="SAPBEXexcGood2 2 2 3 2 2 3" xfId="30862"/>
    <cellStyle name="SAPBEXexcGood2 2 2 3 2 3" xfId="30863"/>
    <cellStyle name="SAPBEXexcGood2 2 2 3 2 3 2" xfId="30864"/>
    <cellStyle name="SAPBEXexcGood2 2 2 3 2 3 2 2" xfId="30865"/>
    <cellStyle name="SAPBEXexcGood2 2 2 3 2 3 3" xfId="30866"/>
    <cellStyle name="SAPBEXexcGood2 2 2 3 2 4" xfId="30867"/>
    <cellStyle name="SAPBEXexcGood2 2 2 3 2 4 2" xfId="30868"/>
    <cellStyle name="SAPBEXexcGood2 2 2 3 2 5" xfId="30869"/>
    <cellStyle name="SAPBEXexcGood2 2 2 3 2 5 2" xfId="30870"/>
    <cellStyle name="SAPBEXexcGood2 2 2 3 2 6" xfId="30871"/>
    <cellStyle name="SAPBEXexcGood2 2 2 3 3" xfId="30872"/>
    <cellStyle name="SAPBEXexcGood2 2 2 3 3 2" xfId="30873"/>
    <cellStyle name="SAPBEXexcGood2 2 2 3 3 2 2" xfId="30874"/>
    <cellStyle name="SAPBEXexcGood2 2 2 3 3 2 2 2" xfId="30875"/>
    <cellStyle name="SAPBEXexcGood2 2 2 3 3 2 3" xfId="30876"/>
    <cellStyle name="SAPBEXexcGood2 2 2 3 3 3" xfId="30877"/>
    <cellStyle name="SAPBEXexcGood2 2 2 3 3 3 2" xfId="30878"/>
    <cellStyle name="SAPBEXexcGood2 2 2 3 3 3 2 2" xfId="30879"/>
    <cellStyle name="SAPBEXexcGood2 2 2 3 3 3 3" xfId="30880"/>
    <cellStyle name="SAPBEXexcGood2 2 2 3 3 4" xfId="30881"/>
    <cellStyle name="SAPBEXexcGood2 2 2 3 3 4 2" xfId="30882"/>
    <cellStyle name="SAPBEXexcGood2 2 2 3 3 5" xfId="30883"/>
    <cellStyle name="SAPBEXexcGood2 2 2 3 3 5 2" xfId="30884"/>
    <cellStyle name="SAPBEXexcGood2 2 2 3 3 6" xfId="30885"/>
    <cellStyle name="SAPBEXexcGood2 2 2 3 4" xfId="30886"/>
    <cellStyle name="SAPBEXexcGood2 2 2 3 4 2" xfId="30887"/>
    <cellStyle name="SAPBEXexcGood2 2 2 3 4 2 2" xfId="30888"/>
    <cellStyle name="SAPBEXexcGood2 2 2 3 4 2 3" xfId="30889"/>
    <cellStyle name="SAPBEXexcGood2 2 2 3 4 3" xfId="30890"/>
    <cellStyle name="SAPBEXexcGood2 2 2 3 4 4" xfId="30891"/>
    <cellStyle name="SAPBEXexcGood2 2 2 3 5" xfId="30892"/>
    <cellStyle name="SAPBEXexcGood2 2 2 3 5 2" xfId="30893"/>
    <cellStyle name="SAPBEXexcGood2 2 2 3 5 2 2" xfId="30894"/>
    <cellStyle name="SAPBEXexcGood2 2 2 3 5 2 3" xfId="30895"/>
    <cellStyle name="SAPBEXexcGood2 2 2 3 5 3" xfId="30896"/>
    <cellStyle name="SAPBEXexcGood2 2 2 3 5 4" xfId="30897"/>
    <cellStyle name="SAPBEXexcGood2 2 2 3 6" xfId="30898"/>
    <cellStyle name="SAPBEXexcGood2 2 2 3 6 2" xfId="30899"/>
    <cellStyle name="SAPBEXexcGood2 2 2 3 6 2 2" xfId="30900"/>
    <cellStyle name="SAPBEXexcGood2 2 2 3 6 2 3" xfId="30901"/>
    <cellStyle name="SAPBEXexcGood2 2 2 3 6 3" xfId="30902"/>
    <cellStyle name="SAPBEXexcGood2 2 2 3 6 4" xfId="30903"/>
    <cellStyle name="SAPBEXexcGood2 2 2 3 7" xfId="30904"/>
    <cellStyle name="SAPBEXexcGood2 2 2 3 7 2" xfId="30905"/>
    <cellStyle name="SAPBEXexcGood2 2 2 3 7 3" xfId="30906"/>
    <cellStyle name="SAPBEXexcGood2 2 2 3 8" xfId="30907"/>
    <cellStyle name="SAPBEXexcGood2 2 2 3 9" xfId="30908"/>
    <cellStyle name="SAPBEXexcGood2 2 2 3_Other Benefits Allocation %" xfId="30909"/>
    <cellStyle name="SAPBEXexcGood2 2 2 4" xfId="30910"/>
    <cellStyle name="SAPBEXexcGood2 2 2 4 2" xfId="30911"/>
    <cellStyle name="SAPBEXexcGood2 2 2 4 2 2" xfId="30912"/>
    <cellStyle name="SAPBEXexcGood2 2 2 4 2 2 2" xfId="30913"/>
    <cellStyle name="SAPBEXexcGood2 2 2 4 2 2 3" xfId="30914"/>
    <cellStyle name="SAPBEXexcGood2 2 2 4 2 3" xfId="30915"/>
    <cellStyle name="SAPBEXexcGood2 2 2 4 2 4" xfId="30916"/>
    <cellStyle name="SAPBEXexcGood2 2 2 4 3" xfId="30917"/>
    <cellStyle name="SAPBEXexcGood2 2 2 4 3 2" xfId="30918"/>
    <cellStyle name="SAPBEXexcGood2 2 2 4 3 2 2" xfId="30919"/>
    <cellStyle name="SAPBEXexcGood2 2 2 4 3 2 3" xfId="30920"/>
    <cellStyle name="SAPBEXexcGood2 2 2 4 3 3" xfId="30921"/>
    <cellStyle name="SAPBEXexcGood2 2 2 4 3 4" xfId="30922"/>
    <cellStyle name="SAPBEXexcGood2 2 2 4 4" xfId="30923"/>
    <cellStyle name="SAPBEXexcGood2 2 2 4 4 2" xfId="30924"/>
    <cellStyle name="SAPBEXexcGood2 2 2 4 4 2 2" xfId="30925"/>
    <cellStyle name="SAPBEXexcGood2 2 2 4 4 2 3" xfId="30926"/>
    <cellStyle name="SAPBEXexcGood2 2 2 4 4 3" xfId="30927"/>
    <cellStyle name="SAPBEXexcGood2 2 2 4 4 4" xfId="30928"/>
    <cellStyle name="SAPBEXexcGood2 2 2 4 5" xfId="30929"/>
    <cellStyle name="SAPBEXexcGood2 2 2 4 5 2" xfId="30930"/>
    <cellStyle name="SAPBEXexcGood2 2 2 4 5 2 2" xfId="30931"/>
    <cellStyle name="SAPBEXexcGood2 2 2 4 5 2 3" xfId="30932"/>
    <cellStyle name="SAPBEXexcGood2 2 2 4 5 3" xfId="30933"/>
    <cellStyle name="SAPBEXexcGood2 2 2 4 5 4" xfId="30934"/>
    <cellStyle name="SAPBEXexcGood2 2 2 4 6" xfId="30935"/>
    <cellStyle name="SAPBEXexcGood2 2 2 4 6 2" xfId="30936"/>
    <cellStyle name="SAPBEXexcGood2 2 2 4 6 2 2" xfId="30937"/>
    <cellStyle name="SAPBEXexcGood2 2 2 4 6 2 3" xfId="30938"/>
    <cellStyle name="SAPBEXexcGood2 2 2 4 6 3" xfId="30939"/>
    <cellStyle name="SAPBEXexcGood2 2 2 4 6 4" xfId="30940"/>
    <cellStyle name="SAPBEXexcGood2 2 2 4 7" xfId="30941"/>
    <cellStyle name="SAPBEXexcGood2 2 2 4 7 2" xfId="30942"/>
    <cellStyle name="SAPBEXexcGood2 2 2 4 7 3" xfId="30943"/>
    <cellStyle name="SAPBEXexcGood2 2 2 4 8" xfId="30944"/>
    <cellStyle name="SAPBEXexcGood2 2 2 4 9" xfId="30945"/>
    <cellStyle name="SAPBEXexcGood2 2 2 5" xfId="30946"/>
    <cellStyle name="SAPBEXexcGood2 2 2 5 2" xfId="30947"/>
    <cellStyle name="SAPBEXexcGood2 2 2 5 2 2" xfId="30948"/>
    <cellStyle name="SAPBEXexcGood2 2 2 5 2 3" xfId="30949"/>
    <cellStyle name="SAPBEXexcGood2 2 2 5 3" xfId="30950"/>
    <cellStyle name="SAPBEXexcGood2 2 2 5 4" xfId="30951"/>
    <cellStyle name="SAPBEXexcGood2 2 2 6" xfId="30952"/>
    <cellStyle name="SAPBEXexcGood2 2 2 6 2" xfId="30953"/>
    <cellStyle name="SAPBEXexcGood2 2 2 6 2 2" xfId="30954"/>
    <cellStyle name="SAPBEXexcGood2 2 2 6 2 3" xfId="30955"/>
    <cellStyle name="SAPBEXexcGood2 2 2 6 3" xfId="30956"/>
    <cellStyle name="SAPBEXexcGood2 2 2 6 4" xfId="30957"/>
    <cellStyle name="SAPBEXexcGood2 2 2 7" xfId="30958"/>
    <cellStyle name="SAPBEXexcGood2 2 2 7 2" xfId="30959"/>
    <cellStyle name="SAPBEXexcGood2 2 2 7 2 2" xfId="30960"/>
    <cellStyle name="SAPBEXexcGood2 2 2 7 2 3" xfId="30961"/>
    <cellStyle name="SAPBEXexcGood2 2 2 7 3" xfId="30962"/>
    <cellStyle name="SAPBEXexcGood2 2 2 7 4" xfId="30963"/>
    <cellStyle name="SAPBEXexcGood2 2 2 8" xfId="30964"/>
    <cellStyle name="SAPBEXexcGood2 2 2 8 2" xfId="30965"/>
    <cellStyle name="SAPBEXexcGood2 2 2 8 2 2" xfId="30966"/>
    <cellStyle name="SAPBEXexcGood2 2 2 8 2 3" xfId="30967"/>
    <cellStyle name="SAPBEXexcGood2 2 2 8 3" xfId="30968"/>
    <cellStyle name="SAPBEXexcGood2 2 2 8 4" xfId="30969"/>
    <cellStyle name="SAPBEXexcGood2 2 2 9" xfId="30970"/>
    <cellStyle name="SAPBEXexcGood2 2 2 9 2" xfId="30971"/>
    <cellStyle name="SAPBEXexcGood2 2 2 9 2 2" xfId="30972"/>
    <cellStyle name="SAPBEXexcGood2 2 2 9 2 3" xfId="30973"/>
    <cellStyle name="SAPBEXexcGood2 2 2 9 3" xfId="30974"/>
    <cellStyle name="SAPBEXexcGood2 2 2 9 4" xfId="30975"/>
    <cellStyle name="SAPBEXexcGood2 2 2_401K Summary" xfId="30976"/>
    <cellStyle name="SAPBEXexcGood2 2 3" xfId="30977"/>
    <cellStyle name="SAPBEXexcGood2 2 3 10" xfId="30978"/>
    <cellStyle name="SAPBEXexcGood2 2 3 10 2" xfId="30979"/>
    <cellStyle name="SAPBEXexcGood2 2 3 10 2 2" xfId="30980"/>
    <cellStyle name="SAPBEXexcGood2 2 3 10 3" xfId="30981"/>
    <cellStyle name="SAPBEXexcGood2 2 3 11" xfId="30982"/>
    <cellStyle name="SAPBEXexcGood2 2 3 11 2" xfId="30983"/>
    <cellStyle name="SAPBEXexcGood2 2 3 11 2 2" xfId="30984"/>
    <cellStyle name="SAPBEXexcGood2 2 3 11 3" xfId="30985"/>
    <cellStyle name="SAPBEXexcGood2 2 3 12" xfId="30986"/>
    <cellStyle name="SAPBEXexcGood2 2 3 2" xfId="30987"/>
    <cellStyle name="SAPBEXexcGood2 2 3 2 2" xfId="30988"/>
    <cellStyle name="SAPBEXexcGood2 2 3 2 2 2" xfId="30989"/>
    <cellStyle name="SAPBEXexcGood2 2 3 2 2 2 2" xfId="30990"/>
    <cellStyle name="SAPBEXexcGood2 2 3 2 2 2 2 2" xfId="30991"/>
    <cellStyle name="SAPBEXexcGood2 2 3 2 2 2 3" xfId="30992"/>
    <cellStyle name="SAPBEXexcGood2 2 3 2 2 3" xfId="30993"/>
    <cellStyle name="SAPBEXexcGood2 2 3 2 2 3 2" xfId="30994"/>
    <cellStyle name="SAPBEXexcGood2 2 3 2 2 3 2 2" xfId="30995"/>
    <cellStyle name="SAPBEXexcGood2 2 3 2 2 3 3" xfId="30996"/>
    <cellStyle name="SAPBEXexcGood2 2 3 2 2 4" xfId="30997"/>
    <cellStyle name="SAPBEXexcGood2 2 3 2 2 4 2" xfId="30998"/>
    <cellStyle name="SAPBEXexcGood2 2 3 2 2 5" xfId="30999"/>
    <cellStyle name="SAPBEXexcGood2 2 3 2 2 5 2" xfId="31000"/>
    <cellStyle name="SAPBEXexcGood2 2 3 2 2 6" xfId="31001"/>
    <cellStyle name="SAPBEXexcGood2 2 3 2 3" xfId="31002"/>
    <cellStyle name="SAPBEXexcGood2 2 3 2 3 2" xfId="31003"/>
    <cellStyle name="SAPBEXexcGood2 2 3 2 3 2 2" xfId="31004"/>
    <cellStyle name="SAPBEXexcGood2 2 3 2 3 2 2 2" xfId="31005"/>
    <cellStyle name="SAPBEXexcGood2 2 3 2 3 2 3" xfId="31006"/>
    <cellStyle name="SAPBEXexcGood2 2 3 2 3 3" xfId="31007"/>
    <cellStyle name="SAPBEXexcGood2 2 3 2 3 3 2" xfId="31008"/>
    <cellStyle name="SAPBEXexcGood2 2 3 2 3 3 2 2" xfId="31009"/>
    <cellStyle name="SAPBEXexcGood2 2 3 2 3 3 3" xfId="31010"/>
    <cellStyle name="SAPBEXexcGood2 2 3 2 3 4" xfId="31011"/>
    <cellStyle name="SAPBEXexcGood2 2 3 2 3 4 2" xfId="31012"/>
    <cellStyle name="SAPBEXexcGood2 2 3 2 3 5" xfId="31013"/>
    <cellStyle name="SAPBEXexcGood2 2 3 2 3 5 2" xfId="31014"/>
    <cellStyle name="SAPBEXexcGood2 2 3 2 3 6" xfId="31015"/>
    <cellStyle name="SAPBEXexcGood2 2 3 2 4" xfId="31016"/>
    <cellStyle name="SAPBEXexcGood2 2 3 2 4 2" xfId="31017"/>
    <cellStyle name="SAPBEXexcGood2 2 3 2 4 2 2" xfId="31018"/>
    <cellStyle name="SAPBEXexcGood2 2 3 2 4 2 2 2" xfId="31019"/>
    <cellStyle name="SAPBEXexcGood2 2 3 2 4 2 3" xfId="31020"/>
    <cellStyle name="SAPBEXexcGood2 2 3 2 4 3" xfId="31021"/>
    <cellStyle name="SAPBEXexcGood2 2 3 2 4 3 2" xfId="31022"/>
    <cellStyle name="SAPBEXexcGood2 2 3 2 4 3 2 2" xfId="31023"/>
    <cellStyle name="SAPBEXexcGood2 2 3 2 4 3 3" xfId="31024"/>
    <cellStyle name="SAPBEXexcGood2 2 3 2 4 4" xfId="31025"/>
    <cellStyle name="SAPBEXexcGood2 2 3 2 4 4 2" xfId="31026"/>
    <cellStyle name="SAPBEXexcGood2 2 3 2 4 5" xfId="31027"/>
    <cellStyle name="SAPBEXexcGood2 2 3 2 4 5 2" xfId="31028"/>
    <cellStyle name="SAPBEXexcGood2 2 3 2 4 6" xfId="31029"/>
    <cellStyle name="SAPBEXexcGood2 2 3 2 5" xfId="31030"/>
    <cellStyle name="SAPBEXexcGood2 2 3 2 5 2" xfId="31031"/>
    <cellStyle name="SAPBEXexcGood2 2 3 2 5 2 2" xfId="31032"/>
    <cellStyle name="SAPBEXexcGood2 2 3 2 5 3" xfId="31033"/>
    <cellStyle name="SAPBEXexcGood2 2 3 2 6" xfId="31034"/>
    <cellStyle name="SAPBEXexcGood2 2 3 2_Other Benefits Allocation %" xfId="31035"/>
    <cellStyle name="SAPBEXexcGood2 2 3 3" xfId="31036"/>
    <cellStyle name="SAPBEXexcGood2 2 3 3 2" xfId="31037"/>
    <cellStyle name="SAPBEXexcGood2 2 3 3 2 2" xfId="31038"/>
    <cellStyle name="SAPBEXexcGood2 2 3 3 2 2 2" xfId="31039"/>
    <cellStyle name="SAPBEXexcGood2 2 3 3 2 2 2 2" xfId="31040"/>
    <cellStyle name="SAPBEXexcGood2 2 3 3 2 2 3" xfId="31041"/>
    <cellStyle name="SAPBEXexcGood2 2 3 3 2 3" xfId="31042"/>
    <cellStyle name="SAPBEXexcGood2 2 3 3 2 3 2" xfId="31043"/>
    <cellStyle name="SAPBEXexcGood2 2 3 3 2 3 2 2" xfId="31044"/>
    <cellStyle name="SAPBEXexcGood2 2 3 3 2 3 3" xfId="31045"/>
    <cellStyle name="SAPBEXexcGood2 2 3 3 2 4" xfId="31046"/>
    <cellStyle name="SAPBEXexcGood2 2 3 3 2 4 2" xfId="31047"/>
    <cellStyle name="SAPBEXexcGood2 2 3 3 2 5" xfId="31048"/>
    <cellStyle name="SAPBEXexcGood2 2 3 3 2 5 2" xfId="31049"/>
    <cellStyle name="SAPBEXexcGood2 2 3 3 2 6" xfId="31050"/>
    <cellStyle name="SAPBEXexcGood2 2 3 3 3" xfId="31051"/>
    <cellStyle name="SAPBEXexcGood2 2 3 3 3 2" xfId="31052"/>
    <cellStyle name="SAPBEXexcGood2 2 3 3 3 2 2" xfId="31053"/>
    <cellStyle name="SAPBEXexcGood2 2 3 3 3 2 2 2" xfId="31054"/>
    <cellStyle name="SAPBEXexcGood2 2 3 3 3 2 3" xfId="31055"/>
    <cellStyle name="SAPBEXexcGood2 2 3 3 3 3" xfId="31056"/>
    <cellStyle name="SAPBEXexcGood2 2 3 3 3 3 2" xfId="31057"/>
    <cellStyle name="SAPBEXexcGood2 2 3 3 3 3 2 2" xfId="31058"/>
    <cellStyle name="SAPBEXexcGood2 2 3 3 3 3 3" xfId="31059"/>
    <cellStyle name="SAPBEXexcGood2 2 3 3 3 4" xfId="31060"/>
    <cellStyle name="SAPBEXexcGood2 2 3 3 3 4 2" xfId="31061"/>
    <cellStyle name="SAPBEXexcGood2 2 3 3 3 5" xfId="31062"/>
    <cellStyle name="SAPBEXexcGood2 2 3 3 3 5 2" xfId="31063"/>
    <cellStyle name="SAPBEXexcGood2 2 3 3 3 6" xfId="31064"/>
    <cellStyle name="SAPBEXexcGood2 2 3 3 4" xfId="31065"/>
    <cellStyle name="SAPBEXexcGood2 2 3 3 4 2" xfId="31066"/>
    <cellStyle name="SAPBEXexcGood2 2 3 3 4 2 2" xfId="31067"/>
    <cellStyle name="SAPBEXexcGood2 2 3 3 4 3" xfId="31068"/>
    <cellStyle name="SAPBEXexcGood2 2 3 3 5" xfId="31069"/>
    <cellStyle name="SAPBEXexcGood2 2 3 3 5 2" xfId="31070"/>
    <cellStyle name="SAPBEXexcGood2 2 3 3 5 2 2" xfId="31071"/>
    <cellStyle name="SAPBEXexcGood2 2 3 3 5 3" xfId="31072"/>
    <cellStyle name="SAPBEXexcGood2 2 3 3 6" xfId="31073"/>
    <cellStyle name="SAPBEXexcGood2 2 3 3 6 2" xfId="31074"/>
    <cellStyle name="SAPBEXexcGood2 2 3 3 7" xfId="31075"/>
    <cellStyle name="SAPBEXexcGood2 2 3 3 7 2" xfId="31076"/>
    <cellStyle name="SAPBEXexcGood2 2 3 3 8" xfId="31077"/>
    <cellStyle name="SAPBEXexcGood2 2 3 3_Other Benefits Allocation %" xfId="31078"/>
    <cellStyle name="SAPBEXexcGood2 2 3 4" xfId="31079"/>
    <cellStyle name="SAPBEXexcGood2 2 3 4 2" xfId="31080"/>
    <cellStyle name="SAPBEXexcGood2 2 3 4 2 2" xfId="31081"/>
    <cellStyle name="SAPBEXexcGood2 2 3 4 2 3" xfId="31082"/>
    <cellStyle name="SAPBEXexcGood2 2 3 4 3" xfId="31083"/>
    <cellStyle name="SAPBEXexcGood2 2 3 4 4" xfId="31084"/>
    <cellStyle name="SAPBEXexcGood2 2 3 5" xfId="31085"/>
    <cellStyle name="SAPBEXexcGood2 2 3 5 2" xfId="31086"/>
    <cellStyle name="SAPBEXexcGood2 2 3 5 2 2" xfId="31087"/>
    <cellStyle name="SAPBEXexcGood2 2 3 5 2 3" xfId="31088"/>
    <cellStyle name="SAPBEXexcGood2 2 3 5 3" xfId="31089"/>
    <cellStyle name="SAPBEXexcGood2 2 3 5 4" xfId="31090"/>
    <cellStyle name="SAPBEXexcGood2 2 3 6" xfId="31091"/>
    <cellStyle name="SAPBEXexcGood2 2 3 6 2" xfId="31092"/>
    <cellStyle name="SAPBEXexcGood2 2 3 6 2 2" xfId="31093"/>
    <cellStyle name="SAPBEXexcGood2 2 3 6 2 3" xfId="31094"/>
    <cellStyle name="SAPBEXexcGood2 2 3 6 3" xfId="31095"/>
    <cellStyle name="SAPBEXexcGood2 2 3 6 4" xfId="31096"/>
    <cellStyle name="SAPBEXexcGood2 2 3 7" xfId="31097"/>
    <cellStyle name="SAPBEXexcGood2 2 3 7 2" xfId="31098"/>
    <cellStyle name="SAPBEXexcGood2 2 3 7 2 2" xfId="31099"/>
    <cellStyle name="SAPBEXexcGood2 2 3 7 3" xfId="31100"/>
    <cellStyle name="SAPBEXexcGood2 2 3 8" xfId="31101"/>
    <cellStyle name="SAPBEXexcGood2 2 3 8 2" xfId="31102"/>
    <cellStyle name="SAPBEXexcGood2 2 3 8 2 2" xfId="31103"/>
    <cellStyle name="SAPBEXexcGood2 2 3 8 3" xfId="31104"/>
    <cellStyle name="SAPBEXexcGood2 2 3 9" xfId="31105"/>
    <cellStyle name="SAPBEXexcGood2 2 3 9 2" xfId="31106"/>
    <cellStyle name="SAPBEXexcGood2 2 3 9 2 2" xfId="31107"/>
    <cellStyle name="SAPBEXexcGood2 2 3 9 3" xfId="31108"/>
    <cellStyle name="SAPBEXexcGood2 2 3_401K Summary" xfId="31109"/>
    <cellStyle name="SAPBEXexcGood2 2 4" xfId="31110"/>
    <cellStyle name="SAPBEXexcGood2 2 4 2" xfId="31111"/>
    <cellStyle name="SAPBEXexcGood2 2 4 2 2" xfId="31112"/>
    <cellStyle name="SAPBEXexcGood2 2 4 2 2 2" xfId="31113"/>
    <cellStyle name="SAPBEXexcGood2 2 4 2 2 2 2" xfId="31114"/>
    <cellStyle name="SAPBEXexcGood2 2 4 2 2 3" xfId="31115"/>
    <cellStyle name="SAPBEXexcGood2 2 4 2 3" xfId="31116"/>
    <cellStyle name="SAPBEXexcGood2 2 4 2 3 2" xfId="31117"/>
    <cellStyle name="SAPBEXexcGood2 2 4 2 3 2 2" xfId="31118"/>
    <cellStyle name="SAPBEXexcGood2 2 4 2 3 3" xfId="31119"/>
    <cellStyle name="SAPBEXexcGood2 2 4 2 4" xfId="31120"/>
    <cellStyle name="SAPBEXexcGood2 2 4 2 4 2" xfId="31121"/>
    <cellStyle name="SAPBEXexcGood2 2 4 2 5" xfId="31122"/>
    <cellStyle name="SAPBEXexcGood2 2 4 2 5 2" xfId="31123"/>
    <cellStyle name="SAPBEXexcGood2 2 4 2 6" xfId="31124"/>
    <cellStyle name="SAPBEXexcGood2 2 4 3" xfId="31125"/>
    <cellStyle name="SAPBEXexcGood2 2 4 3 2" xfId="31126"/>
    <cellStyle name="SAPBEXexcGood2 2 4 3 2 2" xfId="31127"/>
    <cellStyle name="SAPBEXexcGood2 2 4 3 2 2 2" xfId="31128"/>
    <cellStyle name="SAPBEXexcGood2 2 4 3 2 3" xfId="31129"/>
    <cellStyle name="SAPBEXexcGood2 2 4 3 3" xfId="31130"/>
    <cellStyle name="SAPBEXexcGood2 2 4 3 3 2" xfId="31131"/>
    <cellStyle name="SAPBEXexcGood2 2 4 3 3 2 2" xfId="31132"/>
    <cellStyle name="SAPBEXexcGood2 2 4 3 3 3" xfId="31133"/>
    <cellStyle name="SAPBEXexcGood2 2 4 3 4" xfId="31134"/>
    <cellStyle name="SAPBEXexcGood2 2 4 3 4 2" xfId="31135"/>
    <cellStyle name="SAPBEXexcGood2 2 4 3 5" xfId="31136"/>
    <cellStyle name="SAPBEXexcGood2 2 4 3 5 2" xfId="31137"/>
    <cellStyle name="SAPBEXexcGood2 2 4 3 6" xfId="31138"/>
    <cellStyle name="SAPBEXexcGood2 2 4 4" xfId="31139"/>
    <cellStyle name="SAPBEXexcGood2 2 4 4 2" xfId="31140"/>
    <cellStyle name="SAPBEXexcGood2 2 4 4 2 2" xfId="31141"/>
    <cellStyle name="SAPBEXexcGood2 2 4 4 2 2 2" xfId="31142"/>
    <cellStyle name="SAPBEXexcGood2 2 4 4 2 3" xfId="31143"/>
    <cellStyle name="SAPBEXexcGood2 2 4 4 3" xfId="31144"/>
    <cellStyle name="SAPBEXexcGood2 2 4 4 3 2" xfId="31145"/>
    <cellStyle name="SAPBEXexcGood2 2 4 4 3 2 2" xfId="31146"/>
    <cellStyle name="SAPBEXexcGood2 2 4 4 3 3" xfId="31147"/>
    <cellStyle name="SAPBEXexcGood2 2 4 4 4" xfId="31148"/>
    <cellStyle name="SAPBEXexcGood2 2 4 4 4 2" xfId="31149"/>
    <cellStyle name="SAPBEXexcGood2 2 4 4 5" xfId="31150"/>
    <cellStyle name="SAPBEXexcGood2 2 4 4 5 2" xfId="31151"/>
    <cellStyle name="SAPBEXexcGood2 2 4 4 6" xfId="31152"/>
    <cellStyle name="SAPBEXexcGood2 2 4 5" xfId="31153"/>
    <cellStyle name="SAPBEXexcGood2 2 4 5 2" xfId="31154"/>
    <cellStyle name="SAPBEXexcGood2 2 4 5 2 2" xfId="31155"/>
    <cellStyle name="SAPBEXexcGood2 2 4 5 2 3" xfId="31156"/>
    <cellStyle name="SAPBEXexcGood2 2 4 5 3" xfId="31157"/>
    <cellStyle name="SAPBEXexcGood2 2 4 5 4" xfId="31158"/>
    <cellStyle name="SAPBEXexcGood2 2 4 6" xfId="31159"/>
    <cellStyle name="SAPBEXexcGood2 2 4 6 2" xfId="31160"/>
    <cellStyle name="SAPBEXexcGood2 2 4 6 2 2" xfId="31161"/>
    <cellStyle name="SAPBEXexcGood2 2 4 6 2 3" xfId="31162"/>
    <cellStyle name="SAPBEXexcGood2 2 4 6 3" xfId="31163"/>
    <cellStyle name="SAPBEXexcGood2 2 4 6 4" xfId="31164"/>
    <cellStyle name="SAPBEXexcGood2 2 4 7" xfId="31165"/>
    <cellStyle name="SAPBEXexcGood2 2 4 7 2" xfId="31166"/>
    <cellStyle name="SAPBEXexcGood2 2 4 7 3" xfId="31167"/>
    <cellStyle name="SAPBEXexcGood2 2 4 8" xfId="31168"/>
    <cellStyle name="SAPBEXexcGood2 2 4 9" xfId="31169"/>
    <cellStyle name="SAPBEXexcGood2 2 4_Other Benefits Allocation %" xfId="31170"/>
    <cellStyle name="SAPBEXexcGood2 2 5" xfId="31171"/>
    <cellStyle name="SAPBEXexcGood2 2 5 2" xfId="31172"/>
    <cellStyle name="SAPBEXexcGood2 2 5 2 2" xfId="31173"/>
    <cellStyle name="SAPBEXexcGood2 2 5 2 2 2" xfId="31174"/>
    <cellStyle name="SAPBEXexcGood2 2 5 2 2 3" xfId="31175"/>
    <cellStyle name="SAPBEXexcGood2 2 5 2 3" xfId="31176"/>
    <cellStyle name="SAPBEXexcGood2 2 5 2 4" xfId="31177"/>
    <cellStyle name="SAPBEXexcGood2 2 5 3" xfId="31178"/>
    <cellStyle name="SAPBEXexcGood2 2 5 3 2" xfId="31179"/>
    <cellStyle name="SAPBEXexcGood2 2 5 3 2 2" xfId="31180"/>
    <cellStyle name="SAPBEXexcGood2 2 5 3 2 3" xfId="31181"/>
    <cellStyle name="SAPBEXexcGood2 2 5 3 3" xfId="31182"/>
    <cellStyle name="SAPBEXexcGood2 2 5 3 4" xfId="31183"/>
    <cellStyle name="SAPBEXexcGood2 2 5 4" xfId="31184"/>
    <cellStyle name="SAPBEXexcGood2 2 5 4 2" xfId="31185"/>
    <cellStyle name="SAPBEXexcGood2 2 5 4 2 2" xfId="31186"/>
    <cellStyle name="SAPBEXexcGood2 2 5 4 2 3" xfId="31187"/>
    <cellStyle name="SAPBEXexcGood2 2 5 4 3" xfId="31188"/>
    <cellStyle name="SAPBEXexcGood2 2 5 4 4" xfId="31189"/>
    <cellStyle name="SAPBEXexcGood2 2 5 5" xfId="31190"/>
    <cellStyle name="SAPBEXexcGood2 2 5 5 2" xfId="31191"/>
    <cellStyle name="SAPBEXexcGood2 2 5 5 2 2" xfId="31192"/>
    <cellStyle name="SAPBEXexcGood2 2 5 5 2 3" xfId="31193"/>
    <cellStyle name="SAPBEXexcGood2 2 5 5 3" xfId="31194"/>
    <cellStyle name="SAPBEXexcGood2 2 5 5 4" xfId="31195"/>
    <cellStyle name="SAPBEXexcGood2 2 5 6" xfId="31196"/>
    <cellStyle name="SAPBEXexcGood2 2 5 6 2" xfId="31197"/>
    <cellStyle name="SAPBEXexcGood2 2 5 6 2 2" xfId="31198"/>
    <cellStyle name="SAPBEXexcGood2 2 5 6 2 3" xfId="31199"/>
    <cellStyle name="SAPBEXexcGood2 2 5 6 3" xfId="31200"/>
    <cellStyle name="SAPBEXexcGood2 2 5 6 4" xfId="31201"/>
    <cellStyle name="SAPBEXexcGood2 2 5 7" xfId="31202"/>
    <cellStyle name="SAPBEXexcGood2 2 5 7 2" xfId="31203"/>
    <cellStyle name="SAPBEXexcGood2 2 5 7 3" xfId="31204"/>
    <cellStyle name="SAPBEXexcGood2 2 5 8" xfId="31205"/>
    <cellStyle name="SAPBEXexcGood2 2 5 9" xfId="31206"/>
    <cellStyle name="SAPBEXexcGood2 2 6" xfId="31207"/>
    <cellStyle name="SAPBEXexcGood2 2 6 2" xfId="31208"/>
    <cellStyle name="SAPBEXexcGood2 2 6 2 2" xfId="31209"/>
    <cellStyle name="SAPBEXexcGood2 2 6 2 3" xfId="31210"/>
    <cellStyle name="SAPBEXexcGood2 2 6 3" xfId="31211"/>
    <cellStyle name="SAPBEXexcGood2 2 6 4" xfId="31212"/>
    <cellStyle name="SAPBEXexcGood2 2 7" xfId="31213"/>
    <cellStyle name="SAPBEXexcGood2 2 7 2" xfId="31214"/>
    <cellStyle name="SAPBEXexcGood2 2 7 2 2" xfId="31215"/>
    <cellStyle name="SAPBEXexcGood2 2 7 2 3" xfId="31216"/>
    <cellStyle name="SAPBEXexcGood2 2 7 3" xfId="31217"/>
    <cellStyle name="SAPBEXexcGood2 2 7 4" xfId="31218"/>
    <cellStyle name="SAPBEXexcGood2 2 8" xfId="31219"/>
    <cellStyle name="SAPBEXexcGood2 2 8 2" xfId="31220"/>
    <cellStyle name="SAPBEXexcGood2 2 8 2 2" xfId="31221"/>
    <cellStyle name="SAPBEXexcGood2 2 8 2 3" xfId="31222"/>
    <cellStyle name="SAPBEXexcGood2 2 8 3" xfId="31223"/>
    <cellStyle name="SAPBEXexcGood2 2 8 4" xfId="31224"/>
    <cellStyle name="SAPBEXexcGood2 2 9" xfId="31225"/>
    <cellStyle name="SAPBEXexcGood2 2 9 2" xfId="31226"/>
    <cellStyle name="SAPBEXexcGood2 2 9 2 2" xfId="31227"/>
    <cellStyle name="SAPBEXexcGood2 2 9 2 2 2" xfId="31228"/>
    <cellStyle name="SAPBEXexcGood2 2 9 2 2 2 2" xfId="31229"/>
    <cellStyle name="SAPBEXexcGood2 2 9 2 2 3" xfId="31230"/>
    <cellStyle name="SAPBEXexcGood2 2 9 2 3" xfId="31231"/>
    <cellStyle name="SAPBEXexcGood2 2 9 2 3 2" xfId="31232"/>
    <cellStyle name="SAPBEXexcGood2 2 9 2 3 2 2" xfId="31233"/>
    <cellStyle name="SAPBEXexcGood2 2 9 2 3 3" xfId="31234"/>
    <cellStyle name="SAPBEXexcGood2 2 9 2 4" xfId="31235"/>
    <cellStyle name="SAPBEXexcGood2 2 9 2 4 2" xfId="31236"/>
    <cellStyle name="SAPBEXexcGood2 2 9 2 5" xfId="31237"/>
    <cellStyle name="SAPBEXexcGood2 2 9 2 5 2" xfId="31238"/>
    <cellStyle name="SAPBEXexcGood2 2 9 2 6" xfId="31239"/>
    <cellStyle name="SAPBEXexcGood2 2 9 3" xfId="31240"/>
    <cellStyle name="SAPBEXexcGood2 2 9 3 2" xfId="31241"/>
    <cellStyle name="SAPBEXexcGood2 2 9 3 2 2" xfId="31242"/>
    <cellStyle name="SAPBEXexcGood2 2 9 3 2 2 2" xfId="31243"/>
    <cellStyle name="SAPBEXexcGood2 2 9 3 2 3" xfId="31244"/>
    <cellStyle name="SAPBEXexcGood2 2 9 3 3" xfId="31245"/>
    <cellStyle name="SAPBEXexcGood2 2 9 3 3 2" xfId="31246"/>
    <cellStyle name="SAPBEXexcGood2 2 9 3 3 2 2" xfId="31247"/>
    <cellStyle name="SAPBEXexcGood2 2 9 3 3 3" xfId="31248"/>
    <cellStyle name="SAPBEXexcGood2 2 9 3 4" xfId="31249"/>
    <cellStyle name="SAPBEXexcGood2 2 9 3 4 2" xfId="31250"/>
    <cellStyle name="SAPBEXexcGood2 2 9 3 5" xfId="31251"/>
    <cellStyle name="SAPBEXexcGood2 2 9 3 5 2" xfId="31252"/>
    <cellStyle name="SAPBEXexcGood2 2 9 3 6" xfId="31253"/>
    <cellStyle name="SAPBEXexcGood2 2 9 4" xfId="31254"/>
    <cellStyle name="SAPBEXexcGood2 2 9 4 2" xfId="31255"/>
    <cellStyle name="SAPBEXexcGood2 2 9 4 2 2" xfId="31256"/>
    <cellStyle name="SAPBEXexcGood2 2 9 4 3" xfId="31257"/>
    <cellStyle name="SAPBEXexcGood2 2 9 5" xfId="31258"/>
    <cellStyle name="SAPBEXexcGood2 2 9 5 2" xfId="31259"/>
    <cellStyle name="SAPBEXexcGood2 2 9 5 2 2" xfId="31260"/>
    <cellStyle name="SAPBEXexcGood2 2 9 5 3" xfId="31261"/>
    <cellStyle name="SAPBEXexcGood2 2 9 6" xfId="31262"/>
    <cellStyle name="SAPBEXexcGood2 2 9 6 2" xfId="31263"/>
    <cellStyle name="SAPBEXexcGood2 2 9 7" xfId="31264"/>
    <cellStyle name="SAPBEXexcGood2 2 9 7 2" xfId="31265"/>
    <cellStyle name="SAPBEXexcGood2 2 9 8" xfId="31266"/>
    <cellStyle name="SAPBEXexcGood2 2 9_Other Benefits Allocation %" xfId="31267"/>
    <cellStyle name="SAPBEXexcGood2 2_401K Summary" xfId="31268"/>
    <cellStyle name="SAPBEXexcGood2 3" xfId="31269"/>
    <cellStyle name="SAPBEXexcGood2 3 10" xfId="31270"/>
    <cellStyle name="SAPBEXexcGood2 3 10 2" xfId="31271"/>
    <cellStyle name="SAPBEXexcGood2 3 10 2 2" xfId="31272"/>
    <cellStyle name="SAPBEXexcGood2 3 10 3" xfId="31273"/>
    <cellStyle name="SAPBEXexcGood2 3 11" xfId="31274"/>
    <cellStyle name="SAPBEXexcGood2 3 11 2" xfId="31275"/>
    <cellStyle name="SAPBEXexcGood2 3 11 2 2" xfId="31276"/>
    <cellStyle name="SAPBEXexcGood2 3 11 3" xfId="31277"/>
    <cellStyle name="SAPBEXexcGood2 3 12" xfId="31278"/>
    <cellStyle name="SAPBEXexcGood2 3 12 2" xfId="31279"/>
    <cellStyle name="SAPBEXexcGood2 3 13" xfId="31280"/>
    <cellStyle name="SAPBEXexcGood2 3 2" xfId="31281"/>
    <cellStyle name="SAPBEXexcGood2 3 2 2" xfId="31282"/>
    <cellStyle name="SAPBEXexcGood2 3 2 2 2" xfId="31283"/>
    <cellStyle name="SAPBEXexcGood2 3 2 2 2 2" xfId="31284"/>
    <cellStyle name="SAPBEXexcGood2 3 2 2 2 2 2" xfId="31285"/>
    <cellStyle name="SAPBEXexcGood2 3 2 2 2 2 2 2" xfId="31286"/>
    <cellStyle name="SAPBEXexcGood2 3 2 2 2 2 3" xfId="31287"/>
    <cellStyle name="SAPBEXexcGood2 3 2 2 2 3" xfId="31288"/>
    <cellStyle name="SAPBEXexcGood2 3 2 2 2 3 2" xfId="31289"/>
    <cellStyle name="SAPBEXexcGood2 3 2 2 2 3 2 2" xfId="31290"/>
    <cellStyle name="SAPBEXexcGood2 3 2 2 2 3 3" xfId="31291"/>
    <cellStyle name="SAPBEXexcGood2 3 2 2 2 4" xfId="31292"/>
    <cellStyle name="SAPBEXexcGood2 3 2 2 2 4 2" xfId="31293"/>
    <cellStyle name="SAPBEXexcGood2 3 2 2 2 5" xfId="31294"/>
    <cellStyle name="SAPBEXexcGood2 3 2 2 2 5 2" xfId="31295"/>
    <cellStyle name="SAPBEXexcGood2 3 2 2 2 6" xfId="31296"/>
    <cellStyle name="SAPBEXexcGood2 3 2 2 3" xfId="31297"/>
    <cellStyle name="SAPBEXexcGood2 3 2 2 3 2" xfId="31298"/>
    <cellStyle name="SAPBEXexcGood2 3 2 2 3 2 2" xfId="31299"/>
    <cellStyle name="SAPBEXexcGood2 3 2 2 3 2 2 2" xfId="31300"/>
    <cellStyle name="SAPBEXexcGood2 3 2 2 3 2 3" xfId="31301"/>
    <cellStyle name="SAPBEXexcGood2 3 2 2 3 3" xfId="31302"/>
    <cellStyle name="SAPBEXexcGood2 3 2 2 3 3 2" xfId="31303"/>
    <cellStyle name="SAPBEXexcGood2 3 2 2 3 3 2 2" xfId="31304"/>
    <cellStyle name="SAPBEXexcGood2 3 2 2 3 3 3" xfId="31305"/>
    <cellStyle name="SAPBEXexcGood2 3 2 2 3 4" xfId="31306"/>
    <cellStyle name="SAPBEXexcGood2 3 2 2 3 4 2" xfId="31307"/>
    <cellStyle name="SAPBEXexcGood2 3 2 2 3 5" xfId="31308"/>
    <cellStyle name="SAPBEXexcGood2 3 2 2 3 5 2" xfId="31309"/>
    <cellStyle name="SAPBEXexcGood2 3 2 2 3 6" xfId="31310"/>
    <cellStyle name="SAPBEXexcGood2 3 2 2 4" xfId="31311"/>
    <cellStyle name="SAPBEXexcGood2 3 2 2 4 2" xfId="31312"/>
    <cellStyle name="SAPBEXexcGood2 3 2 2 4 2 2" xfId="31313"/>
    <cellStyle name="SAPBEXexcGood2 3 2 2 4 2 2 2" xfId="31314"/>
    <cellStyle name="SAPBEXexcGood2 3 2 2 4 2 3" xfId="31315"/>
    <cellStyle name="SAPBEXexcGood2 3 2 2 4 3" xfId="31316"/>
    <cellStyle name="SAPBEXexcGood2 3 2 2 4 3 2" xfId="31317"/>
    <cellStyle name="SAPBEXexcGood2 3 2 2 4 3 2 2" xfId="31318"/>
    <cellStyle name="SAPBEXexcGood2 3 2 2 4 3 3" xfId="31319"/>
    <cellStyle name="SAPBEXexcGood2 3 2 2 4 4" xfId="31320"/>
    <cellStyle name="SAPBEXexcGood2 3 2 2 4 4 2" xfId="31321"/>
    <cellStyle name="SAPBEXexcGood2 3 2 2 4 5" xfId="31322"/>
    <cellStyle name="SAPBEXexcGood2 3 2 2 4 5 2" xfId="31323"/>
    <cellStyle name="SAPBEXexcGood2 3 2 2 4 6" xfId="31324"/>
    <cellStyle name="SAPBEXexcGood2 3 2 2 5" xfId="31325"/>
    <cellStyle name="SAPBEXexcGood2 3 2 2 5 2" xfId="31326"/>
    <cellStyle name="SAPBEXexcGood2 3 2 2 5 2 2" xfId="31327"/>
    <cellStyle name="SAPBEXexcGood2 3 2 2 5 3" xfId="31328"/>
    <cellStyle name="SAPBEXexcGood2 3 2 2 6" xfId="31329"/>
    <cellStyle name="SAPBEXexcGood2 3 2 2_Other Benefits Allocation %" xfId="31330"/>
    <cellStyle name="SAPBEXexcGood2 3 2 3" xfId="31331"/>
    <cellStyle name="SAPBEXexcGood2 3 2 3 2" xfId="31332"/>
    <cellStyle name="SAPBEXexcGood2 3 2 3 2 2" xfId="31333"/>
    <cellStyle name="SAPBEXexcGood2 3 2 3 2 2 2" xfId="31334"/>
    <cellStyle name="SAPBEXexcGood2 3 2 3 2 3" xfId="31335"/>
    <cellStyle name="SAPBEXexcGood2 3 2 3 3" xfId="31336"/>
    <cellStyle name="SAPBEXexcGood2 3 2 3 3 2" xfId="31337"/>
    <cellStyle name="SAPBEXexcGood2 3 2 3 3 2 2" xfId="31338"/>
    <cellStyle name="SAPBEXexcGood2 3 2 3 3 3" xfId="31339"/>
    <cellStyle name="SAPBEXexcGood2 3 2 3 4" xfId="31340"/>
    <cellStyle name="SAPBEXexcGood2 3 2 3 4 2" xfId="31341"/>
    <cellStyle name="SAPBEXexcGood2 3 2 3 5" xfId="31342"/>
    <cellStyle name="SAPBEXexcGood2 3 2 3 5 2" xfId="31343"/>
    <cellStyle name="SAPBEXexcGood2 3 2 3 6" xfId="31344"/>
    <cellStyle name="SAPBEXexcGood2 3 2 4" xfId="31345"/>
    <cellStyle name="SAPBEXexcGood2 3 2 4 2" xfId="31346"/>
    <cellStyle name="SAPBEXexcGood2 3 2 4 2 2" xfId="31347"/>
    <cellStyle name="SAPBEXexcGood2 3 2 4 2 2 2" xfId="31348"/>
    <cellStyle name="SAPBEXexcGood2 3 2 4 2 3" xfId="31349"/>
    <cellStyle name="SAPBEXexcGood2 3 2 4 3" xfId="31350"/>
    <cellStyle name="SAPBEXexcGood2 3 2 4 3 2" xfId="31351"/>
    <cellStyle name="SAPBEXexcGood2 3 2 4 3 2 2" xfId="31352"/>
    <cellStyle name="SAPBEXexcGood2 3 2 4 3 3" xfId="31353"/>
    <cellStyle name="SAPBEXexcGood2 3 2 4 4" xfId="31354"/>
    <cellStyle name="SAPBEXexcGood2 3 2 4 4 2" xfId="31355"/>
    <cellStyle name="SAPBEXexcGood2 3 2 4 5" xfId="31356"/>
    <cellStyle name="SAPBEXexcGood2 3 2 4 5 2" xfId="31357"/>
    <cellStyle name="SAPBEXexcGood2 3 2 4 6" xfId="31358"/>
    <cellStyle name="SAPBEXexcGood2 3 2 5" xfId="31359"/>
    <cellStyle name="SAPBEXexcGood2 3 2 5 2" xfId="31360"/>
    <cellStyle name="SAPBEXexcGood2 3 2 5 2 2" xfId="31361"/>
    <cellStyle name="SAPBEXexcGood2 3 2 5 2 2 2" xfId="31362"/>
    <cellStyle name="SAPBEXexcGood2 3 2 5 2 3" xfId="31363"/>
    <cellStyle name="SAPBEXexcGood2 3 2 5 3" xfId="31364"/>
    <cellStyle name="SAPBEXexcGood2 3 2 5 3 2" xfId="31365"/>
    <cellStyle name="SAPBEXexcGood2 3 2 5 3 2 2" xfId="31366"/>
    <cellStyle name="SAPBEXexcGood2 3 2 5 3 3" xfId="31367"/>
    <cellStyle name="SAPBEXexcGood2 3 2 5 4" xfId="31368"/>
    <cellStyle name="SAPBEXexcGood2 3 2 5 4 2" xfId="31369"/>
    <cellStyle name="SAPBEXexcGood2 3 2 5 5" xfId="31370"/>
    <cellStyle name="SAPBEXexcGood2 3 2 5 5 2" xfId="31371"/>
    <cellStyle name="SAPBEXexcGood2 3 2 5 6" xfId="31372"/>
    <cellStyle name="SAPBEXexcGood2 3 2 6" xfId="31373"/>
    <cellStyle name="SAPBEXexcGood2 3 2 6 2" xfId="31374"/>
    <cellStyle name="SAPBEXexcGood2 3 2 6 2 2" xfId="31375"/>
    <cellStyle name="SAPBEXexcGood2 3 2 6 2 3" xfId="31376"/>
    <cellStyle name="SAPBEXexcGood2 3 2 6 3" xfId="31377"/>
    <cellStyle name="SAPBEXexcGood2 3 2 6 4" xfId="31378"/>
    <cellStyle name="SAPBEXexcGood2 3 2 7" xfId="31379"/>
    <cellStyle name="SAPBEXexcGood2 3 2 7 2" xfId="31380"/>
    <cellStyle name="SAPBEXexcGood2 3 2 7 3" xfId="31381"/>
    <cellStyle name="SAPBEXexcGood2 3 2 8" xfId="31382"/>
    <cellStyle name="SAPBEXexcGood2 3 2 9" xfId="31383"/>
    <cellStyle name="SAPBEXexcGood2 3 2_Other Benefits Allocation %" xfId="31384"/>
    <cellStyle name="SAPBEXexcGood2 3 3" xfId="31385"/>
    <cellStyle name="SAPBEXexcGood2 3 3 2" xfId="31386"/>
    <cellStyle name="SAPBEXexcGood2 3 3 2 2" xfId="31387"/>
    <cellStyle name="SAPBEXexcGood2 3 3 2 2 2" xfId="31388"/>
    <cellStyle name="SAPBEXexcGood2 3 3 2 2 3" xfId="31389"/>
    <cellStyle name="SAPBEXexcGood2 3 3 2 3" xfId="31390"/>
    <cellStyle name="SAPBEXexcGood2 3 3 2 4" xfId="31391"/>
    <cellStyle name="SAPBEXexcGood2 3 3 3" xfId="31392"/>
    <cellStyle name="SAPBEXexcGood2 3 3 3 2" xfId="31393"/>
    <cellStyle name="SAPBEXexcGood2 3 3 3 2 2" xfId="31394"/>
    <cellStyle name="SAPBEXexcGood2 3 3 3 2 3" xfId="31395"/>
    <cellStyle name="SAPBEXexcGood2 3 3 3 3" xfId="31396"/>
    <cellStyle name="SAPBEXexcGood2 3 3 3 4" xfId="31397"/>
    <cellStyle name="SAPBEXexcGood2 3 3 4" xfId="31398"/>
    <cellStyle name="SAPBEXexcGood2 3 3 4 2" xfId="31399"/>
    <cellStyle name="SAPBEXexcGood2 3 3 4 2 2" xfId="31400"/>
    <cellStyle name="SAPBEXexcGood2 3 3 4 2 3" xfId="31401"/>
    <cellStyle name="SAPBEXexcGood2 3 3 4 3" xfId="31402"/>
    <cellStyle name="SAPBEXexcGood2 3 3 4 4" xfId="31403"/>
    <cellStyle name="SAPBEXexcGood2 3 3 5" xfId="31404"/>
    <cellStyle name="SAPBEXexcGood2 3 3 5 2" xfId="31405"/>
    <cellStyle name="SAPBEXexcGood2 3 3 5 2 2" xfId="31406"/>
    <cellStyle name="SAPBEXexcGood2 3 3 5 2 3" xfId="31407"/>
    <cellStyle name="SAPBEXexcGood2 3 3 5 3" xfId="31408"/>
    <cellStyle name="SAPBEXexcGood2 3 3 5 4" xfId="31409"/>
    <cellStyle name="SAPBEXexcGood2 3 3 6" xfId="31410"/>
    <cellStyle name="SAPBEXexcGood2 3 3 6 2" xfId="31411"/>
    <cellStyle name="SAPBEXexcGood2 3 3 6 2 2" xfId="31412"/>
    <cellStyle name="SAPBEXexcGood2 3 3 6 2 3" xfId="31413"/>
    <cellStyle name="SAPBEXexcGood2 3 3 6 3" xfId="31414"/>
    <cellStyle name="SAPBEXexcGood2 3 3 6 4" xfId="31415"/>
    <cellStyle name="SAPBEXexcGood2 3 3 7" xfId="31416"/>
    <cellStyle name="SAPBEXexcGood2 3 3 7 2" xfId="31417"/>
    <cellStyle name="SAPBEXexcGood2 3 3 7 3" xfId="31418"/>
    <cellStyle name="SAPBEXexcGood2 3 3 8" xfId="31419"/>
    <cellStyle name="SAPBEXexcGood2 3 3 9" xfId="31420"/>
    <cellStyle name="SAPBEXexcGood2 3 4" xfId="31421"/>
    <cellStyle name="SAPBEXexcGood2 3 4 2" xfId="31422"/>
    <cellStyle name="SAPBEXexcGood2 3 4 2 2" xfId="31423"/>
    <cellStyle name="SAPBEXexcGood2 3 4 2 2 2" xfId="31424"/>
    <cellStyle name="SAPBEXexcGood2 3 4 2 2 2 2" xfId="31425"/>
    <cellStyle name="SAPBEXexcGood2 3 4 2 2 3" xfId="31426"/>
    <cellStyle name="SAPBEXexcGood2 3 4 2 3" xfId="31427"/>
    <cellStyle name="SAPBEXexcGood2 3 4 2 3 2" xfId="31428"/>
    <cellStyle name="SAPBEXexcGood2 3 4 2 3 2 2" xfId="31429"/>
    <cellStyle name="SAPBEXexcGood2 3 4 2 3 3" xfId="31430"/>
    <cellStyle name="SAPBEXexcGood2 3 4 2 4" xfId="31431"/>
    <cellStyle name="SAPBEXexcGood2 3 4 2 4 2" xfId="31432"/>
    <cellStyle name="SAPBEXexcGood2 3 4 2 5" xfId="31433"/>
    <cellStyle name="SAPBEXexcGood2 3 4 2 5 2" xfId="31434"/>
    <cellStyle name="SAPBEXexcGood2 3 4 2 6" xfId="31435"/>
    <cellStyle name="SAPBEXexcGood2 3 4 3" xfId="31436"/>
    <cellStyle name="SAPBEXexcGood2 3 4 3 2" xfId="31437"/>
    <cellStyle name="SAPBEXexcGood2 3 4 3 2 2" xfId="31438"/>
    <cellStyle name="SAPBEXexcGood2 3 4 3 2 2 2" xfId="31439"/>
    <cellStyle name="SAPBEXexcGood2 3 4 3 2 3" xfId="31440"/>
    <cellStyle name="SAPBEXexcGood2 3 4 3 3" xfId="31441"/>
    <cellStyle name="SAPBEXexcGood2 3 4 3 3 2" xfId="31442"/>
    <cellStyle name="SAPBEXexcGood2 3 4 3 3 2 2" xfId="31443"/>
    <cellStyle name="SAPBEXexcGood2 3 4 3 3 3" xfId="31444"/>
    <cellStyle name="SAPBEXexcGood2 3 4 3 4" xfId="31445"/>
    <cellStyle name="SAPBEXexcGood2 3 4 3 4 2" xfId="31446"/>
    <cellStyle name="SAPBEXexcGood2 3 4 3 5" xfId="31447"/>
    <cellStyle name="SAPBEXexcGood2 3 4 3 5 2" xfId="31448"/>
    <cellStyle name="SAPBEXexcGood2 3 4 3 6" xfId="31449"/>
    <cellStyle name="SAPBEXexcGood2 3 4 4" xfId="31450"/>
    <cellStyle name="SAPBEXexcGood2 3 4 4 2" xfId="31451"/>
    <cellStyle name="SAPBEXexcGood2 3 4 4 2 2" xfId="31452"/>
    <cellStyle name="SAPBEXexcGood2 3 4 4 2 3" xfId="31453"/>
    <cellStyle name="SAPBEXexcGood2 3 4 4 3" xfId="31454"/>
    <cellStyle name="SAPBEXexcGood2 3 4 4 4" xfId="31455"/>
    <cellStyle name="SAPBEXexcGood2 3 4 5" xfId="31456"/>
    <cellStyle name="SAPBEXexcGood2 3 4 5 2" xfId="31457"/>
    <cellStyle name="SAPBEXexcGood2 3 4 5 2 2" xfId="31458"/>
    <cellStyle name="SAPBEXexcGood2 3 4 5 2 3" xfId="31459"/>
    <cellStyle name="SAPBEXexcGood2 3 4 5 3" xfId="31460"/>
    <cellStyle name="SAPBEXexcGood2 3 4 5 4" xfId="31461"/>
    <cellStyle name="SAPBEXexcGood2 3 4 6" xfId="31462"/>
    <cellStyle name="SAPBEXexcGood2 3 4 6 2" xfId="31463"/>
    <cellStyle name="SAPBEXexcGood2 3 4 6 2 2" xfId="31464"/>
    <cellStyle name="SAPBEXexcGood2 3 4 6 2 3" xfId="31465"/>
    <cellStyle name="SAPBEXexcGood2 3 4 6 3" xfId="31466"/>
    <cellStyle name="SAPBEXexcGood2 3 4 6 4" xfId="31467"/>
    <cellStyle name="SAPBEXexcGood2 3 4 7" xfId="31468"/>
    <cellStyle name="SAPBEXexcGood2 3 4 7 2" xfId="31469"/>
    <cellStyle name="SAPBEXexcGood2 3 4 7 3" xfId="31470"/>
    <cellStyle name="SAPBEXexcGood2 3 4 8" xfId="31471"/>
    <cellStyle name="SAPBEXexcGood2 3 4 9" xfId="31472"/>
    <cellStyle name="SAPBEXexcGood2 3 4_Other Benefits Allocation %" xfId="31473"/>
    <cellStyle name="SAPBEXexcGood2 3 5" xfId="31474"/>
    <cellStyle name="SAPBEXexcGood2 3 5 2" xfId="31475"/>
    <cellStyle name="SAPBEXexcGood2 3 5 2 2" xfId="31476"/>
    <cellStyle name="SAPBEXexcGood2 3 5 2 2 2" xfId="31477"/>
    <cellStyle name="SAPBEXexcGood2 3 5 2 3" xfId="31478"/>
    <cellStyle name="SAPBEXexcGood2 3 5 3" xfId="31479"/>
    <cellStyle name="SAPBEXexcGood2 3 5 3 2" xfId="31480"/>
    <cellStyle name="SAPBEXexcGood2 3 5 3 2 2" xfId="31481"/>
    <cellStyle name="SAPBEXexcGood2 3 5 3 3" xfId="31482"/>
    <cellStyle name="SAPBEXexcGood2 3 5 4" xfId="31483"/>
    <cellStyle name="SAPBEXexcGood2 3 5 4 2" xfId="31484"/>
    <cellStyle name="SAPBEXexcGood2 3 5 5" xfId="31485"/>
    <cellStyle name="SAPBEXexcGood2 3 5 5 2" xfId="31486"/>
    <cellStyle name="SAPBEXexcGood2 3 5 6" xfId="31487"/>
    <cellStyle name="SAPBEXexcGood2 3 6" xfId="31488"/>
    <cellStyle name="SAPBEXexcGood2 3 6 2" xfId="31489"/>
    <cellStyle name="SAPBEXexcGood2 3 6 2 2" xfId="31490"/>
    <cellStyle name="SAPBEXexcGood2 3 6 2 2 2" xfId="31491"/>
    <cellStyle name="SAPBEXexcGood2 3 6 2 3" xfId="31492"/>
    <cellStyle name="SAPBEXexcGood2 3 6 3" xfId="31493"/>
    <cellStyle name="SAPBEXexcGood2 3 6 3 2" xfId="31494"/>
    <cellStyle name="SAPBEXexcGood2 3 6 3 2 2" xfId="31495"/>
    <cellStyle name="SAPBEXexcGood2 3 6 3 3" xfId="31496"/>
    <cellStyle name="SAPBEXexcGood2 3 6 4" xfId="31497"/>
    <cellStyle name="SAPBEXexcGood2 3 6 4 2" xfId="31498"/>
    <cellStyle name="SAPBEXexcGood2 3 6 5" xfId="31499"/>
    <cellStyle name="SAPBEXexcGood2 3 6 5 2" xfId="31500"/>
    <cellStyle name="SAPBEXexcGood2 3 6 6" xfId="31501"/>
    <cellStyle name="SAPBEXexcGood2 3 7" xfId="31502"/>
    <cellStyle name="SAPBEXexcGood2 3 7 2" xfId="31503"/>
    <cellStyle name="SAPBEXexcGood2 3 7 2 2" xfId="31504"/>
    <cellStyle name="SAPBEXexcGood2 3 7 2 2 2" xfId="31505"/>
    <cellStyle name="SAPBEXexcGood2 3 7 2 3" xfId="31506"/>
    <cellStyle name="SAPBEXexcGood2 3 7 3" xfId="31507"/>
    <cellStyle name="SAPBEXexcGood2 3 7 3 2" xfId="31508"/>
    <cellStyle name="SAPBEXexcGood2 3 7 3 2 2" xfId="31509"/>
    <cellStyle name="SAPBEXexcGood2 3 7 3 3" xfId="31510"/>
    <cellStyle name="SAPBEXexcGood2 3 7 4" xfId="31511"/>
    <cellStyle name="SAPBEXexcGood2 3 7 4 2" xfId="31512"/>
    <cellStyle name="SAPBEXexcGood2 3 7 5" xfId="31513"/>
    <cellStyle name="SAPBEXexcGood2 3 7 5 2" xfId="31514"/>
    <cellStyle name="SAPBEXexcGood2 3 7 6" xfId="31515"/>
    <cellStyle name="SAPBEXexcGood2 3 8" xfId="31516"/>
    <cellStyle name="SAPBEXexcGood2 3 8 2" xfId="31517"/>
    <cellStyle name="SAPBEXexcGood2 3 8 2 2" xfId="31518"/>
    <cellStyle name="SAPBEXexcGood2 3 8 2 3" xfId="31519"/>
    <cellStyle name="SAPBEXexcGood2 3 8 3" xfId="31520"/>
    <cellStyle name="SAPBEXexcGood2 3 8 4" xfId="31521"/>
    <cellStyle name="SAPBEXexcGood2 3 9" xfId="31522"/>
    <cellStyle name="SAPBEXexcGood2 3 9 2" xfId="31523"/>
    <cellStyle name="SAPBEXexcGood2 3 9 2 2" xfId="31524"/>
    <cellStyle name="SAPBEXexcGood2 3 9 2 3" xfId="31525"/>
    <cellStyle name="SAPBEXexcGood2 3 9 3" xfId="31526"/>
    <cellStyle name="SAPBEXexcGood2 3 9 4" xfId="31527"/>
    <cellStyle name="SAPBEXexcGood2 3_401K Summary" xfId="31528"/>
    <cellStyle name="SAPBEXexcGood2 4" xfId="31529"/>
    <cellStyle name="SAPBEXexcGood2 4 10" xfId="31530"/>
    <cellStyle name="SAPBEXexcGood2 4 10 2" xfId="31531"/>
    <cellStyle name="SAPBEXexcGood2 4 10 2 2" xfId="31532"/>
    <cellStyle name="SAPBEXexcGood2 4 10 3" xfId="31533"/>
    <cellStyle name="SAPBEXexcGood2 4 11" xfId="31534"/>
    <cellStyle name="SAPBEXexcGood2 4 11 2" xfId="31535"/>
    <cellStyle name="SAPBEXexcGood2 4 11 2 2" xfId="31536"/>
    <cellStyle name="SAPBEXexcGood2 4 11 3" xfId="31537"/>
    <cellStyle name="SAPBEXexcGood2 4 12" xfId="31538"/>
    <cellStyle name="SAPBEXexcGood2 4 12 2" xfId="31539"/>
    <cellStyle name="SAPBEXexcGood2 4 13" xfId="31540"/>
    <cellStyle name="SAPBEXexcGood2 4 2" xfId="31541"/>
    <cellStyle name="SAPBEXexcGood2 4 2 2" xfId="31542"/>
    <cellStyle name="SAPBEXexcGood2 4 2 2 2" xfId="31543"/>
    <cellStyle name="SAPBEXexcGood2 4 2 2 3" xfId="31544"/>
    <cellStyle name="SAPBEXexcGood2 4 2 3" xfId="31545"/>
    <cellStyle name="SAPBEXexcGood2 4 2 4" xfId="31546"/>
    <cellStyle name="SAPBEXexcGood2 4 2_Other Benefits Allocation %" xfId="31547"/>
    <cellStyle name="SAPBEXexcGood2 4 3" xfId="31548"/>
    <cellStyle name="SAPBEXexcGood2 4 3 2" xfId="31549"/>
    <cellStyle name="SAPBEXexcGood2 4 3 2 2" xfId="31550"/>
    <cellStyle name="SAPBEXexcGood2 4 3 2 2 2" xfId="31551"/>
    <cellStyle name="SAPBEXexcGood2 4 3 2 2 2 2" xfId="31552"/>
    <cellStyle name="SAPBEXexcGood2 4 3 2 2 3" xfId="31553"/>
    <cellStyle name="SAPBEXexcGood2 4 3 2 3" xfId="31554"/>
    <cellStyle name="SAPBEXexcGood2 4 3 2 3 2" xfId="31555"/>
    <cellStyle name="SAPBEXexcGood2 4 3 2 3 2 2" xfId="31556"/>
    <cellStyle name="SAPBEXexcGood2 4 3 2 3 3" xfId="31557"/>
    <cellStyle name="SAPBEXexcGood2 4 3 2 4" xfId="31558"/>
    <cellStyle name="SAPBEXexcGood2 4 3 2 4 2" xfId="31559"/>
    <cellStyle name="SAPBEXexcGood2 4 3 2 5" xfId="31560"/>
    <cellStyle name="SAPBEXexcGood2 4 3 2 5 2" xfId="31561"/>
    <cellStyle name="SAPBEXexcGood2 4 3 2 6" xfId="31562"/>
    <cellStyle name="SAPBEXexcGood2 4 3 3" xfId="31563"/>
    <cellStyle name="SAPBEXexcGood2 4 3 3 2" xfId="31564"/>
    <cellStyle name="SAPBEXexcGood2 4 3 3 2 2" xfId="31565"/>
    <cellStyle name="SAPBEXexcGood2 4 3 3 2 2 2" xfId="31566"/>
    <cellStyle name="SAPBEXexcGood2 4 3 3 2 3" xfId="31567"/>
    <cellStyle name="SAPBEXexcGood2 4 3 3 3" xfId="31568"/>
    <cellStyle name="SAPBEXexcGood2 4 3 3 3 2" xfId="31569"/>
    <cellStyle name="SAPBEXexcGood2 4 3 3 3 2 2" xfId="31570"/>
    <cellStyle name="SAPBEXexcGood2 4 3 3 3 3" xfId="31571"/>
    <cellStyle name="SAPBEXexcGood2 4 3 3 4" xfId="31572"/>
    <cellStyle name="SAPBEXexcGood2 4 3 3 4 2" xfId="31573"/>
    <cellStyle name="SAPBEXexcGood2 4 3 3 5" xfId="31574"/>
    <cellStyle name="SAPBEXexcGood2 4 3 3 5 2" xfId="31575"/>
    <cellStyle name="SAPBEXexcGood2 4 3 3 6" xfId="31576"/>
    <cellStyle name="SAPBEXexcGood2 4 3 4" xfId="31577"/>
    <cellStyle name="SAPBEXexcGood2 4 3 4 2" xfId="31578"/>
    <cellStyle name="SAPBEXexcGood2 4 3 4 2 2" xfId="31579"/>
    <cellStyle name="SAPBEXexcGood2 4 3 4 3" xfId="31580"/>
    <cellStyle name="SAPBEXexcGood2 4 3 5" xfId="31581"/>
    <cellStyle name="SAPBEXexcGood2 4 3 5 2" xfId="31582"/>
    <cellStyle name="SAPBEXexcGood2 4 3 5 2 2" xfId="31583"/>
    <cellStyle name="SAPBEXexcGood2 4 3 5 3" xfId="31584"/>
    <cellStyle name="SAPBEXexcGood2 4 3 6" xfId="31585"/>
    <cellStyle name="SAPBEXexcGood2 4 3 6 2" xfId="31586"/>
    <cellStyle name="SAPBEXexcGood2 4 3 7" xfId="31587"/>
    <cellStyle name="SAPBEXexcGood2 4 3 7 2" xfId="31588"/>
    <cellStyle name="SAPBEXexcGood2 4 3 8" xfId="31589"/>
    <cellStyle name="SAPBEXexcGood2 4 3_Other Benefits Allocation %" xfId="31590"/>
    <cellStyle name="SAPBEXexcGood2 4 4" xfId="31591"/>
    <cellStyle name="SAPBEXexcGood2 4 4 2" xfId="31592"/>
    <cellStyle name="SAPBEXexcGood2 4 4 2 2" xfId="31593"/>
    <cellStyle name="SAPBEXexcGood2 4 4 2 3" xfId="31594"/>
    <cellStyle name="SAPBEXexcGood2 4 4 3" xfId="31595"/>
    <cellStyle name="SAPBEXexcGood2 4 4 4" xfId="31596"/>
    <cellStyle name="SAPBEXexcGood2 4 5" xfId="31597"/>
    <cellStyle name="SAPBEXexcGood2 4 5 2" xfId="31598"/>
    <cellStyle name="SAPBEXexcGood2 4 5 2 2" xfId="31599"/>
    <cellStyle name="SAPBEXexcGood2 4 5 2 3" xfId="31600"/>
    <cellStyle name="SAPBEXexcGood2 4 5 3" xfId="31601"/>
    <cellStyle name="SAPBEXexcGood2 4 5 4" xfId="31602"/>
    <cellStyle name="SAPBEXexcGood2 4 6" xfId="31603"/>
    <cellStyle name="SAPBEXexcGood2 4 6 2" xfId="31604"/>
    <cellStyle name="SAPBEXexcGood2 4 6 2 2" xfId="31605"/>
    <cellStyle name="SAPBEXexcGood2 4 6 2 3" xfId="31606"/>
    <cellStyle name="SAPBEXexcGood2 4 6 3" xfId="31607"/>
    <cellStyle name="SAPBEXexcGood2 4 6 4" xfId="31608"/>
    <cellStyle name="SAPBEXexcGood2 4 7" xfId="31609"/>
    <cellStyle name="SAPBEXexcGood2 4 7 2" xfId="31610"/>
    <cellStyle name="SAPBEXexcGood2 4 7 2 2" xfId="31611"/>
    <cellStyle name="SAPBEXexcGood2 4 7 3" xfId="31612"/>
    <cellStyle name="SAPBEXexcGood2 4 8" xfId="31613"/>
    <cellStyle name="SAPBEXexcGood2 4 8 2" xfId="31614"/>
    <cellStyle name="SAPBEXexcGood2 4 8 2 2" xfId="31615"/>
    <cellStyle name="SAPBEXexcGood2 4 8 3" xfId="31616"/>
    <cellStyle name="SAPBEXexcGood2 4 9" xfId="31617"/>
    <cellStyle name="SAPBEXexcGood2 4 9 2" xfId="31618"/>
    <cellStyle name="SAPBEXexcGood2 4 9 2 2" xfId="31619"/>
    <cellStyle name="SAPBEXexcGood2 4 9 3" xfId="31620"/>
    <cellStyle name="SAPBEXexcGood2 4_401K Summary" xfId="31621"/>
    <cellStyle name="SAPBEXexcGood2 5" xfId="31622"/>
    <cellStyle name="SAPBEXexcGood2 5 2" xfId="31623"/>
    <cellStyle name="SAPBEXexcGood2 5 2 2" xfId="31624"/>
    <cellStyle name="SAPBEXexcGood2 5 2 2 2" xfId="31625"/>
    <cellStyle name="SAPBEXexcGood2 5 2 2 3" xfId="31626"/>
    <cellStyle name="SAPBEXexcGood2 5 2 3" xfId="31627"/>
    <cellStyle name="SAPBEXexcGood2 5 2 4" xfId="31628"/>
    <cellStyle name="SAPBEXexcGood2 5 3" xfId="31629"/>
    <cellStyle name="SAPBEXexcGood2 5 3 2" xfId="31630"/>
    <cellStyle name="SAPBEXexcGood2 5 3 2 2" xfId="31631"/>
    <cellStyle name="SAPBEXexcGood2 5 3 2 3" xfId="31632"/>
    <cellStyle name="SAPBEXexcGood2 5 3 3" xfId="31633"/>
    <cellStyle name="SAPBEXexcGood2 5 3 4" xfId="31634"/>
    <cellStyle name="SAPBEXexcGood2 5 4" xfId="31635"/>
    <cellStyle name="SAPBEXexcGood2 5 4 2" xfId="31636"/>
    <cellStyle name="SAPBEXexcGood2 5 4 2 2" xfId="31637"/>
    <cellStyle name="SAPBEXexcGood2 5 4 2 3" xfId="31638"/>
    <cellStyle name="SAPBEXexcGood2 5 4 3" xfId="31639"/>
    <cellStyle name="SAPBEXexcGood2 5 4 4" xfId="31640"/>
    <cellStyle name="SAPBEXexcGood2 5 5" xfId="31641"/>
    <cellStyle name="SAPBEXexcGood2 5 5 2" xfId="31642"/>
    <cellStyle name="SAPBEXexcGood2 5 5 2 2" xfId="31643"/>
    <cellStyle name="SAPBEXexcGood2 5 5 2 3" xfId="31644"/>
    <cellStyle name="SAPBEXexcGood2 5 5 3" xfId="31645"/>
    <cellStyle name="SAPBEXexcGood2 5 5 4" xfId="31646"/>
    <cellStyle name="SAPBEXexcGood2 5 6" xfId="31647"/>
    <cellStyle name="SAPBEXexcGood2 5 6 2" xfId="31648"/>
    <cellStyle name="SAPBEXexcGood2 5 6 2 2" xfId="31649"/>
    <cellStyle name="SAPBEXexcGood2 5 6 2 3" xfId="31650"/>
    <cellStyle name="SAPBEXexcGood2 5 6 3" xfId="31651"/>
    <cellStyle name="SAPBEXexcGood2 5 6 4" xfId="31652"/>
    <cellStyle name="SAPBEXexcGood2 5 7" xfId="31653"/>
    <cellStyle name="SAPBEXexcGood2 5 7 2" xfId="31654"/>
    <cellStyle name="SAPBEXexcGood2 5 7 3" xfId="31655"/>
    <cellStyle name="SAPBEXexcGood2 5 8" xfId="31656"/>
    <cellStyle name="SAPBEXexcGood2 5 9" xfId="31657"/>
    <cellStyle name="SAPBEXexcGood2 5_Other Benefits Allocation %" xfId="31658"/>
    <cellStyle name="SAPBEXexcGood2 6" xfId="31659"/>
    <cellStyle name="SAPBEXexcGood2 6 2" xfId="31660"/>
    <cellStyle name="SAPBEXexcGood2 6 2 2" xfId="31661"/>
    <cellStyle name="SAPBEXexcGood2 6 2 2 2" xfId="31662"/>
    <cellStyle name="SAPBEXexcGood2 6 2 2 3" xfId="31663"/>
    <cellStyle name="SAPBEXexcGood2 6 2 3" xfId="31664"/>
    <cellStyle name="SAPBEXexcGood2 6 2 4" xfId="31665"/>
    <cellStyle name="SAPBEXexcGood2 6 3" xfId="31666"/>
    <cellStyle name="SAPBEXexcGood2 6 3 2" xfId="31667"/>
    <cellStyle name="SAPBEXexcGood2 6 3 2 2" xfId="31668"/>
    <cellStyle name="SAPBEXexcGood2 6 3 2 3" xfId="31669"/>
    <cellStyle name="SAPBEXexcGood2 6 3 3" xfId="31670"/>
    <cellStyle name="SAPBEXexcGood2 6 3 4" xfId="31671"/>
    <cellStyle name="SAPBEXexcGood2 6 4" xfId="31672"/>
    <cellStyle name="SAPBEXexcGood2 6 4 2" xfId="31673"/>
    <cellStyle name="SAPBEXexcGood2 6 4 2 2" xfId="31674"/>
    <cellStyle name="SAPBEXexcGood2 6 4 2 3" xfId="31675"/>
    <cellStyle name="SAPBEXexcGood2 6 4 3" xfId="31676"/>
    <cellStyle name="SAPBEXexcGood2 6 4 4" xfId="31677"/>
    <cellStyle name="SAPBEXexcGood2 6 5" xfId="31678"/>
    <cellStyle name="SAPBEXexcGood2 6 5 2" xfId="31679"/>
    <cellStyle name="SAPBEXexcGood2 6 5 2 2" xfId="31680"/>
    <cellStyle name="SAPBEXexcGood2 6 5 2 3" xfId="31681"/>
    <cellStyle name="SAPBEXexcGood2 6 5 3" xfId="31682"/>
    <cellStyle name="SAPBEXexcGood2 6 5 4" xfId="31683"/>
    <cellStyle name="SAPBEXexcGood2 6 6" xfId="31684"/>
    <cellStyle name="SAPBEXexcGood2 6 6 2" xfId="31685"/>
    <cellStyle name="SAPBEXexcGood2 6 6 2 2" xfId="31686"/>
    <cellStyle name="SAPBEXexcGood2 6 6 2 3" xfId="31687"/>
    <cellStyle name="SAPBEXexcGood2 6 6 3" xfId="31688"/>
    <cellStyle name="SAPBEXexcGood2 6 6 4" xfId="31689"/>
    <cellStyle name="SAPBEXexcGood2 6 7" xfId="31690"/>
    <cellStyle name="SAPBEXexcGood2 6 7 2" xfId="31691"/>
    <cellStyle name="SAPBEXexcGood2 6 7 3" xfId="31692"/>
    <cellStyle name="SAPBEXexcGood2 6 8" xfId="31693"/>
    <cellStyle name="SAPBEXexcGood2 6 9" xfId="31694"/>
    <cellStyle name="SAPBEXexcGood2 6_Other Benefits Allocation %" xfId="31695"/>
    <cellStyle name="SAPBEXexcGood2 7" xfId="31696"/>
    <cellStyle name="SAPBEXexcGood2 7 2" xfId="31697"/>
    <cellStyle name="SAPBEXexcGood2 7 2 2" xfId="31698"/>
    <cellStyle name="SAPBEXexcGood2 7 2 3" xfId="31699"/>
    <cellStyle name="SAPBEXexcGood2 7 3" xfId="31700"/>
    <cellStyle name="SAPBEXexcGood2 7 4" xfId="31701"/>
    <cellStyle name="SAPBEXexcGood2 7_Other Benefits Allocation %" xfId="31702"/>
    <cellStyle name="SAPBEXexcGood2 8" xfId="31703"/>
    <cellStyle name="SAPBEXexcGood2 8 2" xfId="31704"/>
    <cellStyle name="SAPBEXexcGood2 8 2 2" xfId="31705"/>
    <cellStyle name="SAPBEXexcGood2 8 2 3" xfId="31706"/>
    <cellStyle name="SAPBEXexcGood2 8 3" xfId="31707"/>
    <cellStyle name="SAPBEXexcGood2 8 4" xfId="31708"/>
    <cellStyle name="SAPBEXexcGood2 8_Other Benefits Allocation %" xfId="31709"/>
    <cellStyle name="SAPBEXexcGood2 9" xfId="31710"/>
    <cellStyle name="SAPBEXexcGood2 9 2" xfId="31711"/>
    <cellStyle name="SAPBEXexcGood2 9 2 2" xfId="31712"/>
    <cellStyle name="SAPBEXexcGood2 9 2 2 2" xfId="31713"/>
    <cellStyle name="SAPBEXexcGood2 9 2 2 2 2" xfId="31714"/>
    <cellStyle name="SAPBEXexcGood2 9 2 2 3" xfId="31715"/>
    <cellStyle name="SAPBEXexcGood2 9 2 3" xfId="31716"/>
    <cellStyle name="SAPBEXexcGood2 9 2 3 2" xfId="31717"/>
    <cellStyle name="SAPBEXexcGood2 9 2 3 2 2" xfId="31718"/>
    <cellStyle name="SAPBEXexcGood2 9 2 3 3" xfId="31719"/>
    <cellStyle name="SAPBEXexcGood2 9 2 4" xfId="31720"/>
    <cellStyle name="SAPBEXexcGood2 9 2 4 2" xfId="31721"/>
    <cellStyle name="SAPBEXexcGood2 9 2 5" xfId="31722"/>
    <cellStyle name="SAPBEXexcGood2 9 2 5 2" xfId="31723"/>
    <cellStyle name="SAPBEXexcGood2 9 2 6" xfId="31724"/>
    <cellStyle name="SAPBEXexcGood2 9 3" xfId="31725"/>
    <cellStyle name="SAPBEXexcGood2 9 3 2" xfId="31726"/>
    <cellStyle name="SAPBEXexcGood2 9 3 2 2" xfId="31727"/>
    <cellStyle name="SAPBEXexcGood2 9 3 2 2 2" xfId="31728"/>
    <cellStyle name="SAPBEXexcGood2 9 3 2 3" xfId="31729"/>
    <cellStyle name="SAPBEXexcGood2 9 3 3" xfId="31730"/>
    <cellStyle name="SAPBEXexcGood2 9 3 3 2" xfId="31731"/>
    <cellStyle name="SAPBEXexcGood2 9 3 3 2 2" xfId="31732"/>
    <cellStyle name="SAPBEXexcGood2 9 3 3 3" xfId="31733"/>
    <cellStyle name="SAPBEXexcGood2 9 3 4" xfId="31734"/>
    <cellStyle name="SAPBEXexcGood2 9 3 4 2" xfId="31735"/>
    <cellStyle name="SAPBEXexcGood2 9 3 5" xfId="31736"/>
    <cellStyle name="SAPBEXexcGood2 9 3 5 2" xfId="31737"/>
    <cellStyle name="SAPBEXexcGood2 9 3 6" xfId="31738"/>
    <cellStyle name="SAPBEXexcGood2 9 4" xfId="31739"/>
    <cellStyle name="SAPBEXexcGood2 9 4 2" xfId="31740"/>
    <cellStyle name="SAPBEXexcGood2 9 4 2 2" xfId="31741"/>
    <cellStyle name="SAPBEXexcGood2 9 4 3" xfId="31742"/>
    <cellStyle name="SAPBEXexcGood2 9 5" xfId="31743"/>
    <cellStyle name="SAPBEXexcGood2 9 5 2" xfId="31744"/>
    <cellStyle name="SAPBEXexcGood2 9 5 2 2" xfId="31745"/>
    <cellStyle name="SAPBEXexcGood2 9 5 3" xfId="31746"/>
    <cellStyle name="SAPBEXexcGood2 9 6" xfId="31747"/>
    <cellStyle name="SAPBEXexcGood2 9 6 2" xfId="31748"/>
    <cellStyle name="SAPBEXexcGood2 9 7" xfId="31749"/>
    <cellStyle name="SAPBEXexcGood2 9 7 2" xfId="31750"/>
    <cellStyle name="SAPBEXexcGood2 9 8" xfId="31751"/>
    <cellStyle name="SAPBEXexcGood2 9_Other Benefits Allocation %" xfId="31752"/>
    <cellStyle name="SAPBEXexcGood2_2016-18 Budget Payroll" xfId="31753"/>
    <cellStyle name="SAPBEXexcGood3" xfId="31754"/>
    <cellStyle name="SAPBEXexcGood3 10" xfId="31755"/>
    <cellStyle name="SAPBEXexcGood3 10 2" xfId="31756"/>
    <cellStyle name="SAPBEXexcGood3 10 2 2" xfId="31757"/>
    <cellStyle name="SAPBEXexcGood3 10 2 2 2" xfId="31758"/>
    <cellStyle name="SAPBEXexcGood3 10 2 3" xfId="31759"/>
    <cellStyle name="SAPBEXexcGood3 10 3" xfId="31760"/>
    <cellStyle name="SAPBEXexcGood3 10 3 2" xfId="31761"/>
    <cellStyle name="SAPBEXexcGood3 10 3 2 2" xfId="31762"/>
    <cellStyle name="SAPBEXexcGood3 10 3 3" xfId="31763"/>
    <cellStyle name="SAPBEXexcGood3 10 4" xfId="31764"/>
    <cellStyle name="SAPBEXexcGood3 10 4 2" xfId="31765"/>
    <cellStyle name="SAPBEXexcGood3 10 5" xfId="31766"/>
    <cellStyle name="SAPBEXexcGood3 10 5 2" xfId="31767"/>
    <cellStyle name="SAPBEXexcGood3 10 6" xfId="31768"/>
    <cellStyle name="SAPBEXexcGood3 11" xfId="31769"/>
    <cellStyle name="SAPBEXexcGood3 11 2" xfId="31770"/>
    <cellStyle name="SAPBEXexcGood3 11 2 2" xfId="31771"/>
    <cellStyle name="SAPBEXexcGood3 11 2 2 2" xfId="31772"/>
    <cellStyle name="SAPBEXexcGood3 11 2 3" xfId="31773"/>
    <cellStyle name="SAPBEXexcGood3 11 3" xfId="31774"/>
    <cellStyle name="SAPBEXexcGood3 11 3 2" xfId="31775"/>
    <cellStyle name="SAPBEXexcGood3 11 3 2 2" xfId="31776"/>
    <cellStyle name="SAPBEXexcGood3 11 3 3" xfId="31777"/>
    <cellStyle name="SAPBEXexcGood3 11 4" xfId="31778"/>
    <cellStyle name="SAPBEXexcGood3 11 4 2" xfId="31779"/>
    <cellStyle name="SAPBEXexcGood3 11 5" xfId="31780"/>
    <cellStyle name="SAPBEXexcGood3 11 5 2" xfId="31781"/>
    <cellStyle name="SAPBEXexcGood3 11 6" xfId="31782"/>
    <cellStyle name="SAPBEXexcGood3 12" xfId="31783"/>
    <cellStyle name="SAPBEXexcGood3 12 2" xfId="31784"/>
    <cellStyle name="SAPBEXexcGood3 12 2 2" xfId="31785"/>
    <cellStyle name="SAPBEXexcGood3 12 2 2 2" xfId="31786"/>
    <cellStyle name="SAPBEXexcGood3 12 2 3" xfId="31787"/>
    <cellStyle name="SAPBEXexcGood3 12 3" xfId="31788"/>
    <cellStyle name="SAPBEXexcGood3 12 3 2" xfId="31789"/>
    <cellStyle name="SAPBEXexcGood3 12 3 2 2" xfId="31790"/>
    <cellStyle name="SAPBEXexcGood3 12 3 3" xfId="31791"/>
    <cellStyle name="SAPBEXexcGood3 12 4" xfId="31792"/>
    <cellStyle name="SAPBEXexcGood3 12 4 2" xfId="31793"/>
    <cellStyle name="SAPBEXexcGood3 12 5" xfId="31794"/>
    <cellStyle name="SAPBEXexcGood3 12 5 2" xfId="31795"/>
    <cellStyle name="SAPBEXexcGood3 12 6" xfId="31796"/>
    <cellStyle name="SAPBEXexcGood3 13" xfId="31797"/>
    <cellStyle name="SAPBEXexcGood3 13 2" xfId="31798"/>
    <cellStyle name="SAPBEXexcGood3 13 2 2" xfId="31799"/>
    <cellStyle name="SAPBEXexcGood3 13 3" xfId="31800"/>
    <cellStyle name="SAPBEXexcGood3 14" xfId="31801"/>
    <cellStyle name="SAPBEXexcGood3 14 2" xfId="31802"/>
    <cellStyle name="SAPBEXexcGood3 14 2 2" xfId="31803"/>
    <cellStyle name="SAPBEXexcGood3 14 3" xfId="31804"/>
    <cellStyle name="SAPBEXexcGood3 15" xfId="31805"/>
    <cellStyle name="SAPBEXexcGood3 15 2" xfId="31806"/>
    <cellStyle name="SAPBEXexcGood3 15 2 2" xfId="31807"/>
    <cellStyle name="SAPBEXexcGood3 15 3" xfId="31808"/>
    <cellStyle name="SAPBEXexcGood3 16" xfId="31809"/>
    <cellStyle name="SAPBEXexcGood3 17" xfId="31810"/>
    <cellStyle name="SAPBEXexcGood3 2" xfId="31811"/>
    <cellStyle name="SAPBEXexcGood3 2 10" xfId="31812"/>
    <cellStyle name="SAPBEXexcGood3 2 10 2" xfId="31813"/>
    <cellStyle name="SAPBEXexcGood3 2 10 2 2" xfId="31814"/>
    <cellStyle name="SAPBEXexcGood3 2 10 3" xfId="31815"/>
    <cellStyle name="SAPBEXexcGood3 2 11" xfId="31816"/>
    <cellStyle name="SAPBEXexcGood3 2 11 2" xfId="31817"/>
    <cellStyle name="SAPBEXexcGood3 2 11 2 2" xfId="31818"/>
    <cellStyle name="SAPBEXexcGood3 2 11 3" xfId="31819"/>
    <cellStyle name="SAPBEXexcGood3 2 12" xfId="31820"/>
    <cellStyle name="SAPBEXexcGood3 2 12 2" xfId="31821"/>
    <cellStyle name="SAPBEXexcGood3 2 12 2 2" xfId="31822"/>
    <cellStyle name="SAPBEXexcGood3 2 12 3" xfId="31823"/>
    <cellStyle name="SAPBEXexcGood3 2 13" xfId="31824"/>
    <cellStyle name="SAPBEXexcGood3 2 13 2" xfId="31825"/>
    <cellStyle name="SAPBEXexcGood3 2 13 2 2" xfId="31826"/>
    <cellStyle name="SAPBEXexcGood3 2 13 3" xfId="31827"/>
    <cellStyle name="SAPBEXexcGood3 2 14" xfId="31828"/>
    <cellStyle name="SAPBEXexcGood3 2 14 2" xfId="31829"/>
    <cellStyle name="SAPBEXexcGood3 2 14 3" xfId="31830"/>
    <cellStyle name="SAPBEXexcGood3 2 15" xfId="31831"/>
    <cellStyle name="SAPBEXexcGood3 2 16" xfId="31832"/>
    <cellStyle name="SAPBEXexcGood3 2 2" xfId="31833"/>
    <cellStyle name="SAPBEXexcGood3 2 2 10" xfId="31834"/>
    <cellStyle name="SAPBEXexcGood3 2 2 10 2" xfId="31835"/>
    <cellStyle name="SAPBEXexcGood3 2 2 10 2 2" xfId="31836"/>
    <cellStyle name="SAPBEXexcGood3 2 2 10 3" xfId="31837"/>
    <cellStyle name="SAPBEXexcGood3 2 2 11" xfId="31838"/>
    <cellStyle name="SAPBEXexcGood3 2 2 11 2" xfId="31839"/>
    <cellStyle name="SAPBEXexcGood3 2 2 11 2 2" xfId="31840"/>
    <cellStyle name="SAPBEXexcGood3 2 2 11 3" xfId="31841"/>
    <cellStyle name="SAPBEXexcGood3 2 2 12" xfId="31842"/>
    <cellStyle name="SAPBEXexcGood3 2 2 2" xfId="31843"/>
    <cellStyle name="SAPBEXexcGood3 2 2 2 2" xfId="31844"/>
    <cellStyle name="SAPBEXexcGood3 2 2 2 2 2" xfId="31845"/>
    <cellStyle name="SAPBEXexcGood3 2 2 2 2 2 2" xfId="31846"/>
    <cellStyle name="SAPBEXexcGood3 2 2 2 2 2 2 2" xfId="31847"/>
    <cellStyle name="SAPBEXexcGood3 2 2 2 2 2 3" xfId="31848"/>
    <cellStyle name="SAPBEXexcGood3 2 2 2 2 3" xfId="31849"/>
    <cellStyle name="SAPBEXexcGood3 2 2 2 2 3 2" xfId="31850"/>
    <cellStyle name="SAPBEXexcGood3 2 2 2 2 3 2 2" xfId="31851"/>
    <cellStyle name="SAPBEXexcGood3 2 2 2 2 3 3" xfId="31852"/>
    <cellStyle name="SAPBEXexcGood3 2 2 2 2 4" xfId="31853"/>
    <cellStyle name="SAPBEXexcGood3 2 2 2 2 4 2" xfId="31854"/>
    <cellStyle name="SAPBEXexcGood3 2 2 2 2 5" xfId="31855"/>
    <cellStyle name="SAPBEXexcGood3 2 2 2 2 5 2" xfId="31856"/>
    <cellStyle name="SAPBEXexcGood3 2 2 2 2 6" xfId="31857"/>
    <cellStyle name="SAPBEXexcGood3 2 2 2 3" xfId="31858"/>
    <cellStyle name="SAPBEXexcGood3 2 2 2 3 2" xfId="31859"/>
    <cellStyle name="SAPBEXexcGood3 2 2 2 3 2 2" xfId="31860"/>
    <cellStyle name="SAPBEXexcGood3 2 2 2 3 2 2 2" xfId="31861"/>
    <cellStyle name="SAPBEXexcGood3 2 2 2 3 2 3" xfId="31862"/>
    <cellStyle name="SAPBEXexcGood3 2 2 2 3 3" xfId="31863"/>
    <cellStyle name="SAPBEXexcGood3 2 2 2 3 3 2" xfId="31864"/>
    <cellStyle name="SAPBEXexcGood3 2 2 2 3 3 2 2" xfId="31865"/>
    <cellStyle name="SAPBEXexcGood3 2 2 2 3 3 3" xfId="31866"/>
    <cellStyle name="SAPBEXexcGood3 2 2 2 3 4" xfId="31867"/>
    <cellStyle name="SAPBEXexcGood3 2 2 2 3 4 2" xfId="31868"/>
    <cellStyle name="SAPBEXexcGood3 2 2 2 3 5" xfId="31869"/>
    <cellStyle name="SAPBEXexcGood3 2 2 2 3 5 2" xfId="31870"/>
    <cellStyle name="SAPBEXexcGood3 2 2 2 3 6" xfId="31871"/>
    <cellStyle name="SAPBEXexcGood3 2 2 2 4" xfId="31872"/>
    <cellStyle name="SAPBEXexcGood3 2 2 2 4 2" xfId="31873"/>
    <cellStyle name="SAPBEXexcGood3 2 2 2 4 2 2" xfId="31874"/>
    <cellStyle name="SAPBEXexcGood3 2 2 2 4 2 2 2" xfId="31875"/>
    <cellStyle name="SAPBEXexcGood3 2 2 2 4 2 3" xfId="31876"/>
    <cellStyle name="SAPBEXexcGood3 2 2 2 4 3" xfId="31877"/>
    <cellStyle name="SAPBEXexcGood3 2 2 2 4 3 2" xfId="31878"/>
    <cellStyle name="SAPBEXexcGood3 2 2 2 4 3 2 2" xfId="31879"/>
    <cellStyle name="SAPBEXexcGood3 2 2 2 4 3 3" xfId="31880"/>
    <cellStyle name="SAPBEXexcGood3 2 2 2 4 4" xfId="31881"/>
    <cellStyle name="SAPBEXexcGood3 2 2 2 4 4 2" xfId="31882"/>
    <cellStyle name="SAPBEXexcGood3 2 2 2 4 5" xfId="31883"/>
    <cellStyle name="SAPBEXexcGood3 2 2 2 4 5 2" xfId="31884"/>
    <cellStyle name="SAPBEXexcGood3 2 2 2 4 6" xfId="31885"/>
    <cellStyle name="SAPBEXexcGood3 2 2 2 5" xfId="31886"/>
    <cellStyle name="SAPBEXexcGood3 2 2 2 5 2" xfId="31887"/>
    <cellStyle name="SAPBEXexcGood3 2 2 2 5 2 2" xfId="31888"/>
    <cellStyle name="SAPBEXexcGood3 2 2 2 5 2 3" xfId="31889"/>
    <cellStyle name="SAPBEXexcGood3 2 2 2 5 3" xfId="31890"/>
    <cellStyle name="SAPBEXexcGood3 2 2 2 5 4" xfId="31891"/>
    <cellStyle name="SAPBEXexcGood3 2 2 2 6" xfId="31892"/>
    <cellStyle name="SAPBEXexcGood3 2 2 2 6 2" xfId="31893"/>
    <cellStyle name="SAPBEXexcGood3 2 2 2 6 2 2" xfId="31894"/>
    <cellStyle name="SAPBEXexcGood3 2 2 2 6 2 3" xfId="31895"/>
    <cellStyle name="SAPBEXexcGood3 2 2 2 6 3" xfId="31896"/>
    <cellStyle name="SAPBEXexcGood3 2 2 2 6 4" xfId="31897"/>
    <cellStyle name="SAPBEXexcGood3 2 2 2 7" xfId="31898"/>
    <cellStyle name="SAPBEXexcGood3 2 2 2 7 2" xfId="31899"/>
    <cellStyle name="SAPBEXexcGood3 2 2 2 7 3" xfId="31900"/>
    <cellStyle name="SAPBEXexcGood3 2 2 2 8" xfId="31901"/>
    <cellStyle name="SAPBEXexcGood3 2 2 2 9" xfId="31902"/>
    <cellStyle name="SAPBEXexcGood3 2 2 2_Other Benefits Allocation %" xfId="31903"/>
    <cellStyle name="SAPBEXexcGood3 2 2 3" xfId="31904"/>
    <cellStyle name="SAPBEXexcGood3 2 2 3 2" xfId="31905"/>
    <cellStyle name="SAPBEXexcGood3 2 2 3 2 2" xfId="31906"/>
    <cellStyle name="SAPBEXexcGood3 2 2 3 2 2 2" xfId="31907"/>
    <cellStyle name="SAPBEXexcGood3 2 2 3 2 2 2 2" xfId="31908"/>
    <cellStyle name="SAPBEXexcGood3 2 2 3 2 2 3" xfId="31909"/>
    <cellStyle name="SAPBEXexcGood3 2 2 3 2 3" xfId="31910"/>
    <cellStyle name="SAPBEXexcGood3 2 2 3 2 3 2" xfId="31911"/>
    <cellStyle name="SAPBEXexcGood3 2 2 3 2 3 2 2" xfId="31912"/>
    <cellStyle name="SAPBEXexcGood3 2 2 3 2 3 3" xfId="31913"/>
    <cellStyle name="SAPBEXexcGood3 2 2 3 2 4" xfId="31914"/>
    <cellStyle name="SAPBEXexcGood3 2 2 3 2 4 2" xfId="31915"/>
    <cellStyle name="SAPBEXexcGood3 2 2 3 2 5" xfId="31916"/>
    <cellStyle name="SAPBEXexcGood3 2 2 3 2 5 2" xfId="31917"/>
    <cellStyle name="SAPBEXexcGood3 2 2 3 2 6" xfId="31918"/>
    <cellStyle name="SAPBEXexcGood3 2 2 3 3" xfId="31919"/>
    <cellStyle name="SAPBEXexcGood3 2 2 3 3 2" xfId="31920"/>
    <cellStyle name="SAPBEXexcGood3 2 2 3 3 2 2" xfId="31921"/>
    <cellStyle name="SAPBEXexcGood3 2 2 3 3 2 2 2" xfId="31922"/>
    <cellStyle name="SAPBEXexcGood3 2 2 3 3 2 3" xfId="31923"/>
    <cellStyle name="SAPBEXexcGood3 2 2 3 3 3" xfId="31924"/>
    <cellStyle name="SAPBEXexcGood3 2 2 3 3 3 2" xfId="31925"/>
    <cellStyle name="SAPBEXexcGood3 2 2 3 3 3 2 2" xfId="31926"/>
    <cellStyle name="SAPBEXexcGood3 2 2 3 3 3 3" xfId="31927"/>
    <cellStyle name="SAPBEXexcGood3 2 2 3 3 4" xfId="31928"/>
    <cellStyle name="SAPBEXexcGood3 2 2 3 3 4 2" xfId="31929"/>
    <cellStyle name="SAPBEXexcGood3 2 2 3 3 5" xfId="31930"/>
    <cellStyle name="SAPBEXexcGood3 2 2 3 3 5 2" xfId="31931"/>
    <cellStyle name="SAPBEXexcGood3 2 2 3 3 6" xfId="31932"/>
    <cellStyle name="SAPBEXexcGood3 2 2 3 4" xfId="31933"/>
    <cellStyle name="SAPBEXexcGood3 2 2 3 4 2" xfId="31934"/>
    <cellStyle name="SAPBEXexcGood3 2 2 3 4 2 2" xfId="31935"/>
    <cellStyle name="SAPBEXexcGood3 2 2 3 4 2 3" xfId="31936"/>
    <cellStyle name="SAPBEXexcGood3 2 2 3 4 3" xfId="31937"/>
    <cellStyle name="SAPBEXexcGood3 2 2 3 4 4" xfId="31938"/>
    <cellStyle name="SAPBEXexcGood3 2 2 3 5" xfId="31939"/>
    <cellStyle name="SAPBEXexcGood3 2 2 3 5 2" xfId="31940"/>
    <cellStyle name="SAPBEXexcGood3 2 2 3 5 2 2" xfId="31941"/>
    <cellStyle name="SAPBEXexcGood3 2 2 3 5 2 3" xfId="31942"/>
    <cellStyle name="SAPBEXexcGood3 2 2 3 5 3" xfId="31943"/>
    <cellStyle name="SAPBEXexcGood3 2 2 3 5 4" xfId="31944"/>
    <cellStyle name="SAPBEXexcGood3 2 2 3 6" xfId="31945"/>
    <cellStyle name="SAPBEXexcGood3 2 2 3 6 2" xfId="31946"/>
    <cellStyle name="SAPBEXexcGood3 2 2 3 6 2 2" xfId="31947"/>
    <cellStyle name="SAPBEXexcGood3 2 2 3 6 2 3" xfId="31948"/>
    <cellStyle name="SAPBEXexcGood3 2 2 3 6 3" xfId="31949"/>
    <cellStyle name="SAPBEXexcGood3 2 2 3 6 4" xfId="31950"/>
    <cellStyle name="SAPBEXexcGood3 2 2 3 7" xfId="31951"/>
    <cellStyle name="SAPBEXexcGood3 2 2 3 7 2" xfId="31952"/>
    <cellStyle name="SAPBEXexcGood3 2 2 3 7 3" xfId="31953"/>
    <cellStyle name="SAPBEXexcGood3 2 2 3 8" xfId="31954"/>
    <cellStyle name="SAPBEXexcGood3 2 2 3 9" xfId="31955"/>
    <cellStyle name="SAPBEXexcGood3 2 2 3_Other Benefits Allocation %" xfId="31956"/>
    <cellStyle name="SAPBEXexcGood3 2 2 4" xfId="31957"/>
    <cellStyle name="SAPBEXexcGood3 2 2 4 2" xfId="31958"/>
    <cellStyle name="SAPBEXexcGood3 2 2 4 2 2" xfId="31959"/>
    <cellStyle name="SAPBEXexcGood3 2 2 4 2 2 2" xfId="31960"/>
    <cellStyle name="SAPBEXexcGood3 2 2 4 2 2 3" xfId="31961"/>
    <cellStyle name="SAPBEXexcGood3 2 2 4 2 3" xfId="31962"/>
    <cellStyle name="SAPBEXexcGood3 2 2 4 2 4" xfId="31963"/>
    <cellStyle name="SAPBEXexcGood3 2 2 4 3" xfId="31964"/>
    <cellStyle name="SAPBEXexcGood3 2 2 4 3 2" xfId="31965"/>
    <cellStyle name="SAPBEXexcGood3 2 2 4 3 2 2" xfId="31966"/>
    <cellStyle name="SAPBEXexcGood3 2 2 4 3 2 3" xfId="31967"/>
    <cellStyle name="SAPBEXexcGood3 2 2 4 3 3" xfId="31968"/>
    <cellStyle name="SAPBEXexcGood3 2 2 4 3 4" xfId="31969"/>
    <cellStyle name="SAPBEXexcGood3 2 2 4 4" xfId="31970"/>
    <cellStyle name="SAPBEXexcGood3 2 2 4 4 2" xfId="31971"/>
    <cellStyle name="SAPBEXexcGood3 2 2 4 4 2 2" xfId="31972"/>
    <cellStyle name="SAPBEXexcGood3 2 2 4 4 2 3" xfId="31973"/>
    <cellStyle name="SAPBEXexcGood3 2 2 4 4 3" xfId="31974"/>
    <cellStyle name="SAPBEXexcGood3 2 2 4 4 4" xfId="31975"/>
    <cellStyle name="SAPBEXexcGood3 2 2 4 5" xfId="31976"/>
    <cellStyle name="SAPBEXexcGood3 2 2 4 5 2" xfId="31977"/>
    <cellStyle name="SAPBEXexcGood3 2 2 4 5 2 2" xfId="31978"/>
    <cellStyle name="SAPBEXexcGood3 2 2 4 5 2 3" xfId="31979"/>
    <cellStyle name="SAPBEXexcGood3 2 2 4 5 3" xfId="31980"/>
    <cellStyle name="SAPBEXexcGood3 2 2 4 5 4" xfId="31981"/>
    <cellStyle name="SAPBEXexcGood3 2 2 4 6" xfId="31982"/>
    <cellStyle name="SAPBEXexcGood3 2 2 4 6 2" xfId="31983"/>
    <cellStyle name="SAPBEXexcGood3 2 2 4 6 2 2" xfId="31984"/>
    <cellStyle name="SAPBEXexcGood3 2 2 4 6 2 3" xfId="31985"/>
    <cellStyle name="SAPBEXexcGood3 2 2 4 6 3" xfId="31986"/>
    <cellStyle name="SAPBEXexcGood3 2 2 4 6 4" xfId="31987"/>
    <cellStyle name="SAPBEXexcGood3 2 2 4 7" xfId="31988"/>
    <cellStyle name="SAPBEXexcGood3 2 2 4 7 2" xfId="31989"/>
    <cellStyle name="SAPBEXexcGood3 2 2 4 7 3" xfId="31990"/>
    <cellStyle name="SAPBEXexcGood3 2 2 4 8" xfId="31991"/>
    <cellStyle name="SAPBEXexcGood3 2 2 4 9" xfId="31992"/>
    <cellStyle name="SAPBEXexcGood3 2 2 5" xfId="31993"/>
    <cellStyle name="SAPBEXexcGood3 2 2 5 2" xfId="31994"/>
    <cellStyle name="SAPBEXexcGood3 2 2 5 2 2" xfId="31995"/>
    <cellStyle name="SAPBEXexcGood3 2 2 5 2 3" xfId="31996"/>
    <cellStyle name="SAPBEXexcGood3 2 2 5 3" xfId="31997"/>
    <cellStyle name="SAPBEXexcGood3 2 2 5 4" xfId="31998"/>
    <cellStyle name="SAPBEXexcGood3 2 2 6" xfId="31999"/>
    <cellStyle name="SAPBEXexcGood3 2 2 6 2" xfId="32000"/>
    <cellStyle name="SAPBEXexcGood3 2 2 6 2 2" xfId="32001"/>
    <cellStyle name="SAPBEXexcGood3 2 2 6 2 3" xfId="32002"/>
    <cellStyle name="SAPBEXexcGood3 2 2 6 3" xfId="32003"/>
    <cellStyle name="SAPBEXexcGood3 2 2 6 4" xfId="32004"/>
    <cellStyle name="SAPBEXexcGood3 2 2 7" xfId="32005"/>
    <cellStyle name="SAPBEXexcGood3 2 2 7 2" xfId="32006"/>
    <cellStyle name="SAPBEXexcGood3 2 2 7 2 2" xfId="32007"/>
    <cellStyle name="SAPBEXexcGood3 2 2 7 2 3" xfId="32008"/>
    <cellStyle name="SAPBEXexcGood3 2 2 7 3" xfId="32009"/>
    <cellStyle name="SAPBEXexcGood3 2 2 7 4" xfId="32010"/>
    <cellStyle name="SAPBEXexcGood3 2 2 8" xfId="32011"/>
    <cellStyle name="SAPBEXexcGood3 2 2 8 2" xfId="32012"/>
    <cellStyle name="SAPBEXexcGood3 2 2 8 2 2" xfId="32013"/>
    <cellStyle name="SAPBEXexcGood3 2 2 8 2 3" xfId="32014"/>
    <cellStyle name="SAPBEXexcGood3 2 2 8 3" xfId="32015"/>
    <cellStyle name="SAPBEXexcGood3 2 2 8 4" xfId="32016"/>
    <cellStyle name="SAPBEXexcGood3 2 2 9" xfId="32017"/>
    <cellStyle name="SAPBEXexcGood3 2 2 9 2" xfId="32018"/>
    <cellStyle name="SAPBEXexcGood3 2 2 9 2 2" xfId="32019"/>
    <cellStyle name="SAPBEXexcGood3 2 2 9 2 3" xfId="32020"/>
    <cellStyle name="SAPBEXexcGood3 2 2 9 3" xfId="32021"/>
    <cellStyle name="SAPBEXexcGood3 2 2 9 4" xfId="32022"/>
    <cellStyle name="SAPBEXexcGood3 2 2_401K Summary" xfId="32023"/>
    <cellStyle name="SAPBEXexcGood3 2 3" xfId="32024"/>
    <cellStyle name="SAPBEXexcGood3 2 3 10" xfId="32025"/>
    <cellStyle name="SAPBEXexcGood3 2 3 10 2" xfId="32026"/>
    <cellStyle name="SAPBEXexcGood3 2 3 10 2 2" xfId="32027"/>
    <cellStyle name="SAPBEXexcGood3 2 3 10 3" xfId="32028"/>
    <cellStyle name="SAPBEXexcGood3 2 3 11" xfId="32029"/>
    <cellStyle name="SAPBEXexcGood3 2 3 11 2" xfId="32030"/>
    <cellStyle name="SAPBEXexcGood3 2 3 11 2 2" xfId="32031"/>
    <cellStyle name="SAPBEXexcGood3 2 3 11 3" xfId="32032"/>
    <cellStyle name="SAPBEXexcGood3 2 3 12" xfId="32033"/>
    <cellStyle name="SAPBEXexcGood3 2 3 2" xfId="32034"/>
    <cellStyle name="SAPBEXexcGood3 2 3 2 2" xfId="32035"/>
    <cellStyle name="SAPBEXexcGood3 2 3 2 2 2" xfId="32036"/>
    <cellStyle name="SAPBEXexcGood3 2 3 2 2 2 2" xfId="32037"/>
    <cellStyle name="SAPBEXexcGood3 2 3 2 2 2 2 2" xfId="32038"/>
    <cellStyle name="SAPBEXexcGood3 2 3 2 2 2 3" xfId="32039"/>
    <cellStyle name="SAPBEXexcGood3 2 3 2 2 3" xfId="32040"/>
    <cellStyle name="SAPBEXexcGood3 2 3 2 2 3 2" xfId="32041"/>
    <cellStyle name="SAPBEXexcGood3 2 3 2 2 3 2 2" xfId="32042"/>
    <cellStyle name="SAPBEXexcGood3 2 3 2 2 3 3" xfId="32043"/>
    <cellStyle name="SAPBEXexcGood3 2 3 2 2 4" xfId="32044"/>
    <cellStyle name="SAPBEXexcGood3 2 3 2 2 4 2" xfId="32045"/>
    <cellStyle name="SAPBEXexcGood3 2 3 2 2 5" xfId="32046"/>
    <cellStyle name="SAPBEXexcGood3 2 3 2 2 5 2" xfId="32047"/>
    <cellStyle name="SAPBEXexcGood3 2 3 2 2 6" xfId="32048"/>
    <cellStyle name="SAPBEXexcGood3 2 3 2 3" xfId="32049"/>
    <cellStyle name="SAPBEXexcGood3 2 3 2 3 2" xfId="32050"/>
    <cellStyle name="SAPBEXexcGood3 2 3 2 3 2 2" xfId="32051"/>
    <cellStyle name="SAPBEXexcGood3 2 3 2 3 2 2 2" xfId="32052"/>
    <cellStyle name="SAPBEXexcGood3 2 3 2 3 2 3" xfId="32053"/>
    <cellStyle name="SAPBEXexcGood3 2 3 2 3 3" xfId="32054"/>
    <cellStyle name="SAPBEXexcGood3 2 3 2 3 3 2" xfId="32055"/>
    <cellStyle name="SAPBEXexcGood3 2 3 2 3 3 2 2" xfId="32056"/>
    <cellStyle name="SAPBEXexcGood3 2 3 2 3 3 3" xfId="32057"/>
    <cellStyle name="SAPBEXexcGood3 2 3 2 3 4" xfId="32058"/>
    <cellStyle name="SAPBEXexcGood3 2 3 2 3 4 2" xfId="32059"/>
    <cellStyle name="SAPBEXexcGood3 2 3 2 3 5" xfId="32060"/>
    <cellStyle name="SAPBEXexcGood3 2 3 2 3 5 2" xfId="32061"/>
    <cellStyle name="SAPBEXexcGood3 2 3 2 3 6" xfId="32062"/>
    <cellStyle name="SAPBEXexcGood3 2 3 2 4" xfId="32063"/>
    <cellStyle name="SAPBEXexcGood3 2 3 2 4 2" xfId="32064"/>
    <cellStyle name="SAPBEXexcGood3 2 3 2 4 2 2" xfId="32065"/>
    <cellStyle name="SAPBEXexcGood3 2 3 2 4 2 2 2" xfId="32066"/>
    <cellStyle name="SAPBEXexcGood3 2 3 2 4 2 3" xfId="32067"/>
    <cellStyle name="SAPBEXexcGood3 2 3 2 4 3" xfId="32068"/>
    <cellStyle name="SAPBEXexcGood3 2 3 2 4 3 2" xfId="32069"/>
    <cellStyle name="SAPBEXexcGood3 2 3 2 4 3 2 2" xfId="32070"/>
    <cellStyle name="SAPBEXexcGood3 2 3 2 4 3 3" xfId="32071"/>
    <cellStyle name="SAPBEXexcGood3 2 3 2 4 4" xfId="32072"/>
    <cellStyle name="SAPBEXexcGood3 2 3 2 4 4 2" xfId="32073"/>
    <cellStyle name="SAPBEXexcGood3 2 3 2 4 5" xfId="32074"/>
    <cellStyle name="SAPBEXexcGood3 2 3 2 4 5 2" xfId="32075"/>
    <cellStyle name="SAPBEXexcGood3 2 3 2 4 6" xfId="32076"/>
    <cellStyle name="SAPBEXexcGood3 2 3 2 5" xfId="32077"/>
    <cellStyle name="SAPBEXexcGood3 2 3 2 5 2" xfId="32078"/>
    <cellStyle name="SAPBEXexcGood3 2 3 2 5 2 2" xfId="32079"/>
    <cellStyle name="SAPBEXexcGood3 2 3 2 5 3" xfId="32080"/>
    <cellStyle name="SAPBEXexcGood3 2 3 2 6" xfId="32081"/>
    <cellStyle name="SAPBEXexcGood3 2 3 2_Other Benefits Allocation %" xfId="32082"/>
    <cellStyle name="SAPBEXexcGood3 2 3 3" xfId="32083"/>
    <cellStyle name="SAPBEXexcGood3 2 3 3 2" xfId="32084"/>
    <cellStyle name="SAPBEXexcGood3 2 3 3 2 2" xfId="32085"/>
    <cellStyle name="SAPBEXexcGood3 2 3 3 2 2 2" xfId="32086"/>
    <cellStyle name="SAPBEXexcGood3 2 3 3 2 2 2 2" xfId="32087"/>
    <cellStyle name="SAPBEXexcGood3 2 3 3 2 2 3" xfId="32088"/>
    <cellStyle name="SAPBEXexcGood3 2 3 3 2 3" xfId="32089"/>
    <cellStyle name="SAPBEXexcGood3 2 3 3 2 3 2" xfId="32090"/>
    <cellStyle name="SAPBEXexcGood3 2 3 3 2 3 2 2" xfId="32091"/>
    <cellStyle name="SAPBEXexcGood3 2 3 3 2 3 3" xfId="32092"/>
    <cellStyle name="SAPBEXexcGood3 2 3 3 2 4" xfId="32093"/>
    <cellStyle name="SAPBEXexcGood3 2 3 3 2 4 2" xfId="32094"/>
    <cellStyle name="SAPBEXexcGood3 2 3 3 2 5" xfId="32095"/>
    <cellStyle name="SAPBEXexcGood3 2 3 3 2 5 2" xfId="32096"/>
    <cellStyle name="SAPBEXexcGood3 2 3 3 2 6" xfId="32097"/>
    <cellStyle name="SAPBEXexcGood3 2 3 3 3" xfId="32098"/>
    <cellStyle name="SAPBEXexcGood3 2 3 3 3 2" xfId="32099"/>
    <cellStyle name="SAPBEXexcGood3 2 3 3 3 2 2" xfId="32100"/>
    <cellStyle name="SAPBEXexcGood3 2 3 3 3 2 2 2" xfId="32101"/>
    <cellStyle name="SAPBEXexcGood3 2 3 3 3 2 3" xfId="32102"/>
    <cellStyle name="SAPBEXexcGood3 2 3 3 3 3" xfId="32103"/>
    <cellStyle name="SAPBEXexcGood3 2 3 3 3 3 2" xfId="32104"/>
    <cellStyle name="SAPBEXexcGood3 2 3 3 3 3 2 2" xfId="32105"/>
    <cellStyle name="SAPBEXexcGood3 2 3 3 3 3 3" xfId="32106"/>
    <cellStyle name="SAPBEXexcGood3 2 3 3 3 4" xfId="32107"/>
    <cellStyle name="SAPBEXexcGood3 2 3 3 3 4 2" xfId="32108"/>
    <cellStyle name="SAPBEXexcGood3 2 3 3 3 5" xfId="32109"/>
    <cellStyle name="SAPBEXexcGood3 2 3 3 3 5 2" xfId="32110"/>
    <cellStyle name="SAPBEXexcGood3 2 3 3 3 6" xfId="32111"/>
    <cellStyle name="SAPBEXexcGood3 2 3 3 4" xfId="32112"/>
    <cellStyle name="SAPBEXexcGood3 2 3 3 4 2" xfId="32113"/>
    <cellStyle name="SAPBEXexcGood3 2 3 3 4 2 2" xfId="32114"/>
    <cellStyle name="SAPBEXexcGood3 2 3 3 4 3" xfId="32115"/>
    <cellStyle name="SAPBEXexcGood3 2 3 3 5" xfId="32116"/>
    <cellStyle name="SAPBEXexcGood3 2 3 3 5 2" xfId="32117"/>
    <cellStyle name="SAPBEXexcGood3 2 3 3 5 2 2" xfId="32118"/>
    <cellStyle name="SAPBEXexcGood3 2 3 3 5 3" xfId="32119"/>
    <cellStyle name="SAPBEXexcGood3 2 3 3 6" xfId="32120"/>
    <cellStyle name="SAPBEXexcGood3 2 3 3 6 2" xfId="32121"/>
    <cellStyle name="SAPBEXexcGood3 2 3 3 7" xfId="32122"/>
    <cellStyle name="SAPBEXexcGood3 2 3 3 7 2" xfId="32123"/>
    <cellStyle name="SAPBEXexcGood3 2 3 3 8" xfId="32124"/>
    <cellStyle name="SAPBEXexcGood3 2 3 3_Other Benefits Allocation %" xfId="32125"/>
    <cellStyle name="SAPBEXexcGood3 2 3 4" xfId="32126"/>
    <cellStyle name="SAPBEXexcGood3 2 3 4 2" xfId="32127"/>
    <cellStyle name="SAPBEXexcGood3 2 3 4 2 2" xfId="32128"/>
    <cellStyle name="SAPBEXexcGood3 2 3 4 2 3" xfId="32129"/>
    <cellStyle name="SAPBEXexcGood3 2 3 4 3" xfId="32130"/>
    <cellStyle name="SAPBEXexcGood3 2 3 4 4" xfId="32131"/>
    <cellStyle name="SAPBEXexcGood3 2 3 5" xfId="32132"/>
    <cellStyle name="SAPBEXexcGood3 2 3 5 2" xfId="32133"/>
    <cellStyle name="SAPBEXexcGood3 2 3 5 2 2" xfId="32134"/>
    <cellStyle name="SAPBEXexcGood3 2 3 5 2 3" xfId="32135"/>
    <cellStyle name="SAPBEXexcGood3 2 3 5 3" xfId="32136"/>
    <cellStyle name="SAPBEXexcGood3 2 3 5 4" xfId="32137"/>
    <cellStyle name="SAPBEXexcGood3 2 3 6" xfId="32138"/>
    <cellStyle name="SAPBEXexcGood3 2 3 6 2" xfId="32139"/>
    <cellStyle name="SAPBEXexcGood3 2 3 6 2 2" xfId="32140"/>
    <cellStyle name="SAPBEXexcGood3 2 3 6 2 3" xfId="32141"/>
    <cellStyle name="SAPBEXexcGood3 2 3 6 3" xfId="32142"/>
    <cellStyle name="SAPBEXexcGood3 2 3 6 4" xfId="32143"/>
    <cellStyle name="SAPBEXexcGood3 2 3 7" xfId="32144"/>
    <cellStyle name="SAPBEXexcGood3 2 3 7 2" xfId="32145"/>
    <cellStyle name="SAPBEXexcGood3 2 3 7 2 2" xfId="32146"/>
    <cellStyle name="SAPBEXexcGood3 2 3 7 3" xfId="32147"/>
    <cellStyle name="SAPBEXexcGood3 2 3 8" xfId="32148"/>
    <cellStyle name="SAPBEXexcGood3 2 3 8 2" xfId="32149"/>
    <cellStyle name="SAPBEXexcGood3 2 3 8 2 2" xfId="32150"/>
    <cellStyle name="SAPBEXexcGood3 2 3 8 3" xfId="32151"/>
    <cellStyle name="SAPBEXexcGood3 2 3 9" xfId="32152"/>
    <cellStyle name="SAPBEXexcGood3 2 3 9 2" xfId="32153"/>
    <cellStyle name="SAPBEXexcGood3 2 3 9 2 2" xfId="32154"/>
    <cellStyle name="SAPBEXexcGood3 2 3 9 3" xfId="32155"/>
    <cellStyle name="SAPBEXexcGood3 2 3_401K Summary" xfId="32156"/>
    <cellStyle name="SAPBEXexcGood3 2 4" xfId="32157"/>
    <cellStyle name="SAPBEXexcGood3 2 4 2" xfId="32158"/>
    <cellStyle name="SAPBEXexcGood3 2 4 2 2" xfId="32159"/>
    <cellStyle name="SAPBEXexcGood3 2 4 2 2 2" xfId="32160"/>
    <cellStyle name="SAPBEXexcGood3 2 4 2 2 2 2" xfId="32161"/>
    <cellStyle name="SAPBEXexcGood3 2 4 2 2 3" xfId="32162"/>
    <cellStyle name="SAPBEXexcGood3 2 4 2 3" xfId="32163"/>
    <cellStyle name="SAPBEXexcGood3 2 4 2 3 2" xfId="32164"/>
    <cellStyle name="SAPBEXexcGood3 2 4 2 3 2 2" xfId="32165"/>
    <cellStyle name="SAPBEXexcGood3 2 4 2 3 3" xfId="32166"/>
    <cellStyle name="SAPBEXexcGood3 2 4 2 4" xfId="32167"/>
    <cellStyle name="SAPBEXexcGood3 2 4 2 4 2" xfId="32168"/>
    <cellStyle name="SAPBEXexcGood3 2 4 2 5" xfId="32169"/>
    <cellStyle name="SAPBEXexcGood3 2 4 2 5 2" xfId="32170"/>
    <cellStyle name="SAPBEXexcGood3 2 4 2 6" xfId="32171"/>
    <cellStyle name="SAPBEXexcGood3 2 4 3" xfId="32172"/>
    <cellStyle name="SAPBEXexcGood3 2 4 3 2" xfId="32173"/>
    <cellStyle name="SAPBEXexcGood3 2 4 3 2 2" xfId="32174"/>
    <cellStyle name="SAPBEXexcGood3 2 4 3 2 2 2" xfId="32175"/>
    <cellStyle name="SAPBEXexcGood3 2 4 3 2 3" xfId="32176"/>
    <cellStyle name="SAPBEXexcGood3 2 4 3 3" xfId="32177"/>
    <cellStyle name="SAPBEXexcGood3 2 4 3 3 2" xfId="32178"/>
    <cellStyle name="SAPBEXexcGood3 2 4 3 3 2 2" xfId="32179"/>
    <cellStyle name="SAPBEXexcGood3 2 4 3 3 3" xfId="32180"/>
    <cellStyle name="SAPBEXexcGood3 2 4 3 4" xfId="32181"/>
    <cellStyle name="SAPBEXexcGood3 2 4 3 4 2" xfId="32182"/>
    <cellStyle name="SAPBEXexcGood3 2 4 3 5" xfId="32183"/>
    <cellStyle name="SAPBEXexcGood3 2 4 3 5 2" xfId="32184"/>
    <cellStyle name="SAPBEXexcGood3 2 4 3 6" xfId="32185"/>
    <cellStyle name="SAPBEXexcGood3 2 4 4" xfId="32186"/>
    <cellStyle name="SAPBEXexcGood3 2 4 4 2" xfId="32187"/>
    <cellStyle name="SAPBEXexcGood3 2 4 4 2 2" xfId="32188"/>
    <cellStyle name="SAPBEXexcGood3 2 4 4 2 2 2" xfId="32189"/>
    <cellStyle name="SAPBEXexcGood3 2 4 4 2 3" xfId="32190"/>
    <cellStyle name="SAPBEXexcGood3 2 4 4 3" xfId="32191"/>
    <cellStyle name="SAPBEXexcGood3 2 4 4 3 2" xfId="32192"/>
    <cellStyle name="SAPBEXexcGood3 2 4 4 3 2 2" xfId="32193"/>
    <cellStyle name="SAPBEXexcGood3 2 4 4 3 3" xfId="32194"/>
    <cellStyle name="SAPBEXexcGood3 2 4 4 4" xfId="32195"/>
    <cellStyle name="SAPBEXexcGood3 2 4 4 4 2" xfId="32196"/>
    <cellStyle name="SAPBEXexcGood3 2 4 4 5" xfId="32197"/>
    <cellStyle name="SAPBEXexcGood3 2 4 4 5 2" xfId="32198"/>
    <cellStyle name="SAPBEXexcGood3 2 4 4 6" xfId="32199"/>
    <cellStyle name="SAPBEXexcGood3 2 4 5" xfId="32200"/>
    <cellStyle name="SAPBEXexcGood3 2 4 5 2" xfId="32201"/>
    <cellStyle name="SAPBEXexcGood3 2 4 5 2 2" xfId="32202"/>
    <cellStyle name="SAPBEXexcGood3 2 4 5 2 3" xfId="32203"/>
    <cellStyle name="SAPBEXexcGood3 2 4 5 3" xfId="32204"/>
    <cellStyle name="SAPBEXexcGood3 2 4 5 4" xfId="32205"/>
    <cellStyle name="SAPBEXexcGood3 2 4 6" xfId="32206"/>
    <cellStyle name="SAPBEXexcGood3 2 4 6 2" xfId="32207"/>
    <cellStyle name="SAPBEXexcGood3 2 4 6 2 2" xfId="32208"/>
    <cellStyle name="SAPBEXexcGood3 2 4 6 2 3" xfId="32209"/>
    <cellStyle name="SAPBEXexcGood3 2 4 6 3" xfId="32210"/>
    <cellStyle name="SAPBEXexcGood3 2 4 6 4" xfId="32211"/>
    <cellStyle name="SAPBEXexcGood3 2 4 7" xfId="32212"/>
    <cellStyle name="SAPBEXexcGood3 2 4 7 2" xfId="32213"/>
    <cellStyle name="SAPBEXexcGood3 2 4 7 3" xfId="32214"/>
    <cellStyle name="SAPBEXexcGood3 2 4 8" xfId="32215"/>
    <cellStyle name="SAPBEXexcGood3 2 4 9" xfId="32216"/>
    <cellStyle name="SAPBEXexcGood3 2 4_Other Benefits Allocation %" xfId="32217"/>
    <cellStyle name="SAPBEXexcGood3 2 5" xfId="32218"/>
    <cellStyle name="SAPBEXexcGood3 2 5 2" xfId="32219"/>
    <cellStyle name="SAPBEXexcGood3 2 5 2 2" xfId="32220"/>
    <cellStyle name="SAPBEXexcGood3 2 5 2 2 2" xfId="32221"/>
    <cellStyle name="SAPBEXexcGood3 2 5 2 2 3" xfId="32222"/>
    <cellStyle name="SAPBEXexcGood3 2 5 2 3" xfId="32223"/>
    <cellStyle name="SAPBEXexcGood3 2 5 2 4" xfId="32224"/>
    <cellStyle name="SAPBEXexcGood3 2 5 3" xfId="32225"/>
    <cellStyle name="SAPBEXexcGood3 2 5 3 2" xfId="32226"/>
    <cellStyle name="SAPBEXexcGood3 2 5 3 2 2" xfId="32227"/>
    <cellStyle name="SAPBEXexcGood3 2 5 3 2 3" xfId="32228"/>
    <cellStyle name="SAPBEXexcGood3 2 5 3 3" xfId="32229"/>
    <cellStyle name="SAPBEXexcGood3 2 5 3 4" xfId="32230"/>
    <cellStyle name="SAPBEXexcGood3 2 5 4" xfId="32231"/>
    <cellStyle name="SAPBEXexcGood3 2 5 4 2" xfId="32232"/>
    <cellStyle name="SAPBEXexcGood3 2 5 4 2 2" xfId="32233"/>
    <cellStyle name="SAPBEXexcGood3 2 5 4 2 3" xfId="32234"/>
    <cellStyle name="SAPBEXexcGood3 2 5 4 3" xfId="32235"/>
    <cellStyle name="SAPBEXexcGood3 2 5 4 4" xfId="32236"/>
    <cellStyle name="SAPBEXexcGood3 2 5 5" xfId="32237"/>
    <cellStyle name="SAPBEXexcGood3 2 5 5 2" xfId="32238"/>
    <cellStyle name="SAPBEXexcGood3 2 5 5 2 2" xfId="32239"/>
    <cellStyle name="SAPBEXexcGood3 2 5 5 2 3" xfId="32240"/>
    <cellStyle name="SAPBEXexcGood3 2 5 5 3" xfId="32241"/>
    <cellStyle name="SAPBEXexcGood3 2 5 5 4" xfId="32242"/>
    <cellStyle name="SAPBEXexcGood3 2 5 6" xfId="32243"/>
    <cellStyle name="SAPBEXexcGood3 2 5 6 2" xfId="32244"/>
    <cellStyle name="SAPBEXexcGood3 2 5 6 2 2" xfId="32245"/>
    <cellStyle name="SAPBEXexcGood3 2 5 6 2 3" xfId="32246"/>
    <cellStyle name="SAPBEXexcGood3 2 5 6 3" xfId="32247"/>
    <cellStyle name="SAPBEXexcGood3 2 5 6 4" xfId="32248"/>
    <cellStyle name="SAPBEXexcGood3 2 5 7" xfId="32249"/>
    <cellStyle name="SAPBEXexcGood3 2 5 7 2" xfId="32250"/>
    <cellStyle name="SAPBEXexcGood3 2 5 7 3" xfId="32251"/>
    <cellStyle name="SAPBEXexcGood3 2 5 8" xfId="32252"/>
    <cellStyle name="SAPBEXexcGood3 2 5 9" xfId="32253"/>
    <cellStyle name="SAPBEXexcGood3 2 6" xfId="32254"/>
    <cellStyle name="SAPBEXexcGood3 2 6 2" xfId="32255"/>
    <cellStyle name="SAPBEXexcGood3 2 6 2 2" xfId="32256"/>
    <cellStyle name="SAPBEXexcGood3 2 6 2 3" xfId="32257"/>
    <cellStyle name="SAPBEXexcGood3 2 6 3" xfId="32258"/>
    <cellStyle name="SAPBEXexcGood3 2 6 4" xfId="32259"/>
    <cellStyle name="SAPBEXexcGood3 2 7" xfId="32260"/>
    <cellStyle name="SAPBEXexcGood3 2 7 2" xfId="32261"/>
    <cellStyle name="SAPBEXexcGood3 2 7 2 2" xfId="32262"/>
    <cellStyle name="SAPBEXexcGood3 2 7 2 3" xfId="32263"/>
    <cellStyle name="SAPBEXexcGood3 2 7 3" xfId="32264"/>
    <cellStyle name="SAPBEXexcGood3 2 7 4" xfId="32265"/>
    <cellStyle name="SAPBEXexcGood3 2 8" xfId="32266"/>
    <cellStyle name="SAPBEXexcGood3 2 8 2" xfId="32267"/>
    <cellStyle name="SAPBEXexcGood3 2 8 2 2" xfId="32268"/>
    <cellStyle name="SAPBEXexcGood3 2 8 2 3" xfId="32269"/>
    <cellStyle name="SAPBEXexcGood3 2 8 3" xfId="32270"/>
    <cellStyle name="SAPBEXexcGood3 2 8 4" xfId="32271"/>
    <cellStyle name="SAPBEXexcGood3 2 9" xfId="32272"/>
    <cellStyle name="SAPBEXexcGood3 2 9 2" xfId="32273"/>
    <cellStyle name="SAPBEXexcGood3 2 9 2 2" xfId="32274"/>
    <cellStyle name="SAPBEXexcGood3 2 9 2 2 2" xfId="32275"/>
    <cellStyle name="SAPBEXexcGood3 2 9 2 2 2 2" xfId="32276"/>
    <cellStyle name="SAPBEXexcGood3 2 9 2 2 3" xfId="32277"/>
    <cellStyle name="SAPBEXexcGood3 2 9 2 3" xfId="32278"/>
    <cellStyle name="SAPBEXexcGood3 2 9 2 3 2" xfId="32279"/>
    <cellStyle name="SAPBEXexcGood3 2 9 2 3 2 2" xfId="32280"/>
    <cellStyle name="SAPBEXexcGood3 2 9 2 3 3" xfId="32281"/>
    <cellStyle name="SAPBEXexcGood3 2 9 2 4" xfId="32282"/>
    <cellStyle name="SAPBEXexcGood3 2 9 2 4 2" xfId="32283"/>
    <cellStyle name="SAPBEXexcGood3 2 9 2 5" xfId="32284"/>
    <cellStyle name="SAPBEXexcGood3 2 9 2 5 2" xfId="32285"/>
    <cellStyle name="SAPBEXexcGood3 2 9 2 6" xfId="32286"/>
    <cellStyle name="SAPBEXexcGood3 2 9 3" xfId="32287"/>
    <cellStyle name="SAPBEXexcGood3 2 9 3 2" xfId="32288"/>
    <cellStyle name="SAPBEXexcGood3 2 9 3 2 2" xfId="32289"/>
    <cellStyle name="SAPBEXexcGood3 2 9 3 2 2 2" xfId="32290"/>
    <cellStyle name="SAPBEXexcGood3 2 9 3 2 3" xfId="32291"/>
    <cellStyle name="SAPBEXexcGood3 2 9 3 3" xfId="32292"/>
    <cellStyle name="SAPBEXexcGood3 2 9 3 3 2" xfId="32293"/>
    <cellStyle name="SAPBEXexcGood3 2 9 3 3 2 2" xfId="32294"/>
    <cellStyle name="SAPBEXexcGood3 2 9 3 3 3" xfId="32295"/>
    <cellStyle name="SAPBEXexcGood3 2 9 3 4" xfId="32296"/>
    <cellStyle name="SAPBEXexcGood3 2 9 3 4 2" xfId="32297"/>
    <cellStyle name="SAPBEXexcGood3 2 9 3 5" xfId="32298"/>
    <cellStyle name="SAPBEXexcGood3 2 9 3 5 2" xfId="32299"/>
    <cellStyle name="SAPBEXexcGood3 2 9 3 6" xfId="32300"/>
    <cellStyle name="SAPBEXexcGood3 2 9 4" xfId="32301"/>
    <cellStyle name="SAPBEXexcGood3 2 9 4 2" xfId="32302"/>
    <cellStyle name="SAPBEXexcGood3 2 9 4 2 2" xfId="32303"/>
    <cellStyle name="SAPBEXexcGood3 2 9 4 3" xfId="32304"/>
    <cellStyle name="SAPBEXexcGood3 2 9 5" xfId="32305"/>
    <cellStyle name="SAPBEXexcGood3 2 9 5 2" xfId="32306"/>
    <cellStyle name="SAPBEXexcGood3 2 9 5 2 2" xfId="32307"/>
    <cellStyle name="SAPBEXexcGood3 2 9 5 3" xfId="32308"/>
    <cellStyle name="SAPBEXexcGood3 2 9 6" xfId="32309"/>
    <cellStyle name="SAPBEXexcGood3 2 9 6 2" xfId="32310"/>
    <cellStyle name="SAPBEXexcGood3 2 9 7" xfId="32311"/>
    <cellStyle name="SAPBEXexcGood3 2 9 7 2" xfId="32312"/>
    <cellStyle name="SAPBEXexcGood3 2 9 8" xfId="32313"/>
    <cellStyle name="SAPBEXexcGood3 2 9_Other Benefits Allocation %" xfId="32314"/>
    <cellStyle name="SAPBEXexcGood3 2_401K Summary" xfId="32315"/>
    <cellStyle name="SAPBEXexcGood3 3" xfId="32316"/>
    <cellStyle name="SAPBEXexcGood3 3 10" xfId="32317"/>
    <cellStyle name="SAPBEXexcGood3 3 10 2" xfId="32318"/>
    <cellStyle name="SAPBEXexcGood3 3 10 2 2" xfId="32319"/>
    <cellStyle name="SAPBEXexcGood3 3 10 3" xfId="32320"/>
    <cellStyle name="SAPBEXexcGood3 3 11" xfId="32321"/>
    <cellStyle name="SAPBEXexcGood3 3 11 2" xfId="32322"/>
    <cellStyle name="SAPBEXexcGood3 3 11 2 2" xfId="32323"/>
    <cellStyle name="SAPBEXexcGood3 3 11 3" xfId="32324"/>
    <cellStyle name="SAPBEXexcGood3 3 12" xfId="32325"/>
    <cellStyle name="SAPBEXexcGood3 3 12 2" xfId="32326"/>
    <cellStyle name="SAPBEXexcGood3 3 13" xfId="32327"/>
    <cellStyle name="SAPBEXexcGood3 3 2" xfId="32328"/>
    <cellStyle name="SAPBEXexcGood3 3 2 2" xfId="32329"/>
    <cellStyle name="SAPBEXexcGood3 3 2 2 2" xfId="32330"/>
    <cellStyle name="SAPBEXexcGood3 3 2 2 2 2" xfId="32331"/>
    <cellStyle name="SAPBEXexcGood3 3 2 2 2 2 2" xfId="32332"/>
    <cellStyle name="SAPBEXexcGood3 3 2 2 2 2 2 2" xfId="32333"/>
    <cellStyle name="SAPBEXexcGood3 3 2 2 2 2 3" xfId="32334"/>
    <cellStyle name="SAPBEXexcGood3 3 2 2 2 3" xfId="32335"/>
    <cellStyle name="SAPBEXexcGood3 3 2 2 2 3 2" xfId="32336"/>
    <cellStyle name="SAPBEXexcGood3 3 2 2 2 3 2 2" xfId="32337"/>
    <cellStyle name="SAPBEXexcGood3 3 2 2 2 3 3" xfId="32338"/>
    <cellStyle name="SAPBEXexcGood3 3 2 2 2 4" xfId="32339"/>
    <cellStyle name="SAPBEXexcGood3 3 2 2 2 4 2" xfId="32340"/>
    <cellStyle name="SAPBEXexcGood3 3 2 2 2 5" xfId="32341"/>
    <cellStyle name="SAPBEXexcGood3 3 2 2 2 5 2" xfId="32342"/>
    <cellStyle name="SAPBEXexcGood3 3 2 2 2 6" xfId="32343"/>
    <cellStyle name="SAPBEXexcGood3 3 2 2 3" xfId="32344"/>
    <cellStyle name="SAPBEXexcGood3 3 2 2 3 2" xfId="32345"/>
    <cellStyle name="SAPBEXexcGood3 3 2 2 3 2 2" xfId="32346"/>
    <cellStyle name="SAPBEXexcGood3 3 2 2 3 2 2 2" xfId="32347"/>
    <cellStyle name="SAPBEXexcGood3 3 2 2 3 2 3" xfId="32348"/>
    <cellStyle name="SAPBEXexcGood3 3 2 2 3 3" xfId="32349"/>
    <cellStyle name="SAPBEXexcGood3 3 2 2 3 3 2" xfId="32350"/>
    <cellStyle name="SAPBEXexcGood3 3 2 2 3 3 2 2" xfId="32351"/>
    <cellStyle name="SAPBEXexcGood3 3 2 2 3 3 3" xfId="32352"/>
    <cellStyle name="SAPBEXexcGood3 3 2 2 3 4" xfId="32353"/>
    <cellStyle name="SAPBEXexcGood3 3 2 2 3 4 2" xfId="32354"/>
    <cellStyle name="SAPBEXexcGood3 3 2 2 3 5" xfId="32355"/>
    <cellStyle name="SAPBEXexcGood3 3 2 2 3 5 2" xfId="32356"/>
    <cellStyle name="SAPBEXexcGood3 3 2 2 3 6" xfId="32357"/>
    <cellStyle name="SAPBEXexcGood3 3 2 2 4" xfId="32358"/>
    <cellStyle name="SAPBEXexcGood3 3 2 2 4 2" xfId="32359"/>
    <cellStyle name="SAPBEXexcGood3 3 2 2 4 2 2" xfId="32360"/>
    <cellStyle name="SAPBEXexcGood3 3 2 2 4 2 2 2" xfId="32361"/>
    <cellStyle name="SAPBEXexcGood3 3 2 2 4 2 3" xfId="32362"/>
    <cellStyle name="SAPBEXexcGood3 3 2 2 4 3" xfId="32363"/>
    <cellStyle name="SAPBEXexcGood3 3 2 2 4 3 2" xfId="32364"/>
    <cellStyle name="SAPBEXexcGood3 3 2 2 4 3 2 2" xfId="32365"/>
    <cellStyle name="SAPBEXexcGood3 3 2 2 4 3 3" xfId="32366"/>
    <cellStyle name="SAPBEXexcGood3 3 2 2 4 4" xfId="32367"/>
    <cellStyle name="SAPBEXexcGood3 3 2 2 4 4 2" xfId="32368"/>
    <cellStyle name="SAPBEXexcGood3 3 2 2 4 5" xfId="32369"/>
    <cellStyle name="SAPBEXexcGood3 3 2 2 4 5 2" xfId="32370"/>
    <cellStyle name="SAPBEXexcGood3 3 2 2 4 6" xfId="32371"/>
    <cellStyle name="SAPBEXexcGood3 3 2 2 5" xfId="32372"/>
    <cellStyle name="SAPBEXexcGood3 3 2 2 5 2" xfId="32373"/>
    <cellStyle name="SAPBEXexcGood3 3 2 2 5 2 2" xfId="32374"/>
    <cellStyle name="SAPBEXexcGood3 3 2 2 5 3" xfId="32375"/>
    <cellStyle name="SAPBEXexcGood3 3 2 2 6" xfId="32376"/>
    <cellStyle name="SAPBEXexcGood3 3 2 2_Other Benefits Allocation %" xfId="32377"/>
    <cellStyle name="SAPBEXexcGood3 3 2 3" xfId="32378"/>
    <cellStyle name="SAPBEXexcGood3 3 2 3 2" xfId="32379"/>
    <cellStyle name="SAPBEXexcGood3 3 2 3 2 2" xfId="32380"/>
    <cellStyle name="SAPBEXexcGood3 3 2 3 2 2 2" xfId="32381"/>
    <cellStyle name="SAPBEXexcGood3 3 2 3 2 3" xfId="32382"/>
    <cellStyle name="SAPBEXexcGood3 3 2 3 3" xfId="32383"/>
    <cellStyle name="SAPBEXexcGood3 3 2 3 3 2" xfId="32384"/>
    <cellStyle name="SAPBEXexcGood3 3 2 3 3 2 2" xfId="32385"/>
    <cellStyle name="SAPBEXexcGood3 3 2 3 3 3" xfId="32386"/>
    <cellStyle name="SAPBEXexcGood3 3 2 3 4" xfId="32387"/>
    <cellStyle name="SAPBEXexcGood3 3 2 3 4 2" xfId="32388"/>
    <cellStyle name="SAPBEXexcGood3 3 2 3 5" xfId="32389"/>
    <cellStyle name="SAPBEXexcGood3 3 2 3 5 2" xfId="32390"/>
    <cellStyle name="SAPBEXexcGood3 3 2 3 6" xfId="32391"/>
    <cellStyle name="SAPBEXexcGood3 3 2 4" xfId="32392"/>
    <cellStyle name="SAPBEXexcGood3 3 2 4 2" xfId="32393"/>
    <cellStyle name="SAPBEXexcGood3 3 2 4 2 2" xfId="32394"/>
    <cellStyle name="SAPBEXexcGood3 3 2 4 2 2 2" xfId="32395"/>
    <cellStyle name="SAPBEXexcGood3 3 2 4 2 3" xfId="32396"/>
    <cellStyle name="SAPBEXexcGood3 3 2 4 3" xfId="32397"/>
    <cellStyle name="SAPBEXexcGood3 3 2 4 3 2" xfId="32398"/>
    <cellStyle name="SAPBEXexcGood3 3 2 4 3 2 2" xfId="32399"/>
    <cellStyle name="SAPBEXexcGood3 3 2 4 3 3" xfId="32400"/>
    <cellStyle name="SAPBEXexcGood3 3 2 4 4" xfId="32401"/>
    <cellStyle name="SAPBEXexcGood3 3 2 4 4 2" xfId="32402"/>
    <cellStyle name="SAPBEXexcGood3 3 2 4 5" xfId="32403"/>
    <cellStyle name="SAPBEXexcGood3 3 2 4 5 2" xfId="32404"/>
    <cellStyle name="SAPBEXexcGood3 3 2 4 6" xfId="32405"/>
    <cellStyle name="SAPBEXexcGood3 3 2 5" xfId="32406"/>
    <cellStyle name="SAPBEXexcGood3 3 2 5 2" xfId="32407"/>
    <cellStyle name="SAPBEXexcGood3 3 2 5 2 2" xfId="32408"/>
    <cellStyle name="SAPBEXexcGood3 3 2 5 2 2 2" xfId="32409"/>
    <cellStyle name="SAPBEXexcGood3 3 2 5 2 3" xfId="32410"/>
    <cellStyle name="SAPBEXexcGood3 3 2 5 3" xfId="32411"/>
    <cellStyle name="SAPBEXexcGood3 3 2 5 3 2" xfId="32412"/>
    <cellStyle name="SAPBEXexcGood3 3 2 5 3 2 2" xfId="32413"/>
    <cellStyle name="SAPBEXexcGood3 3 2 5 3 3" xfId="32414"/>
    <cellStyle name="SAPBEXexcGood3 3 2 5 4" xfId="32415"/>
    <cellStyle name="SAPBEXexcGood3 3 2 5 4 2" xfId="32416"/>
    <cellStyle name="SAPBEXexcGood3 3 2 5 5" xfId="32417"/>
    <cellStyle name="SAPBEXexcGood3 3 2 5 5 2" xfId="32418"/>
    <cellStyle name="SAPBEXexcGood3 3 2 5 6" xfId="32419"/>
    <cellStyle name="SAPBEXexcGood3 3 2 6" xfId="32420"/>
    <cellStyle name="SAPBEXexcGood3 3 2 6 2" xfId="32421"/>
    <cellStyle name="SAPBEXexcGood3 3 2 6 2 2" xfId="32422"/>
    <cellStyle name="SAPBEXexcGood3 3 2 6 2 3" xfId="32423"/>
    <cellStyle name="SAPBEXexcGood3 3 2 6 3" xfId="32424"/>
    <cellStyle name="SAPBEXexcGood3 3 2 6 4" xfId="32425"/>
    <cellStyle name="SAPBEXexcGood3 3 2 7" xfId="32426"/>
    <cellStyle name="SAPBEXexcGood3 3 2 7 2" xfId="32427"/>
    <cellStyle name="SAPBEXexcGood3 3 2 7 3" xfId="32428"/>
    <cellStyle name="SAPBEXexcGood3 3 2 8" xfId="32429"/>
    <cellStyle name="SAPBEXexcGood3 3 2 9" xfId="32430"/>
    <cellStyle name="SAPBEXexcGood3 3 2_Other Benefits Allocation %" xfId="32431"/>
    <cellStyle name="SAPBEXexcGood3 3 3" xfId="32432"/>
    <cellStyle name="SAPBEXexcGood3 3 3 2" xfId="32433"/>
    <cellStyle name="SAPBEXexcGood3 3 3 2 2" xfId="32434"/>
    <cellStyle name="SAPBEXexcGood3 3 3 2 2 2" xfId="32435"/>
    <cellStyle name="SAPBEXexcGood3 3 3 2 2 3" xfId="32436"/>
    <cellStyle name="SAPBEXexcGood3 3 3 2 3" xfId="32437"/>
    <cellStyle name="SAPBEXexcGood3 3 3 2 4" xfId="32438"/>
    <cellStyle name="SAPBEXexcGood3 3 3 3" xfId="32439"/>
    <cellStyle name="SAPBEXexcGood3 3 3 3 2" xfId="32440"/>
    <cellStyle name="SAPBEXexcGood3 3 3 3 2 2" xfId="32441"/>
    <cellStyle name="SAPBEXexcGood3 3 3 3 2 3" xfId="32442"/>
    <cellStyle name="SAPBEXexcGood3 3 3 3 3" xfId="32443"/>
    <cellStyle name="SAPBEXexcGood3 3 3 3 4" xfId="32444"/>
    <cellStyle name="SAPBEXexcGood3 3 3 4" xfId="32445"/>
    <cellStyle name="SAPBEXexcGood3 3 3 4 2" xfId="32446"/>
    <cellStyle name="SAPBEXexcGood3 3 3 4 2 2" xfId="32447"/>
    <cellStyle name="SAPBEXexcGood3 3 3 4 2 3" xfId="32448"/>
    <cellStyle name="SAPBEXexcGood3 3 3 4 3" xfId="32449"/>
    <cellStyle name="SAPBEXexcGood3 3 3 4 4" xfId="32450"/>
    <cellStyle name="SAPBEXexcGood3 3 3 5" xfId="32451"/>
    <cellStyle name="SAPBEXexcGood3 3 3 5 2" xfId="32452"/>
    <cellStyle name="SAPBEXexcGood3 3 3 5 2 2" xfId="32453"/>
    <cellStyle name="SAPBEXexcGood3 3 3 5 2 3" xfId="32454"/>
    <cellStyle name="SAPBEXexcGood3 3 3 5 3" xfId="32455"/>
    <cellStyle name="SAPBEXexcGood3 3 3 5 4" xfId="32456"/>
    <cellStyle name="SAPBEXexcGood3 3 3 6" xfId="32457"/>
    <cellStyle name="SAPBEXexcGood3 3 3 6 2" xfId="32458"/>
    <cellStyle name="SAPBEXexcGood3 3 3 6 2 2" xfId="32459"/>
    <cellStyle name="SAPBEXexcGood3 3 3 6 2 3" xfId="32460"/>
    <cellStyle name="SAPBEXexcGood3 3 3 6 3" xfId="32461"/>
    <cellStyle name="SAPBEXexcGood3 3 3 6 4" xfId="32462"/>
    <cellStyle name="SAPBEXexcGood3 3 3 7" xfId="32463"/>
    <cellStyle name="SAPBEXexcGood3 3 3 7 2" xfId="32464"/>
    <cellStyle name="SAPBEXexcGood3 3 3 7 3" xfId="32465"/>
    <cellStyle name="SAPBEXexcGood3 3 3 8" xfId="32466"/>
    <cellStyle name="SAPBEXexcGood3 3 3 9" xfId="32467"/>
    <cellStyle name="SAPBEXexcGood3 3 4" xfId="32468"/>
    <cellStyle name="SAPBEXexcGood3 3 4 2" xfId="32469"/>
    <cellStyle name="SAPBEXexcGood3 3 4 2 2" xfId="32470"/>
    <cellStyle name="SAPBEXexcGood3 3 4 2 2 2" xfId="32471"/>
    <cellStyle name="SAPBEXexcGood3 3 4 2 2 2 2" xfId="32472"/>
    <cellStyle name="SAPBEXexcGood3 3 4 2 2 3" xfId="32473"/>
    <cellStyle name="SAPBEXexcGood3 3 4 2 3" xfId="32474"/>
    <cellStyle name="SAPBEXexcGood3 3 4 2 3 2" xfId="32475"/>
    <cellStyle name="SAPBEXexcGood3 3 4 2 3 2 2" xfId="32476"/>
    <cellStyle name="SAPBEXexcGood3 3 4 2 3 3" xfId="32477"/>
    <cellStyle name="SAPBEXexcGood3 3 4 2 4" xfId="32478"/>
    <cellStyle name="SAPBEXexcGood3 3 4 2 4 2" xfId="32479"/>
    <cellStyle name="SAPBEXexcGood3 3 4 2 5" xfId="32480"/>
    <cellStyle name="SAPBEXexcGood3 3 4 2 5 2" xfId="32481"/>
    <cellStyle name="SAPBEXexcGood3 3 4 2 6" xfId="32482"/>
    <cellStyle name="SAPBEXexcGood3 3 4 3" xfId="32483"/>
    <cellStyle name="SAPBEXexcGood3 3 4 3 2" xfId="32484"/>
    <cellStyle name="SAPBEXexcGood3 3 4 3 2 2" xfId="32485"/>
    <cellStyle name="SAPBEXexcGood3 3 4 3 2 2 2" xfId="32486"/>
    <cellStyle name="SAPBEXexcGood3 3 4 3 2 3" xfId="32487"/>
    <cellStyle name="SAPBEXexcGood3 3 4 3 3" xfId="32488"/>
    <cellStyle name="SAPBEXexcGood3 3 4 3 3 2" xfId="32489"/>
    <cellStyle name="SAPBEXexcGood3 3 4 3 3 2 2" xfId="32490"/>
    <cellStyle name="SAPBEXexcGood3 3 4 3 3 3" xfId="32491"/>
    <cellStyle name="SAPBEXexcGood3 3 4 3 4" xfId="32492"/>
    <cellStyle name="SAPBEXexcGood3 3 4 3 4 2" xfId="32493"/>
    <cellStyle name="SAPBEXexcGood3 3 4 3 5" xfId="32494"/>
    <cellStyle name="SAPBEXexcGood3 3 4 3 5 2" xfId="32495"/>
    <cellStyle name="SAPBEXexcGood3 3 4 3 6" xfId="32496"/>
    <cellStyle name="SAPBEXexcGood3 3 4 4" xfId="32497"/>
    <cellStyle name="SAPBEXexcGood3 3 4 4 2" xfId="32498"/>
    <cellStyle name="SAPBEXexcGood3 3 4 4 2 2" xfId="32499"/>
    <cellStyle name="SAPBEXexcGood3 3 4 4 2 3" xfId="32500"/>
    <cellStyle name="SAPBEXexcGood3 3 4 4 3" xfId="32501"/>
    <cellStyle name="SAPBEXexcGood3 3 4 4 4" xfId="32502"/>
    <cellStyle name="SAPBEXexcGood3 3 4 5" xfId="32503"/>
    <cellStyle name="SAPBEXexcGood3 3 4 5 2" xfId="32504"/>
    <cellStyle name="SAPBEXexcGood3 3 4 5 2 2" xfId="32505"/>
    <cellStyle name="SAPBEXexcGood3 3 4 5 2 3" xfId="32506"/>
    <cellStyle name="SAPBEXexcGood3 3 4 5 3" xfId="32507"/>
    <cellStyle name="SAPBEXexcGood3 3 4 5 4" xfId="32508"/>
    <cellStyle name="SAPBEXexcGood3 3 4 6" xfId="32509"/>
    <cellStyle name="SAPBEXexcGood3 3 4 6 2" xfId="32510"/>
    <cellStyle name="SAPBEXexcGood3 3 4 6 2 2" xfId="32511"/>
    <cellStyle name="SAPBEXexcGood3 3 4 6 2 3" xfId="32512"/>
    <cellStyle name="SAPBEXexcGood3 3 4 6 3" xfId="32513"/>
    <cellStyle name="SAPBEXexcGood3 3 4 6 4" xfId="32514"/>
    <cellStyle name="SAPBEXexcGood3 3 4 7" xfId="32515"/>
    <cellStyle name="SAPBEXexcGood3 3 4 7 2" xfId="32516"/>
    <cellStyle name="SAPBEXexcGood3 3 4 7 3" xfId="32517"/>
    <cellStyle name="SAPBEXexcGood3 3 4 8" xfId="32518"/>
    <cellStyle name="SAPBEXexcGood3 3 4 9" xfId="32519"/>
    <cellStyle name="SAPBEXexcGood3 3 4_Other Benefits Allocation %" xfId="32520"/>
    <cellStyle name="SAPBEXexcGood3 3 5" xfId="32521"/>
    <cellStyle name="SAPBEXexcGood3 3 5 2" xfId="32522"/>
    <cellStyle name="SAPBEXexcGood3 3 5 2 2" xfId="32523"/>
    <cellStyle name="SAPBEXexcGood3 3 5 2 2 2" xfId="32524"/>
    <cellStyle name="SAPBEXexcGood3 3 5 2 3" xfId="32525"/>
    <cellStyle name="SAPBEXexcGood3 3 5 3" xfId="32526"/>
    <cellStyle name="SAPBEXexcGood3 3 5 3 2" xfId="32527"/>
    <cellStyle name="SAPBEXexcGood3 3 5 3 2 2" xfId="32528"/>
    <cellStyle name="SAPBEXexcGood3 3 5 3 3" xfId="32529"/>
    <cellStyle name="SAPBEXexcGood3 3 5 4" xfId="32530"/>
    <cellStyle name="SAPBEXexcGood3 3 5 4 2" xfId="32531"/>
    <cellStyle name="SAPBEXexcGood3 3 5 5" xfId="32532"/>
    <cellStyle name="SAPBEXexcGood3 3 5 5 2" xfId="32533"/>
    <cellStyle name="SAPBEXexcGood3 3 5 6" xfId="32534"/>
    <cellStyle name="SAPBEXexcGood3 3 6" xfId="32535"/>
    <cellStyle name="SAPBEXexcGood3 3 6 2" xfId="32536"/>
    <cellStyle name="SAPBEXexcGood3 3 6 2 2" xfId="32537"/>
    <cellStyle name="SAPBEXexcGood3 3 6 2 2 2" xfId="32538"/>
    <cellStyle name="SAPBEXexcGood3 3 6 2 3" xfId="32539"/>
    <cellStyle name="SAPBEXexcGood3 3 6 3" xfId="32540"/>
    <cellStyle name="SAPBEXexcGood3 3 6 3 2" xfId="32541"/>
    <cellStyle name="SAPBEXexcGood3 3 6 3 2 2" xfId="32542"/>
    <cellStyle name="SAPBEXexcGood3 3 6 3 3" xfId="32543"/>
    <cellStyle name="SAPBEXexcGood3 3 6 4" xfId="32544"/>
    <cellStyle name="SAPBEXexcGood3 3 6 4 2" xfId="32545"/>
    <cellStyle name="SAPBEXexcGood3 3 6 5" xfId="32546"/>
    <cellStyle name="SAPBEXexcGood3 3 6 5 2" xfId="32547"/>
    <cellStyle name="SAPBEXexcGood3 3 6 6" xfId="32548"/>
    <cellStyle name="SAPBEXexcGood3 3 7" xfId="32549"/>
    <cellStyle name="SAPBEXexcGood3 3 7 2" xfId="32550"/>
    <cellStyle name="SAPBEXexcGood3 3 7 2 2" xfId="32551"/>
    <cellStyle name="SAPBEXexcGood3 3 7 2 2 2" xfId="32552"/>
    <cellStyle name="SAPBEXexcGood3 3 7 2 3" xfId="32553"/>
    <cellStyle name="SAPBEXexcGood3 3 7 3" xfId="32554"/>
    <cellStyle name="SAPBEXexcGood3 3 7 3 2" xfId="32555"/>
    <cellStyle name="SAPBEXexcGood3 3 7 3 2 2" xfId="32556"/>
    <cellStyle name="SAPBEXexcGood3 3 7 3 3" xfId="32557"/>
    <cellStyle name="SAPBEXexcGood3 3 7 4" xfId="32558"/>
    <cellStyle name="SAPBEXexcGood3 3 7 4 2" xfId="32559"/>
    <cellStyle name="SAPBEXexcGood3 3 7 5" xfId="32560"/>
    <cellStyle name="SAPBEXexcGood3 3 7 5 2" xfId="32561"/>
    <cellStyle name="SAPBEXexcGood3 3 7 6" xfId="32562"/>
    <cellStyle name="SAPBEXexcGood3 3 8" xfId="32563"/>
    <cellStyle name="SAPBEXexcGood3 3 8 2" xfId="32564"/>
    <cellStyle name="SAPBEXexcGood3 3 8 2 2" xfId="32565"/>
    <cellStyle name="SAPBEXexcGood3 3 8 2 3" xfId="32566"/>
    <cellStyle name="SAPBEXexcGood3 3 8 3" xfId="32567"/>
    <cellStyle name="SAPBEXexcGood3 3 8 4" xfId="32568"/>
    <cellStyle name="SAPBEXexcGood3 3 9" xfId="32569"/>
    <cellStyle name="SAPBEXexcGood3 3 9 2" xfId="32570"/>
    <cellStyle name="SAPBEXexcGood3 3 9 2 2" xfId="32571"/>
    <cellStyle name="SAPBEXexcGood3 3 9 2 3" xfId="32572"/>
    <cellStyle name="SAPBEXexcGood3 3 9 3" xfId="32573"/>
    <cellStyle name="SAPBEXexcGood3 3 9 4" xfId="32574"/>
    <cellStyle name="SAPBEXexcGood3 3_401K Summary" xfId="32575"/>
    <cellStyle name="SAPBEXexcGood3 4" xfId="32576"/>
    <cellStyle name="SAPBEXexcGood3 4 10" xfId="32577"/>
    <cellStyle name="SAPBEXexcGood3 4 10 2" xfId="32578"/>
    <cellStyle name="SAPBEXexcGood3 4 10 2 2" xfId="32579"/>
    <cellStyle name="SAPBEXexcGood3 4 10 3" xfId="32580"/>
    <cellStyle name="SAPBEXexcGood3 4 11" xfId="32581"/>
    <cellStyle name="SAPBEXexcGood3 4 11 2" xfId="32582"/>
    <cellStyle name="SAPBEXexcGood3 4 11 2 2" xfId="32583"/>
    <cellStyle name="SAPBEXexcGood3 4 11 3" xfId="32584"/>
    <cellStyle name="SAPBEXexcGood3 4 12" xfId="32585"/>
    <cellStyle name="SAPBEXexcGood3 4 12 2" xfId="32586"/>
    <cellStyle name="SAPBEXexcGood3 4 13" xfId="32587"/>
    <cellStyle name="SAPBEXexcGood3 4 2" xfId="32588"/>
    <cellStyle name="SAPBEXexcGood3 4 2 2" xfId="32589"/>
    <cellStyle name="SAPBEXexcGood3 4 2 2 2" xfId="32590"/>
    <cellStyle name="SAPBEXexcGood3 4 2 2 3" xfId="32591"/>
    <cellStyle name="SAPBEXexcGood3 4 2 3" xfId="32592"/>
    <cellStyle name="SAPBEXexcGood3 4 2 4" xfId="32593"/>
    <cellStyle name="SAPBEXexcGood3 4 2_Other Benefits Allocation %" xfId="32594"/>
    <cellStyle name="SAPBEXexcGood3 4 3" xfId="32595"/>
    <cellStyle name="SAPBEXexcGood3 4 3 2" xfId="32596"/>
    <cellStyle name="SAPBEXexcGood3 4 3 2 2" xfId="32597"/>
    <cellStyle name="SAPBEXexcGood3 4 3 2 2 2" xfId="32598"/>
    <cellStyle name="SAPBEXexcGood3 4 3 2 2 2 2" xfId="32599"/>
    <cellStyle name="SAPBEXexcGood3 4 3 2 2 3" xfId="32600"/>
    <cellStyle name="SAPBEXexcGood3 4 3 2 3" xfId="32601"/>
    <cellStyle name="SAPBEXexcGood3 4 3 2 3 2" xfId="32602"/>
    <cellStyle name="SAPBEXexcGood3 4 3 2 3 2 2" xfId="32603"/>
    <cellStyle name="SAPBEXexcGood3 4 3 2 3 3" xfId="32604"/>
    <cellStyle name="SAPBEXexcGood3 4 3 2 4" xfId="32605"/>
    <cellStyle name="SAPBEXexcGood3 4 3 2 4 2" xfId="32606"/>
    <cellStyle name="SAPBEXexcGood3 4 3 2 5" xfId="32607"/>
    <cellStyle name="SAPBEXexcGood3 4 3 2 5 2" xfId="32608"/>
    <cellStyle name="SAPBEXexcGood3 4 3 2 6" xfId="32609"/>
    <cellStyle name="SAPBEXexcGood3 4 3 3" xfId="32610"/>
    <cellStyle name="SAPBEXexcGood3 4 3 3 2" xfId="32611"/>
    <cellStyle name="SAPBEXexcGood3 4 3 3 2 2" xfId="32612"/>
    <cellStyle name="SAPBEXexcGood3 4 3 3 2 2 2" xfId="32613"/>
    <cellStyle name="SAPBEXexcGood3 4 3 3 2 3" xfId="32614"/>
    <cellStyle name="SAPBEXexcGood3 4 3 3 3" xfId="32615"/>
    <cellStyle name="SAPBEXexcGood3 4 3 3 3 2" xfId="32616"/>
    <cellStyle name="SAPBEXexcGood3 4 3 3 3 2 2" xfId="32617"/>
    <cellStyle name="SAPBEXexcGood3 4 3 3 3 3" xfId="32618"/>
    <cellStyle name="SAPBEXexcGood3 4 3 3 4" xfId="32619"/>
    <cellStyle name="SAPBEXexcGood3 4 3 3 4 2" xfId="32620"/>
    <cellStyle name="SAPBEXexcGood3 4 3 3 5" xfId="32621"/>
    <cellStyle name="SAPBEXexcGood3 4 3 3 5 2" xfId="32622"/>
    <cellStyle name="SAPBEXexcGood3 4 3 3 6" xfId="32623"/>
    <cellStyle name="SAPBEXexcGood3 4 3 4" xfId="32624"/>
    <cellStyle name="SAPBEXexcGood3 4 3 4 2" xfId="32625"/>
    <cellStyle name="SAPBEXexcGood3 4 3 4 2 2" xfId="32626"/>
    <cellStyle name="SAPBEXexcGood3 4 3 4 3" xfId="32627"/>
    <cellStyle name="SAPBEXexcGood3 4 3 5" xfId="32628"/>
    <cellStyle name="SAPBEXexcGood3 4 3 5 2" xfId="32629"/>
    <cellStyle name="SAPBEXexcGood3 4 3 5 2 2" xfId="32630"/>
    <cellStyle name="SAPBEXexcGood3 4 3 5 3" xfId="32631"/>
    <cellStyle name="SAPBEXexcGood3 4 3 6" xfId="32632"/>
    <cellStyle name="SAPBEXexcGood3 4 3 6 2" xfId="32633"/>
    <cellStyle name="SAPBEXexcGood3 4 3 7" xfId="32634"/>
    <cellStyle name="SAPBEXexcGood3 4 3 7 2" xfId="32635"/>
    <cellStyle name="SAPBEXexcGood3 4 3 8" xfId="32636"/>
    <cellStyle name="SAPBEXexcGood3 4 3_Other Benefits Allocation %" xfId="32637"/>
    <cellStyle name="SAPBEXexcGood3 4 4" xfId="32638"/>
    <cellStyle name="SAPBEXexcGood3 4 4 2" xfId="32639"/>
    <cellStyle name="SAPBEXexcGood3 4 4 2 2" xfId="32640"/>
    <cellStyle name="SAPBEXexcGood3 4 4 2 3" xfId="32641"/>
    <cellStyle name="SAPBEXexcGood3 4 4 3" xfId="32642"/>
    <cellStyle name="SAPBEXexcGood3 4 4 4" xfId="32643"/>
    <cellStyle name="SAPBEXexcGood3 4 5" xfId="32644"/>
    <cellStyle name="SAPBEXexcGood3 4 5 2" xfId="32645"/>
    <cellStyle name="SAPBEXexcGood3 4 5 2 2" xfId="32646"/>
    <cellStyle name="SAPBEXexcGood3 4 5 2 3" xfId="32647"/>
    <cellStyle name="SAPBEXexcGood3 4 5 3" xfId="32648"/>
    <cellStyle name="SAPBEXexcGood3 4 5 4" xfId="32649"/>
    <cellStyle name="SAPBEXexcGood3 4 6" xfId="32650"/>
    <cellStyle name="SAPBEXexcGood3 4 6 2" xfId="32651"/>
    <cellStyle name="SAPBEXexcGood3 4 6 2 2" xfId="32652"/>
    <cellStyle name="SAPBEXexcGood3 4 6 2 3" xfId="32653"/>
    <cellStyle name="SAPBEXexcGood3 4 6 3" xfId="32654"/>
    <cellStyle name="SAPBEXexcGood3 4 6 4" xfId="32655"/>
    <cellStyle name="SAPBEXexcGood3 4 7" xfId="32656"/>
    <cellStyle name="SAPBEXexcGood3 4 7 2" xfId="32657"/>
    <cellStyle name="SAPBEXexcGood3 4 7 2 2" xfId="32658"/>
    <cellStyle name="SAPBEXexcGood3 4 7 3" xfId="32659"/>
    <cellStyle name="SAPBEXexcGood3 4 8" xfId="32660"/>
    <cellStyle name="SAPBEXexcGood3 4 8 2" xfId="32661"/>
    <cellStyle name="SAPBEXexcGood3 4 8 2 2" xfId="32662"/>
    <cellStyle name="SAPBEXexcGood3 4 8 3" xfId="32663"/>
    <cellStyle name="SAPBEXexcGood3 4 9" xfId="32664"/>
    <cellStyle name="SAPBEXexcGood3 4 9 2" xfId="32665"/>
    <cellStyle name="SAPBEXexcGood3 4 9 2 2" xfId="32666"/>
    <cellStyle name="SAPBEXexcGood3 4 9 3" xfId="32667"/>
    <cellStyle name="SAPBEXexcGood3 4_401K Summary" xfId="32668"/>
    <cellStyle name="SAPBEXexcGood3 5" xfId="32669"/>
    <cellStyle name="SAPBEXexcGood3 5 2" xfId="32670"/>
    <cellStyle name="SAPBEXexcGood3 5 2 2" xfId="32671"/>
    <cellStyle name="SAPBEXexcGood3 5 2 2 2" xfId="32672"/>
    <cellStyle name="SAPBEXexcGood3 5 2 2 3" xfId="32673"/>
    <cellStyle name="SAPBEXexcGood3 5 2 3" xfId="32674"/>
    <cellStyle name="SAPBEXexcGood3 5 2 4" xfId="32675"/>
    <cellStyle name="SAPBEXexcGood3 5 3" xfId="32676"/>
    <cellStyle name="SAPBEXexcGood3 5 3 2" xfId="32677"/>
    <cellStyle name="SAPBEXexcGood3 5 3 2 2" xfId="32678"/>
    <cellStyle name="SAPBEXexcGood3 5 3 2 3" xfId="32679"/>
    <cellStyle name="SAPBEXexcGood3 5 3 3" xfId="32680"/>
    <cellStyle name="SAPBEXexcGood3 5 3 4" xfId="32681"/>
    <cellStyle name="SAPBEXexcGood3 5 4" xfId="32682"/>
    <cellStyle name="SAPBEXexcGood3 5 4 2" xfId="32683"/>
    <cellStyle name="SAPBEXexcGood3 5 4 2 2" xfId="32684"/>
    <cellStyle name="SAPBEXexcGood3 5 4 2 3" xfId="32685"/>
    <cellStyle name="SAPBEXexcGood3 5 4 3" xfId="32686"/>
    <cellStyle name="SAPBEXexcGood3 5 4 4" xfId="32687"/>
    <cellStyle name="SAPBEXexcGood3 5 5" xfId="32688"/>
    <cellStyle name="SAPBEXexcGood3 5 5 2" xfId="32689"/>
    <cellStyle name="SAPBEXexcGood3 5 5 2 2" xfId="32690"/>
    <cellStyle name="SAPBEXexcGood3 5 5 2 3" xfId="32691"/>
    <cellStyle name="SAPBEXexcGood3 5 5 3" xfId="32692"/>
    <cellStyle name="SAPBEXexcGood3 5 5 4" xfId="32693"/>
    <cellStyle name="SAPBEXexcGood3 5 6" xfId="32694"/>
    <cellStyle name="SAPBEXexcGood3 5 6 2" xfId="32695"/>
    <cellStyle name="SAPBEXexcGood3 5 6 2 2" xfId="32696"/>
    <cellStyle name="SAPBEXexcGood3 5 6 2 3" xfId="32697"/>
    <cellStyle name="SAPBEXexcGood3 5 6 3" xfId="32698"/>
    <cellStyle name="SAPBEXexcGood3 5 6 4" xfId="32699"/>
    <cellStyle name="SAPBEXexcGood3 5 7" xfId="32700"/>
    <cellStyle name="SAPBEXexcGood3 5 7 2" xfId="32701"/>
    <cellStyle name="SAPBEXexcGood3 5 7 3" xfId="32702"/>
    <cellStyle name="SAPBEXexcGood3 5 8" xfId="32703"/>
    <cellStyle name="SAPBEXexcGood3 5 9" xfId="32704"/>
    <cellStyle name="SAPBEXexcGood3 5_Other Benefits Allocation %" xfId="32705"/>
    <cellStyle name="SAPBEXexcGood3 6" xfId="32706"/>
    <cellStyle name="SAPBEXexcGood3 6 2" xfId="32707"/>
    <cellStyle name="SAPBEXexcGood3 6 2 2" xfId="32708"/>
    <cellStyle name="SAPBEXexcGood3 6 2 2 2" xfId="32709"/>
    <cellStyle name="SAPBEXexcGood3 6 2 2 3" xfId="32710"/>
    <cellStyle name="SAPBEXexcGood3 6 2 3" xfId="32711"/>
    <cellStyle name="SAPBEXexcGood3 6 2 4" xfId="32712"/>
    <cellStyle name="SAPBEXexcGood3 6 3" xfId="32713"/>
    <cellStyle name="SAPBEXexcGood3 6 3 2" xfId="32714"/>
    <cellStyle name="SAPBEXexcGood3 6 3 2 2" xfId="32715"/>
    <cellStyle name="SAPBEXexcGood3 6 3 2 3" xfId="32716"/>
    <cellStyle name="SAPBEXexcGood3 6 3 3" xfId="32717"/>
    <cellStyle name="SAPBEXexcGood3 6 3 4" xfId="32718"/>
    <cellStyle name="SAPBEXexcGood3 6 4" xfId="32719"/>
    <cellStyle name="SAPBEXexcGood3 6 4 2" xfId="32720"/>
    <cellStyle name="SAPBEXexcGood3 6 4 2 2" xfId="32721"/>
    <cellStyle name="SAPBEXexcGood3 6 4 2 3" xfId="32722"/>
    <cellStyle name="SAPBEXexcGood3 6 4 3" xfId="32723"/>
    <cellStyle name="SAPBEXexcGood3 6 4 4" xfId="32724"/>
    <cellStyle name="SAPBEXexcGood3 6 5" xfId="32725"/>
    <cellStyle name="SAPBEXexcGood3 6 5 2" xfId="32726"/>
    <cellStyle name="SAPBEXexcGood3 6 5 2 2" xfId="32727"/>
    <cellStyle name="SAPBEXexcGood3 6 5 2 3" xfId="32728"/>
    <cellStyle name="SAPBEXexcGood3 6 5 3" xfId="32729"/>
    <cellStyle name="SAPBEXexcGood3 6 5 4" xfId="32730"/>
    <cellStyle name="SAPBEXexcGood3 6 6" xfId="32731"/>
    <cellStyle name="SAPBEXexcGood3 6 6 2" xfId="32732"/>
    <cellStyle name="SAPBEXexcGood3 6 6 2 2" xfId="32733"/>
    <cellStyle name="SAPBEXexcGood3 6 6 2 3" xfId="32734"/>
    <cellStyle name="SAPBEXexcGood3 6 6 3" xfId="32735"/>
    <cellStyle name="SAPBEXexcGood3 6 6 4" xfId="32736"/>
    <cellStyle name="SAPBEXexcGood3 6 7" xfId="32737"/>
    <cellStyle name="SAPBEXexcGood3 6 7 2" xfId="32738"/>
    <cellStyle name="SAPBEXexcGood3 6 7 3" xfId="32739"/>
    <cellStyle name="SAPBEXexcGood3 6 8" xfId="32740"/>
    <cellStyle name="SAPBEXexcGood3 6 9" xfId="32741"/>
    <cellStyle name="SAPBEXexcGood3 6_Other Benefits Allocation %" xfId="32742"/>
    <cellStyle name="SAPBEXexcGood3 7" xfId="32743"/>
    <cellStyle name="SAPBEXexcGood3 7 2" xfId="32744"/>
    <cellStyle name="SAPBEXexcGood3 7 2 2" xfId="32745"/>
    <cellStyle name="SAPBEXexcGood3 7 2 3" xfId="32746"/>
    <cellStyle name="SAPBEXexcGood3 7 3" xfId="32747"/>
    <cellStyle name="SAPBEXexcGood3 7 4" xfId="32748"/>
    <cellStyle name="SAPBEXexcGood3 7_Other Benefits Allocation %" xfId="32749"/>
    <cellStyle name="SAPBEXexcGood3 8" xfId="32750"/>
    <cellStyle name="SAPBEXexcGood3 8 2" xfId="32751"/>
    <cellStyle name="SAPBEXexcGood3 8 2 2" xfId="32752"/>
    <cellStyle name="SAPBEXexcGood3 8 2 3" xfId="32753"/>
    <cellStyle name="SAPBEXexcGood3 8 3" xfId="32754"/>
    <cellStyle name="SAPBEXexcGood3 8 4" xfId="32755"/>
    <cellStyle name="SAPBEXexcGood3 8_Other Benefits Allocation %" xfId="32756"/>
    <cellStyle name="SAPBEXexcGood3 9" xfId="32757"/>
    <cellStyle name="SAPBEXexcGood3 9 2" xfId="32758"/>
    <cellStyle name="SAPBEXexcGood3 9 2 2" xfId="32759"/>
    <cellStyle name="SAPBEXexcGood3 9 2 2 2" xfId="32760"/>
    <cellStyle name="SAPBEXexcGood3 9 2 2 2 2" xfId="32761"/>
    <cellStyle name="SAPBEXexcGood3 9 2 2 3" xfId="32762"/>
    <cellStyle name="SAPBEXexcGood3 9 2 3" xfId="32763"/>
    <cellStyle name="SAPBEXexcGood3 9 2 3 2" xfId="32764"/>
    <cellStyle name="SAPBEXexcGood3 9 2 3 2 2" xfId="32765"/>
    <cellStyle name="SAPBEXexcGood3 9 2 3 3" xfId="32766"/>
    <cellStyle name="SAPBEXexcGood3 9 2 4" xfId="32767"/>
    <cellStyle name="SAPBEXexcGood3 9 2 4 2" xfId="32768"/>
    <cellStyle name="SAPBEXexcGood3 9 2 5" xfId="32769"/>
    <cellStyle name="SAPBEXexcGood3 9 2 5 2" xfId="32770"/>
    <cellStyle name="SAPBEXexcGood3 9 2 6" xfId="32771"/>
    <cellStyle name="SAPBEXexcGood3 9 3" xfId="32772"/>
    <cellStyle name="SAPBEXexcGood3 9 3 2" xfId="32773"/>
    <cellStyle name="SAPBEXexcGood3 9 3 2 2" xfId="32774"/>
    <cellStyle name="SAPBEXexcGood3 9 3 2 2 2" xfId="32775"/>
    <cellStyle name="SAPBEXexcGood3 9 3 2 3" xfId="32776"/>
    <cellStyle name="SAPBEXexcGood3 9 3 3" xfId="32777"/>
    <cellStyle name="SAPBEXexcGood3 9 3 3 2" xfId="32778"/>
    <cellStyle name="SAPBEXexcGood3 9 3 3 2 2" xfId="32779"/>
    <cellStyle name="SAPBEXexcGood3 9 3 3 3" xfId="32780"/>
    <cellStyle name="SAPBEXexcGood3 9 3 4" xfId="32781"/>
    <cellStyle name="SAPBEXexcGood3 9 3 4 2" xfId="32782"/>
    <cellStyle name="SAPBEXexcGood3 9 3 5" xfId="32783"/>
    <cellStyle name="SAPBEXexcGood3 9 3 5 2" xfId="32784"/>
    <cellStyle name="SAPBEXexcGood3 9 3 6" xfId="32785"/>
    <cellStyle name="SAPBEXexcGood3 9 4" xfId="32786"/>
    <cellStyle name="SAPBEXexcGood3 9 4 2" xfId="32787"/>
    <cellStyle name="SAPBEXexcGood3 9 4 2 2" xfId="32788"/>
    <cellStyle name="SAPBEXexcGood3 9 4 3" xfId="32789"/>
    <cellStyle name="SAPBEXexcGood3 9 5" xfId="32790"/>
    <cellStyle name="SAPBEXexcGood3 9 5 2" xfId="32791"/>
    <cellStyle name="SAPBEXexcGood3 9 5 2 2" xfId="32792"/>
    <cellStyle name="SAPBEXexcGood3 9 5 3" xfId="32793"/>
    <cellStyle name="SAPBEXexcGood3 9 6" xfId="32794"/>
    <cellStyle name="SAPBEXexcGood3 9 6 2" xfId="32795"/>
    <cellStyle name="SAPBEXexcGood3 9 7" xfId="32796"/>
    <cellStyle name="SAPBEXexcGood3 9 7 2" xfId="32797"/>
    <cellStyle name="SAPBEXexcGood3 9 8" xfId="32798"/>
    <cellStyle name="SAPBEXexcGood3 9_Other Benefits Allocation %" xfId="32799"/>
    <cellStyle name="SAPBEXexcGood3_2016-18 Budget Payroll" xfId="32800"/>
    <cellStyle name="SAPBEXfilterDrill" xfId="32801"/>
    <cellStyle name="SAPBEXfilterDrill 10" xfId="32802"/>
    <cellStyle name="SAPBEXfilterDrill 10 10" xfId="32803"/>
    <cellStyle name="SAPBEXfilterDrill 10 10 2" xfId="32804"/>
    <cellStyle name="SAPBEXfilterDrill 10 10 2 2" xfId="32805"/>
    <cellStyle name="SAPBEXfilterDrill 10 10 3" xfId="32806"/>
    <cellStyle name="SAPBEXfilterDrill 10 11" xfId="32807"/>
    <cellStyle name="SAPBEXfilterDrill 10 11 2" xfId="32808"/>
    <cellStyle name="SAPBEXfilterDrill 10 11 2 2" xfId="32809"/>
    <cellStyle name="SAPBEXfilterDrill 10 11 3" xfId="32810"/>
    <cellStyle name="SAPBEXfilterDrill 10 12" xfId="32811"/>
    <cellStyle name="SAPBEXfilterDrill 10 12 2" xfId="32812"/>
    <cellStyle name="SAPBEXfilterDrill 10 13" xfId="32813"/>
    <cellStyle name="SAPBEXfilterDrill 10 13 2" xfId="32814"/>
    <cellStyle name="SAPBEXfilterDrill 10 2" xfId="32815"/>
    <cellStyle name="SAPBEXfilterDrill 10 2 2" xfId="32816"/>
    <cellStyle name="SAPBEXfilterDrill 10 2 2 2" xfId="32817"/>
    <cellStyle name="SAPBEXfilterDrill 10 2 2 2 2" xfId="32818"/>
    <cellStyle name="SAPBEXfilterDrill 10 2 2 2 2 2" xfId="32819"/>
    <cellStyle name="SAPBEXfilterDrill 10 2 2 2 3" xfId="32820"/>
    <cellStyle name="SAPBEXfilterDrill 10 2 2 3" xfId="32821"/>
    <cellStyle name="SAPBEXfilterDrill 10 2 2 3 2" xfId="32822"/>
    <cellStyle name="SAPBEXfilterDrill 10 2 2 3 2 2" xfId="32823"/>
    <cellStyle name="SAPBEXfilterDrill 10 2 2 3 3" xfId="32824"/>
    <cellStyle name="SAPBEXfilterDrill 10 2 2 4" xfId="32825"/>
    <cellStyle name="SAPBEXfilterDrill 10 2 2 4 2" xfId="32826"/>
    <cellStyle name="SAPBEXfilterDrill 10 2 2 5" xfId="32827"/>
    <cellStyle name="SAPBEXfilterDrill 10 2 2 5 2" xfId="32828"/>
    <cellStyle name="SAPBEXfilterDrill 10 2 2 6" xfId="32829"/>
    <cellStyle name="SAPBEXfilterDrill 10 2 3" xfId="32830"/>
    <cellStyle name="SAPBEXfilterDrill 10 2 3 2" xfId="32831"/>
    <cellStyle name="SAPBEXfilterDrill 10 2 3 2 2" xfId="32832"/>
    <cellStyle name="SAPBEXfilterDrill 10 2 3 3" xfId="32833"/>
    <cellStyle name="SAPBEXfilterDrill 10 2 4" xfId="32834"/>
    <cellStyle name="SAPBEXfilterDrill 10 2 4 2" xfId="32835"/>
    <cellStyle name="SAPBEXfilterDrill 10 2 4 2 2" xfId="32836"/>
    <cellStyle name="SAPBEXfilterDrill 10 2 4 3" xfId="32837"/>
    <cellStyle name="SAPBEXfilterDrill 10 2 5" xfId="32838"/>
    <cellStyle name="SAPBEXfilterDrill 10 2 5 2" xfId="32839"/>
    <cellStyle name="SAPBEXfilterDrill 10 2 6" xfId="32840"/>
    <cellStyle name="SAPBEXfilterDrill 10 2 6 2" xfId="32841"/>
    <cellStyle name="SAPBEXfilterDrill 10 2_Other Benefits Allocation %" xfId="32842"/>
    <cellStyle name="SAPBEXfilterDrill 10 3" xfId="32843"/>
    <cellStyle name="SAPBEXfilterDrill 10 3 2" xfId="32844"/>
    <cellStyle name="SAPBEXfilterDrill 10 3 2 2" xfId="32845"/>
    <cellStyle name="SAPBEXfilterDrill 10 3 2 2 2" xfId="32846"/>
    <cellStyle name="SAPBEXfilterDrill 10 3 2 2 2 2" xfId="32847"/>
    <cellStyle name="SAPBEXfilterDrill 10 3 2 2 3" xfId="32848"/>
    <cellStyle name="SAPBEXfilterDrill 10 3 2 3" xfId="32849"/>
    <cellStyle name="SAPBEXfilterDrill 10 3 2 3 2" xfId="32850"/>
    <cellStyle name="SAPBEXfilterDrill 10 3 2 3 2 2" xfId="32851"/>
    <cellStyle name="SAPBEXfilterDrill 10 3 2 3 3" xfId="32852"/>
    <cellStyle name="SAPBEXfilterDrill 10 3 2 4" xfId="32853"/>
    <cellStyle name="SAPBEXfilterDrill 10 3 2 4 2" xfId="32854"/>
    <cellStyle name="SAPBEXfilterDrill 10 3 2 5" xfId="32855"/>
    <cellStyle name="SAPBEXfilterDrill 10 3 2 5 2" xfId="32856"/>
    <cellStyle name="SAPBEXfilterDrill 10 3 2 6" xfId="32857"/>
    <cellStyle name="SAPBEXfilterDrill 10 3 3" xfId="32858"/>
    <cellStyle name="SAPBEXfilterDrill 10 3 3 2" xfId="32859"/>
    <cellStyle name="SAPBEXfilterDrill 10 3 3 2 2" xfId="32860"/>
    <cellStyle name="SAPBEXfilterDrill 10 3 3 3" xfId="32861"/>
    <cellStyle name="SAPBEXfilterDrill 10 3 4" xfId="32862"/>
    <cellStyle name="SAPBEXfilterDrill 10 3 4 2" xfId="32863"/>
    <cellStyle name="SAPBEXfilterDrill 10 3 4 2 2" xfId="32864"/>
    <cellStyle name="SAPBEXfilterDrill 10 3 4 3" xfId="32865"/>
    <cellStyle name="SAPBEXfilterDrill 10 3 5" xfId="32866"/>
    <cellStyle name="SAPBEXfilterDrill 10 3 5 2" xfId="32867"/>
    <cellStyle name="SAPBEXfilterDrill 10 3 6" xfId="32868"/>
    <cellStyle name="SAPBEXfilterDrill 10 3 6 2" xfId="32869"/>
    <cellStyle name="SAPBEXfilterDrill 10 3_Other Benefits Allocation %" xfId="32870"/>
    <cellStyle name="SAPBEXfilterDrill 10 4" xfId="32871"/>
    <cellStyle name="SAPBEXfilterDrill 10 4 2" xfId="32872"/>
    <cellStyle name="SAPBEXfilterDrill 10 4 2 2" xfId="32873"/>
    <cellStyle name="SAPBEXfilterDrill 10 4 2 2 2" xfId="32874"/>
    <cellStyle name="SAPBEXfilterDrill 10 4 2 2 2 2" xfId="32875"/>
    <cellStyle name="SAPBEXfilterDrill 10 4 2 2 3" xfId="32876"/>
    <cellStyle name="SAPBEXfilterDrill 10 4 2 3" xfId="32877"/>
    <cellStyle name="SAPBEXfilterDrill 10 4 2 3 2" xfId="32878"/>
    <cellStyle name="SAPBEXfilterDrill 10 4 2 3 2 2" xfId="32879"/>
    <cellStyle name="SAPBEXfilterDrill 10 4 2 3 3" xfId="32880"/>
    <cellStyle name="SAPBEXfilterDrill 10 4 2 4" xfId="32881"/>
    <cellStyle name="SAPBEXfilterDrill 10 4 2 4 2" xfId="32882"/>
    <cellStyle name="SAPBEXfilterDrill 10 4 2 5" xfId="32883"/>
    <cellStyle name="SAPBEXfilterDrill 10 4 2 5 2" xfId="32884"/>
    <cellStyle name="SAPBEXfilterDrill 10 4 2 6" xfId="32885"/>
    <cellStyle name="SAPBEXfilterDrill 10 4 3" xfId="32886"/>
    <cellStyle name="SAPBEXfilterDrill 10 4 3 2" xfId="32887"/>
    <cellStyle name="SAPBEXfilterDrill 10 4 3 2 2" xfId="32888"/>
    <cellStyle name="SAPBEXfilterDrill 10 4 3 3" xfId="32889"/>
    <cellStyle name="SAPBEXfilterDrill 10 4 4" xfId="32890"/>
    <cellStyle name="SAPBEXfilterDrill 10 4 4 2" xfId="32891"/>
    <cellStyle name="SAPBEXfilterDrill 10 4 4 2 2" xfId="32892"/>
    <cellStyle name="SAPBEXfilterDrill 10 4 4 3" xfId="32893"/>
    <cellStyle name="SAPBEXfilterDrill 10 4 5" xfId="32894"/>
    <cellStyle name="SAPBEXfilterDrill 10 4 5 2" xfId="32895"/>
    <cellStyle name="SAPBEXfilterDrill 10 4 6" xfId="32896"/>
    <cellStyle name="SAPBEXfilterDrill 10 4 6 2" xfId="32897"/>
    <cellStyle name="SAPBEXfilterDrill 10 4_Other Benefits Allocation %" xfId="32898"/>
    <cellStyle name="SAPBEXfilterDrill 10 5" xfId="32899"/>
    <cellStyle name="SAPBEXfilterDrill 10 5 2" xfId="32900"/>
    <cellStyle name="SAPBEXfilterDrill 10 5 2 2" xfId="32901"/>
    <cellStyle name="SAPBEXfilterDrill 10 5 2 2 2" xfId="32902"/>
    <cellStyle name="SAPBEXfilterDrill 10 5 2 2 2 2" xfId="32903"/>
    <cellStyle name="SAPBEXfilterDrill 10 5 2 2 3" xfId="32904"/>
    <cellStyle name="SAPBEXfilterDrill 10 5 2 3" xfId="32905"/>
    <cellStyle name="SAPBEXfilterDrill 10 5 2 3 2" xfId="32906"/>
    <cellStyle name="SAPBEXfilterDrill 10 5 2 3 2 2" xfId="32907"/>
    <cellStyle name="SAPBEXfilterDrill 10 5 2 3 3" xfId="32908"/>
    <cellStyle name="SAPBEXfilterDrill 10 5 2 4" xfId="32909"/>
    <cellStyle name="SAPBEXfilterDrill 10 5 2 4 2" xfId="32910"/>
    <cellStyle name="SAPBEXfilterDrill 10 5 2 5" xfId="32911"/>
    <cellStyle name="SAPBEXfilterDrill 10 5 2 5 2" xfId="32912"/>
    <cellStyle name="SAPBEXfilterDrill 10 5 2 6" xfId="32913"/>
    <cellStyle name="SAPBEXfilterDrill 10 5 3" xfId="32914"/>
    <cellStyle name="SAPBEXfilterDrill 10 5 3 2" xfId="32915"/>
    <cellStyle name="SAPBEXfilterDrill 10 5 3 2 2" xfId="32916"/>
    <cellStyle name="SAPBEXfilterDrill 10 5 3 3" xfId="32917"/>
    <cellStyle name="SAPBEXfilterDrill 10 5 4" xfId="32918"/>
    <cellStyle name="SAPBEXfilterDrill 10 5 4 2" xfId="32919"/>
    <cellStyle name="SAPBEXfilterDrill 10 5 4 2 2" xfId="32920"/>
    <cellStyle name="SAPBEXfilterDrill 10 5 4 3" xfId="32921"/>
    <cellStyle name="SAPBEXfilterDrill 10 5 5" xfId="32922"/>
    <cellStyle name="SAPBEXfilterDrill 10 5 5 2" xfId="32923"/>
    <cellStyle name="SAPBEXfilterDrill 10 5 6" xfId="32924"/>
    <cellStyle name="SAPBEXfilterDrill 10 5 6 2" xfId="32925"/>
    <cellStyle name="SAPBEXfilterDrill 10 5_Other Benefits Allocation %" xfId="32926"/>
    <cellStyle name="SAPBEXfilterDrill 10 6" xfId="32927"/>
    <cellStyle name="SAPBEXfilterDrill 10 6 2" xfId="32928"/>
    <cellStyle name="SAPBEXfilterDrill 10 6 2 2" xfId="32929"/>
    <cellStyle name="SAPBEXfilterDrill 10 6 2 2 2" xfId="32930"/>
    <cellStyle name="SAPBEXfilterDrill 10 6 2 2 2 2" xfId="32931"/>
    <cellStyle name="SAPBEXfilterDrill 10 6 2 2 3" xfId="32932"/>
    <cellStyle name="SAPBEXfilterDrill 10 6 2 3" xfId="32933"/>
    <cellStyle name="SAPBEXfilterDrill 10 6 2 3 2" xfId="32934"/>
    <cellStyle name="SAPBEXfilterDrill 10 6 2 3 2 2" xfId="32935"/>
    <cellStyle name="SAPBEXfilterDrill 10 6 2 3 3" xfId="32936"/>
    <cellStyle name="SAPBEXfilterDrill 10 6 2 4" xfId="32937"/>
    <cellStyle name="SAPBEXfilterDrill 10 6 2 4 2" xfId="32938"/>
    <cellStyle name="SAPBEXfilterDrill 10 6 2 5" xfId="32939"/>
    <cellStyle name="SAPBEXfilterDrill 10 6 2 5 2" xfId="32940"/>
    <cellStyle name="SAPBEXfilterDrill 10 6 2 6" xfId="32941"/>
    <cellStyle name="SAPBEXfilterDrill 10 6 3" xfId="32942"/>
    <cellStyle name="SAPBEXfilterDrill 10 6 3 2" xfId="32943"/>
    <cellStyle name="SAPBEXfilterDrill 10 6 3 2 2" xfId="32944"/>
    <cellStyle name="SAPBEXfilterDrill 10 6 3 3" xfId="32945"/>
    <cellStyle name="SAPBEXfilterDrill 10 6 4" xfId="32946"/>
    <cellStyle name="SAPBEXfilterDrill 10 6 4 2" xfId="32947"/>
    <cellStyle name="SAPBEXfilterDrill 10 6 4 2 2" xfId="32948"/>
    <cellStyle name="SAPBEXfilterDrill 10 6 4 3" xfId="32949"/>
    <cellStyle name="SAPBEXfilterDrill 10 6 5" xfId="32950"/>
    <cellStyle name="SAPBEXfilterDrill 10 6 5 2" xfId="32951"/>
    <cellStyle name="SAPBEXfilterDrill 10 6 6" xfId="32952"/>
    <cellStyle name="SAPBEXfilterDrill 10 6 6 2" xfId="32953"/>
    <cellStyle name="SAPBEXfilterDrill 10 6_Other Benefits Allocation %" xfId="32954"/>
    <cellStyle name="SAPBEXfilterDrill 10 7" xfId="32955"/>
    <cellStyle name="SAPBEXfilterDrill 10 7 2" xfId="32956"/>
    <cellStyle name="SAPBEXfilterDrill 10 7 2 2" xfId="32957"/>
    <cellStyle name="SAPBEXfilterDrill 10 7 2 2 2" xfId="32958"/>
    <cellStyle name="SAPBEXfilterDrill 10 7 2 2 2 2" xfId="32959"/>
    <cellStyle name="SAPBEXfilterDrill 10 7 2 2 3" xfId="32960"/>
    <cellStyle name="SAPBEXfilterDrill 10 7 2 3" xfId="32961"/>
    <cellStyle name="SAPBEXfilterDrill 10 7 2 3 2" xfId="32962"/>
    <cellStyle name="SAPBEXfilterDrill 10 7 2 3 2 2" xfId="32963"/>
    <cellStyle name="SAPBEXfilterDrill 10 7 2 3 3" xfId="32964"/>
    <cellStyle name="SAPBEXfilterDrill 10 7 2 4" xfId="32965"/>
    <cellStyle name="SAPBEXfilterDrill 10 7 2 4 2" xfId="32966"/>
    <cellStyle name="SAPBEXfilterDrill 10 7 2 5" xfId="32967"/>
    <cellStyle name="SAPBEXfilterDrill 10 7 2 5 2" xfId="32968"/>
    <cellStyle name="SAPBEXfilterDrill 10 7 2 6" xfId="32969"/>
    <cellStyle name="SAPBEXfilterDrill 10 7 3" xfId="32970"/>
    <cellStyle name="SAPBEXfilterDrill 10 7 3 2" xfId="32971"/>
    <cellStyle name="SAPBEXfilterDrill 10 7 3 2 2" xfId="32972"/>
    <cellStyle name="SAPBEXfilterDrill 10 7 3 3" xfId="32973"/>
    <cellStyle name="SAPBEXfilterDrill 10 7 4" xfId="32974"/>
    <cellStyle name="SAPBEXfilterDrill 10 7 4 2" xfId="32975"/>
    <cellStyle name="SAPBEXfilterDrill 10 7 4 2 2" xfId="32976"/>
    <cellStyle name="SAPBEXfilterDrill 10 7 4 3" xfId="32977"/>
    <cellStyle name="SAPBEXfilterDrill 10 7 5" xfId="32978"/>
    <cellStyle name="SAPBEXfilterDrill 10 7 5 2" xfId="32979"/>
    <cellStyle name="SAPBEXfilterDrill 10 7 6" xfId="32980"/>
    <cellStyle name="SAPBEXfilterDrill 10 7 6 2" xfId="32981"/>
    <cellStyle name="SAPBEXfilterDrill 10 7_Other Benefits Allocation %" xfId="32982"/>
    <cellStyle name="SAPBEXfilterDrill 10 8" xfId="32983"/>
    <cellStyle name="SAPBEXfilterDrill 10 8 2" xfId="32984"/>
    <cellStyle name="SAPBEXfilterDrill 10 8 2 2" xfId="32985"/>
    <cellStyle name="SAPBEXfilterDrill 10 8 2 2 2" xfId="32986"/>
    <cellStyle name="SAPBEXfilterDrill 10 8 2 3" xfId="32987"/>
    <cellStyle name="SAPBEXfilterDrill 10 8 3" xfId="32988"/>
    <cellStyle name="SAPBEXfilterDrill 10 8 3 2" xfId="32989"/>
    <cellStyle name="SAPBEXfilterDrill 10 8 3 2 2" xfId="32990"/>
    <cellStyle name="SAPBEXfilterDrill 10 8 3 3" xfId="32991"/>
    <cellStyle name="SAPBEXfilterDrill 10 8 4" xfId="32992"/>
    <cellStyle name="SAPBEXfilterDrill 10 8 4 2" xfId="32993"/>
    <cellStyle name="SAPBEXfilterDrill 10 8 5" xfId="32994"/>
    <cellStyle name="SAPBEXfilterDrill 10 8 5 2" xfId="32995"/>
    <cellStyle name="SAPBEXfilterDrill 10 8 6" xfId="32996"/>
    <cellStyle name="SAPBEXfilterDrill 10 9" xfId="32997"/>
    <cellStyle name="SAPBEXfilterDrill 10 9 2" xfId="32998"/>
    <cellStyle name="SAPBEXfilterDrill 10 9 2 2" xfId="32999"/>
    <cellStyle name="SAPBEXfilterDrill 10 9 2 2 2" xfId="33000"/>
    <cellStyle name="SAPBEXfilterDrill 10 9 2 3" xfId="33001"/>
    <cellStyle name="SAPBEXfilterDrill 10 9 3" xfId="33002"/>
    <cellStyle name="SAPBEXfilterDrill 10 9 3 2" xfId="33003"/>
    <cellStyle name="SAPBEXfilterDrill 10 9 3 2 2" xfId="33004"/>
    <cellStyle name="SAPBEXfilterDrill 10 9 3 3" xfId="33005"/>
    <cellStyle name="SAPBEXfilterDrill 10 9 4" xfId="33006"/>
    <cellStyle name="SAPBEXfilterDrill 10 9 4 2" xfId="33007"/>
    <cellStyle name="SAPBEXfilterDrill 10 9 5" xfId="33008"/>
    <cellStyle name="SAPBEXfilterDrill 10_Other Benefits Allocation %" xfId="33009"/>
    <cellStyle name="SAPBEXfilterDrill 11" xfId="33010"/>
    <cellStyle name="SAPBEXfilterDrill 11 2" xfId="33011"/>
    <cellStyle name="SAPBEXfilterDrill 11 2 2" xfId="33012"/>
    <cellStyle name="SAPBEXfilterDrill 11 3" xfId="33013"/>
    <cellStyle name="SAPBEXfilterDrill 12" xfId="33014"/>
    <cellStyle name="SAPBEXfilterDrill 12 2" xfId="33015"/>
    <cellStyle name="SAPBEXfilterDrill 12 2 2" xfId="33016"/>
    <cellStyle name="SAPBEXfilterDrill 12 3" xfId="33017"/>
    <cellStyle name="SAPBEXfilterDrill 13" xfId="33018"/>
    <cellStyle name="SAPBEXfilterDrill 13 2" xfId="33019"/>
    <cellStyle name="SAPBEXfilterDrill 13 2 2" xfId="33020"/>
    <cellStyle name="SAPBEXfilterDrill 13 3" xfId="33021"/>
    <cellStyle name="SAPBEXfilterDrill 14" xfId="33022"/>
    <cellStyle name="SAPBEXfilterDrill 14 2" xfId="33023"/>
    <cellStyle name="SAPBEXfilterDrill 14 2 2" xfId="33024"/>
    <cellStyle name="SAPBEXfilterDrill 14 3" xfId="33025"/>
    <cellStyle name="SAPBEXfilterDrill 15" xfId="33026"/>
    <cellStyle name="SAPBEXfilterDrill 15 2" xfId="33027"/>
    <cellStyle name="SAPBEXfilterDrill 15 2 2" xfId="33028"/>
    <cellStyle name="SAPBEXfilterDrill 15 3" xfId="33029"/>
    <cellStyle name="SAPBEXfilterDrill 16" xfId="33030"/>
    <cellStyle name="SAPBEXfilterDrill 16 2" xfId="33031"/>
    <cellStyle name="SAPBEXfilterDrill 16 2 2" xfId="33032"/>
    <cellStyle name="SAPBEXfilterDrill 16 3" xfId="33033"/>
    <cellStyle name="SAPBEXfilterDrill 17" xfId="33034"/>
    <cellStyle name="SAPBEXfilterDrill 17 2" xfId="33035"/>
    <cellStyle name="SAPBEXfilterDrill 17 2 2" xfId="33036"/>
    <cellStyle name="SAPBEXfilterDrill 17 3" xfId="33037"/>
    <cellStyle name="SAPBEXfilterDrill 18" xfId="33038"/>
    <cellStyle name="SAPBEXfilterDrill 18 2" xfId="33039"/>
    <cellStyle name="SAPBEXfilterDrill 18 2 2" xfId="33040"/>
    <cellStyle name="SAPBEXfilterDrill 18 3" xfId="33041"/>
    <cellStyle name="SAPBEXfilterDrill 19" xfId="33042"/>
    <cellStyle name="SAPBEXfilterDrill 19 2" xfId="33043"/>
    <cellStyle name="SAPBEXfilterDrill 19 2 2" xfId="33044"/>
    <cellStyle name="SAPBEXfilterDrill 19 3" xfId="33045"/>
    <cellStyle name="SAPBEXfilterDrill 2" xfId="33046"/>
    <cellStyle name="SAPBEXfilterDrill 2 10" xfId="33047"/>
    <cellStyle name="SAPBEXfilterDrill 2 10 2" xfId="33048"/>
    <cellStyle name="SAPBEXfilterDrill 2 10 3" xfId="33049"/>
    <cellStyle name="SAPBEXfilterDrill 2 11" xfId="33050"/>
    <cellStyle name="SAPBEXfilterDrill 2 11 2" xfId="33051"/>
    <cellStyle name="SAPBEXfilterDrill 2 11 2 2" xfId="33052"/>
    <cellStyle name="SAPBEXfilterDrill 2 11 3" xfId="33053"/>
    <cellStyle name="SAPBEXfilterDrill 2 12" xfId="33054"/>
    <cellStyle name="SAPBEXfilterDrill 2 12 2" xfId="33055"/>
    <cellStyle name="SAPBEXfilterDrill 2 12 3" xfId="33056"/>
    <cellStyle name="SAPBEXfilterDrill 2 13" xfId="33057"/>
    <cellStyle name="SAPBEXfilterDrill 2 13 2" xfId="33058"/>
    <cellStyle name="SAPBEXfilterDrill 2 13 3" xfId="33059"/>
    <cellStyle name="SAPBEXfilterDrill 2 14" xfId="33060"/>
    <cellStyle name="SAPBEXfilterDrill 2 14 2" xfId="33061"/>
    <cellStyle name="SAPBEXfilterDrill 2 14 3" xfId="33062"/>
    <cellStyle name="SAPBEXfilterDrill 2 15" xfId="33063"/>
    <cellStyle name="SAPBEXfilterDrill 2 16" xfId="33064"/>
    <cellStyle name="SAPBEXfilterDrill 2 2" xfId="33065"/>
    <cellStyle name="SAPBEXfilterDrill 2 2 10" xfId="33066"/>
    <cellStyle name="SAPBEXfilterDrill 2 2 10 2" xfId="33067"/>
    <cellStyle name="SAPBEXfilterDrill 2 2 10 2 2" xfId="33068"/>
    <cellStyle name="SAPBEXfilterDrill 2 2 10 3" xfId="33069"/>
    <cellStyle name="SAPBEXfilterDrill 2 2 11" xfId="33070"/>
    <cellStyle name="SAPBEXfilterDrill 2 2 11 2" xfId="33071"/>
    <cellStyle name="SAPBEXfilterDrill 2 2 11 2 2" xfId="33072"/>
    <cellStyle name="SAPBEXfilterDrill 2 2 11 3" xfId="33073"/>
    <cellStyle name="SAPBEXfilterDrill 2 2 12" xfId="33074"/>
    <cellStyle name="SAPBEXfilterDrill 2 2 2" xfId="33075"/>
    <cellStyle name="SAPBEXfilterDrill 2 2 2 2" xfId="33076"/>
    <cellStyle name="SAPBEXfilterDrill 2 2 2 2 2" xfId="33077"/>
    <cellStyle name="SAPBEXfilterDrill 2 2 2 2 2 2" xfId="33078"/>
    <cellStyle name="SAPBEXfilterDrill 2 2 2 2 2 2 2" xfId="33079"/>
    <cellStyle name="SAPBEXfilterDrill 2 2 2 2 2 3" xfId="33080"/>
    <cellStyle name="SAPBEXfilterDrill 2 2 2 2 3" xfId="33081"/>
    <cellStyle name="SAPBEXfilterDrill 2 2 2 2 3 2" xfId="33082"/>
    <cellStyle name="SAPBEXfilterDrill 2 2 2 2 3 2 2" xfId="33083"/>
    <cellStyle name="SAPBEXfilterDrill 2 2 2 2 3 3" xfId="33084"/>
    <cellStyle name="SAPBEXfilterDrill 2 2 2 2 4" xfId="33085"/>
    <cellStyle name="SAPBEXfilterDrill 2 2 2 2 4 2" xfId="33086"/>
    <cellStyle name="SAPBEXfilterDrill 2 2 2 2 5" xfId="33087"/>
    <cellStyle name="SAPBEXfilterDrill 2 2 2 2 5 2" xfId="33088"/>
    <cellStyle name="SAPBEXfilterDrill 2 2 2 2 6" xfId="33089"/>
    <cellStyle name="SAPBEXfilterDrill 2 2 2 3" xfId="33090"/>
    <cellStyle name="SAPBEXfilterDrill 2 2 2 3 2" xfId="33091"/>
    <cellStyle name="SAPBEXfilterDrill 2 2 2 3 2 2" xfId="33092"/>
    <cellStyle name="SAPBEXfilterDrill 2 2 2 3 2 2 2" xfId="33093"/>
    <cellStyle name="SAPBEXfilterDrill 2 2 2 3 2 3" xfId="33094"/>
    <cellStyle name="SAPBEXfilterDrill 2 2 2 3 3" xfId="33095"/>
    <cellStyle name="SAPBEXfilterDrill 2 2 2 3 3 2" xfId="33096"/>
    <cellStyle name="SAPBEXfilterDrill 2 2 2 3 3 2 2" xfId="33097"/>
    <cellStyle name="SAPBEXfilterDrill 2 2 2 3 3 3" xfId="33098"/>
    <cellStyle name="SAPBEXfilterDrill 2 2 2 3 4" xfId="33099"/>
    <cellStyle name="SAPBEXfilterDrill 2 2 2 3 4 2" xfId="33100"/>
    <cellStyle name="SAPBEXfilterDrill 2 2 2 3 5" xfId="33101"/>
    <cellStyle name="SAPBEXfilterDrill 2 2 2 3 5 2" xfId="33102"/>
    <cellStyle name="SAPBEXfilterDrill 2 2 2 3 6" xfId="33103"/>
    <cellStyle name="SAPBEXfilterDrill 2 2 2 4" xfId="33104"/>
    <cellStyle name="SAPBEXfilterDrill 2 2 2 4 2" xfId="33105"/>
    <cellStyle name="SAPBEXfilterDrill 2 2 2 4 2 2" xfId="33106"/>
    <cellStyle name="SAPBEXfilterDrill 2 2 2 4 2 3" xfId="33107"/>
    <cellStyle name="SAPBEXfilterDrill 2 2 2 4 3" xfId="33108"/>
    <cellStyle name="SAPBEXfilterDrill 2 2 2 4 4" xfId="33109"/>
    <cellStyle name="SAPBEXfilterDrill 2 2 2 5" xfId="33110"/>
    <cellStyle name="SAPBEXfilterDrill 2 2 2 5 2" xfId="33111"/>
    <cellStyle name="SAPBEXfilterDrill 2 2 2 5 2 2" xfId="33112"/>
    <cellStyle name="SAPBEXfilterDrill 2 2 2 5 2 3" xfId="33113"/>
    <cellStyle name="SAPBEXfilterDrill 2 2 2 5 3" xfId="33114"/>
    <cellStyle name="SAPBEXfilterDrill 2 2 2 5 4" xfId="33115"/>
    <cellStyle name="SAPBEXfilterDrill 2 2 2 6" xfId="33116"/>
    <cellStyle name="SAPBEXfilterDrill 2 2 2 6 2" xfId="33117"/>
    <cellStyle name="SAPBEXfilterDrill 2 2 2 6 2 2" xfId="33118"/>
    <cellStyle name="SAPBEXfilterDrill 2 2 2 6 2 3" xfId="33119"/>
    <cellStyle name="SAPBEXfilterDrill 2 2 2 6 3" xfId="33120"/>
    <cellStyle name="SAPBEXfilterDrill 2 2 2 6 4" xfId="33121"/>
    <cellStyle name="SAPBEXfilterDrill 2 2 2 7" xfId="33122"/>
    <cellStyle name="SAPBEXfilterDrill 2 2 2 7 2" xfId="33123"/>
    <cellStyle name="SAPBEXfilterDrill 2 2 2 7 3" xfId="33124"/>
    <cellStyle name="SAPBEXfilterDrill 2 2 2 8" xfId="33125"/>
    <cellStyle name="SAPBEXfilterDrill 2 2 2 9" xfId="33126"/>
    <cellStyle name="SAPBEXfilterDrill 2 2 2_Other Benefits Allocation %" xfId="33127"/>
    <cellStyle name="SAPBEXfilterDrill 2 2 3" xfId="33128"/>
    <cellStyle name="SAPBEXfilterDrill 2 2 3 2" xfId="33129"/>
    <cellStyle name="SAPBEXfilterDrill 2 2 3 2 2" xfId="33130"/>
    <cellStyle name="SAPBEXfilterDrill 2 2 3 2 2 2" xfId="33131"/>
    <cellStyle name="SAPBEXfilterDrill 2 2 3 2 2 3" xfId="33132"/>
    <cellStyle name="SAPBEXfilterDrill 2 2 3 2 3" xfId="33133"/>
    <cellStyle name="SAPBEXfilterDrill 2 2 3 2 4" xfId="33134"/>
    <cellStyle name="SAPBEXfilterDrill 2 2 3 3" xfId="33135"/>
    <cellStyle name="SAPBEXfilterDrill 2 2 3 3 2" xfId="33136"/>
    <cellStyle name="SAPBEXfilterDrill 2 2 3 3 2 2" xfId="33137"/>
    <cellStyle name="SAPBEXfilterDrill 2 2 3 3 2 3" xfId="33138"/>
    <cellStyle name="SAPBEXfilterDrill 2 2 3 3 3" xfId="33139"/>
    <cellStyle name="SAPBEXfilterDrill 2 2 3 3 4" xfId="33140"/>
    <cellStyle name="SAPBEXfilterDrill 2 2 3 4" xfId="33141"/>
    <cellStyle name="SAPBEXfilterDrill 2 2 3 4 2" xfId="33142"/>
    <cellStyle name="SAPBEXfilterDrill 2 2 3 4 2 2" xfId="33143"/>
    <cellStyle name="SAPBEXfilterDrill 2 2 3 4 2 3" xfId="33144"/>
    <cellStyle name="SAPBEXfilterDrill 2 2 3 4 3" xfId="33145"/>
    <cellStyle name="SAPBEXfilterDrill 2 2 3 4 4" xfId="33146"/>
    <cellStyle name="SAPBEXfilterDrill 2 2 3 5" xfId="33147"/>
    <cellStyle name="SAPBEXfilterDrill 2 2 3 5 2" xfId="33148"/>
    <cellStyle name="SAPBEXfilterDrill 2 2 3 5 2 2" xfId="33149"/>
    <cellStyle name="SAPBEXfilterDrill 2 2 3 5 2 3" xfId="33150"/>
    <cellStyle name="SAPBEXfilterDrill 2 2 3 5 3" xfId="33151"/>
    <cellStyle name="SAPBEXfilterDrill 2 2 3 5 4" xfId="33152"/>
    <cellStyle name="SAPBEXfilterDrill 2 2 3 6" xfId="33153"/>
    <cellStyle name="SAPBEXfilterDrill 2 2 3 6 2" xfId="33154"/>
    <cellStyle name="SAPBEXfilterDrill 2 2 3 6 2 2" xfId="33155"/>
    <cellStyle name="SAPBEXfilterDrill 2 2 3 6 2 3" xfId="33156"/>
    <cellStyle name="SAPBEXfilterDrill 2 2 3 6 3" xfId="33157"/>
    <cellStyle name="SAPBEXfilterDrill 2 2 3 6 4" xfId="33158"/>
    <cellStyle name="SAPBEXfilterDrill 2 2 3 7" xfId="33159"/>
    <cellStyle name="SAPBEXfilterDrill 2 2 3 7 2" xfId="33160"/>
    <cellStyle name="SAPBEXfilterDrill 2 2 3 7 3" xfId="33161"/>
    <cellStyle name="SAPBEXfilterDrill 2 2 3 8" xfId="33162"/>
    <cellStyle name="SAPBEXfilterDrill 2 2 3 9" xfId="33163"/>
    <cellStyle name="SAPBEXfilterDrill 2 2 4" xfId="33164"/>
    <cellStyle name="SAPBEXfilterDrill 2 2 4 2" xfId="33165"/>
    <cellStyle name="SAPBEXfilterDrill 2 2 4 2 2" xfId="33166"/>
    <cellStyle name="SAPBEXfilterDrill 2 2 4 2 2 2" xfId="33167"/>
    <cellStyle name="SAPBEXfilterDrill 2 2 4 2 2 3" xfId="33168"/>
    <cellStyle name="SAPBEXfilterDrill 2 2 4 2 3" xfId="33169"/>
    <cellStyle name="SAPBEXfilterDrill 2 2 4 2 4" xfId="33170"/>
    <cellStyle name="SAPBEXfilterDrill 2 2 4 3" xfId="33171"/>
    <cellStyle name="SAPBEXfilterDrill 2 2 4 3 2" xfId="33172"/>
    <cellStyle name="SAPBEXfilterDrill 2 2 4 3 2 2" xfId="33173"/>
    <cellStyle name="SAPBEXfilterDrill 2 2 4 3 2 3" xfId="33174"/>
    <cellStyle name="SAPBEXfilterDrill 2 2 4 3 3" xfId="33175"/>
    <cellStyle name="SAPBEXfilterDrill 2 2 4 3 4" xfId="33176"/>
    <cellStyle name="SAPBEXfilterDrill 2 2 4 4" xfId="33177"/>
    <cellStyle name="SAPBEXfilterDrill 2 2 4 4 2" xfId="33178"/>
    <cellStyle name="SAPBEXfilterDrill 2 2 4 4 2 2" xfId="33179"/>
    <cellStyle name="SAPBEXfilterDrill 2 2 4 4 2 3" xfId="33180"/>
    <cellStyle name="SAPBEXfilterDrill 2 2 4 4 3" xfId="33181"/>
    <cellStyle name="SAPBEXfilterDrill 2 2 4 4 4" xfId="33182"/>
    <cellStyle name="SAPBEXfilterDrill 2 2 4 5" xfId="33183"/>
    <cellStyle name="SAPBEXfilterDrill 2 2 4 5 2" xfId="33184"/>
    <cellStyle name="SAPBEXfilterDrill 2 2 4 5 2 2" xfId="33185"/>
    <cellStyle name="SAPBEXfilterDrill 2 2 4 5 2 3" xfId="33186"/>
    <cellStyle name="SAPBEXfilterDrill 2 2 4 5 3" xfId="33187"/>
    <cellStyle name="SAPBEXfilterDrill 2 2 4 5 4" xfId="33188"/>
    <cellStyle name="SAPBEXfilterDrill 2 2 4 6" xfId="33189"/>
    <cellStyle name="SAPBEXfilterDrill 2 2 4 6 2" xfId="33190"/>
    <cellStyle name="SAPBEXfilterDrill 2 2 4 6 2 2" xfId="33191"/>
    <cellStyle name="SAPBEXfilterDrill 2 2 4 6 2 3" xfId="33192"/>
    <cellStyle name="SAPBEXfilterDrill 2 2 4 6 3" xfId="33193"/>
    <cellStyle name="SAPBEXfilterDrill 2 2 4 6 4" xfId="33194"/>
    <cellStyle name="SAPBEXfilterDrill 2 2 4 7" xfId="33195"/>
    <cellStyle name="SAPBEXfilterDrill 2 2 4 7 2" xfId="33196"/>
    <cellStyle name="SAPBEXfilterDrill 2 2 4 7 3" xfId="33197"/>
    <cellStyle name="SAPBEXfilterDrill 2 2 4 8" xfId="33198"/>
    <cellStyle name="SAPBEXfilterDrill 2 2 4 9" xfId="33199"/>
    <cellStyle name="SAPBEXfilterDrill 2 2 5" xfId="33200"/>
    <cellStyle name="SAPBEXfilterDrill 2 2 5 2" xfId="33201"/>
    <cellStyle name="SAPBEXfilterDrill 2 2 5 2 2" xfId="33202"/>
    <cellStyle name="SAPBEXfilterDrill 2 2 5 2 3" xfId="33203"/>
    <cellStyle name="SAPBEXfilterDrill 2 2 5 3" xfId="33204"/>
    <cellStyle name="SAPBEXfilterDrill 2 2 5 4" xfId="33205"/>
    <cellStyle name="SAPBEXfilterDrill 2 2 6" xfId="33206"/>
    <cellStyle name="SAPBEXfilterDrill 2 2 6 2" xfId="33207"/>
    <cellStyle name="SAPBEXfilterDrill 2 2 6 2 2" xfId="33208"/>
    <cellStyle name="SAPBEXfilterDrill 2 2 6 2 3" xfId="33209"/>
    <cellStyle name="SAPBEXfilterDrill 2 2 6 3" xfId="33210"/>
    <cellStyle name="SAPBEXfilterDrill 2 2 6 4" xfId="33211"/>
    <cellStyle name="SAPBEXfilterDrill 2 2 7" xfId="33212"/>
    <cellStyle name="SAPBEXfilterDrill 2 2 7 2" xfId="33213"/>
    <cellStyle name="SAPBEXfilterDrill 2 2 7 2 2" xfId="33214"/>
    <cellStyle name="SAPBEXfilterDrill 2 2 7 2 3" xfId="33215"/>
    <cellStyle name="SAPBEXfilterDrill 2 2 7 3" xfId="33216"/>
    <cellStyle name="SAPBEXfilterDrill 2 2 7 4" xfId="33217"/>
    <cellStyle name="SAPBEXfilterDrill 2 2 8" xfId="33218"/>
    <cellStyle name="SAPBEXfilterDrill 2 2 8 2" xfId="33219"/>
    <cellStyle name="SAPBEXfilterDrill 2 2 8 2 2" xfId="33220"/>
    <cellStyle name="SAPBEXfilterDrill 2 2 8 2 3" xfId="33221"/>
    <cellStyle name="SAPBEXfilterDrill 2 2 8 3" xfId="33222"/>
    <cellStyle name="SAPBEXfilterDrill 2 2 8 4" xfId="33223"/>
    <cellStyle name="SAPBEXfilterDrill 2 2 9" xfId="33224"/>
    <cellStyle name="SAPBEXfilterDrill 2 2 9 2" xfId="33225"/>
    <cellStyle name="SAPBEXfilterDrill 2 2 9 2 2" xfId="33226"/>
    <cellStyle name="SAPBEXfilterDrill 2 2 9 2 3" xfId="33227"/>
    <cellStyle name="SAPBEXfilterDrill 2 2 9 3" xfId="33228"/>
    <cellStyle name="SAPBEXfilterDrill 2 2 9 4" xfId="33229"/>
    <cellStyle name="SAPBEXfilterDrill 2 2_Other Benefits Allocation %" xfId="33230"/>
    <cellStyle name="SAPBEXfilterDrill 2 3" xfId="33231"/>
    <cellStyle name="SAPBEXfilterDrill 2 3 10" xfId="33232"/>
    <cellStyle name="SAPBEXfilterDrill 2 3 11" xfId="33233"/>
    <cellStyle name="SAPBEXfilterDrill 2 3 11 2" xfId="33234"/>
    <cellStyle name="SAPBEXfilterDrill 2 3 11 2 2" xfId="33235"/>
    <cellStyle name="SAPBEXfilterDrill 2 3 11 3" xfId="33236"/>
    <cellStyle name="SAPBEXfilterDrill 2 3 12" xfId="33237"/>
    <cellStyle name="SAPBEXfilterDrill 2 3 2" xfId="33238"/>
    <cellStyle name="SAPBEXfilterDrill 2 3 2 2" xfId="33239"/>
    <cellStyle name="SAPBEXfilterDrill 2 3 2 2 2" xfId="33240"/>
    <cellStyle name="SAPBEXfilterDrill 2 3 2 2 2 2" xfId="33241"/>
    <cellStyle name="SAPBEXfilterDrill 2 3 2 2 2 2 2" xfId="33242"/>
    <cellStyle name="SAPBEXfilterDrill 2 3 2 2 2 3" xfId="33243"/>
    <cellStyle name="SAPBEXfilterDrill 2 3 2 2 3" xfId="33244"/>
    <cellStyle name="SAPBEXfilterDrill 2 3 2 2 3 2" xfId="33245"/>
    <cellStyle name="SAPBEXfilterDrill 2 3 2 2 3 2 2" xfId="33246"/>
    <cellStyle name="SAPBEXfilterDrill 2 3 2 2 3 3" xfId="33247"/>
    <cellStyle name="SAPBEXfilterDrill 2 3 2 2 4" xfId="33248"/>
    <cellStyle name="SAPBEXfilterDrill 2 3 2 2 4 2" xfId="33249"/>
    <cellStyle name="SAPBEXfilterDrill 2 3 2 2 5" xfId="33250"/>
    <cellStyle name="SAPBEXfilterDrill 2 3 2 2 5 2" xfId="33251"/>
    <cellStyle name="SAPBEXfilterDrill 2 3 2 2 6" xfId="33252"/>
    <cellStyle name="SAPBEXfilterDrill 2 3 2 3" xfId="33253"/>
    <cellStyle name="SAPBEXfilterDrill 2 3 2 3 2" xfId="33254"/>
    <cellStyle name="SAPBEXfilterDrill 2 3 2 3 2 2" xfId="33255"/>
    <cellStyle name="SAPBEXfilterDrill 2 3 2 3 2 2 2" xfId="33256"/>
    <cellStyle name="SAPBEXfilterDrill 2 3 2 3 2 3" xfId="33257"/>
    <cellStyle name="SAPBEXfilterDrill 2 3 2 3 3" xfId="33258"/>
    <cellStyle name="SAPBEXfilterDrill 2 3 2 3 3 2" xfId="33259"/>
    <cellStyle name="SAPBEXfilterDrill 2 3 2 3 3 2 2" xfId="33260"/>
    <cellStyle name="SAPBEXfilterDrill 2 3 2 3 3 3" xfId="33261"/>
    <cellStyle name="SAPBEXfilterDrill 2 3 2 3 4" xfId="33262"/>
    <cellStyle name="SAPBEXfilterDrill 2 3 2 3 4 2" xfId="33263"/>
    <cellStyle name="SAPBEXfilterDrill 2 3 2 3 5" xfId="33264"/>
    <cellStyle name="SAPBEXfilterDrill 2 3 2 3 5 2" xfId="33265"/>
    <cellStyle name="SAPBEXfilterDrill 2 3 2 3 6" xfId="33266"/>
    <cellStyle name="SAPBEXfilterDrill 2 3 2 4" xfId="33267"/>
    <cellStyle name="SAPBEXfilterDrill 2 3 2 4 2" xfId="33268"/>
    <cellStyle name="SAPBEXfilterDrill 2 3 2 4 2 2" xfId="33269"/>
    <cellStyle name="SAPBEXfilterDrill 2 3 2 4 3" xfId="33270"/>
    <cellStyle name="SAPBEXfilterDrill 2 3 2 5" xfId="33271"/>
    <cellStyle name="SAPBEXfilterDrill 2 3 2 5 2" xfId="33272"/>
    <cellStyle name="SAPBEXfilterDrill 2 3 2 5 2 2" xfId="33273"/>
    <cellStyle name="SAPBEXfilterDrill 2 3 2 5 3" xfId="33274"/>
    <cellStyle name="SAPBEXfilterDrill 2 3 2 6" xfId="33275"/>
    <cellStyle name="SAPBEXfilterDrill 2 3 2 6 2" xfId="33276"/>
    <cellStyle name="SAPBEXfilterDrill 2 3 2 7" xfId="33277"/>
    <cellStyle name="SAPBEXfilterDrill 2 3 2 7 2" xfId="33278"/>
    <cellStyle name="SAPBEXfilterDrill 2 3 2 8" xfId="33279"/>
    <cellStyle name="SAPBEXfilterDrill 2 3 2_Other Benefits Allocation %" xfId="33280"/>
    <cellStyle name="SAPBEXfilterDrill 2 3 3" xfId="33281"/>
    <cellStyle name="SAPBEXfilterDrill 2 3 3 2" xfId="33282"/>
    <cellStyle name="SAPBEXfilterDrill 2 3 3 2 2" xfId="33283"/>
    <cellStyle name="SAPBEXfilterDrill 2 3 3 2 3" xfId="33284"/>
    <cellStyle name="SAPBEXfilterDrill 2 3 3 3" xfId="33285"/>
    <cellStyle name="SAPBEXfilterDrill 2 3 3 4" xfId="33286"/>
    <cellStyle name="SAPBEXfilterDrill 2 3 4" xfId="33287"/>
    <cellStyle name="SAPBEXfilterDrill 2 3 4 2" xfId="33288"/>
    <cellStyle name="SAPBEXfilterDrill 2 3 4 2 2" xfId="33289"/>
    <cellStyle name="SAPBEXfilterDrill 2 3 4 2 3" xfId="33290"/>
    <cellStyle name="SAPBEXfilterDrill 2 3 4 3" xfId="33291"/>
    <cellStyle name="SAPBEXfilterDrill 2 3 4 4" xfId="33292"/>
    <cellStyle name="SAPBEXfilterDrill 2 3 5" xfId="33293"/>
    <cellStyle name="SAPBEXfilterDrill 2 3 5 2" xfId="33294"/>
    <cellStyle name="SAPBEXfilterDrill 2 3 5 2 2" xfId="33295"/>
    <cellStyle name="SAPBEXfilterDrill 2 3 5 2 3" xfId="33296"/>
    <cellStyle name="SAPBEXfilterDrill 2 3 5 3" xfId="33297"/>
    <cellStyle name="SAPBEXfilterDrill 2 3 5 4" xfId="33298"/>
    <cellStyle name="SAPBEXfilterDrill 2 3 6" xfId="33299"/>
    <cellStyle name="SAPBEXfilterDrill 2 3 6 2" xfId="33300"/>
    <cellStyle name="SAPBEXfilterDrill 2 3 6 2 2" xfId="33301"/>
    <cellStyle name="SAPBEXfilterDrill 2 3 6 2 3" xfId="33302"/>
    <cellStyle name="SAPBEXfilterDrill 2 3 6 3" xfId="33303"/>
    <cellStyle name="SAPBEXfilterDrill 2 3 6 4" xfId="33304"/>
    <cellStyle name="SAPBEXfilterDrill 2 3 7" xfId="33305"/>
    <cellStyle name="SAPBEXfilterDrill 2 3 7 2" xfId="33306"/>
    <cellStyle name="SAPBEXfilterDrill 2 3 7 3" xfId="33307"/>
    <cellStyle name="SAPBEXfilterDrill 2 3 8" xfId="33308"/>
    <cellStyle name="SAPBEXfilterDrill 2 3 9" xfId="33309"/>
    <cellStyle name="SAPBEXfilterDrill 2 3_Other Benefits Allocation %" xfId="33310"/>
    <cellStyle name="SAPBEXfilterDrill 2 4" xfId="33311"/>
    <cellStyle name="SAPBEXfilterDrill 2 4 2" xfId="33312"/>
    <cellStyle name="SAPBEXfilterDrill 2 4 2 2" xfId="33313"/>
    <cellStyle name="SAPBEXfilterDrill 2 4 2 2 2" xfId="33314"/>
    <cellStyle name="SAPBEXfilterDrill 2 4 2 2 3" xfId="33315"/>
    <cellStyle name="SAPBEXfilterDrill 2 4 2 3" xfId="33316"/>
    <cellStyle name="SAPBEXfilterDrill 2 4 2 4" xfId="33317"/>
    <cellStyle name="SAPBEXfilterDrill 2 4 3" xfId="33318"/>
    <cellStyle name="SAPBEXfilterDrill 2 4 3 2" xfId="33319"/>
    <cellStyle name="SAPBEXfilterDrill 2 4 3 2 2" xfId="33320"/>
    <cellStyle name="SAPBEXfilterDrill 2 4 3 2 3" xfId="33321"/>
    <cellStyle name="SAPBEXfilterDrill 2 4 3 3" xfId="33322"/>
    <cellStyle name="SAPBEXfilterDrill 2 4 3 4" xfId="33323"/>
    <cellStyle name="SAPBEXfilterDrill 2 4 4" xfId="33324"/>
    <cellStyle name="SAPBEXfilterDrill 2 4 4 2" xfId="33325"/>
    <cellStyle name="SAPBEXfilterDrill 2 4 4 2 2" xfId="33326"/>
    <cellStyle name="SAPBEXfilterDrill 2 4 4 2 3" xfId="33327"/>
    <cellStyle name="SAPBEXfilterDrill 2 4 4 3" xfId="33328"/>
    <cellStyle name="SAPBEXfilterDrill 2 4 4 4" xfId="33329"/>
    <cellStyle name="SAPBEXfilterDrill 2 4 5" xfId="33330"/>
    <cellStyle name="SAPBEXfilterDrill 2 4 5 2" xfId="33331"/>
    <cellStyle name="SAPBEXfilterDrill 2 4 5 2 2" xfId="33332"/>
    <cellStyle name="SAPBEXfilterDrill 2 4 5 2 3" xfId="33333"/>
    <cellStyle name="SAPBEXfilterDrill 2 4 5 3" xfId="33334"/>
    <cellStyle name="SAPBEXfilterDrill 2 4 5 4" xfId="33335"/>
    <cellStyle name="SAPBEXfilterDrill 2 4 6" xfId="33336"/>
    <cellStyle name="SAPBEXfilterDrill 2 4 6 2" xfId="33337"/>
    <cellStyle name="SAPBEXfilterDrill 2 4 6 2 2" xfId="33338"/>
    <cellStyle name="SAPBEXfilterDrill 2 4 6 2 3" xfId="33339"/>
    <cellStyle name="SAPBEXfilterDrill 2 4 6 3" xfId="33340"/>
    <cellStyle name="SAPBEXfilterDrill 2 4 6 4" xfId="33341"/>
    <cellStyle name="SAPBEXfilterDrill 2 4 7" xfId="33342"/>
    <cellStyle name="SAPBEXfilterDrill 2 4 7 2" xfId="33343"/>
    <cellStyle name="SAPBEXfilterDrill 2 4 7 3" xfId="33344"/>
    <cellStyle name="SAPBEXfilterDrill 2 4 8" xfId="33345"/>
    <cellStyle name="SAPBEXfilterDrill 2 4 9" xfId="33346"/>
    <cellStyle name="SAPBEXfilterDrill 2 5" xfId="33347"/>
    <cellStyle name="SAPBEXfilterDrill 2 5 2" xfId="33348"/>
    <cellStyle name="SAPBEXfilterDrill 2 5 2 2" xfId="33349"/>
    <cellStyle name="SAPBEXfilterDrill 2 5 2 2 2" xfId="33350"/>
    <cellStyle name="SAPBEXfilterDrill 2 5 2 2 3" xfId="33351"/>
    <cellStyle name="SAPBEXfilterDrill 2 5 2 3" xfId="33352"/>
    <cellStyle name="SAPBEXfilterDrill 2 5 2 4" xfId="33353"/>
    <cellStyle name="SAPBEXfilterDrill 2 5 3" xfId="33354"/>
    <cellStyle name="SAPBEXfilterDrill 2 5 3 2" xfId="33355"/>
    <cellStyle name="SAPBEXfilterDrill 2 5 3 2 2" xfId="33356"/>
    <cellStyle name="SAPBEXfilterDrill 2 5 3 2 3" xfId="33357"/>
    <cellStyle name="SAPBEXfilterDrill 2 5 3 3" xfId="33358"/>
    <cellStyle name="SAPBEXfilterDrill 2 5 3 4" xfId="33359"/>
    <cellStyle name="SAPBEXfilterDrill 2 5 4" xfId="33360"/>
    <cellStyle name="SAPBEXfilterDrill 2 5 4 2" xfId="33361"/>
    <cellStyle name="SAPBEXfilterDrill 2 5 4 2 2" xfId="33362"/>
    <cellStyle name="SAPBEXfilterDrill 2 5 4 2 3" xfId="33363"/>
    <cellStyle name="SAPBEXfilterDrill 2 5 4 3" xfId="33364"/>
    <cellStyle name="SAPBEXfilterDrill 2 5 4 4" xfId="33365"/>
    <cellStyle name="SAPBEXfilterDrill 2 5 5" xfId="33366"/>
    <cellStyle name="SAPBEXfilterDrill 2 5 5 2" xfId="33367"/>
    <cellStyle name="SAPBEXfilterDrill 2 5 5 2 2" xfId="33368"/>
    <cellStyle name="SAPBEXfilterDrill 2 5 5 2 3" xfId="33369"/>
    <cellStyle name="SAPBEXfilterDrill 2 5 5 3" xfId="33370"/>
    <cellStyle name="SAPBEXfilterDrill 2 5 5 4" xfId="33371"/>
    <cellStyle name="SAPBEXfilterDrill 2 5 6" xfId="33372"/>
    <cellStyle name="SAPBEXfilterDrill 2 5 6 2" xfId="33373"/>
    <cellStyle name="SAPBEXfilterDrill 2 5 6 2 2" xfId="33374"/>
    <cellStyle name="SAPBEXfilterDrill 2 5 6 2 3" xfId="33375"/>
    <cellStyle name="SAPBEXfilterDrill 2 5 6 3" xfId="33376"/>
    <cellStyle name="SAPBEXfilterDrill 2 5 6 4" xfId="33377"/>
    <cellStyle name="SAPBEXfilterDrill 2 5 7" xfId="33378"/>
    <cellStyle name="SAPBEXfilterDrill 2 5 7 2" xfId="33379"/>
    <cellStyle name="SAPBEXfilterDrill 2 5 7 3" xfId="33380"/>
    <cellStyle name="SAPBEXfilterDrill 2 5 8" xfId="33381"/>
    <cellStyle name="SAPBEXfilterDrill 2 5 9" xfId="33382"/>
    <cellStyle name="SAPBEXfilterDrill 2 6" xfId="33383"/>
    <cellStyle name="SAPBEXfilterDrill 2 6 2" xfId="33384"/>
    <cellStyle name="SAPBEXfilterDrill 2 6 2 2" xfId="33385"/>
    <cellStyle name="SAPBEXfilterDrill 2 6 2 3" xfId="33386"/>
    <cellStyle name="SAPBEXfilterDrill 2 6 3" xfId="33387"/>
    <cellStyle name="SAPBEXfilterDrill 2 6 4" xfId="33388"/>
    <cellStyle name="SAPBEXfilterDrill 2 7" xfId="33389"/>
    <cellStyle name="SAPBEXfilterDrill 2 7 2" xfId="33390"/>
    <cellStyle name="SAPBEXfilterDrill 2 7 2 2" xfId="33391"/>
    <cellStyle name="SAPBEXfilterDrill 2 7 2 3" xfId="33392"/>
    <cellStyle name="SAPBEXfilterDrill 2 7 3" xfId="33393"/>
    <cellStyle name="SAPBEXfilterDrill 2 7 4" xfId="33394"/>
    <cellStyle name="SAPBEXfilterDrill 2 8" xfId="33395"/>
    <cellStyle name="SAPBEXfilterDrill 2 8 2" xfId="33396"/>
    <cellStyle name="SAPBEXfilterDrill 2 8 2 2" xfId="33397"/>
    <cellStyle name="SAPBEXfilterDrill 2 8 2 3" xfId="33398"/>
    <cellStyle name="SAPBEXfilterDrill 2 8 3" xfId="33399"/>
    <cellStyle name="SAPBEXfilterDrill 2 8 4" xfId="33400"/>
    <cellStyle name="SAPBEXfilterDrill 2 9" xfId="33401"/>
    <cellStyle name="SAPBEXfilterDrill 2 9 2" xfId="33402"/>
    <cellStyle name="SAPBEXfilterDrill 2 9 2 2" xfId="33403"/>
    <cellStyle name="SAPBEXfilterDrill 2 9 2 3" xfId="33404"/>
    <cellStyle name="SAPBEXfilterDrill 2 9 3" xfId="33405"/>
    <cellStyle name="SAPBEXfilterDrill 2 9 4" xfId="33406"/>
    <cellStyle name="SAPBEXfilterDrill 2_401K Summary" xfId="33407"/>
    <cellStyle name="SAPBEXfilterDrill 20" xfId="33408"/>
    <cellStyle name="SAPBEXfilterDrill 20 2" xfId="33409"/>
    <cellStyle name="SAPBEXfilterDrill 20 2 2" xfId="33410"/>
    <cellStyle name="SAPBEXfilterDrill 20 3" xfId="33411"/>
    <cellStyle name="SAPBEXfilterDrill 21" xfId="33412"/>
    <cellStyle name="SAPBEXfilterDrill 21 2" xfId="33413"/>
    <cellStyle name="SAPBEXfilterDrill 21 2 2" xfId="33414"/>
    <cellStyle name="SAPBEXfilterDrill 21 3" xfId="33415"/>
    <cellStyle name="SAPBEXfilterDrill 22" xfId="33416"/>
    <cellStyle name="SAPBEXfilterDrill 22 2" xfId="33417"/>
    <cellStyle name="SAPBEXfilterDrill 22 2 2" xfId="33418"/>
    <cellStyle name="SAPBEXfilterDrill 22 3" xfId="33419"/>
    <cellStyle name="SAPBEXfilterDrill 23" xfId="33420"/>
    <cellStyle name="SAPBEXfilterDrill 23 2" xfId="33421"/>
    <cellStyle name="SAPBEXfilterDrill 24" xfId="33422"/>
    <cellStyle name="SAPBEXfilterDrill 24 2" xfId="33423"/>
    <cellStyle name="SAPBEXfilterDrill 25" xfId="33424"/>
    <cellStyle name="SAPBEXfilterDrill 25 2" xfId="33425"/>
    <cellStyle name="SAPBEXfilterDrill 26" xfId="33426"/>
    <cellStyle name="SAPBEXfilterDrill 26 2" xfId="33427"/>
    <cellStyle name="SAPBEXfilterDrill 27" xfId="33428"/>
    <cellStyle name="SAPBEXfilterDrill 27 2" xfId="33429"/>
    <cellStyle name="SAPBEXfilterDrill 28" xfId="33430"/>
    <cellStyle name="SAPBEXfilterDrill 28 2" xfId="33431"/>
    <cellStyle name="SAPBEXfilterDrill 29" xfId="33432"/>
    <cellStyle name="SAPBEXfilterDrill 29 2" xfId="33433"/>
    <cellStyle name="SAPBEXfilterDrill 3" xfId="33434"/>
    <cellStyle name="SAPBEXfilterDrill 3 10" xfId="33435"/>
    <cellStyle name="SAPBEXfilterDrill 3 10 2" xfId="33436"/>
    <cellStyle name="SAPBEXfilterDrill 3 10 3" xfId="33437"/>
    <cellStyle name="SAPBEXfilterDrill 3 11" xfId="33438"/>
    <cellStyle name="SAPBEXfilterDrill 3 11 2" xfId="33439"/>
    <cellStyle name="SAPBEXfilterDrill 3 11 2 2" xfId="33440"/>
    <cellStyle name="SAPBEXfilterDrill 3 11 3" xfId="33441"/>
    <cellStyle name="SAPBEXfilterDrill 3 12" xfId="33442"/>
    <cellStyle name="SAPBEXfilterDrill 3 2" xfId="33443"/>
    <cellStyle name="SAPBEXfilterDrill 3 2 2" xfId="33444"/>
    <cellStyle name="SAPBEXfilterDrill 3 2 2 2" xfId="33445"/>
    <cellStyle name="SAPBEXfilterDrill 3 2 2 2 2" xfId="33446"/>
    <cellStyle name="SAPBEXfilterDrill 3 2 2 2 3" xfId="33447"/>
    <cellStyle name="SAPBEXfilterDrill 3 2 2 3" xfId="33448"/>
    <cellStyle name="SAPBEXfilterDrill 3 2 2 4" xfId="33449"/>
    <cellStyle name="SAPBEXfilterDrill 3 2 3" xfId="33450"/>
    <cellStyle name="SAPBEXfilterDrill 3 2 3 2" xfId="33451"/>
    <cellStyle name="SAPBEXfilterDrill 3 2 3 2 2" xfId="33452"/>
    <cellStyle name="SAPBEXfilterDrill 3 2 3 2 3" xfId="33453"/>
    <cellStyle name="SAPBEXfilterDrill 3 2 3 3" xfId="33454"/>
    <cellStyle name="SAPBEXfilterDrill 3 2 3 4" xfId="33455"/>
    <cellStyle name="SAPBEXfilterDrill 3 2 4" xfId="33456"/>
    <cellStyle name="SAPBEXfilterDrill 3 2 4 2" xfId="33457"/>
    <cellStyle name="SAPBEXfilterDrill 3 2 4 2 2" xfId="33458"/>
    <cellStyle name="SAPBEXfilterDrill 3 2 4 2 3" xfId="33459"/>
    <cellStyle name="SAPBEXfilterDrill 3 2 4 3" xfId="33460"/>
    <cellStyle name="SAPBEXfilterDrill 3 2 4 4" xfId="33461"/>
    <cellStyle name="SAPBEXfilterDrill 3 2 5" xfId="33462"/>
    <cellStyle name="SAPBEXfilterDrill 3 2 5 2" xfId="33463"/>
    <cellStyle name="SAPBEXfilterDrill 3 2 5 2 2" xfId="33464"/>
    <cellStyle name="SAPBEXfilterDrill 3 2 5 2 3" xfId="33465"/>
    <cellStyle name="SAPBEXfilterDrill 3 2 5 3" xfId="33466"/>
    <cellStyle name="SAPBEXfilterDrill 3 2 5 4" xfId="33467"/>
    <cellStyle name="SAPBEXfilterDrill 3 2 6" xfId="33468"/>
    <cellStyle name="SAPBEXfilterDrill 3 2 6 2" xfId="33469"/>
    <cellStyle name="SAPBEXfilterDrill 3 2 6 2 2" xfId="33470"/>
    <cellStyle name="SAPBEXfilterDrill 3 2 6 2 3" xfId="33471"/>
    <cellStyle name="SAPBEXfilterDrill 3 2 6 3" xfId="33472"/>
    <cellStyle name="SAPBEXfilterDrill 3 2 6 4" xfId="33473"/>
    <cellStyle name="SAPBEXfilterDrill 3 2 7" xfId="33474"/>
    <cellStyle name="SAPBEXfilterDrill 3 2 7 2" xfId="33475"/>
    <cellStyle name="SAPBEXfilterDrill 3 2 7 3" xfId="33476"/>
    <cellStyle name="SAPBEXfilterDrill 3 2 8" xfId="33477"/>
    <cellStyle name="SAPBEXfilterDrill 3 2 9" xfId="33478"/>
    <cellStyle name="SAPBEXfilterDrill 3 3" xfId="33479"/>
    <cellStyle name="SAPBEXfilterDrill 3 3 2" xfId="33480"/>
    <cellStyle name="SAPBEXfilterDrill 3 3 2 2" xfId="33481"/>
    <cellStyle name="SAPBEXfilterDrill 3 3 2 2 2" xfId="33482"/>
    <cellStyle name="SAPBEXfilterDrill 3 3 2 2 2 2" xfId="33483"/>
    <cellStyle name="SAPBEXfilterDrill 3 3 2 2 3" xfId="33484"/>
    <cellStyle name="SAPBEXfilterDrill 3 3 2 3" xfId="33485"/>
    <cellStyle name="SAPBEXfilterDrill 3 3 2 3 2" xfId="33486"/>
    <cellStyle name="SAPBEXfilterDrill 3 3 2 3 2 2" xfId="33487"/>
    <cellStyle name="SAPBEXfilterDrill 3 3 2 3 3" xfId="33488"/>
    <cellStyle name="SAPBEXfilterDrill 3 3 2 4" xfId="33489"/>
    <cellStyle name="SAPBEXfilterDrill 3 3 2 4 2" xfId="33490"/>
    <cellStyle name="SAPBEXfilterDrill 3 3 2 5" xfId="33491"/>
    <cellStyle name="SAPBEXfilterDrill 3 3 2 5 2" xfId="33492"/>
    <cellStyle name="SAPBEXfilterDrill 3 3 2 6" xfId="33493"/>
    <cellStyle name="SAPBEXfilterDrill 3 3 3" xfId="33494"/>
    <cellStyle name="SAPBEXfilterDrill 3 3 3 2" xfId="33495"/>
    <cellStyle name="SAPBEXfilterDrill 3 3 3 2 2" xfId="33496"/>
    <cellStyle name="SAPBEXfilterDrill 3 3 3 2 2 2" xfId="33497"/>
    <cellStyle name="SAPBEXfilterDrill 3 3 3 2 3" xfId="33498"/>
    <cellStyle name="SAPBEXfilterDrill 3 3 3 3" xfId="33499"/>
    <cellStyle name="SAPBEXfilterDrill 3 3 3 3 2" xfId="33500"/>
    <cellStyle name="SAPBEXfilterDrill 3 3 3 3 2 2" xfId="33501"/>
    <cellStyle name="SAPBEXfilterDrill 3 3 3 3 3" xfId="33502"/>
    <cellStyle name="SAPBEXfilterDrill 3 3 3 4" xfId="33503"/>
    <cellStyle name="SAPBEXfilterDrill 3 3 3 4 2" xfId="33504"/>
    <cellStyle name="SAPBEXfilterDrill 3 3 3 5" xfId="33505"/>
    <cellStyle name="SAPBEXfilterDrill 3 3 3 5 2" xfId="33506"/>
    <cellStyle name="SAPBEXfilterDrill 3 3 3 6" xfId="33507"/>
    <cellStyle name="SAPBEXfilterDrill 3 3 4" xfId="33508"/>
    <cellStyle name="SAPBEXfilterDrill 3 3 4 2" xfId="33509"/>
    <cellStyle name="SAPBEXfilterDrill 3 3 4 2 2" xfId="33510"/>
    <cellStyle name="SAPBEXfilterDrill 3 3 4 2 3" xfId="33511"/>
    <cellStyle name="SAPBEXfilterDrill 3 3 4 3" xfId="33512"/>
    <cellStyle name="SAPBEXfilterDrill 3 3 4 4" xfId="33513"/>
    <cellStyle name="SAPBEXfilterDrill 3 3 5" xfId="33514"/>
    <cellStyle name="SAPBEXfilterDrill 3 3 5 2" xfId="33515"/>
    <cellStyle name="SAPBEXfilterDrill 3 3 5 2 2" xfId="33516"/>
    <cellStyle name="SAPBEXfilterDrill 3 3 5 2 3" xfId="33517"/>
    <cellStyle name="SAPBEXfilterDrill 3 3 5 3" xfId="33518"/>
    <cellStyle name="SAPBEXfilterDrill 3 3 5 4" xfId="33519"/>
    <cellStyle name="SAPBEXfilterDrill 3 3 6" xfId="33520"/>
    <cellStyle name="SAPBEXfilterDrill 3 3 6 2" xfId="33521"/>
    <cellStyle name="SAPBEXfilterDrill 3 3 6 2 2" xfId="33522"/>
    <cellStyle name="SAPBEXfilterDrill 3 3 6 2 3" xfId="33523"/>
    <cellStyle name="SAPBEXfilterDrill 3 3 6 3" xfId="33524"/>
    <cellStyle name="SAPBEXfilterDrill 3 3 6 4" xfId="33525"/>
    <cellStyle name="SAPBEXfilterDrill 3 3 7" xfId="33526"/>
    <cellStyle name="SAPBEXfilterDrill 3 3 7 2" xfId="33527"/>
    <cellStyle name="SAPBEXfilterDrill 3 3 7 3" xfId="33528"/>
    <cellStyle name="SAPBEXfilterDrill 3 3 8" xfId="33529"/>
    <cellStyle name="SAPBEXfilterDrill 3 3 9" xfId="33530"/>
    <cellStyle name="SAPBEXfilterDrill 3 3_Other Benefits Allocation %" xfId="33531"/>
    <cellStyle name="SAPBEXfilterDrill 3 4" xfId="33532"/>
    <cellStyle name="SAPBEXfilterDrill 3 4 2" xfId="33533"/>
    <cellStyle name="SAPBEXfilterDrill 3 4 2 2" xfId="33534"/>
    <cellStyle name="SAPBEXfilterDrill 3 4 2 2 2" xfId="33535"/>
    <cellStyle name="SAPBEXfilterDrill 3 4 2 2 3" xfId="33536"/>
    <cellStyle name="SAPBEXfilterDrill 3 4 2 3" xfId="33537"/>
    <cellStyle name="SAPBEXfilterDrill 3 4 2 4" xfId="33538"/>
    <cellStyle name="SAPBEXfilterDrill 3 4 3" xfId="33539"/>
    <cellStyle name="SAPBEXfilterDrill 3 4 3 2" xfId="33540"/>
    <cellStyle name="SAPBEXfilterDrill 3 4 3 2 2" xfId="33541"/>
    <cellStyle name="SAPBEXfilterDrill 3 4 3 2 3" xfId="33542"/>
    <cellStyle name="SAPBEXfilterDrill 3 4 3 3" xfId="33543"/>
    <cellStyle name="SAPBEXfilterDrill 3 4 3 4" xfId="33544"/>
    <cellStyle name="SAPBEXfilterDrill 3 4 4" xfId="33545"/>
    <cellStyle name="SAPBEXfilterDrill 3 4 4 2" xfId="33546"/>
    <cellStyle name="SAPBEXfilterDrill 3 4 4 2 2" xfId="33547"/>
    <cellStyle name="SAPBEXfilterDrill 3 4 4 2 3" xfId="33548"/>
    <cellStyle name="SAPBEXfilterDrill 3 4 4 3" xfId="33549"/>
    <cellStyle name="SAPBEXfilterDrill 3 4 4 4" xfId="33550"/>
    <cellStyle name="SAPBEXfilterDrill 3 4 5" xfId="33551"/>
    <cellStyle name="SAPBEXfilterDrill 3 4 5 2" xfId="33552"/>
    <cellStyle name="SAPBEXfilterDrill 3 4 5 2 2" xfId="33553"/>
    <cellStyle name="SAPBEXfilterDrill 3 4 5 2 3" xfId="33554"/>
    <cellStyle name="SAPBEXfilterDrill 3 4 5 3" xfId="33555"/>
    <cellStyle name="SAPBEXfilterDrill 3 4 5 4" xfId="33556"/>
    <cellStyle name="SAPBEXfilterDrill 3 4 6" xfId="33557"/>
    <cellStyle name="SAPBEXfilterDrill 3 4 6 2" xfId="33558"/>
    <cellStyle name="SAPBEXfilterDrill 3 4 6 2 2" xfId="33559"/>
    <cellStyle name="SAPBEXfilterDrill 3 4 6 2 3" xfId="33560"/>
    <cellStyle name="SAPBEXfilterDrill 3 4 6 3" xfId="33561"/>
    <cellStyle name="SAPBEXfilterDrill 3 4 6 4" xfId="33562"/>
    <cellStyle name="SAPBEXfilterDrill 3 4 7" xfId="33563"/>
    <cellStyle name="SAPBEXfilterDrill 3 4 7 2" xfId="33564"/>
    <cellStyle name="SAPBEXfilterDrill 3 4 7 3" xfId="33565"/>
    <cellStyle name="SAPBEXfilterDrill 3 4 8" xfId="33566"/>
    <cellStyle name="SAPBEXfilterDrill 3 4 9" xfId="33567"/>
    <cellStyle name="SAPBEXfilterDrill 3 5" xfId="33568"/>
    <cellStyle name="SAPBEXfilterDrill 3 5 2" xfId="33569"/>
    <cellStyle name="SAPBEXfilterDrill 3 5 2 2" xfId="33570"/>
    <cellStyle name="SAPBEXfilterDrill 3 5 2 3" xfId="33571"/>
    <cellStyle name="SAPBEXfilterDrill 3 5 3" xfId="33572"/>
    <cellStyle name="SAPBEXfilterDrill 3 5 4" xfId="33573"/>
    <cellStyle name="SAPBEXfilterDrill 3 6" xfId="33574"/>
    <cellStyle name="SAPBEXfilterDrill 3 6 2" xfId="33575"/>
    <cellStyle name="SAPBEXfilterDrill 3 6 2 2" xfId="33576"/>
    <cellStyle name="SAPBEXfilterDrill 3 6 2 3" xfId="33577"/>
    <cellStyle name="SAPBEXfilterDrill 3 6 3" xfId="33578"/>
    <cellStyle name="SAPBEXfilterDrill 3 6 4" xfId="33579"/>
    <cellStyle name="SAPBEXfilterDrill 3 7" xfId="33580"/>
    <cellStyle name="SAPBEXfilterDrill 3 7 2" xfId="33581"/>
    <cellStyle name="SAPBEXfilterDrill 3 7 2 2" xfId="33582"/>
    <cellStyle name="SAPBEXfilterDrill 3 7 2 3" xfId="33583"/>
    <cellStyle name="SAPBEXfilterDrill 3 7 3" xfId="33584"/>
    <cellStyle name="SAPBEXfilterDrill 3 7 4" xfId="33585"/>
    <cellStyle name="SAPBEXfilterDrill 3 8" xfId="33586"/>
    <cellStyle name="SAPBEXfilterDrill 3 8 2" xfId="33587"/>
    <cellStyle name="SAPBEXfilterDrill 3 8 2 2" xfId="33588"/>
    <cellStyle name="SAPBEXfilterDrill 3 8 2 3" xfId="33589"/>
    <cellStyle name="SAPBEXfilterDrill 3 8 3" xfId="33590"/>
    <cellStyle name="SAPBEXfilterDrill 3 8 4" xfId="33591"/>
    <cellStyle name="SAPBEXfilterDrill 3 9" xfId="33592"/>
    <cellStyle name="SAPBEXfilterDrill 3 9 2" xfId="33593"/>
    <cellStyle name="SAPBEXfilterDrill 3 9 2 2" xfId="33594"/>
    <cellStyle name="SAPBEXfilterDrill 3 9 2 3" xfId="33595"/>
    <cellStyle name="SAPBEXfilterDrill 3 9 3" xfId="33596"/>
    <cellStyle name="SAPBEXfilterDrill 3 9 4" xfId="33597"/>
    <cellStyle name="SAPBEXfilterDrill 3_401K Summary" xfId="33598"/>
    <cellStyle name="SAPBEXfilterDrill 30" xfId="33599"/>
    <cellStyle name="SAPBEXfilterDrill 30 2" xfId="33600"/>
    <cellStyle name="SAPBEXfilterDrill 31" xfId="33601"/>
    <cellStyle name="SAPBEXfilterDrill 31 2" xfId="33602"/>
    <cellStyle name="SAPBEXfilterDrill 32" xfId="33603"/>
    <cellStyle name="SAPBEXfilterDrill 32 2" xfId="33604"/>
    <cellStyle name="SAPBEXfilterDrill 33" xfId="33605"/>
    <cellStyle name="SAPBEXfilterDrill 34" xfId="33606"/>
    <cellStyle name="SAPBEXfilterDrill 35" xfId="33607"/>
    <cellStyle name="SAPBEXfilterDrill 36" xfId="33608"/>
    <cellStyle name="SAPBEXfilterDrill 37" xfId="33609"/>
    <cellStyle name="SAPBEXfilterDrill 38" xfId="33610"/>
    <cellStyle name="SAPBEXfilterDrill 39" xfId="33611"/>
    <cellStyle name="SAPBEXfilterDrill 4" xfId="33612"/>
    <cellStyle name="SAPBEXfilterDrill 4 10" xfId="33613"/>
    <cellStyle name="SAPBEXfilterDrill 4 10 2" xfId="33614"/>
    <cellStyle name="SAPBEXfilterDrill 4 10 2 2" xfId="33615"/>
    <cellStyle name="SAPBEXfilterDrill 4 10 2 2 2" xfId="33616"/>
    <cellStyle name="SAPBEXfilterDrill 4 10 2 3" xfId="33617"/>
    <cellStyle name="SAPBEXfilterDrill 4 10 3" xfId="33618"/>
    <cellStyle name="SAPBEXfilterDrill 4 10 3 2" xfId="33619"/>
    <cellStyle name="SAPBEXfilterDrill 4 10 3 2 2" xfId="33620"/>
    <cellStyle name="SAPBEXfilterDrill 4 10 3 3" xfId="33621"/>
    <cellStyle name="SAPBEXfilterDrill 4 10 4" xfId="33622"/>
    <cellStyle name="SAPBEXfilterDrill 4 10 4 2" xfId="33623"/>
    <cellStyle name="SAPBEXfilterDrill 4 10 5" xfId="33624"/>
    <cellStyle name="SAPBEXfilterDrill 4 11" xfId="33625"/>
    <cellStyle name="SAPBEXfilterDrill 4 11 2" xfId="33626"/>
    <cellStyle name="SAPBEXfilterDrill 4 11 2 2" xfId="33627"/>
    <cellStyle name="SAPBEXfilterDrill 4 11 3" xfId="33628"/>
    <cellStyle name="SAPBEXfilterDrill 4 12" xfId="33629"/>
    <cellStyle name="SAPBEXfilterDrill 4 12 2" xfId="33630"/>
    <cellStyle name="SAPBEXfilterDrill 4 12 2 2" xfId="33631"/>
    <cellStyle name="SAPBEXfilterDrill 4 12 3" xfId="33632"/>
    <cellStyle name="SAPBEXfilterDrill 4 13" xfId="33633"/>
    <cellStyle name="SAPBEXfilterDrill 4 13 2" xfId="33634"/>
    <cellStyle name="SAPBEXfilterDrill 4 13 2 2" xfId="33635"/>
    <cellStyle name="SAPBEXfilterDrill 4 13 3" xfId="33636"/>
    <cellStyle name="SAPBEXfilterDrill 4 14" xfId="33637"/>
    <cellStyle name="SAPBEXfilterDrill 4 14 2" xfId="33638"/>
    <cellStyle name="SAPBEXfilterDrill 4 14 2 2" xfId="33639"/>
    <cellStyle name="SAPBEXfilterDrill 4 14 3" xfId="33640"/>
    <cellStyle name="SAPBEXfilterDrill 4 15" xfId="33641"/>
    <cellStyle name="SAPBEXfilterDrill 4 15 2" xfId="33642"/>
    <cellStyle name="SAPBEXfilterDrill 4 16" xfId="33643"/>
    <cellStyle name="SAPBEXfilterDrill 4 16 2" xfId="33644"/>
    <cellStyle name="SAPBEXfilterDrill 4 2" xfId="33645"/>
    <cellStyle name="SAPBEXfilterDrill 4 2 2" xfId="33646"/>
    <cellStyle name="SAPBEXfilterDrill 4 2 2 2" xfId="33647"/>
    <cellStyle name="SAPBEXfilterDrill 4 2 2 3" xfId="33648"/>
    <cellStyle name="SAPBEXfilterDrill 4 2 3" xfId="33649"/>
    <cellStyle name="SAPBEXfilterDrill 4 2 4" xfId="33650"/>
    <cellStyle name="SAPBEXfilterDrill 4 2_Other Benefits Allocation %" xfId="33651"/>
    <cellStyle name="SAPBEXfilterDrill 4 3" xfId="33652"/>
    <cellStyle name="SAPBEXfilterDrill 4 3 2" xfId="33653"/>
    <cellStyle name="SAPBEXfilterDrill 4 3 2 2" xfId="33654"/>
    <cellStyle name="SAPBEXfilterDrill 4 3 2 2 2" xfId="33655"/>
    <cellStyle name="SAPBEXfilterDrill 4 3 2 2 2 2" xfId="33656"/>
    <cellStyle name="SAPBEXfilterDrill 4 3 2 2 3" xfId="33657"/>
    <cellStyle name="SAPBEXfilterDrill 4 3 2 3" xfId="33658"/>
    <cellStyle name="SAPBEXfilterDrill 4 3 2 3 2" xfId="33659"/>
    <cellStyle name="SAPBEXfilterDrill 4 3 2 3 2 2" xfId="33660"/>
    <cellStyle name="SAPBEXfilterDrill 4 3 2 3 3" xfId="33661"/>
    <cellStyle name="SAPBEXfilterDrill 4 3 2 4" xfId="33662"/>
    <cellStyle name="SAPBEXfilterDrill 4 3 2 4 2" xfId="33663"/>
    <cellStyle name="SAPBEXfilterDrill 4 3 2 5" xfId="33664"/>
    <cellStyle name="SAPBEXfilterDrill 4 3 2 5 2" xfId="33665"/>
    <cellStyle name="SAPBEXfilterDrill 4 3 2 6" xfId="33666"/>
    <cellStyle name="SAPBEXfilterDrill 4 3 3" xfId="33667"/>
    <cellStyle name="SAPBEXfilterDrill 4 3 3 2" xfId="33668"/>
    <cellStyle name="SAPBEXfilterDrill 4 3 3 2 2" xfId="33669"/>
    <cellStyle name="SAPBEXfilterDrill 4 3 3 3" xfId="33670"/>
    <cellStyle name="SAPBEXfilterDrill 4 3 4" xfId="33671"/>
    <cellStyle name="SAPBEXfilterDrill 4 3 4 2" xfId="33672"/>
    <cellStyle name="SAPBEXfilterDrill 4 3 4 2 2" xfId="33673"/>
    <cellStyle name="SAPBEXfilterDrill 4 3 4 3" xfId="33674"/>
    <cellStyle name="SAPBEXfilterDrill 4 3 5" xfId="33675"/>
    <cellStyle name="SAPBEXfilterDrill 4 3 5 2" xfId="33676"/>
    <cellStyle name="SAPBEXfilterDrill 4 3 6" xfId="33677"/>
    <cellStyle name="SAPBEXfilterDrill 4 3 6 2" xfId="33678"/>
    <cellStyle name="SAPBEXfilterDrill 4 3_Other Benefits Allocation %" xfId="33679"/>
    <cellStyle name="SAPBEXfilterDrill 4 4" xfId="33680"/>
    <cellStyle name="SAPBEXfilterDrill 4 4 2" xfId="33681"/>
    <cellStyle name="SAPBEXfilterDrill 4 4 2 2" xfId="33682"/>
    <cellStyle name="SAPBEXfilterDrill 4 4 2 2 2" xfId="33683"/>
    <cellStyle name="SAPBEXfilterDrill 4 4 2 2 2 2" xfId="33684"/>
    <cellStyle name="SAPBEXfilterDrill 4 4 2 2 3" xfId="33685"/>
    <cellStyle name="SAPBEXfilterDrill 4 4 2 3" xfId="33686"/>
    <cellStyle name="SAPBEXfilterDrill 4 4 2 3 2" xfId="33687"/>
    <cellStyle name="SAPBEXfilterDrill 4 4 2 3 2 2" xfId="33688"/>
    <cellStyle name="SAPBEXfilterDrill 4 4 2 3 3" xfId="33689"/>
    <cellStyle name="SAPBEXfilterDrill 4 4 2 4" xfId="33690"/>
    <cellStyle name="SAPBEXfilterDrill 4 4 2 4 2" xfId="33691"/>
    <cellStyle name="SAPBEXfilterDrill 4 4 2 5" xfId="33692"/>
    <cellStyle name="SAPBEXfilterDrill 4 4 2 5 2" xfId="33693"/>
    <cellStyle name="SAPBEXfilterDrill 4 4 2 6" xfId="33694"/>
    <cellStyle name="SAPBEXfilterDrill 4 4 3" xfId="33695"/>
    <cellStyle name="SAPBEXfilterDrill 4 4 3 2" xfId="33696"/>
    <cellStyle name="SAPBEXfilterDrill 4 4 3 2 2" xfId="33697"/>
    <cellStyle name="SAPBEXfilterDrill 4 4 3 3" xfId="33698"/>
    <cellStyle name="SAPBEXfilterDrill 4 4 4" xfId="33699"/>
    <cellStyle name="SAPBEXfilterDrill 4 4 4 2" xfId="33700"/>
    <cellStyle name="SAPBEXfilterDrill 4 4 4 2 2" xfId="33701"/>
    <cellStyle name="SAPBEXfilterDrill 4 4 4 3" xfId="33702"/>
    <cellStyle name="SAPBEXfilterDrill 4 4 5" xfId="33703"/>
    <cellStyle name="SAPBEXfilterDrill 4 4 5 2" xfId="33704"/>
    <cellStyle name="SAPBEXfilterDrill 4 4 6" xfId="33705"/>
    <cellStyle name="SAPBEXfilterDrill 4 4 6 2" xfId="33706"/>
    <cellStyle name="SAPBEXfilterDrill 4 4_Other Benefits Allocation %" xfId="33707"/>
    <cellStyle name="SAPBEXfilterDrill 4 5" xfId="33708"/>
    <cellStyle name="SAPBEXfilterDrill 4 5 2" xfId="33709"/>
    <cellStyle name="SAPBEXfilterDrill 4 5 2 2" xfId="33710"/>
    <cellStyle name="SAPBEXfilterDrill 4 5 2 2 2" xfId="33711"/>
    <cellStyle name="SAPBEXfilterDrill 4 5 2 2 2 2" xfId="33712"/>
    <cellStyle name="SAPBEXfilterDrill 4 5 2 2 3" xfId="33713"/>
    <cellStyle name="SAPBEXfilterDrill 4 5 2 3" xfId="33714"/>
    <cellStyle name="SAPBEXfilterDrill 4 5 2 3 2" xfId="33715"/>
    <cellStyle name="SAPBEXfilterDrill 4 5 2 3 2 2" xfId="33716"/>
    <cellStyle name="SAPBEXfilterDrill 4 5 2 3 3" xfId="33717"/>
    <cellStyle name="SAPBEXfilterDrill 4 5 2 4" xfId="33718"/>
    <cellStyle name="SAPBEXfilterDrill 4 5 2 4 2" xfId="33719"/>
    <cellStyle name="SAPBEXfilterDrill 4 5 2 5" xfId="33720"/>
    <cellStyle name="SAPBEXfilterDrill 4 5 2 5 2" xfId="33721"/>
    <cellStyle name="SAPBEXfilterDrill 4 5 2 6" xfId="33722"/>
    <cellStyle name="SAPBEXfilterDrill 4 5 3" xfId="33723"/>
    <cellStyle name="SAPBEXfilterDrill 4 5 3 2" xfId="33724"/>
    <cellStyle name="SAPBEXfilterDrill 4 5 3 2 2" xfId="33725"/>
    <cellStyle name="SAPBEXfilterDrill 4 5 3 3" xfId="33726"/>
    <cellStyle name="SAPBEXfilterDrill 4 5 4" xfId="33727"/>
    <cellStyle name="SAPBEXfilterDrill 4 5 4 2" xfId="33728"/>
    <cellStyle name="SAPBEXfilterDrill 4 5 4 2 2" xfId="33729"/>
    <cellStyle name="SAPBEXfilterDrill 4 5 4 3" xfId="33730"/>
    <cellStyle name="SAPBEXfilterDrill 4 5 5" xfId="33731"/>
    <cellStyle name="SAPBEXfilterDrill 4 5 5 2" xfId="33732"/>
    <cellStyle name="SAPBEXfilterDrill 4 5 6" xfId="33733"/>
    <cellStyle name="SAPBEXfilterDrill 4 5 6 2" xfId="33734"/>
    <cellStyle name="SAPBEXfilterDrill 4 5_Other Benefits Allocation %" xfId="33735"/>
    <cellStyle name="SAPBEXfilterDrill 4 6" xfId="33736"/>
    <cellStyle name="SAPBEXfilterDrill 4 6 2" xfId="33737"/>
    <cellStyle name="SAPBEXfilterDrill 4 6 2 2" xfId="33738"/>
    <cellStyle name="SAPBEXfilterDrill 4 6 2 2 2" xfId="33739"/>
    <cellStyle name="SAPBEXfilterDrill 4 6 2 2 2 2" xfId="33740"/>
    <cellStyle name="SAPBEXfilterDrill 4 6 2 2 3" xfId="33741"/>
    <cellStyle name="SAPBEXfilterDrill 4 6 2 3" xfId="33742"/>
    <cellStyle name="SAPBEXfilterDrill 4 6 2 3 2" xfId="33743"/>
    <cellStyle name="SAPBEXfilterDrill 4 6 2 3 2 2" xfId="33744"/>
    <cellStyle name="SAPBEXfilterDrill 4 6 2 3 3" xfId="33745"/>
    <cellStyle name="SAPBEXfilterDrill 4 6 2 4" xfId="33746"/>
    <cellStyle name="SAPBEXfilterDrill 4 6 2 4 2" xfId="33747"/>
    <cellStyle name="SAPBEXfilterDrill 4 6 2 5" xfId="33748"/>
    <cellStyle name="SAPBEXfilterDrill 4 6 2 5 2" xfId="33749"/>
    <cellStyle name="SAPBEXfilterDrill 4 6 2 6" xfId="33750"/>
    <cellStyle name="SAPBEXfilterDrill 4 6 3" xfId="33751"/>
    <cellStyle name="SAPBEXfilterDrill 4 6 3 2" xfId="33752"/>
    <cellStyle name="SAPBEXfilterDrill 4 6 3 2 2" xfId="33753"/>
    <cellStyle name="SAPBEXfilterDrill 4 6 3 3" xfId="33754"/>
    <cellStyle name="SAPBEXfilterDrill 4 6 4" xfId="33755"/>
    <cellStyle name="SAPBEXfilterDrill 4 6 4 2" xfId="33756"/>
    <cellStyle name="SAPBEXfilterDrill 4 6 4 2 2" xfId="33757"/>
    <cellStyle name="SAPBEXfilterDrill 4 6 4 3" xfId="33758"/>
    <cellStyle name="SAPBEXfilterDrill 4 6 5" xfId="33759"/>
    <cellStyle name="SAPBEXfilterDrill 4 6 5 2" xfId="33760"/>
    <cellStyle name="SAPBEXfilterDrill 4 6 6" xfId="33761"/>
    <cellStyle name="SAPBEXfilterDrill 4 6 6 2" xfId="33762"/>
    <cellStyle name="SAPBEXfilterDrill 4 6_Other Benefits Allocation %" xfId="33763"/>
    <cellStyle name="SAPBEXfilterDrill 4 7" xfId="33764"/>
    <cellStyle name="SAPBEXfilterDrill 4 7 2" xfId="33765"/>
    <cellStyle name="SAPBEXfilterDrill 4 7 2 2" xfId="33766"/>
    <cellStyle name="SAPBEXfilterDrill 4 7 2 2 2" xfId="33767"/>
    <cellStyle name="SAPBEXfilterDrill 4 7 2 2 2 2" xfId="33768"/>
    <cellStyle name="SAPBEXfilterDrill 4 7 2 2 3" xfId="33769"/>
    <cellStyle name="SAPBEXfilterDrill 4 7 2 3" xfId="33770"/>
    <cellStyle name="SAPBEXfilterDrill 4 7 2 3 2" xfId="33771"/>
    <cellStyle name="SAPBEXfilterDrill 4 7 2 3 2 2" xfId="33772"/>
    <cellStyle name="SAPBEXfilterDrill 4 7 2 3 3" xfId="33773"/>
    <cellStyle name="SAPBEXfilterDrill 4 7 2 4" xfId="33774"/>
    <cellStyle name="SAPBEXfilterDrill 4 7 2 4 2" xfId="33775"/>
    <cellStyle name="SAPBEXfilterDrill 4 7 2 5" xfId="33776"/>
    <cellStyle name="SAPBEXfilterDrill 4 7 2 5 2" xfId="33777"/>
    <cellStyle name="SAPBEXfilterDrill 4 7 2 6" xfId="33778"/>
    <cellStyle name="SAPBEXfilterDrill 4 7 3" xfId="33779"/>
    <cellStyle name="SAPBEXfilterDrill 4 7 3 2" xfId="33780"/>
    <cellStyle name="SAPBEXfilterDrill 4 7 3 2 2" xfId="33781"/>
    <cellStyle name="SAPBEXfilterDrill 4 7 3 3" xfId="33782"/>
    <cellStyle name="SAPBEXfilterDrill 4 7 4" xfId="33783"/>
    <cellStyle name="SAPBEXfilterDrill 4 7 4 2" xfId="33784"/>
    <cellStyle name="SAPBEXfilterDrill 4 7 4 2 2" xfId="33785"/>
    <cellStyle name="SAPBEXfilterDrill 4 7 4 3" xfId="33786"/>
    <cellStyle name="SAPBEXfilterDrill 4 7 5" xfId="33787"/>
    <cellStyle name="SAPBEXfilterDrill 4 7 5 2" xfId="33788"/>
    <cellStyle name="SAPBEXfilterDrill 4 7 6" xfId="33789"/>
    <cellStyle name="SAPBEXfilterDrill 4 7 6 2" xfId="33790"/>
    <cellStyle name="SAPBEXfilterDrill 4 7_Other Benefits Allocation %" xfId="33791"/>
    <cellStyle name="SAPBEXfilterDrill 4 8" xfId="33792"/>
    <cellStyle name="SAPBEXfilterDrill 4 8 2" xfId="33793"/>
    <cellStyle name="SAPBEXfilterDrill 4 8 2 2" xfId="33794"/>
    <cellStyle name="SAPBEXfilterDrill 4 8 2 2 2" xfId="33795"/>
    <cellStyle name="SAPBEXfilterDrill 4 8 2 2 2 2" xfId="33796"/>
    <cellStyle name="SAPBEXfilterDrill 4 8 2 2 3" xfId="33797"/>
    <cellStyle name="SAPBEXfilterDrill 4 8 2 3" xfId="33798"/>
    <cellStyle name="SAPBEXfilterDrill 4 8 2 3 2" xfId="33799"/>
    <cellStyle name="SAPBEXfilterDrill 4 8 2 3 2 2" xfId="33800"/>
    <cellStyle name="SAPBEXfilterDrill 4 8 2 3 3" xfId="33801"/>
    <cellStyle name="SAPBEXfilterDrill 4 8 2 4" xfId="33802"/>
    <cellStyle name="SAPBEXfilterDrill 4 8 2 4 2" xfId="33803"/>
    <cellStyle name="SAPBEXfilterDrill 4 8 2 5" xfId="33804"/>
    <cellStyle name="SAPBEXfilterDrill 4 8 2 5 2" xfId="33805"/>
    <cellStyle name="SAPBEXfilterDrill 4 8 2 6" xfId="33806"/>
    <cellStyle name="SAPBEXfilterDrill 4 8 3" xfId="33807"/>
    <cellStyle name="SAPBEXfilterDrill 4 8 3 2" xfId="33808"/>
    <cellStyle name="SAPBEXfilterDrill 4 8 3 2 2" xfId="33809"/>
    <cellStyle name="SAPBEXfilterDrill 4 8 3 3" xfId="33810"/>
    <cellStyle name="SAPBEXfilterDrill 4 8 4" xfId="33811"/>
    <cellStyle name="SAPBEXfilterDrill 4 8 4 2" xfId="33812"/>
    <cellStyle name="SAPBEXfilterDrill 4 8 4 2 2" xfId="33813"/>
    <cellStyle name="SAPBEXfilterDrill 4 8 4 3" xfId="33814"/>
    <cellStyle name="SAPBEXfilterDrill 4 8 5" xfId="33815"/>
    <cellStyle name="SAPBEXfilterDrill 4 8 5 2" xfId="33816"/>
    <cellStyle name="SAPBEXfilterDrill 4 8 6" xfId="33817"/>
    <cellStyle name="SAPBEXfilterDrill 4 8 6 2" xfId="33818"/>
    <cellStyle name="SAPBEXfilterDrill 4 8_Other Benefits Allocation %" xfId="33819"/>
    <cellStyle name="SAPBEXfilterDrill 4 9" xfId="33820"/>
    <cellStyle name="SAPBEXfilterDrill 4 9 2" xfId="33821"/>
    <cellStyle name="SAPBEXfilterDrill 4 9 2 2" xfId="33822"/>
    <cellStyle name="SAPBEXfilterDrill 4 9 2 2 2" xfId="33823"/>
    <cellStyle name="SAPBEXfilterDrill 4 9 2 3" xfId="33824"/>
    <cellStyle name="SAPBEXfilterDrill 4 9 3" xfId="33825"/>
    <cellStyle name="SAPBEXfilterDrill 4 9 3 2" xfId="33826"/>
    <cellStyle name="SAPBEXfilterDrill 4 9 3 2 2" xfId="33827"/>
    <cellStyle name="SAPBEXfilterDrill 4 9 3 3" xfId="33828"/>
    <cellStyle name="SAPBEXfilterDrill 4 9 4" xfId="33829"/>
    <cellStyle name="SAPBEXfilterDrill 4 9 4 2" xfId="33830"/>
    <cellStyle name="SAPBEXfilterDrill 4 9 5" xfId="33831"/>
    <cellStyle name="SAPBEXfilterDrill 4 9 5 2" xfId="33832"/>
    <cellStyle name="SAPBEXfilterDrill 4 9 6" xfId="33833"/>
    <cellStyle name="SAPBEXfilterDrill 4_Other Benefits Allocation %" xfId="33834"/>
    <cellStyle name="SAPBEXfilterDrill 40" xfId="33835"/>
    <cellStyle name="SAPBEXfilterDrill 41" xfId="33836"/>
    <cellStyle name="SAPBEXfilterDrill 42" xfId="33837"/>
    <cellStyle name="SAPBEXfilterDrill 43" xfId="33838"/>
    <cellStyle name="SAPBEXfilterDrill 44" xfId="33839"/>
    <cellStyle name="SAPBEXfilterDrill 5" xfId="33840"/>
    <cellStyle name="SAPBEXfilterDrill 5 10" xfId="33841"/>
    <cellStyle name="SAPBEXfilterDrill 5 10 2" xfId="33842"/>
    <cellStyle name="SAPBEXfilterDrill 5 10 2 2" xfId="33843"/>
    <cellStyle name="SAPBEXfilterDrill 5 10 3" xfId="33844"/>
    <cellStyle name="SAPBEXfilterDrill 5 11" xfId="33845"/>
    <cellStyle name="SAPBEXfilterDrill 5 11 2" xfId="33846"/>
    <cellStyle name="SAPBEXfilterDrill 5 11 2 2" xfId="33847"/>
    <cellStyle name="SAPBEXfilterDrill 5 11 3" xfId="33848"/>
    <cellStyle name="SAPBEXfilterDrill 5 12" xfId="33849"/>
    <cellStyle name="SAPBEXfilterDrill 5 12 2" xfId="33850"/>
    <cellStyle name="SAPBEXfilterDrill 5 13" xfId="33851"/>
    <cellStyle name="SAPBEXfilterDrill 5 13 2" xfId="33852"/>
    <cellStyle name="SAPBEXfilterDrill 5 2" xfId="33853"/>
    <cellStyle name="SAPBEXfilterDrill 5 2 2" xfId="33854"/>
    <cellStyle name="SAPBEXfilterDrill 5 2 2 2" xfId="33855"/>
    <cellStyle name="SAPBEXfilterDrill 5 2 2 2 2" xfId="33856"/>
    <cellStyle name="SAPBEXfilterDrill 5 2 2 2 2 2" xfId="33857"/>
    <cellStyle name="SAPBEXfilterDrill 5 2 2 2 3" xfId="33858"/>
    <cellStyle name="SAPBEXfilterDrill 5 2 2 3" xfId="33859"/>
    <cellStyle name="SAPBEXfilterDrill 5 2 2 3 2" xfId="33860"/>
    <cellStyle name="SAPBEXfilterDrill 5 2 2 3 2 2" xfId="33861"/>
    <cellStyle name="SAPBEXfilterDrill 5 2 2 3 3" xfId="33862"/>
    <cellStyle name="SAPBEXfilterDrill 5 2 2 4" xfId="33863"/>
    <cellStyle name="SAPBEXfilterDrill 5 2 2 4 2" xfId="33864"/>
    <cellStyle name="SAPBEXfilterDrill 5 2 2 5" xfId="33865"/>
    <cellStyle name="SAPBEXfilterDrill 5 2 2 5 2" xfId="33866"/>
    <cellStyle name="SAPBEXfilterDrill 5 2 2 6" xfId="33867"/>
    <cellStyle name="SAPBEXfilterDrill 5 2 3" xfId="33868"/>
    <cellStyle name="SAPBEXfilterDrill 5 2 3 2" xfId="33869"/>
    <cellStyle name="SAPBEXfilterDrill 5 2 3 2 2" xfId="33870"/>
    <cellStyle name="SAPBEXfilterDrill 5 2 3 3" xfId="33871"/>
    <cellStyle name="SAPBEXfilterDrill 5 2 4" xfId="33872"/>
    <cellStyle name="SAPBEXfilterDrill 5 2 4 2" xfId="33873"/>
    <cellStyle name="SAPBEXfilterDrill 5 2 4 2 2" xfId="33874"/>
    <cellStyle name="SAPBEXfilterDrill 5 2 4 3" xfId="33875"/>
    <cellStyle name="SAPBEXfilterDrill 5 2 5" xfId="33876"/>
    <cellStyle name="SAPBEXfilterDrill 5 2 5 2" xfId="33877"/>
    <cellStyle name="SAPBEXfilterDrill 5 2 6" xfId="33878"/>
    <cellStyle name="SAPBEXfilterDrill 5 2 6 2" xfId="33879"/>
    <cellStyle name="SAPBEXfilterDrill 5 2_Other Benefits Allocation %" xfId="33880"/>
    <cellStyle name="SAPBEXfilterDrill 5 3" xfId="33881"/>
    <cellStyle name="SAPBEXfilterDrill 5 3 2" xfId="33882"/>
    <cellStyle name="SAPBEXfilterDrill 5 3 2 2" xfId="33883"/>
    <cellStyle name="SAPBEXfilterDrill 5 3 2 2 2" xfId="33884"/>
    <cellStyle name="SAPBEXfilterDrill 5 3 2 2 2 2" xfId="33885"/>
    <cellStyle name="SAPBEXfilterDrill 5 3 2 2 3" xfId="33886"/>
    <cellStyle name="SAPBEXfilterDrill 5 3 2 3" xfId="33887"/>
    <cellStyle name="SAPBEXfilterDrill 5 3 2 3 2" xfId="33888"/>
    <cellStyle name="SAPBEXfilterDrill 5 3 2 3 2 2" xfId="33889"/>
    <cellStyle name="SAPBEXfilterDrill 5 3 2 3 3" xfId="33890"/>
    <cellStyle name="SAPBEXfilterDrill 5 3 2 4" xfId="33891"/>
    <cellStyle name="SAPBEXfilterDrill 5 3 2 4 2" xfId="33892"/>
    <cellStyle name="SAPBEXfilterDrill 5 3 2 5" xfId="33893"/>
    <cellStyle name="SAPBEXfilterDrill 5 3 2 5 2" xfId="33894"/>
    <cellStyle name="SAPBEXfilterDrill 5 3 2 6" xfId="33895"/>
    <cellStyle name="SAPBEXfilterDrill 5 3 3" xfId="33896"/>
    <cellStyle name="SAPBEXfilterDrill 5 3 3 2" xfId="33897"/>
    <cellStyle name="SAPBEXfilterDrill 5 3 3 2 2" xfId="33898"/>
    <cellStyle name="SAPBEXfilterDrill 5 3 3 3" xfId="33899"/>
    <cellStyle name="SAPBEXfilterDrill 5 3 4" xfId="33900"/>
    <cellStyle name="SAPBEXfilterDrill 5 3 4 2" xfId="33901"/>
    <cellStyle name="SAPBEXfilterDrill 5 3 4 2 2" xfId="33902"/>
    <cellStyle name="SAPBEXfilterDrill 5 3 4 3" xfId="33903"/>
    <cellStyle name="SAPBEXfilterDrill 5 3 5" xfId="33904"/>
    <cellStyle name="SAPBEXfilterDrill 5 3 5 2" xfId="33905"/>
    <cellStyle name="SAPBEXfilterDrill 5 3 6" xfId="33906"/>
    <cellStyle name="SAPBEXfilterDrill 5 3 6 2" xfId="33907"/>
    <cellStyle name="SAPBEXfilterDrill 5 3_Other Benefits Allocation %" xfId="33908"/>
    <cellStyle name="SAPBEXfilterDrill 5 4" xfId="33909"/>
    <cellStyle name="SAPBEXfilterDrill 5 4 2" xfId="33910"/>
    <cellStyle name="SAPBEXfilterDrill 5 4 2 2" xfId="33911"/>
    <cellStyle name="SAPBEXfilterDrill 5 4 2 2 2" xfId="33912"/>
    <cellStyle name="SAPBEXfilterDrill 5 4 2 2 2 2" xfId="33913"/>
    <cellStyle name="SAPBEXfilterDrill 5 4 2 2 3" xfId="33914"/>
    <cellStyle name="SAPBEXfilterDrill 5 4 2 3" xfId="33915"/>
    <cellStyle name="SAPBEXfilterDrill 5 4 2 3 2" xfId="33916"/>
    <cellStyle name="SAPBEXfilterDrill 5 4 2 3 2 2" xfId="33917"/>
    <cellStyle name="SAPBEXfilterDrill 5 4 2 3 3" xfId="33918"/>
    <cellStyle name="SAPBEXfilterDrill 5 4 2 4" xfId="33919"/>
    <cellStyle name="SAPBEXfilterDrill 5 4 2 4 2" xfId="33920"/>
    <cellStyle name="SAPBEXfilterDrill 5 4 2 5" xfId="33921"/>
    <cellStyle name="SAPBEXfilterDrill 5 4 2 5 2" xfId="33922"/>
    <cellStyle name="SAPBEXfilterDrill 5 4 2 6" xfId="33923"/>
    <cellStyle name="SAPBEXfilterDrill 5 4 3" xfId="33924"/>
    <cellStyle name="SAPBEXfilterDrill 5 4 3 2" xfId="33925"/>
    <cellStyle name="SAPBEXfilterDrill 5 4 3 2 2" xfId="33926"/>
    <cellStyle name="SAPBEXfilterDrill 5 4 3 3" xfId="33927"/>
    <cellStyle name="SAPBEXfilterDrill 5 4 4" xfId="33928"/>
    <cellStyle name="SAPBEXfilterDrill 5 4 4 2" xfId="33929"/>
    <cellStyle name="SAPBEXfilterDrill 5 4 4 2 2" xfId="33930"/>
    <cellStyle name="SAPBEXfilterDrill 5 4 4 3" xfId="33931"/>
    <cellStyle name="SAPBEXfilterDrill 5 4 5" xfId="33932"/>
    <cellStyle name="SAPBEXfilterDrill 5 4 5 2" xfId="33933"/>
    <cellStyle name="SAPBEXfilterDrill 5 4 6" xfId="33934"/>
    <cellStyle name="SAPBEXfilterDrill 5 4 6 2" xfId="33935"/>
    <cellStyle name="SAPBEXfilterDrill 5 4_Other Benefits Allocation %" xfId="33936"/>
    <cellStyle name="SAPBEXfilterDrill 5 5" xfId="33937"/>
    <cellStyle name="SAPBEXfilterDrill 5 5 2" xfId="33938"/>
    <cellStyle name="SAPBEXfilterDrill 5 5 2 2" xfId="33939"/>
    <cellStyle name="SAPBEXfilterDrill 5 5 2 2 2" xfId="33940"/>
    <cellStyle name="SAPBEXfilterDrill 5 5 2 2 2 2" xfId="33941"/>
    <cellStyle name="SAPBEXfilterDrill 5 5 2 2 3" xfId="33942"/>
    <cellStyle name="SAPBEXfilterDrill 5 5 2 3" xfId="33943"/>
    <cellStyle name="SAPBEXfilterDrill 5 5 2 3 2" xfId="33944"/>
    <cellStyle name="SAPBEXfilterDrill 5 5 2 3 2 2" xfId="33945"/>
    <cellStyle name="SAPBEXfilterDrill 5 5 2 3 3" xfId="33946"/>
    <cellStyle name="SAPBEXfilterDrill 5 5 2 4" xfId="33947"/>
    <cellStyle name="SAPBEXfilterDrill 5 5 2 4 2" xfId="33948"/>
    <cellStyle name="SAPBEXfilterDrill 5 5 2 5" xfId="33949"/>
    <cellStyle name="SAPBEXfilterDrill 5 5 2 5 2" xfId="33950"/>
    <cellStyle name="SAPBEXfilterDrill 5 5 2 6" xfId="33951"/>
    <cellStyle name="SAPBEXfilterDrill 5 5 3" xfId="33952"/>
    <cellStyle name="SAPBEXfilterDrill 5 5 3 2" xfId="33953"/>
    <cellStyle name="SAPBEXfilterDrill 5 5 3 2 2" xfId="33954"/>
    <cellStyle name="SAPBEXfilterDrill 5 5 3 3" xfId="33955"/>
    <cellStyle name="SAPBEXfilterDrill 5 5 4" xfId="33956"/>
    <cellStyle name="SAPBEXfilterDrill 5 5 4 2" xfId="33957"/>
    <cellStyle name="SAPBEXfilterDrill 5 5 4 2 2" xfId="33958"/>
    <cellStyle name="SAPBEXfilterDrill 5 5 4 3" xfId="33959"/>
    <cellStyle name="SAPBEXfilterDrill 5 5 5" xfId="33960"/>
    <cellStyle name="SAPBEXfilterDrill 5 5 5 2" xfId="33961"/>
    <cellStyle name="SAPBEXfilterDrill 5 5 6" xfId="33962"/>
    <cellStyle name="SAPBEXfilterDrill 5 5 6 2" xfId="33963"/>
    <cellStyle name="SAPBEXfilterDrill 5 5_Other Benefits Allocation %" xfId="33964"/>
    <cellStyle name="SAPBEXfilterDrill 5 6" xfId="33965"/>
    <cellStyle name="SAPBEXfilterDrill 5 6 2" xfId="33966"/>
    <cellStyle name="SAPBEXfilterDrill 5 6 2 2" xfId="33967"/>
    <cellStyle name="SAPBEXfilterDrill 5 6 2 2 2" xfId="33968"/>
    <cellStyle name="SAPBEXfilterDrill 5 6 2 2 2 2" xfId="33969"/>
    <cellStyle name="SAPBEXfilterDrill 5 6 2 2 3" xfId="33970"/>
    <cellStyle name="SAPBEXfilterDrill 5 6 2 3" xfId="33971"/>
    <cellStyle name="SAPBEXfilterDrill 5 6 2 3 2" xfId="33972"/>
    <cellStyle name="SAPBEXfilterDrill 5 6 2 3 2 2" xfId="33973"/>
    <cellStyle name="SAPBEXfilterDrill 5 6 2 3 3" xfId="33974"/>
    <cellStyle name="SAPBEXfilterDrill 5 6 2 4" xfId="33975"/>
    <cellStyle name="SAPBEXfilterDrill 5 6 2 4 2" xfId="33976"/>
    <cellStyle name="SAPBEXfilterDrill 5 6 2 5" xfId="33977"/>
    <cellStyle name="SAPBEXfilterDrill 5 6 2 5 2" xfId="33978"/>
    <cellStyle name="SAPBEXfilterDrill 5 6 2 6" xfId="33979"/>
    <cellStyle name="SAPBEXfilterDrill 5 6 3" xfId="33980"/>
    <cellStyle name="SAPBEXfilterDrill 5 6 3 2" xfId="33981"/>
    <cellStyle name="SAPBEXfilterDrill 5 6 3 2 2" xfId="33982"/>
    <cellStyle name="SAPBEXfilterDrill 5 6 3 3" xfId="33983"/>
    <cellStyle name="SAPBEXfilterDrill 5 6 4" xfId="33984"/>
    <cellStyle name="SAPBEXfilterDrill 5 6 4 2" xfId="33985"/>
    <cellStyle name="SAPBEXfilterDrill 5 6 4 2 2" xfId="33986"/>
    <cellStyle name="SAPBEXfilterDrill 5 6 4 3" xfId="33987"/>
    <cellStyle name="SAPBEXfilterDrill 5 6 5" xfId="33988"/>
    <cellStyle name="SAPBEXfilterDrill 5 6 5 2" xfId="33989"/>
    <cellStyle name="SAPBEXfilterDrill 5 6 6" xfId="33990"/>
    <cellStyle name="SAPBEXfilterDrill 5 6 6 2" xfId="33991"/>
    <cellStyle name="SAPBEXfilterDrill 5 6_Other Benefits Allocation %" xfId="33992"/>
    <cellStyle name="SAPBEXfilterDrill 5 7" xfId="33993"/>
    <cellStyle name="SAPBEXfilterDrill 5 7 2" xfId="33994"/>
    <cellStyle name="SAPBEXfilterDrill 5 7 2 2" xfId="33995"/>
    <cellStyle name="SAPBEXfilterDrill 5 7 2 2 2" xfId="33996"/>
    <cellStyle name="SAPBEXfilterDrill 5 7 2 2 2 2" xfId="33997"/>
    <cellStyle name="SAPBEXfilterDrill 5 7 2 2 3" xfId="33998"/>
    <cellStyle name="SAPBEXfilterDrill 5 7 2 3" xfId="33999"/>
    <cellStyle name="SAPBEXfilterDrill 5 7 2 3 2" xfId="34000"/>
    <cellStyle name="SAPBEXfilterDrill 5 7 2 3 2 2" xfId="34001"/>
    <cellStyle name="SAPBEXfilterDrill 5 7 2 3 3" xfId="34002"/>
    <cellStyle name="SAPBEXfilterDrill 5 7 2 4" xfId="34003"/>
    <cellStyle name="SAPBEXfilterDrill 5 7 2 4 2" xfId="34004"/>
    <cellStyle name="SAPBEXfilterDrill 5 7 2 5" xfId="34005"/>
    <cellStyle name="SAPBEXfilterDrill 5 7 2 5 2" xfId="34006"/>
    <cellStyle name="SAPBEXfilterDrill 5 7 2 6" xfId="34007"/>
    <cellStyle name="SAPBEXfilterDrill 5 7 3" xfId="34008"/>
    <cellStyle name="SAPBEXfilterDrill 5 7 3 2" xfId="34009"/>
    <cellStyle name="SAPBEXfilterDrill 5 7 3 2 2" xfId="34010"/>
    <cellStyle name="SAPBEXfilterDrill 5 7 3 3" xfId="34011"/>
    <cellStyle name="SAPBEXfilterDrill 5 7 4" xfId="34012"/>
    <cellStyle name="SAPBEXfilterDrill 5 7 4 2" xfId="34013"/>
    <cellStyle name="SAPBEXfilterDrill 5 7 4 2 2" xfId="34014"/>
    <cellStyle name="SAPBEXfilterDrill 5 7 4 3" xfId="34015"/>
    <cellStyle name="SAPBEXfilterDrill 5 7 5" xfId="34016"/>
    <cellStyle name="SAPBEXfilterDrill 5 7 5 2" xfId="34017"/>
    <cellStyle name="SAPBEXfilterDrill 5 7 6" xfId="34018"/>
    <cellStyle name="SAPBEXfilterDrill 5 7 6 2" xfId="34019"/>
    <cellStyle name="SAPBEXfilterDrill 5 7_Other Benefits Allocation %" xfId="34020"/>
    <cellStyle name="SAPBEXfilterDrill 5 8" xfId="34021"/>
    <cellStyle name="SAPBEXfilterDrill 5 8 2" xfId="34022"/>
    <cellStyle name="SAPBEXfilterDrill 5 8 2 2" xfId="34023"/>
    <cellStyle name="SAPBEXfilterDrill 5 8 2 2 2" xfId="34024"/>
    <cellStyle name="SAPBEXfilterDrill 5 8 2 3" xfId="34025"/>
    <cellStyle name="SAPBEXfilterDrill 5 8 3" xfId="34026"/>
    <cellStyle name="SAPBEXfilterDrill 5 8 3 2" xfId="34027"/>
    <cellStyle name="SAPBEXfilterDrill 5 8 3 2 2" xfId="34028"/>
    <cellStyle name="SAPBEXfilterDrill 5 8 3 3" xfId="34029"/>
    <cellStyle name="SAPBEXfilterDrill 5 8 4" xfId="34030"/>
    <cellStyle name="SAPBEXfilterDrill 5 8 4 2" xfId="34031"/>
    <cellStyle name="SAPBEXfilterDrill 5 8 5" xfId="34032"/>
    <cellStyle name="SAPBEXfilterDrill 5 8 5 2" xfId="34033"/>
    <cellStyle name="SAPBEXfilterDrill 5 8 6" xfId="34034"/>
    <cellStyle name="SAPBEXfilterDrill 5 9" xfId="34035"/>
    <cellStyle name="SAPBEXfilterDrill 5 9 2" xfId="34036"/>
    <cellStyle name="SAPBEXfilterDrill 5 9 2 2" xfId="34037"/>
    <cellStyle name="SAPBEXfilterDrill 5 9 2 2 2" xfId="34038"/>
    <cellStyle name="SAPBEXfilterDrill 5 9 2 3" xfId="34039"/>
    <cellStyle name="SAPBEXfilterDrill 5 9 3" xfId="34040"/>
    <cellStyle name="SAPBEXfilterDrill 5 9 3 2" xfId="34041"/>
    <cellStyle name="SAPBEXfilterDrill 5 9 3 2 2" xfId="34042"/>
    <cellStyle name="SAPBEXfilterDrill 5 9 3 3" xfId="34043"/>
    <cellStyle name="SAPBEXfilterDrill 5 9 4" xfId="34044"/>
    <cellStyle name="SAPBEXfilterDrill 5 9 4 2" xfId="34045"/>
    <cellStyle name="SAPBEXfilterDrill 5 9 5" xfId="34046"/>
    <cellStyle name="SAPBEXfilterDrill 5_Other Benefits Allocation %" xfId="34047"/>
    <cellStyle name="SAPBEXfilterDrill 6" xfId="34048"/>
    <cellStyle name="SAPBEXfilterDrill 6 2" xfId="34049"/>
    <cellStyle name="SAPBEXfilterDrill 6 2 2" xfId="34050"/>
    <cellStyle name="SAPBEXfilterDrill 6 2 2 2" xfId="34051"/>
    <cellStyle name="SAPBEXfilterDrill 6 2 2 3" xfId="34052"/>
    <cellStyle name="SAPBEXfilterDrill 6 2 3" xfId="34053"/>
    <cellStyle name="SAPBEXfilterDrill 6 2 4" xfId="34054"/>
    <cellStyle name="SAPBEXfilterDrill 6 3" xfId="34055"/>
    <cellStyle name="SAPBEXfilterDrill 6 3 2" xfId="34056"/>
    <cellStyle name="SAPBEXfilterDrill 6 3 2 2" xfId="34057"/>
    <cellStyle name="SAPBEXfilterDrill 6 3 2 3" xfId="34058"/>
    <cellStyle name="SAPBEXfilterDrill 6 3 3" xfId="34059"/>
    <cellStyle name="SAPBEXfilterDrill 6 3 4" xfId="34060"/>
    <cellStyle name="SAPBEXfilterDrill 6 4" xfId="34061"/>
    <cellStyle name="SAPBEXfilterDrill 6 4 2" xfId="34062"/>
    <cellStyle name="SAPBEXfilterDrill 6 4 2 2" xfId="34063"/>
    <cellStyle name="SAPBEXfilterDrill 6 4 2 3" xfId="34064"/>
    <cellStyle name="SAPBEXfilterDrill 6 4 3" xfId="34065"/>
    <cellStyle name="SAPBEXfilterDrill 6 4 4" xfId="34066"/>
    <cellStyle name="SAPBEXfilterDrill 6 5" xfId="34067"/>
    <cellStyle name="SAPBEXfilterDrill 6 5 2" xfId="34068"/>
    <cellStyle name="SAPBEXfilterDrill 6 5 2 2" xfId="34069"/>
    <cellStyle name="SAPBEXfilterDrill 6 5 2 3" xfId="34070"/>
    <cellStyle name="SAPBEXfilterDrill 6 5 3" xfId="34071"/>
    <cellStyle name="SAPBEXfilterDrill 6 5 4" xfId="34072"/>
    <cellStyle name="SAPBEXfilterDrill 6 6" xfId="34073"/>
    <cellStyle name="SAPBEXfilterDrill 6 6 2" xfId="34074"/>
    <cellStyle name="SAPBEXfilterDrill 6 6 2 2" xfId="34075"/>
    <cellStyle name="SAPBEXfilterDrill 6 6 2 3" xfId="34076"/>
    <cellStyle name="SAPBEXfilterDrill 6 6 3" xfId="34077"/>
    <cellStyle name="SAPBEXfilterDrill 6 6 4" xfId="34078"/>
    <cellStyle name="SAPBEXfilterDrill 6 7" xfId="34079"/>
    <cellStyle name="SAPBEXfilterDrill 6 7 2" xfId="34080"/>
    <cellStyle name="SAPBEXfilterDrill 6 7 3" xfId="34081"/>
    <cellStyle name="SAPBEXfilterDrill 6 8" xfId="34082"/>
    <cellStyle name="SAPBEXfilterDrill 6 9" xfId="34083"/>
    <cellStyle name="SAPBEXfilterDrill 6_Other Benefits Allocation %" xfId="34084"/>
    <cellStyle name="SAPBEXfilterDrill 7" xfId="34085"/>
    <cellStyle name="SAPBEXfilterDrill 7 2" xfId="34086"/>
    <cellStyle name="SAPBEXfilterDrill 7 2 2" xfId="34087"/>
    <cellStyle name="SAPBEXfilterDrill 7 2 3" xfId="34088"/>
    <cellStyle name="SAPBEXfilterDrill 7 3" xfId="34089"/>
    <cellStyle name="SAPBEXfilterDrill 7 4" xfId="34090"/>
    <cellStyle name="SAPBEXfilterDrill 7_Other Benefits Allocation %" xfId="34091"/>
    <cellStyle name="SAPBEXfilterDrill 8" xfId="34092"/>
    <cellStyle name="SAPBEXfilterDrill 8 2" xfId="34093"/>
    <cellStyle name="SAPBEXfilterDrill 8 2 2" xfId="34094"/>
    <cellStyle name="SAPBEXfilterDrill 8 2 3" xfId="34095"/>
    <cellStyle name="SAPBEXfilterDrill 8 3" xfId="34096"/>
    <cellStyle name="SAPBEXfilterDrill 8 4" xfId="34097"/>
    <cellStyle name="SAPBEXfilterDrill 8_Other Benefits Allocation %" xfId="34098"/>
    <cellStyle name="SAPBEXfilterDrill 9" xfId="34099"/>
    <cellStyle name="SAPBEXfilterDrill 9 2" xfId="34100"/>
    <cellStyle name="SAPBEXfilterDrill 9 2 2" xfId="34101"/>
    <cellStyle name="SAPBEXfilterDrill 9 2 3" xfId="34102"/>
    <cellStyle name="SAPBEXfilterDrill 9 3" xfId="34103"/>
    <cellStyle name="SAPBEXfilterDrill 9 4" xfId="34104"/>
    <cellStyle name="SAPBEXfilterDrill 9_Other Benefits Allocation %" xfId="34105"/>
    <cellStyle name="SAPBEXfilterDrill_01-13 NEE  F&amp;O Prelim" xfId="34106"/>
    <cellStyle name="SAPBEXfilterItem" xfId="34107"/>
    <cellStyle name="SAPBEXfilterItem 10" xfId="34108"/>
    <cellStyle name="SAPBEXfilterItem 10 2" xfId="34109"/>
    <cellStyle name="SAPBEXfilterItem 10 2 2" xfId="34110"/>
    <cellStyle name="SAPBEXfilterItem 10 2 3" xfId="34111"/>
    <cellStyle name="SAPBEXfilterItem 10 3" xfId="34112"/>
    <cellStyle name="SAPBEXfilterItem 10 4" xfId="34113"/>
    <cellStyle name="SAPBEXfilterItem 11" xfId="34114"/>
    <cellStyle name="SAPBEXfilterItem 11 2" xfId="34115"/>
    <cellStyle name="SAPBEXfilterItem 11 3" xfId="34116"/>
    <cellStyle name="SAPBEXfilterItem 12" xfId="34117"/>
    <cellStyle name="SAPBEXfilterItem 12 2" xfId="34118"/>
    <cellStyle name="SAPBEXfilterItem 12 3" xfId="34119"/>
    <cellStyle name="SAPBEXfilterItem 13" xfId="34120"/>
    <cellStyle name="SAPBEXfilterItem 13 2" xfId="34121"/>
    <cellStyle name="SAPBEXfilterItem 13 3" xfId="34122"/>
    <cellStyle name="SAPBEXfilterItem 14" xfId="34123"/>
    <cellStyle name="SAPBEXfilterItem 14 2" xfId="34124"/>
    <cellStyle name="SAPBEXfilterItem 14 3" xfId="34125"/>
    <cellStyle name="SAPBEXfilterItem 15" xfId="34126"/>
    <cellStyle name="SAPBEXfilterItem 15 2" xfId="34127"/>
    <cellStyle name="SAPBEXfilterItem 15 3" xfId="34128"/>
    <cellStyle name="SAPBEXfilterItem 16" xfId="34129"/>
    <cellStyle name="SAPBEXfilterItem 17" xfId="34130"/>
    <cellStyle name="SAPBEXfilterItem 2" xfId="34131"/>
    <cellStyle name="SAPBEXfilterItem 2 10" xfId="34132"/>
    <cellStyle name="SAPBEXfilterItem 2 10 2" xfId="34133"/>
    <cellStyle name="SAPBEXfilterItem 2 10 3" xfId="34134"/>
    <cellStyle name="SAPBEXfilterItem 2 11" xfId="34135"/>
    <cellStyle name="SAPBEXfilterItem 2 11 2" xfId="34136"/>
    <cellStyle name="SAPBEXfilterItem 2 11 2 2" xfId="34137"/>
    <cellStyle name="SAPBEXfilterItem 2 11 3" xfId="34138"/>
    <cellStyle name="SAPBEXfilterItem 2 12" xfId="34139"/>
    <cellStyle name="SAPBEXfilterItem 2 12 2" xfId="34140"/>
    <cellStyle name="SAPBEXfilterItem 2 12 3" xfId="34141"/>
    <cellStyle name="SAPBEXfilterItem 2 13" xfId="34142"/>
    <cellStyle name="SAPBEXfilterItem 2 13 2" xfId="34143"/>
    <cellStyle name="SAPBEXfilterItem 2 13 3" xfId="34144"/>
    <cellStyle name="SAPBEXfilterItem 2 14" xfId="34145"/>
    <cellStyle name="SAPBEXfilterItem 2 14 2" xfId="34146"/>
    <cellStyle name="SAPBEXfilterItem 2 14 3" xfId="34147"/>
    <cellStyle name="SAPBEXfilterItem 2 15" xfId="34148"/>
    <cellStyle name="SAPBEXfilterItem 2 16" xfId="34149"/>
    <cellStyle name="SAPBEXfilterItem 2 2" xfId="34150"/>
    <cellStyle name="SAPBEXfilterItem 2 2 10" xfId="34151"/>
    <cellStyle name="SAPBEXfilterItem 2 2 10 2" xfId="34152"/>
    <cellStyle name="SAPBEXfilterItem 2 2 10 2 2" xfId="34153"/>
    <cellStyle name="SAPBEXfilterItem 2 2 10 3" xfId="34154"/>
    <cellStyle name="SAPBEXfilterItem 2 2 11" xfId="34155"/>
    <cellStyle name="SAPBEXfilterItem 2 2 11 2" xfId="34156"/>
    <cellStyle name="SAPBEXfilterItem 2 2 11 2 2" xfId="34157"/>
    <cellStyle name="SAPBEXfilterItem 2 2 11 3" xfId="34158"/>
    <cellStyle name="SAPBEXfilterItem 2 2 12" xfId="34159"/>
    <cellStyle name="SAPBEXfilterItem 2 2 2" xfId="34160"/>
    <cellStyle name="SAPBEXfilterItem 2 2 2 2" xfId="34161"/>
    <cellStyle name="SAPBEXfilterItem 2 2 2 2 2" xfId="34162"/>
    <cellStyle name="SAPBEXfilterItem 2 2 2 2 2 2" xfId="34163"/>
    <cellStyle name="SAPBEXfilterItem 2 2 2 2 2 2 2" xfId="34164"/>
    <cellStyle name="SAPBEXfilterItem 2 2 2 2 2 3" xfId="34165"/>
    <cellStyle name="SAPBEXfilterItem 2 2 2 2 3" xfId="34166"/>
    <cellStyle name="SAPBEXfilterItem 2 2 2 2 3 2" xfId="34167"/>
    <cellStyle name="SAPBEXfilterItem 2 2 2 2 3 2 2" xfId="34168"/>
    <cellStyle name="SAPBEXfilterItem 2 2 2 2 3 3" xfId="34169"/>
    <cellStyle name="SAPBEXfilterItem 2 2 2 2 4" xfId="34170"/>
    <cellStyle name="SAPBEXfilterItem 2 2 2 2 4 2" xfId="34171"/>
    <cellStyle name="SAPBEXfilterItem 2 2 2 2 5" xfId="34172"/>
    <cellStyle name="SAPBEXfilterItem 2 2 2 2 5 2" xfId="34173"/>
    <cellStyle name="SAPBEXfilterItem 2 2 2 2 6" xfId="34174"/>
    <cellStyle name="SAPBEXfilterItem 2 2 2 3" xfId="34175"/>
    <cellStyle name="SAPBEXfilterItem 2 2 2 3 2" xfId="34176"/>
    <cellStyle name="SAPBEXfilterItem 2 2 2 3 2 2" xfId="34177"/>
    <cellStyle name="SAPBEXfilterItem 2 2 2 3 2 2 2" xfId="34178"/>
    <cellStyle name="SAPBEXfilterItem 2 2 2 3 2 3" xfId="34179"/>
    <cellStyle name="SAPBEXfilterItem 2 2 2 3 3" xfId="34180"/>
    <cellStyle name="SAPBEXfilterItem 2 2 2 3 3 2" xfId="34181"/>
    <cellStyle name="SAPBEXfilterItem 2 2 2 3 3 2 2" xfId="34182"/>
    <cellStyle name="SAPBEXfilterItem 2 2 2 3 3 3" xfId="34183"/>
    <cellStyle name="SAPBEXfilterItem 2 2 2 3 4" xfId="34184"/>
    <cellStyle name="SAPBEXfilterItem 2 2 2 3 4 2" xfId="34185"/>
    <cellStyle name="SAPBEXfilterItem 2 2 2 3 5" xfId="34186"/>
    <cellStyle name="SAPBEXfilterItem 2 2 2 3 5 2" xfId="34187"/>
    <cellStyle name="SAPBEXfilterItem 2 2 2 3 6" xfId="34188"/>
    <cellStyle name="SAPBEXfilterItem 2 2 2 4" xfId="34189"/>
    <cellStyle name="SAPBEXfilterItem 2 2 2 4 2" xfId="34190"/>
    <cellStyle name="SAPBEXfilterItem 2 2 2 4 2 2" xfId="34191"/>
    <cellStyle name="SAPBEXfilterItem 2 2 2 4 2 3" xfId="34192"/>
    <cellStyle name="SAPBEXfilterItem 2 2 2 4 3" xfId="34193"/>
    <cellStyle name="SAPBEXfilterItem 2 2 2 4 4" xfId="34194"/>
    <cellStyle name="SAPBEXfilterItem 2 2 2 5" xfId="34195"/>
    <cellStyle name="SAPBEXfilterItem 2 2 2 5 2" xfId="34196"/>
    <cellStyle name="SAPBEXfilterItem 2 2 2 5 2 2" xfId="34197"/>
    <cellStyle name="SAPBEXfilterItem 2 2 2 5 2 3" xfId="34198"/>
    <cellStyle name="SAPBEXfilterItem 2 2 2 5 3" xfId="34199"/>
    <cellStyle name="SAPBEXfilterItem 2 2 2 5 4" xfId="34200"/>
    <cellStyle name="SAPBEXfilterItem 2 2 2 6" xfId="34201"/>
    <cellStyle name="SAPBEXfilterItem 2 2 2 6 2" xfId="34202"/>
    <cellStyle name="SAPBEXfilterItem 2 2 2 6 2 2" xfId="34203"/>
    <cellStyle name="SAPBEXfilterItem 2 2 2 6 2 3" xfId="34204"/>
    <cellStyle name="SAPBEXfilterItem 2 2 2 6 3" xfId="34205"/>
    <cellStyle name="SAPBEXfilterItem 2 2 2 6 4" xfId="34206"/>
    <cellStyle name="SAPBEXfilterItem 2 2 2 7" xfId="34207"/>
    <cellStyle name="SAPBEXfilterItem 2 2 2 7 2" xfId="34208"/>
    <cellStyle name="SAPBEXfilterItem 2 2 2 7 3" xfId="34209"/>
    <cellStyle name="SAPBEXfilterItem 2 2 2 8" xfId="34210"/>
    <cellStyle name="SAPBEXfilterItem 2 2 2 9" xfId="34211"/>
    <cellStyle name="SAPBEXfilterItem 2 2 2_Other Benefits Allocation %" xfId="34212"/>
    <cellStyle name="SAPBEXfilterItem 2 2 3" xfId="34213"/>
    <cellStyle name="SAPBEXfilterItem 2 2 3 2" xfId="34214"/>
    <cellStyle name="SAPBEXfilterItem 2 2 3 2 2" xfId="34215"/>
    <cellStyle name="SAPBEXfilterItem 2 2 3 2 2 2" xfId="34216"/>
    <cellStyle name="SAPBEXfilterItem 2 2 3 2 2 3" xfId="34217"/>
    <cellStyle name="SAPBEXfilterItem 2 2 3 2 3" xfId="34218"/>
    <cellStyle name="SAPBEXfilterItem 2 2 3 2 4" xfId="34219"/>
    <cellStyle name="SAPBEXfilterItem 2 2 3 3" xfId="34220"/>
    <cellStyle name="SAPBEXfilterItem 2 2 3 3 2" xfId="34221"/>
    <cellStyle name="SAPBEXfilterItem 2 2 3 3 2 2" xfId="34222"/>
    <cellStyle name="SAPBEXfilterItem 2 2 3 3 2 3" xfId="34223"/>
    <cellStyle name="SAPBEXfilterItem 2 2 3 3 3" xfId="34224"/>
    <cellStyle name="SAPBEXfilterItem 2 2 3 3 4" xfId="34225"/>
    <cellStyle name="SAPBEXfilterItem 2 2 3 4" xfId="34226"/>
    <cellStyle name="SAPBEXfilterItem 2 2 3 4 2" xfId="34227"/>
    <cellStyle name="SAPBEXfilterItem 2 2 3 4 2 2" xfId="34228"/>
    <cellStyle name="SAPBEXfilterItem 2 2 3 4 2 3" xfId="34229"/>
    <cellStyle name="SAPBEXfilterItem 2 2 3 4 3" xfId="34230"/>
    <cellStyle name="SAPBEXfilterItem 2 2 3 4 4" xfId="34231"/>
    <cellStyle name="SAPBEXfilterItem 2 2 3 5" xfId="34232"/>
    <cellStyle name="SAPBEXfilterItem 2 2 3 5 2" xfId="34233"/>
    <cellStyle name="SAPBEXfilterItem 2 2 3 5 2 2" xfId="34234"/>
    <cellStyle name="SAPBEXfilterItem 2 2 3 5 2 3" xfId="34235"/>
    <cellStyle name="SAPBEXfilterItem 2 2 3 5 3" xfId="34236"/>
    <cellStyle name="SAPBEXfilterItem 2 2 3 5 4" xfId="34237"/>
    <cellStyle name="SAPBEXfilterItem 2 2 3 6" xfId="34238"/>
    <cellStyle name="SAPBEXfilterItem 2 2 3 6 2" xfId="34239"/>
    <cellStyle name="SAPBEXfilterItem 2 2 3 6 2 2" xfId="34240"/>
    <cellStyle name="SAPBEXfilterItem 2 2 3 6 2 3" xfId="34241"/>
    <cellStyle name="SAPBEXfilterItem 2 2 3 6 3" xfId="34242"/>
    <cellStyle name="SAPBEXfilterItem 2 2 3 6 4" xfId="34243"/>
    <cellStyle name="SAPBEXfilterItem 2 2 3 7" xfId="34244"/>
    <cellStyle name="SAPBEXfilterItem 2 2 3 7 2" xfId="34245"/>
    <cellStyle name="SAPBEXfilterItem 2 2 3 7 3" xfId="34246"/>
    <cellStyle name="SAPBEXfilterItem 2 2 3 8" xfId="34247"/>
    <cellStyle name="SAPBEXfilterItem 2 2 3 9" xfId="34248"/>
    <cellStyle name="SAPBEXfilterItem 2 2 4" xfId="34249"/>
    <cellStyle name="SAPBEXfilterItem 2 2 4 2" xfId="34250"/>
    <cellStyle name="SAPBEXfilterItem 2 2 4 2 2" xfId="34251"/>
    <cellStyle name="SAPBEXfilterItem 2 2 4 2 2 2" xfId="34252"/>
    <cellStyle name="SAPBEXfilterItem 2 2 4 2 2 3" xfId="34253"/>
    <cellStyle name="SAPBEXfilterItem 2 2 4 2 3" xfId="34254"/>
    <cellStyle name="SAPBEXfilterItem 2 2 4 2 4" xfId="34255"/>
    <cellStyle name="SAPBEXfilterItem 2 2 4 3" xfId="34256"/>
    <cellStyle name="SAPBEXfilterItem 2 2 4 3 2" xfId="34257"/>
    <cellStyle name="SAPBEXfilterItem 2 2 4 3 2 2" xfId="34258"/>
    <cellStyle name="SAPBEXfilterItem 2 2 4 3 2 3" xfId="34259"/>
    <cellStyle name="SAPBEXfilterItem 2 2 4 3 3" xfId="34260"/>
    <cellStyle name="SAPBEXfilterItem 2 2 4 3 4" xfId="34261"/>
    <cellStyle name="SAPBEXfilterItem 2 2 4 4" xfId="34262"/>
    <cellStyle name="SAPBEXfilterItem 2 2 4 4 2" xfId="34263"/>
    <cellStyle name="SAPBEXfilterItem 2 2 4 4 2 2" xfId="34264"/>
    <cellStyle name="SAPBEXfilterItem 2 2 4 4 2 3" xfId="34265"/>
    <cellStyle name="SAPBEXfilterItem 2 2 4 4 3" xfId="34266"/>
    <cellStyle name="SAPBEXfilterItem 2 2 4 4 4" xfId="34267"/>
    <cellStyle name="SAPBEXfilterItem 2 2 4 5" xfId="34268"/>
    <cellStyle name="SAPBEXfilterItem 2 2 4 5 2" xfId="34269"/>
    <cellStyle name="SAPBEXfilterItem 2 2 4 5 2 2" xfId="34270"/>
    <cellStyle name="SAPBEXfilterItem 2 2 4 5 2 3" xfId="34271"/>
    <cellStyle name="SAPBEXfilterItem 2 2 4 5 3" xfId="34272"/>
    <cellStyle name="SAPBEXfilterItem 2 2 4 5 4" xfId="34273"/>
    <cellStyle name="SAPBEXfilterItem 2 2 4 6" xfId="34274"/>
    <cellStyle name="SAPBEXfilterItem 2 2 4 6 2" xfId="34275"/>
    <cellStyle name="SAPBEXfilterItem 2 2 4 6 2 2" xfId="34276"/>
    <cellStyle name="SAPBEXfilterItem 2 2 4 6 2 3" xfId="34277"/>
    <cellStyle name="SAPBEXfilterItem 2 2 4 6 3" xfId="34278"/>
    <cellStyle name="SAPBEXfilterItem 2 2 4 6 4" xfId="34279"/>
    <cellStyle name="SAPBEXfilterItem 2 2 4 7" xfId="34280"/>
    <cellStyle name="SAPBEXfilterItem 2 2 4 7 2" xfId="34281"/>
    <cellStyle name="SAPBEXfilterItem 2 2 4 7 3" xfId="34282"/>
    <cellStyle name="SAPBEXfilterItem 2 2 4 8" xfId="34283"/>
    <cellStyle name="SAPBEXfilterItem 2 2 4 9" xfId="34284"/>
    <cellStyle name="SAPBEXfilterItem 2 2 5" xfId="34285"/>
    <cellStyle name="SAPBEXfilterItem 2 2 5 2" xfId="34286"/>
    <cellStyle name="SAPBEXfilterItem 2 2 5 2 2" xfId="34287"/>
    <cellStyle name="SAPBEXfilterItem 2 2 5 2 3" xfId="34288"/>
    <cellStyle name="SAPBEXfilterItem 2 2 5 3" xfId="34289"/>
    <cellStyle name="SAPBEXfilterItem 2 2 5 4" xfId="34290"/>
    <cellStyle name="SAPBEXfilterItem 2 2 6" xfId="34291"/>
    <cellStyle name="SAPBEXfilterItem 2 2 6 2" xfId="34292"/>
    <cellStyle name="SAPBEXfilterItem 2 2 6 2 2" xfId="34293"/>
    <cellStyle name="SAPBEXfilterItem 2 2 6 2 3" xfId="34294"/>
    <cellStyle name="SAPBEXfilterItem 2 2 6 3" xfId="34295"/>
    <cellStyle name="SAPBEXfilterItem 2 2 6 4" xfId="34296"/>
    <cellStyle name="SAPBEXfilterItem 2 2 7" xfId="34297"/>
    <cellStyle name="SAPBEXfilterItem 2 2 7 2" xfId="34298"/>
    <cellStyle name="SAPBEXfilterItem 2 2 7 2 2" xfId="34299"/>
    <cellStyle name="SAPBEXfilterItem 2 2 7 2 3" xfId="34300"/>
    <cellStyle name="SAPBEXfilterItem 2 2 7 3" xfId="34301"/>
    <cellStyle name="SAPBEXfilterItem 2 2 7 4" xfId="34302"/>
    <cellStyle name="SAPBEXfilterItem 2 2 8" xfId="34303"/>
    <cellStyle name="SAPBEXfilterItem 2 2 8 2" xfId="34304"/>
    <cellStyle name="SAPBEXfilterItem 2 2 8 2 2" xfId="34305"/>
    <cellStyle name="SAPBEXfilterItem 2 2 8 2 3" xfId="34306"/>
    <cellStyle name="SAPBEXfilterItem 2 2 8 3" xfId="34307"/>
    <cellStyle name="SAPBEXfilterItem 2 2 8 4" xfId="34308"/>
    <cellStyle name="SAPBEXfilterItem 2 2 9" xfId="34309"/>
    <cellStyle name="SAPBEXfilterItem 2 2 9 2" xfId="34310"/>
    <cellStyle name="SAPBEXfilterItem 2 2 9 2 2" xfId="34311"/>
    <cellStyle name="SAPBEXfilterItem 2 2 9 2 3" xfId="34312"/>
    <cellStyle name="SAPBEXfilterItem 2 2 9 3" xfId="34313"/>
    <cellStyle name="SAPBEXfilterItem 2 2 9 4" xfId="34314"/>
    <cellStyle name="SAPBEXfilterItem 2 2_Other Benefits Allocation %" xfId="34315"/>
    <cellStyle name="SAPBEXfilterItem 2 3" xfId="34316"/>
    <cellStyle name="SAPBEXfilterItem 2 3 10" xfId="34317"/>
    <cellStyle name="SAPBEXfilterItem 2 3 11" xfId="34318"/>
    <cellStyle name="SAPBEXfilterItem 2 3 11 2" xfId="34319"/>
    <cellStyle name="SAPBEXfilterItem 2 3 11 2 2" xfId="34320"/>
    <cellStyle name="SAPBEXfilterItem 2 3 11 3" xfId="34321"/>
    <cellStyle name="SAPBEXfilterItem 2 3 12" xfId="34322"/>
    <cellStyle name="SAPBEXfilterItem 2 3 2" xfId="34323"/>
    <cellStyle name="SAPBEXfilterItem 2 3 2 2" xfId="34324"/>
    <cellStyle name="SAPBEXfilterItem 2 3 2 2 2" xfId="34325"/>
    <cellStyle name="SAPBEXfilterItem 2 3 2 2 2 2" xfId="34326"/>
    <cellStyle name="SAPBEXfilterItem 2 3 2 2 2 2 2" xfId="34327"/>
    <cellStyle name="SAPBEXfilterItem 2 3 2 2 2 3" xfId="34328"/>
    <cellStyle name="SAPBEXfilterItem 2 3 2 2 3" xfId="34329"/>
    <cellStyle name="SAPBEXfilterItem 2 3 2 2 3 2" xfId="34330"/>
    <cellStyle name="SAPBEXfilterItem 2 3 2 2 3 2 2" xfId="34331"/>
    <cellStyle name="SAPBEXfilterItem 2 3 2 2 3 3" xfId="34332"/>
    <cellStyle name="SAPBEXfilterItem 2 3 2 2 4" xfId="34333"/>
    <cellStyle name="SAPBEXfilterItem 2 3 2 2 4 2" xfId="34334"/>
    <cellStyle name="SAPBEXfilterItem 2 3 2 2 5" xfId="34335"/>
    <cellStyle name="SAPBEXfilterItem 2 3 2 2 5 2" xfId="34336"/>
    <cellStyle name="SAPBEXfilterItem 2 3 2 2 6" xfId="34337"/>
    <cellStyle name="SAPBEXfilterItem 2 3 2 3" xfId="34338"/>
    <cellStyle name="SAPBEXfilterItem 2 3 2 3 2" xfId="34339"/>
    <cellStyle name="SAPBEXfilterItem 2 3 2 3 2 2" xfId="34340"/>
    <cellStyle name="SAPBEXfilterItem 2 3 2 3 2 2 2" xfId="34341"/>
    <cellStyle name="SAPBEXfilterItem 2 3 2 3 2 3" xfId="34342"/>
    <cellStyle name="SAPBEXfilterItem 2 3 2 3 3" xfId="34343"/>
    <cellStyle name="SAPBEXfilterItem 2 3 2 3 3 2" xfId="34344"/>
    <cellStyle name="SAPBEXfilterItem 2 3 2 3 3 2 2" xfId="34345"/>
    <cellStyle name="SAPBEXfilterItem 2 3 2 3 3 3" xfId="34346"/>
    <cellStyle name="SAPBEXfilterItem 2 3 2 3 4" xfId="34347"/>
    <cellStyle name="SAPBEXfilterItem 2 3 2 3 4 2" xfId="34348"/>
    <cellStyle name="SAPBEXfilterItem 2 3 2 3 5" xfId="34349"/>
    <cellStyle name="SAPBEXfilterItem 2 3 2 3 5 2" xfId="34350"/>
    <cellStyle name="SAPBEXfilterItem 2 3 2 3 6" xfId="34351"/>
    <cellStyle name="SAPBEXfilterItem 2 3 2 4" xfId="34352"/>
    <cellStyle name="SAPBEXfilterItem 2 3 2 4 2" xfId="34353"/>
    <cellStyle name="SAPBEXfilterItem 2 3 2 4 2 2" xfId="34354"/>
    <cellStyle name="SAPBEXfilterItem 2 3 2 4 3" xfId="34355"/>
    <cellStyle name="SAPBEXfilterItem 2 3 2 5" xfId="34356"/>
    <cellStyle name="SAPBEXfilterItem 2 3 2 5 2" xfId="34357"/>
    <cellStyle name="SAPBEXfilterItem 2 3 2 5 2 2" xfId="34358"/>
    <cellStyle name="SAPBEXfilterItem 2 3 2 5 3" xfId="34359"/>
    <cellStyle name="SAPBEXfilterItem 2 3 2 6" xfId="34360"/>
    <cellStyle name="SAPBEXfilterItem 2 3 2 6 2" xfId="34361"/>
    <cellStyle name="SAPBEXfilterItem 2 3 2 7" xfId="34362"/>
    <cellStyle name="SAPBEXfilterItem 2 3 2 7 2" xfId="34363"/>
    <cellStyle name="SAPBEXfilterItem 2 3 2 8" xfId="34364"/>
    <cellStyle name="SAPBEXfilterItem 2 3 2_Other Benefits Allocation %" xfId="34365"/>
    <cellStyle name="SAPBEXfilterItem 2 3 3" xfId="34366"/>
    <cellStyle name="SAPBEXfilterItem 2 3 3 2" xfId="34367"/>
    <cellStyle name="SAPBEXfilterItem 2 3 3 2 2" xfId="34368"/>
    <cellStyle name="SAPBEXfilterItem 2 3 3 2 3" xfId="34369"/>
    <cellStyle name="SAPBEXfilterItem 2 3 3 3" xfId="34370"/>
    <cellStyle name="SAPBEXfilterItem 2 3 3 4" xfId="34371"/>
    <cellStyle name="SAPBEXfilterItem 2 3 4" xfId="34372"/>
    <cellStyle name="SAPBEXfilterItem 2 3 4 2" xfId="34373"/>
    <cellStyle name="SAPBEXfilterItem 2 3 4 2 2" xfId="34374"/>
    <cellStyle name="SAPBEXfilterItem 2 3 4 2 3" xfId="34375"/>
    <cellStyle name="SAPBEXfilterItem 2 3 4 3" xfId="34376"/>
    <cellStyle name="SAPBEXfilterItem 2 3 4 4" xfId="34377"/>
    <cellStyle name="SAPBEXfilterItem 2 3 5" xfId="34378"/>
    <cellStyle name="SAPBEXfilterItem 2 3 5 2" xfId="34379"/>
    <cellStyle name="SAPBEXfilterItem 2 3 5 2 2" xfId="34380"/>
    <cellStyle name="SAPBEXfilterItem 2 3 5 2 3" xfId="34381"/>
    <cellStyle name="SAPBEXfilterItem 2 3 5 3" xfId="34382"/>
    <cellStyle name="SAPBEXfilterItem 2 3 5 4" xfId="34383"/>
    <cellStyle name="SAPBEXfilterItem 2 3 6" xfId="34384"/>
    <cellStyle name="SAPBEXfilterItem 2 3 6 2" xfId="34385"/>
    <cellStyle name="SAPBEXfilterItem 2 3 6 2 2" xfId="34386"/>
    <cellStyle name="SAPBEXfilterItem 2 3 6 2 3" xfId="34387"/>
    <cellStyle name="SAPBEXfilterItem 2 3 6 3" xfId="34388"/>
    <cellStyle name="SAPBEXfilterItem 2 3 6 4" xfId="34389"/>
    <cellStyle name="SAPBEXfilterItem 2 3 7" xfId="34390"/>
    <cellStyle name="SAPBEXfilterItem 2 3 7 2" xfId="34391"/>
    <cellStyle name="SAPBEXfilterItem 2 3 7 3" xfId="34392"/>
    <cellStyle name="SAPBEXfilterItem 2 3 8" xfId="34393"/>
    <cellStyle name="SAPBEXfilterItem 2 3 9" xfId="34394"/>
    <cellStyle name="SAPBEXfilterItem 2 3_Other Benefits Allocation %" xfId="34395"/>
    <cellStyle name="SAPBEXfilterItem 2 4" xfId="34396"/>
    <cellStyle name="SAPBEXfilterItem 2 4 2" xfId="34397"/>
    <cellStyle name="SAPBEXfilterItem 2 4 2 2" xfId="34398"/>
    <cellStyle name="SAPBEXfilterItem 2 4 2 2 2" xfId="34399"/>
    <cellStyle name="SAPBEXfilterItem 2 4 2 2 3" xfId="34400"/>
    <cellStyle name="SAPBEXfilterItem 2 4 2 3" xfId="34401"/>
    <cellStyle name="SAPBEXfilterItem 2 4 2 4" xfId="34402"/>
    <cellStyle name="SAPBEXfilterItem 2 4 3" xfId="34403"/>
    <cellStyle name="SAPBEXfilterItem 2 4 3 2" xfId="34404"/>
    <cellStyle name="SAPBEXfilterItem 2 4 3 2 2" xfId="34405"/>
    <cellStyle name="SAPBEXfilterItem 2 4 3 2 3" xfId="34406"/>
    <cellStyle name="SAPBEXfilterItem 2 4 3 3" xfId="34407"/>
    <cellStyle name="SAPBEXfilterItem 2 4 3 4" xfId="34408"/>
    <cellStyle name="SAPBEXfilterItem 2 4 4" xfId="34409"/>
    <cellStyle name="SAPBEXfilterItem 2 4 4 2" xfId="34410"/>
    <cellStyle name="SAPBEXfilterItem 2 4 4 2 2" xfId="34411"/>
    <cellStyle name="SAPBEXfilterItem 2 4 4 2 3" xfId="34412"/>
    <cellStyle name="SAPBEXfilterItem 2 4 4 3" xfId="34413"/>
    <cellStyle name="SAPBEXfilterItem 2 4 4 4" xfId="34414"/>
    <cellStyle name="SAPBEXfilterItem 2 4 5" xfId="34415"/>
    <cellStyle name="SAPBEXfilterItem 2 4 5 2" xfId="34416"/>
    <cellStyle name="SAPBEXfilterItem 2 4 5 2 2" xfId="34417"/>
    <cellStyle name="SAPBEXfilterItem 2 4 5 2 3" xfId="34418"/>
    <cellStyle name="SAPBEXfilterItem 2 4 5 3" xfId="34419"/>
    <cellStyle name="SAPBEXfilterItem 2 4 5 4" xfId="34420"/>
    <cellStyle name="SAPBEXfilterItem 2 4 6" xfId="34421"/>
    <cellStyle name="SAPBEXfilterItem 2 4 6 2" xfId="34422"/>
    <cellStyle name="SAPBEXfilterItem 2 4 6 2 2" xfId="34423"/>
    <cellStyle name="SAPBEXfilterItem 2 4 6 2 3" xfId="34424"/>
    <cellStyle name="SAPBEXfilterItem 2 4 6 3" xfId="34425"/>
    <cellStyle name="SAPBEXfilterItem 2 4 6 4" xfId="34426"/>
    <cellStyle name="SAPBEXfilterItem 2 4 7" xfId="34427"/>
    <cellStyle name="SAPBEXfilterItem 2 4 7 2" xfId="34428"/>
    <cellStyle name="SAPBEXfilterItem 2 4 7 3" xfId="34429"/>
    <cellStyle name="SAPBEXfilterItem 2 4 8" xfId="34430"/>
    <cellStyle name="SAPBEXfilterItem 2 4 9" xfId="34431"/>
    <cellStyle name="SAPBEXfilterItem 2 5" xfId="34432"/>
    <cellStyle name="SAPBEXfilterItem 2 5 2" xfId="34433"/>
    <cellStyle name="SAPBEXfilterItem 2 5 2 2" xfId="34434"/>
    <cellStyle name="SAPBEXfilterItem 2 5 2 2 2" xfId="34435"/>
    <cellStyle name="SAPBEXfilterItem 2 5 2 2 3" xfId="34436"/>
    <cellStyle name="SAPBEXfilterItem 2 5 2 3" xfId="34437"/>
    <cellStyle name="SAPBEXfilterItem 2 5 2 4" xfId="34438"/>
    <cellStyle name="SAPBEXfilterItem 2 5 3" xfId="34439"/>
    <cellStyle name="SAPBEXfilterItem 2 5 3 2" xfId="34440"/>
    <cellStyle name="SAPBEXfilterItem 2 5 3 2 2" xfId="34441"/>
    <cellStyle name="SAPBEXfilterItem 2 5 3 2 3" xfId="34442"/>
    <cellStyle name="SAPBEXfilterItem 2 5 3 3" xfId="34443"/>
    <cellStyle name="SAPBEXfilterItem 2 5 3 4" xfId="34444"/>
    <cellStyle name="SAPBEXfilterItem 2 5 4" xfId="34445"/>
    <cellStyle name="SAPBEXfilterItem 2 5 4 2" xfId="34446"/>
    <cellStyle name="SAPBEXfilterItem 2 5 4 2 2" xfId="34447"/>
    <cellStyle name="SAPBEXfilterItem 2 5 4 2 3" xfId="34448"/>
    <cellStyle name="SAPBEXfilterItem 2 5 4 3" xfId="34449"/>
    <cellStyle name="SAPBEXfilterItem 2 5 4 4" xfId="34450"/>
    <cellStyle name="SAPBEXfilterItem 2 5 5" xfId="34451"/>
    <cellStyle name="SAPBEXfilterItem 2 5 5 2" xfId="34452"/>
    <cellStyle name="SAPBEXfilterItem 2 5 5 2 2" xfId="34453"/>
    <cellStyle name="SAPBEXfilterItem 2 5 5 2 3" xfId="34454"/>
    <cellStyle name="SAPBEXfilterItem 2 5 5 3" xfId="34455"/>
    <cellStyle name="SAPBEXfilterItem 2 5 5 4" xfId="34456"/>
    <cellStyle name="SAPBEXfilterItem 2 5 6" xfId="34457"/>
    <cellStyle name="SAPBEXfilterItem 2 5 6 2" xfId="34458"/>
    <cellStyle name="SAPBEXfilterItem 2 5 6 2 2" xfId="34459"/>
    <cellStyle name="SAPBEXfilterItem 2 5 6 2 3" xfId="34460"/>
    <cellStyle name="SAPBEXfilterItem 2 5 6 3" xfId="34461"/>
    <cellStyle name="SAPBEXfilterItem 2 5 6 4" xfId="34462"/>
    <cellStyle name="SAPBEXfilterItem 2 5 7" xfId="34463"/>
    <cellStyle name="SAPBEXfilterItem 2 5 7 2" xfId="34464"/>
    <cellStyle name="SAPBEXfilterItem 2 5 7 3" xfId="34465"/>
    <cellStyle name="SAPBEXfilterItem 2 5 8" xfId="34466"/>
    <cellStyle name="SAPBEXfilterItem 2 5 9" xfId="34467"/>
    <cellStyle name="SAPBEXfilterItem 2 6" xfId="34468"/>
    <cellStyle name="SAPBEXfilterItem 2 6 2" xfId="34469"/>
    <cellStyle name="SAPBEXfilterItem 2 6 2 2" xfId="34470"/>
    <cellStyle name="SAPBEXfilterItem 2 6 2 3" xfId="34471"/>
    <cellStyle name="SAPBEXfilterItem 2 6 3" xfId="34472"/>
    <cellStyle name="SAPBEXfilterItem 2 6 4" xfId="34473"/>
    <cellStyle name="SAPBEXfilterItem 2 7" xfId="34474"/>
    <cellStyle name="SAPBEXfilterItem 2 7 2" xfId="34475"/>
    <cellStyle name="SAPBEXfilterItem 2 7 2 2" xfId="34476"/>
    <cellStyle name="SAPBEXfilterItem 2 7 2 3" xfId="34477"/>
    <cellStyle name="SAPBEXfilterItem 2 7 3" xfId="34478"/>
    <cellStyle name="SAPBEXfilterItem 2 7 4" xfId="34479"/>
    <cellStyle name="SAPBEXfilterItem 2 8" xfId="34480"/>
    <cellStyle name="SAPBEXfilterItem 2 8 2" xfId="34481"/>
    <cellStyle name="SAPBEXfilterItem 2 8 2 2" xfId="34482"/>
    <cellStyle name="SAPBEXfilterItem 2 8 2 3" xfId="34483"/>
    <cellStyle name="SAPBEXfilterItem 2 8 3" xfId="34484"/>
    <cellStyle name="SAPBEXfilterItem 2 8 4" xfId="34485"/>
    <cellStyle name="SAPBEXfilterItem 2 9" xfId="34486"/>
    <cellStyle name="SAPBEXfilterItem 2 9 2" xfId="34487"/>
    <cellStyle name="SAPBEXfilterItem 2 9 2 2" xfId="34488"/>
    <cellStyle name="SAPBEXfilterItem 2 9 2 3" xfId="34489"/>
    <cellStyle name="SAPBEXfilterItem 2 9 3" xfId="34490"/>
    <cellStyle name="SAPBEXfilterItem 2 9 4" xfId="34491"/>
    <cellStyle name="SAPBEXfilterItem 2_401K Summary" xfId="34492"/>
    <cellStyle name="SAPBEXfilterItem 3" xfId="34493"/>
    <cellStyle name="SAPBEXfilterItem 3 10" xfId="34494"/>
    <cellStyle name="SAPBEXfilterItem 3 10 2" xfId="34495"/>
    <cellStyle name="SAPBEXfilterItem 3 10 3" xfId="34496"/>
    <cellStyle name="SAPBEXfilterItem 3 11" xfId="34497"/>
    <cellStyle name="SAPBEXfilterItem 3 11 2" xfId="34498"/>
    <cellStyle name="SAPBEXfilterItem 3 11 2 2" xfId="34499"/>
    <cellStyle name="SAPBEXfilterItem 3 11 3" xfId="34500"/>
    <cellStyle name="SAPBEXfilterItem 3 12" xfId="34501"/>
    <cellStyle name="SAPBEXfilterItem 3 2" xfId="34502"/>
    <cellStyle name="SAPBEXfilterItem 3 2 2" xfId="34503"/>
    <cellStyle name="SAPBEXfilterItem 3 2 2 2" xfId="34504"/>
    <cellStyle name="SAPBEXfilterItem 3 2 2 2 2" xfId="34505"/>
    <cellStyle name="SAPBEXfilterItem 3 2 2 2 3" xfId="34506"/>
    <cellStyle name="SAPBEXfilterItem 3 2 2 3" xfId="34507"/>
    <cellStyle name="SAPBEXfilterItem 3 2 2 4" xfId="34508"/>
    <cellStyle name="SAPBEXfilterItem 3 2 3" xfId="34509"/>
    <cellStyle name="SAPBEXfilterItem 3 2 3 2" xfId="34510"/>
    <cellStyle name="SAPBEXfilterItem 3 2 3 2 2" xfId="34511"/>
    <cellStyle name="SAPBEXfilterItem 3 2 3 2 3" xfId="34512"/>
    <cellStyle name="SAPBEXfilterItem 3 2 3 3" xfId="34513"/>
    <cellStyle name="SAPBEXfilterItem 3 2 3 4" xfId="34514"/>
    <cellStyle name="SAPBEXfilterItem 3 2 4" xfId="34515"/>
    <cellStyle name="SAPBEXfilterItem 3 2 4 2" xfId="34516"/>
    <cellStyle name="SAPBEXfilterItem 3 2 4 2 2" xfId="34517"/>
    <cellStyle name="SAPBEXfilterItem 3 2 4 2 3" xfId="34518"/>
    <cellStyle name="SAPBEXfilterItem 3 2 4 3" xfId="34519"/>
    <cellStyle name="SAPBEXfilterItem 3 2 4 4" xfId="34520"/>
    <cellStyle name="SAPBEXfilterItem 3 2 5" xfId="34521"/>
    <cellStyle name="SAPBEXfilterItem 3 2 5 2" xfId="34522"/>
    <cellStyle name="SAPBEXfilterItem 3 2 5 2 2" xfId="34523"/>
    <cellStyle name="SAPBEXfilterItem 3 2 5 2 3" xfId="34524"/>
    <cellStyle name="SAPBEXfilterItem 3 2 5 3" xfId="34525"/>
    <cellStyle name="SAPBEXfilterItem 3 2 5 4" xfId="34526"/>
    <cellStyle name="SAPBEXfilterItem 3 2 6" xfId="34527"/>
    <cellStyle name="SAPBEXfilterItem 3 2 6 2" xfId="34528"/>
    <cellStyle name="SAPBEXfilterItem 3 2 6 2 2" xfId="34529"/>
    <cellStyle name="SAPBEXfilterItem 3 2 6 2 3" xfId="34530"/>
    <cellStyle name="SAPBEXfilterItem 3 2 6 3" xfId="34531"/>
    <cellStyle name="SAPBEXfilterItem 3 2 6 4" xfId="34532"/>
    <cellStyle name="SAPBEXfilterItem 3 2 7" xfId="34533"/>
    <cellStyle name="SAPBEXfilterItem 3 2 7 2" xfId="34534"/>
    <cellStyle name="SAPBEXfilterItem 3 2 7 3" xfId="34535"/>
    <cellStyle name="SAPBEXfilterItem 3 2 8" xfId="34536"/>
    <cellStyle name="SAPBEXfilterItem 3 2 9" xfId="34537"/>
    <cellStyle name="SAPBEXfilterItem 3 3" xfId="34538"/>
    <cellStyle name="SAPBEXfilterItem 3 3 2" xfId="34539"/>
    <cellStyle name="SAPBEXfilterItem 3 3 2 2" xfId="34540"/>
    <cellStyle name="SAPBEXfilterItem 3 3 2 2 2" xfId="34541"/>
    <cellStyle name="SAPBEXfilterItem 3 3 2 2 2 2" xfId="34542"/>
    <cellStyle name="SAPBEXfilterItem 3 3 2 2 3" xfId="34543"/>
    <cellStyle name="SAPBEXfilterItem 3 3 2 3" xfId="34544"/>
    <cellStyle name="SAPBEXfilterItem 3 3 2 3 2" xfId="34545"/>
    <cellStyle name="SAPBEXfilterItem 3 3 2 3 2 2" xfId="34546"/>
    <cellStyle name="SAPBEXfilterItem 3 3 2 3 3" xfId="34547"/>
    <cellStyle name="SAPBEXfilterItem 3 3 2 4" xfId="34548"/>
    <cellStyle name="SAPBEXfilterItem 3 3 2 4 2" xfId="34549"/>
    <cellStyle name="SAPBEXfilterItem 3 3 2 5" xfId="34550"/>
    <cellStyle name="SAPBEXfilterItem 3 3 2 5 2" xfId="34551"/>
    <cellStyle name="SAPBEXfilterItem 3 3 2 6" xfId="34552"/>
    <cellStyle name="SAPBEXfilterItem 3 3 3" xfId="34553"/>
    <cellStyle name="SAPBEXfilterItem 3 3 3 2" xfId="34554"/>
    <cellStyle name="SAPBEXfilterItem 3 3 3 2 2" xfId="34555"/>
    <cellStyle name="SAPBEXfilterItem 3 3 3 2 2 2" xfId="34556"/>
    <cellStyle name="SAPBEXfilterItem 3 3 3 2 3" xfId="34557"/>
    <cellStyle name="SAPBEXfilterItem 3 3 3 3" xfId="34558"/>
    <cellStyle name="SAPBEXfilterItem 3 3 3 3 2" xfId="34559"/>
    <cellStyle name="SAPBEXfilterItem 3 3 3 3 2 2" xfId="34560"/>
    <cellStyle name="SAPBEXfilterItem 3 3 3 3 3" xfId="34561"/>
    <cellStyle name="SAPBEXfilterItem 3 3 3 4" xfId="34562"/>
    <cellStyle name="SAPBEXfilterItem 3 3 3 4 2" xfId="34563"/>
    <cellStyle name="SAPBEXfilterItem 3 3 3 5" xfId="34564"/>
    <cellStyle name="SAPBEXfilterItem 3 3 3 5 2" xfId="34565"/>
    <cellStyle name="SAPBEXfilterItem 3 3 3 6" xfId="34566"/>
    <cellStyle name="SAPBEXfilterItem 3 3 4" xfId="34567"/>
    <cellStyle name="SAPBEXfilterItem 3 3 4 2" xfId="34568"/>
    <cellStyle name="SAPBEXfilterItem 3 3 4 2 2" xfId="34569"/>
    <cellStyle name="SAPBEXfilterItem 3 3 4 2 3" xfId="34570"/>
    <cellStyle name="SAPBEXfilterItem 3 3 4 3" xfId="34571"/>
    <cellStyle name="SAPBEXfilterItem 3 3 4 4" xfId="34572"/>
    <cellStyle name="SAPBEXfilterItem 3 3 5" xfId="34573"/>
    <cellStyle name="SAPBEXfilterItem 3 3 5 2" xfId="34574"/>
    <cellStyle name="SAPBEXfilterItem 3 3 5 2 2" xfId="34575"/>
    <cellStyle name="SAPBEXfilterItem 3 3 5 2 3" xfId="34576"/>
    <cellStyle name="SAPBEXfilterItem 3 3 5 3" xfId="34577"/>
    <cellStyle name="SAPBEXfilterItem 3 3 5 4" xfId="34578"/>
    <cellStyle name="SAPBEXfilterItem 3 3 6" xfId="34579"/>
    <cellStyle name="SAPBEXfilterItem 3 3 6 2" xfId="34580"/>
    <cellStyle name="SAPBEXfilterItem 3 3 6 2 2" xfId="34581"/>
    <cellStyle name="SAPBEXfilterItem 3 3 6 2 3" xfId="34582"/>
    <cellStyle name="SAPBEXfilterItem 3 3 6 3" xfId="34583"/>
    <cellStyle name="SAPBEXfilterItem 3 3 6 4" xfId="34584"/>
    <cellStyle name="SAPBEXfilterItem 3 3 7" xfId="34585"/>
    <cellStyle name="SAPBEXfilterItem 3 3 7 2" xfId="34586"/>
    <cellStyle name="SAPBEXfilterItem 3 3 7 3" xfId="34587"/>
    <cellStyle name="SAPBEXfilterItem 3 3 8" xfId="34588"/>
    <cellStyle name="SAPBEXfilterItem 3 3 9" xfId="34589"/>
    <cellStyle name="SAPBEXfilterItem 3 3_Other Benefits Allocation %" xfId="34590"/>
    <cellStyle name="SAPBEXfilterItem 3 4" xfId="34591"/>
    <cellStyle name="SAPBEXfilterItem 3 4 2" xfId="34592"/>
    <cellStyle name="SAPBEXfilterItem 3 4 2 2" xfId="34593"/>
    <cellStyle name="SAPBEXfilterItem 3 4 2 2 2" xfId="34594"/>
    <cellStyle name="SAPBEXfilterItem 3 4 2 2 3" xfId="34595"/>
    <cellStyle name="SAPBEXfilterItem 3 4 2 3" xfId="34596"/>
    <cellStyle name="SAPBEXfilterItem 3 4 2 4" xfId="34597"/>
    <cellStyle name="SAPBEXfilterItem 3 4 3" xfId="34598"/>
    <cellStyle name="SAPBEXfilterItem 3 4 3 2" xfId="34599"/>
    <cellStyle name="SAPBEXfilterItem 3 4 3 2 2" xfId="34600"/>
    <cellStyle name="SAPBEXfilterItem 3 4 3 2 3" xfId="34601"/>
    <cellStyle name="SAPBEXfilterItem 3 4 3 3" xfId="34602"/>
    <cellStyle name="SAPBEXfilterItem 3 4 3 4" xfId="34603"/>
    <cellStyle name="SAPBEXfilterItem 3 4 4" xfId="34604"/>
    <cellStyle name="SAPBEXfilterItem 3 4 4 2" xfId="34605"/>
    <cellStyle name="SAPBEXfilterItem 3 4 4 2 2" xfId="34606"/>
    <cellStyle name="SAPBEXfilterItem 3 4 4 2 3" xfId="34607"/>
    <cellStyle name="SAPBEXfilterItem 3 4 4 3" xfId="34608"/>
    <cellStyle name="SAPBEXfilterItem 3 4 4 4" xfId="34609"/>
    <cellStyle name="SAPBEXfilterItem 3 4 5" xfId="34610"/>
    <cellStyle name="SAPBEXfilterItem 3 4 5 2" xfId="34611"/>
    <cellStyle name="SAPBEXfilterItem 3 4 5 2 2" xfId="34612"/>
    <cellStyle name="SAPBEXfilterItem 3 4 5 2 3" xfId="34613"/>
    <cellStyle name="SAPBEXfilterItem 3 4 5 3" xfId="34614"/>
    <cellStyle name="SAPBEXfilterItem 3 4 5 4" xfId="34615"/>
    <cellStyle name="SAPBEXfilterItem 3 4 6" xfId="34616"/>
    <cellStyle name="SAPBEXfilterItem 3 4 6 2" xfId="34617"/>
    <cellStyle name="SAPBEXfilterItem 3 4 6 2 2" xfId="34618"/>
    <cellStyle name="SAPBEXfilterItem 3 4 6 2 3" xfId="34619"/>
    <cellStyle name="SAPBEXfilterItem 3 4 6 3" xfId="34620"/>
    <cellStyle name="SAPBEXfilterItem 3 4 6 4" xfId="34621"/>
    <cellStyle name="SAPBEXfilterItem 3 4 7" xfId="34622"/>
    <cellStyle name="SAPBEXfilterItem 3 4 7 2" xfId="34623"/>
    <cellStyle name="SAPBEXfilterItem 3 4 7 3" xfId="34624"/>
    <cellStyle name="SAPBEXfilterItem 3 4 8" xfId="34625"/>
    <cellStyle name="SAPBEXfilterItem 3 4 9" xfId="34626"/>
    <cellStyle name="SAPBEXfilterItem 3 5" xfId="34627"/>
    <cellStyle name="SAPBEXfilterItem 3 5 2" xfId="34628"/>
    <cellStyle name="SAPBEXfilterItem 3 5 2 2" xfId="34629"/>
    <cellStyle name="SAPBEXfilterItem 3 5 2 3" xfId="34630"/>
    <cellStyle name="SAPBEXfilterItem 3 5 3" xfId="34631"/>
    <cellStyle name="SAPBEXfilterItem 3 5 4" xfId="34632"/>
    <cellStyle name="SAPBEXfilterItem 3 6" xfId="34633"/>
    <cellStyle name="SAPBEXfilterItem 3 6 2" xfId="34634"/>
    <cellStyle name="SAPBEXfilterItem 3 6 2 2" xfId="34635"/>
    <cellStyle name="SAPBEXfilterItem 3 6 2 3" xfId="34636"/>
    <cellStyle name="SAPBEXfilterItem 3 6 3" xfId="34637"/>
    <cellStyle name="SAPBEXfilterItem 3 6 4" xfId="34638"/>
    <cellStyle name="SAPBEXfilterItem 3 7" xfId="34639"/>
    <cellStyle name="SAPBEXfilterItem 3 7 2" xfId="34640"/>
    <cellStyle name="SAPBEXfilterItem 3 7 2 2" xfId="34641"/>
    <cellStyle name="SAPBEXfilterItem 3 7 2 3" xfId="34642"/>
    <cellStyle name="SAPBEXfilterItem 3 7 3" xfId="34643"/>
    <cellStyle name="SAPBEXfilterItem 3 7 4" xfId="34644"/>
    <cellStyle name="SAPBEXfilterItem 3 8" xfId="34645"/>
    <cellStyle name="SAPBEXfilterItem 3 8 2" xfId="34646"/>
    <cellStyle name="SAPBEXfilterItem 3 8 2 2" xfId="34647"/>
    <cellStyle name="SAPBEXfilterItem 3 8 2 3" xfId="34648"/>
    <cellStyle name="SAPBEXfilterItem 3 8 3" xfId="34649"/>
    <cellStyle name="SAPBEXfilterItem 3 8 4" xfId="34650"/>
    <cellStyle name="SAPBEXfilterItem 3 9" xfId="34651"/>
    <cellStyle name="SAPBEXfilterItem 3 9 2" xfId="34652"/>
    <cellStyle name="SAPBEXfilterItem 3 9 2 2" xfId="34653"/>
    <cellStyle name="SAPBEXfilterItem 3 9 2 3" xfId="34654"/>
    <cellStyle name="SAPBEXfilterItem 3 9 3" xfId="34655"/>
    <cellStyle name="SAPBEXfilterItem 3 9 4" xfId="34656"/>
    <cellStyle name="SAPBEXfilterItem 3_401K Summary" xfId="34657"/>
    <cellStyle name="SAPBEXfilterItem 4" xfId="34658"/>
    <cellStyle name="SAPBEXfilterItem 4 2" xfId="34659"/>
    <cellStyle name="SAPBEXfilterItem 4 2 2" xfId="34660"/>
    <cellStyle name="SAPBEXfilterItem 4 2 2 2" xfId="34661"/>
    <cellStyle name="SAPBEXfilterItem 4 2 2 3" xfId="34662"/>
    <cellStyle name="SAPBEXfilterItem 4 2 3" xfId="34663"/>
    <cellStyle name="SAPBEXfilterItem 4 2 4" xfId="34664"/>
    <cellStyle name="SAPBEXfilterItem 4 3" xfId="34665"/>
    <cellStyle name="SAPBEXfilterItem 4 3 2" xfId="34666"/>
    <cellStyle name="SAPBEXfilterItem 4 3 2 2" xfId="34667"/>
    <cellStyle name="SAPBEXfilterItem 4 3 2 3" xfId="34668"/>
    <cellStyle name="SAPBEXfilterItem 4 3 3" xfId="34669"/>
    <cellStyle name="SAPBEXfilterItem 4 3 4" xfId="34670"/>
    <cellStyle name="SAPBEXfilterItem 4 4" xfId="34671"/>
    <cellStyle name="SAPBEXfilterItem 4 4 2" xfId="34672"/>
    <cellStyle name="SAPBEXfilterItem 4 4 2 2" xfId="34673"/>
    <cellStyle name="SAPBEXfilterItem 4 4 2 3" xfId="34674"/>
    <cellStyle name="SAPBEXfilterItem 4 4 3" xfId="34675"/>
    <cellStyle name="SAPBEXfilterItem 4 4 4" xfId="34676"/>
    <cellStyle name="SAPBEXfilterItem 4 5" xfId="34677"/>
    <cellStyle name="SAPBEXfilterItem 4 5 2" xfId="34678"/>
    <cellStyle name="SAPBEXfilterItem 4 5 2 2" xfId="34679"/>
    <cellStyle name="SAPBEXfilterItem 4 5 2 3" xfId="34680"/>
    <cellStyle name="SAPBEXfilterItem 4 5 3" xfId="34681"/>
    <cellStyle name="SAPBEXfilterItem 4 5 4" xfId="34682"/>
    <cellStyle name="SAPBEXfilterItem 4 6" xfId="34683"/>
    <cellStyle name="SAPBEXfilterItem 4 6 2" xfId="34684"/>
    <cellStyle name="SAPBEXfilterItem 4 6 2 2" xfId="34685"/>
    <cellStyle name="SAPBEXfilterItem 4 6 2 3" xfId="34686"/>
    <cellStyle name="SAPBEXfilterItem 4 6 3" xfId="34687"/>
    <cellStyle name="SAPBEXfilterItem 4 6 4" xfId="34688"/>
    <cellStyle name="SAPBEXfilterItem 4 7" xfId="34689"/>
    <cellStyle name="SAPBEXfilterItem 4 7 2" xfId="34690"/>
    <cellStyle name="SAPBEXfilterItem 4 7 3" xfId="34691"/>
    <cellStyle name="SAPBEXfilterItem 4 8" xfId="34692"/>
    <cellStyle name="SAPBEXfilterItem 4 9" xfId="34693"/>
    <cellStyle name="SAPBEXfilterItem 4_Other Benefits Allocation %" xfId="34694"/>
    <cellStyle name="SAPBEXfilterItem 5" xfId="34695"/>
    <cellStyle name="SAPBEXfilterItem 5 2" xfId="34696"/>
    <cellStyle name="SAPBEXfilterItem 5 2 2" xfId="34697"/>
    <cellStyle name="SAPBEXfilterItem 5 2 2 2" xfId="34698"/>
    <cellStyle name="SAPBEXfilterItem 5 2 2 3" xfId="34699"/>
    <cellStyle name="SAPBEXfilterItem 5 2 3" xfId="34700"/>
    <cellStyle name="SAPBEXfilterItem 5 2 4" xfId="34701"/>
    <cellStyle name="SAPBEXfilterItem 5 3" xfId="34702"/>
    <cellStyle name="SAPBEXfilterItem 5 3 2" xfId="34703"/>
    <cellStyle name="SAPBEXfilterItem 5 3 2 2" xfId="34704"/>
    <cellStyle name="SAPBEXfilterItem 5 3 2 3" xfId="34705"/>
    <cellStyle name="SAPBEXfilterItem 5 3 3" xfId="34706"/>
    <cellStyle name="SAPBEXfilterItem 5 3 4" xfId="34707"/>
    <cellStyle name="SAPBEXfilterItem 5 4" xfId="34708"/>
    <cellStyle name="SAPBEXfilterItem 5 4 2" xfId="34709"/>
    <cellStyle name="SAPBEXfilterItem 5 4 2 2" xfId="34710"/>
    <cellStyle name="SAPBEXfilterItem 5 4 2 3" xfId="34711"/>
    <cellStyle name="SAPBEXfilterItem 5 4 3" xfId="34712"/>
    <cellStyle name="SAPBEXfilterItem 5 4 4" xfId="34713"/>
    <cellStyle name="SAPBEXfilterItem 5 5" xfId="34714"/>
    <cellStyle name="SAPBEXfilterItem 5 5 2" xfId="34715"/>
    <cellStyle name="SAPBEXfilterItem 5 5 2 2" xfId="34716"/>
    <cellStyle name="SAPBEXfilterItem 5 5 2 3" xfId="34717"/>
    <cellStyle name="SAPBEXfilterItem 5 5 3" xfId="34718"/>
    <cellStyle name="SAPBEXfilterItem 5 5 4" xfId="34719"/>
    <cellStyle name="SAPBEXfilterItem 5 6" xfId="34720"/>
    <cellStyle name="SAPBEXfilterItem 5 6 2" xfId="34721"/>
    <cellStyle name="SAPBEXfilterItem 5 6 2 2" xfId="34722"/>
    <cellStyle name="SAPBEXfilterItem 5 6 2 3" xfId="34723"/>
    <cellStyle name="SAPBEXfilterItem 5 6 3" xfId="34724"/>
    <cellStyle name="SAPBEXfilterItem 5 6 4" xfId="34725"/>
    <cellStyle name="SAPBEXfilterItem 5 7" xfId="34726"/>
    <cellStyle name="SAPBEXfilterItem 5 7 2" xfId="34727"/>
    <cellStyle name="SAPBEXfilterItem 5 7 3" xfId="34728"/>
    <cellStyle name="SAPBEXfilterItem 5 8" xfId="34729"/>
    <cellStyle name="SAPBEXfilterItem 5 9" xfId="34730"/>
    <cellStyle name="SAPBEXfilterItem 5_Other Benefits Allocation %" xfId="34731"/>
    <cellStyle name="SAPBEXfilterItem 6" xfId="34732"/>
    <cellStyle name="SAPBEXfilterItem 6 2" xfId="34733"/>
    <cellStyle name="SAPBEXfilterItem 6 2 2" xfId="34734"/>
    <cellStyle name="SAPBEXfilterItem 6 2 2 2" xfId="34735"/>
    <cellStyle name="SAPBEXfilterItem 6 2 2 3" xfId="34736"/>
    <cellStyle name="SAPBEXfilterItem 6 2 3" xfId="34737"/>
    <cellStyle name="SAPBEXfilterItem 6 2 4" xfId="34738"/>
    <cellStyle name="SAPBEXfilterItem 6 3" xfId="34739"/>
    <cellStyle name="SAPBEXfilterItem 6 3 2" xfId="34740"/>
    <cellStyle name="SAPBEXfilterItem 6 3 2 2" xfId="34741"/>
    <cellStyle name="SAPBEXfilterItem 6 3 2 3" xfId="34742"/>
    <cellStyle name="SAPBEXfilterItem 6 3 3" xfId="34743"/>
    <cellStyle name="SAPBEXfilterItem 6 3 4" xfId="34744"/>
    <cellStyle name="SAPBEXfilterItem 6 4" xfId="34745"/>
    <cellStyle name="SAPBEXfilterItem 6 4 2" xfId="34746"/>
    <cellStyle name="SAPBEXfilterItem 6 4 2 2" xfId="34747"/>
    <cellStyle name="SAPBEXfilterItem 6 4 2 3" xfId="34748"/>
    <cellStyle name="SAPBEXfilterItem 6 4 3" xfId="34749"/>
    <cellStyle name="SAPBEXfilterItem 6 4 4" xfId="34750"/>
    <cellStyle name="SAPBEXfilterItem 6 5" xfId="34751"/>
    <cellStyle name="SAPBEXfilterItem 6 5 2" xfId="34752"/>
    <cellStyle name="SAPBEXfilterItem 6 5 2 2" xfId="34753"/>
    <cellStyle name="SAPBEXfilterItem 6 5 2 3" xfId="34754"/>
    <cellStyle name="SAPBEXfilterItem 6 5 3" xfId="34755"/>
    <cellStyle name="SAPBEXfilterItem 6 5 4" xfId="34756"/>
    <cellStyle name="SAPBEXfilterItem 6 6" xfId="34757"/>
    <cellStyle name="SAPBEXfilterItem 6 6 2" xfId="34758"/>
    <cellStyle name="SAPBEXfilterItem 6 6 2 2" xfId="34759"/>
    <cellStyle name="SAPBEXfilterItem 6 6 2 3" xfId="34760"/>
    <cellStyle name="SAPBEXfilterItem 6 6 3" xfId="34761"/>
    <cellStyle name="SAPBEXfilterItem 6 6 4" xfId="34762"/>
    <cellStyle name="SAPBEXfilterItem 6 7" xfId="34763"/>
    <cellStyle name="SAPBEXfilterItem 6 7 2" xfId="34764"/>
    <cellStyle name="SAPBEXfilterItem 6 7 3" xfId="34765"/>
    <cellStyle name="SAPBEXfilterItem 6 8" xfId="34766"/>
    <cellStyle name="SAPBEXfilterItem 6 9" xfId="34767"/>
    <cellStyle name="SAPBEXfilterItem 6_Other Benefits Allocation %" xfId="34768"/>
    <cellStyle name="SAPBEXfilterItem 7" xfId="34769"/>
    <cellStyle name="SAPBEXfilterItem 7 2" xfId="34770"/>
    <cellStyle name="SAPBEXfilterItem 7 2 2" xfId="34771"/>
    <cellStyle name="SAPBEXfilterItem 7 2 3" xfId="34772"/>
    <cellStyle name="SAPBEXfilterItem 7 3" xfId="34773"/>
    <cellStyle name="SAPBEXfilterItem 7 4" xfId="34774"/>
    <cellStyle name="SAPBEXfilterItem 7_Other Benefits Allocation %" xfId="34775"/>
    <cellStyle name="SAPBEXfilterItem 8" xfId="34776"/>
    <cellStyle name="SAPBEXfilterItem 8 2" xfId="34777"/>
    <cellStyle name="SAPBEXfilterItem 8 2 2" xfId="34778"/>
    <cellStyle name="SAPBEXfilterItem 8 2 3" xfId="34779"/>
    <cellStyle name="SAPBEXfilterItem 8 3" xfId="34780"/>
    <cellStyle name="SAPBEXfilterItem 8 4" xfId="34781"/>
    <cellStyle name="SAPBEXfilterItem 8_Other Benefits Allocation %" xfId="34782"/>
    <cellStyle name="SAPBEXfilterItem 9" xfId="34783"/>
    <cellStyle name="SAPBEXfilterItem 9 2" xfId="34784"/>
    <cellStyle name="SAPBEXfilterItem 9 2 2" xfId="34785"/>
    <cellStyle name="SAPBEXfilterItem 9 2 3" xfId="34786"/>
    <cellStyle name="SAPBEXfilterItem 9 3" xfId="34787"/>
    <cellStyle name="SAPBEXfilterItem 9 4" xfId="34788"/>
    <cellStyle name="SAPBEXfilterItem_01-13 NEE  F&amp;O Prelim" xfId="34789"/>
    <cellStyle name="SAPBEXfilterText" xfId="34790"/>
    <cellStyle name="SAPBEXfilterText 10" xfId="34791"/>
    <cellStyle name="SAPBEXfilterText 10 2" xfId="34792"/>
    <cellStyle name="SAPBEXfilterText 10 3" xfId="34793"/>
    <cellStyle name="SAPBEXfilterText 10_Other Benefits Allocation %" xfId="34794"/>
    <cellStyle name="SAPBEXfilterText 11" xfId="34795"/>
    <cellStyle name="SAPBEXfilterText 12" xfId="34796"/>
    <cellStyle name="SAPBEXfilterText 13" xfId="34797"/>
    <cellStyle name="SAPBEXfilterText 14" xfId="34798"/>
    <cellStyle name="SAPBEXfilterText 15" xfId="34799"/>
    <cellStyle name="SAPBEXfilterText 16" xfId="34800"/>
    <cellStyle name="SAPBEXfilterText 17" xfId="34801"/>
    <cellStyle name="SAPBEXfilterText 18" xfId="34802"/>
    <cellStyle name="SAPBEXfilterText 19" xfId="34803"/>
    <cellStyle name="SAPBEXfilterText 2" xfId="34804"/>
    <cellStyle name="SAPBEXfilterText 2 10" xfId="34805"/>
    <cellStyle name="SAPBEXfilterText 2 11" xfId="34806"/>
    <cellStyle name="SAPBEXfilterText 2 11 2" xfId="34807"/>
    <cellStyle name="SAPBEXfilterText 2 11 2 2" xfId="34808"/>
    <cellStyle name="SAPBEXfilterText 2 11 3" xfId="34809"/>
    <cellStyle name="SAPBEXfilterText 2 12" xfId="34810"/>
    <cellStyle name="SAPBEXfilterText 2 2" xfId="34811"/>
    <cellStyle name="SAPBEXfilterText 2 2 2" xfId="34812"/>
    <cellStyle name="SAPBEXfilterText 2 2 2 2" xfId="34813"/>
    <cellStyle name="SAPBEXfilterText 2 2 2 2 2" xfId="34814"/>
    <cellStyle name="SAPBEXfilterText 2 2 2 2 2 2" xfId="34815"/>
    <cellStyle name="SAPBEXfilterText 2 2 2 2 2 2 2" xfId="34816"/>
    <cellStyle name="SAPBEXfilterText 2 2 2 2 2 3" xfId="34817"/>
    <cellStyle name="SAPBEXfilterText 2 2 2 2 3" xfId="34818"/>
    <cellStyle name="SAPBEXfilterText 2 2 2 2 3 2" xfId="34819"/>
    <cellStyle name="SAPBEXfilterText 2 2 2 2 3 2 2" xfId="34820"/>
    <cellStyle name="SAPBEXfilterText 2 2 2 2 3 3" xfId="34821"/>
    <cellStyle name="SAPBEXfilterText 2 2 2 2 4" xfId="34822"/>
    <cellStyle name="SAPBEXfilterText 2 2 2 2 4 2" xfId="34823"/>
    <cellStyle name="SAPBEXfilterText 2 2 2 2 5" xfId="34824"/>
    <cellStyle name="SAPBEXfilterText 2 2 2 2 5 2" xfId="34825"/>
    <cellStyle name="SAPBEXfilterText 2 2 2 2 6" xfId="34826"/>
    <cellStyle name="SAPBEXfilterText 2 2 2 3" xfId="34827"/>
    <cellStyle name="SAPBEXfilterText 2 2 2 3 2" xfId="34828"/>
    <cellStyle name="SAPBEXfilterText 2 2 2 3 2 2" xfId="34829"/>
    <cellStyle name="SAPBEXfilterText 2 2 2 3 2 2 2" xfId="34830"/>
    <cellStyle name="SAPBEXfilterText 2 2 2 3 2 3" xfId="34831"/>
    <cellStyle name="SAPBEXfilterText 2 2 2 3 3" xfId="34832"/>
    <cellStyle name="SAPBEXfilterText 2 2 2 3 3 2" xfId="34833"/>
    <cellStyle name="SAPBEXfilterText 2 2 2 3 3 2 2" xfId="34834"/>
    <cellStyle name="SAPBEXfilterText 2 2 2 3 3 3" xfId="34835"/>
    <cellStyle name="SAPBEXfilterText 2 2 2 3 4" xfId="34836"/>
    <cellStyle name="SAPBEXfilterText 2 2 2 3 4 2" xfId="34837"/>
    <cellStyle name="SAPBEXfilterText 2 2 2 3 5" xfId="34838"/>
    <cellStyle name="SAPBEXfilterText 2 2 2 3 5 2" xfId="34839"/>
    <cellStyle name="SAPBEXfilterText 2 2 2 3 6" xfId="34840"/>
    <cellStyle name="SAPBEXfilterText 2 2 2 4" xfId="34841"/>
    <cellStyle name="SAPBEXfilterText 2 2 2 4 2" xfId="34842"/>
    <cellStyle name="SAPBEXfilterText 2 2 2 4 2 2" xfId="34843"/>
    <cellStyle name="SAPBEXfilterText 2 2 2 4 3" xfId="34844"/>
    <cellStyle name="SAPBEXfilterText 2 2 2 5" xfId="34845"/>
    <cellStyle name="SAPBEXfilterText 2 2 2 5 2" xfId="34846"/>
    <cellStyle name="SAPBEXfilterText 2 2 2 5 2 2" xfId="34847"/>
    <cellStyle name="SAPBEXfilterText 2 2 2 5 3" xfId="34848"/>
    <cellStyle name="SAPBEXfilterText 2 2 2 6" xfId="34849"/>
    <cellStyle name="SAPBEXfilterText 2 2 2 6 2" xfId="34850"/>
    <cellStyle name="SAPBEXfilterText 2 2 2 7" xfId="34851"/>
    <cellStyle name="SAPBEXfilterText 2 2 2 7 2" xfId="34852"/>
    <cellStyle name="SAPBEXfilterText 2 2 2 8" xfId="34853"/>
    <cellStyle name="SAPBEXfilterText 2 2 2_Other Benefits Allocation %" xfId="34854"/>
    <cellStyle name="SAPBEXfilterText 2 2 3" xfId="34855"/>
    <cellStyle name="SAPBEXfilterText 2 2 3 2" xfId="34856"/>
    <cellStyle name="SAPBEXfilterText 2 2 3 2 2" xfId="34857"/>
    <cellStyle name="SAPBEXfilterText 2 2 3 3" xfId="34858"/>
    <cellStyle name="SAPBEXfilterText 2 2 4" xfId="34859"/>
    <cellStyle name="SAPBEXfilterText 2 2_Other Benefits Allocation %" xfId="34860"/>
    <cellStyle name="SAPBEXfilterText 2 3" xfId="34861"/>
    <cellStyle name="SAPBEXfilterText 2 3 2" xfId="34862"/>
    <cellStyle name="SAPBEXfilterText 2 3 2 2" xfId="34863"/>
    <cellStyle name="SAPBEXfilterText 2 3 2 2 2" xfId="34864"/>
    <cellStyle name="SAPBEXfilterText 2 3 2 2 2 2" xfId="34865"/>
    <cellStyle name="SAPBEXfilterText 2 3 2 2 2 2 2" xfId="34866"/>
    <cellStyle name="SAPBEXfilterText 2 3 2 2 2 3" xfId="34867"/>
    <cellStyle name="SAPBEXfilterText 2 3 2 2 3" xfId="34868"/>
    <cellStyle name="SAPBEXfilterText 2 3 2 2 3 2" xfId="34869"/>
    <cellStyle name="SAPBEXfilterText 2 3 2 2 3 2 2" xfId="34870"/>
    <cellStyle name="SAPBEXfilterText 2 3 2 2 3 3" xfId="34871"/>
    <cellStyle name="SAPBEXfilterText 2 3 2 2 4" xfId="34872"/>
    <cellStyle name="SAPBEXfilterText 2 3 2 2 4 2" xfId="34873"/>
    <cellStyle name="SAPBEXfilterText 2 3 2 2 5" xfId="34874"/>
    <cellStyle name="SAPBEXfilterText 2 3 2 2 5 2" xfId="34875"/>
    <cellStyle name="SAPBEXfilterText 2 3 2 2 6" xfId="34876"/>
    <cellStyle name="SAPBEXfilterText 2 3 2 3" xfId="34877"/>
    <cellStyle name="SAPBEXfilterText 2 3 2 3 2" xfId="34878"/>
    <cellStyle name="SAPBEXfilterText 2 3 2 3 2 2" xfId="34879"/>
    <cellStyle name="SAPBEXfilterText 2 3 2 3 2 2 2" xfId="34880"/>
    <cellStyle name="SAPBEXfilterText 2 3 2 3 2 3" xfId="34881"/>
    <cellStyle name="SAPBEXfilterText 2 3 2 3 3" xfId="34882"/>
    <cellStyle name="SAPBEXfilterText 2 3 2 3 3 2" xfId="34883"/>
    <cellStyle name="SAPBEXfilterText 2 3 2 3 3 2 2" xfId="34884"/>
    <cellStyle name="SAPBEXfilterText 2 3 2 3 3 3" xfId="34885"/>
    <cellStyle name="SAPBEXfilterText 2 3 2 3 4" xfId="34886"/>
    <cellStyle name="SAPBEXfilterText 2 3 2 3 4 2" xfId="34887"/>
    <cellStyle name="SAPBEXfilterText 2 3 2 3 5" xfId="34888"/>
    <cellStyle name="SAPBEXfilterText 2 3 2 3 5 2" xfId="34889"/>
    <cellStyle name="SAPBEXfilterText 2 3 2 3 6" xfId="34890"/>
    <cellStyle name="SAPBEXfilterText 2 3 2 4" xfId="34891"/>
    <cellStyle name="SAPBEXfilterText 2 3 2 4 2" xfId="34892"/>
    <cellStyle name="SAPBEXfilterText 2 3 2 4 2 2" xfId="34893"/>
    <cellStyle name="SAPBEXfilterText 2 3 2 4 3" xfId="34894"/>
    <cellStyle name="SAPBEXfilterText 2 3 2 5" xfId="34895"/>
    <cellStyle name="SAPBEXfilterText 2 3 2 5 2" xfId="34896"/>
    <cellStyle name="SAPBEXfilterText 2 3 2 5 2 2" xfId="34897"/>
    <cellStyle name="SAPBEXfilterText 2 3 2 5 3" xfId="34898"/>
    <cellStyle name="SAPBEXfilterText 2 3 2 6" xfId="34899"/>
    <cellStyle name="SAPBEXfilterText 2 3 2 6 2" xfId="34900"/>
    <cellStyle name="SAPBEXfilterText 2 3 2 7" xfId="34901"/>
    <cellStyle name="SAPBEXfilterText 2 3 2 7 2" xfId="34902"/>
    <cellStyle name="SAPBEXfilterText 2 3 2 8" xfId="34903"/>
    <cellStyle name="SAPBEXfilterText 2 3 2_Other Benefits Allocation %" xfId="34904"/>
    <cellStyle name="SAPBEXfilterText 2 3 3" xfId="34905"/>
    <cellStyle name="SAPBEXfilterText 2 3 3 2" xfId="34906"/>
    <cellStyle name="SAPBEXfilterText 2 3 3 2 2" xfId="34907"/>
    <cellStyle name="SAPBEXfilterText 2 3 3 3" xfId="34908"/>
    <cellStyle name="SAPBEXfilterText 2 3 4" xfId="34909"/>
    <cellStyle name="SAPBEXfilterText 2 3_Other Benefits Allocation %" xfId="34910"/>
    <cellStyle name="SAPBEXfilterText 2 4" xfId="34911"/>
    <cellStyle name="SAPBEXfilterText 2 5" xfId="34912"/>
    <cellStyle name="SAPBEXfilterText 2 5 2" xfId="34913"/>
    <cellStyle name="SAPBEXfilterText 2 5 2 2" xfId="34914"/>
    <cellStyle name="SAPBEXfilterText 2 5 2 2 2" xfId="34915"/>
    <cellStyle name="SAPBEXfilterText 2 5 2 2 2 2" xfId="34916"/>
    <cellStyle name="SAPBEXfilterText 2 5 2 2 3" xfId="34917"/>
    <cellStyle name="SAPBEXfilterText 2 5 2 3" xfId="34918"/>
    <cellStyle name="SAPBEXfilterText 2 5 2 3 2" xfId="34919"/>
    <cellStyle name="SAPBEXfilterText 2 5 2 3 2 2" xfId="34920"/>
    <cellStyle name="SAPBEXfilterText 2 5 2 3 3" xfId="34921"/>
    <cellStyle name="SAPBEXfilterText 2 5 2 4" xfId="34922"/>
    <cellStyle name="SAPBEXfilterText 2 5 2 4 2" xfId="34923"/>
    <cellStyle name="SAPBEXfilterText 2 5 2 5" xfId="34924"/>
    <cellStyle name="SAPBEXfilterText 2 5 2 5 2" xfId="34925"/>
    <cellStyle name="SAPBEXfilterText 2 5 2 6" xfId="34926"/>
    <cellStyle name="SAPBEXfilterText 2 5 3" xfId="34927"/>
    <cellStyle name="SAPBEXfilterText 2 5 3 2" xfId="34928"/>
    <cellStyle name="SAPBEXfilterText 2 5 3 2 2" xfId="34929"/>
    <cellStyle name="SAPBEXfilterText 2 5 3 2 2 2" xfId="34930"/>
    <cellStyle name="SAPBEXfilterText 2 5 3 2 3" xfId="34931"/>
    <cellStyle name="SAPBEXfilterText 2 5 3 3" xfId="34932"/>
    <cellStyle name="SAPBEXfilterText 2 5 3 3 2" xfId="34933"/>
    <cellStyle name="SAPBEXfilterText 2 5 3 3 2 2" xfId="34934"/>
    <cellStyle name="SAPBEXfilterText 2 5 3 3 3" xfId="34935"/>
    <cellStyle name="SAPBEXfilterText 2 5 3 4" xfId="34936"/>
    <cellStyle name="SAPBEXfilterText 2 5 3 4 2" xfId="34937"/>
    <cellStyle name="SAPBEXfilterText 2 5 3 5" xfId="34938"/>
    <cellStyle name="SAPBEXfilterText 2 5 3 5 2" xfId="34939"/>
    <cellStyle name="SAPBEXfilterText 2 5 3 6" xfId="34940"/>
    <cellStyle name="SAPBEXfilterText 2 5 4" xfId="34941"/>
    <cellStyle name="SAPBEXfilterText 2 5 4 2" xfId="34942"/>
    <cellStyle name="SAPBEXfilterText 2 5 4 2 2" xfId="34943"/>
    <cellStyle name="SAPBEXfilterText 2 5 4 3" xfId="34944"/>
    <cellStyle name="SAPBEXfilterText 2 5 5" xfId="34945"/>
    <cellStyle name="SAPBEXfilterText 2 5 5 2" xfId="34946"/>
    <cellStyle name="SAPBEXfilterText 2 5 5 2 2" xfId="34947"/>
    <cellStyle name="SAPBEXfilterText 2 5 5 3" xfId="34948"/>
    <cellStyle name="SAPBEXfilterText 2 5 6" xfId="34949"/>
    <cellStyle name="SAPBEXfilterText 2 5 6 2" xfId="34950"/>
    <cellStyle name="SAPBEXfilterText 2 5 7" xfId="34951"/>
    <cellStyle name="SAPBEXfilterText 2 5 7 2" xfId="34952"/>
    <cellStyle name="SAPBEXfilterText 2 5 8" xfId="34953"/>
    <cellStyle name="SAPBEXfilterText 2 5_Other Benefits Allocation %" xfId="34954"/>
    <cellStyle name="SAPBEXfilterText 2 6" xfId="34955"/>
    <cellStyle name="SAPBEXfilterText 2 7" xfId="34956"/>
    <cellStyle name="SAPBEXfilterText 2 8" xfId="34957"/>
    <cellStyle name="SAPBEXfilterText 2 9" xfId="34958"/>
    <cellStyle name="SAPBEXfilterText 2_401K Summary" xfId="34959"/>
    <cellStyle name="SAPBEXfilterText 20" xfId="34960"/>
    <cellStyle name="SAPBEXfilterText 21" xfId="34961"/>
    <cellStyle name="SAPBEXfilterText 21 2" xfId="34962"/>
    <cellStyle name="SAPBEXfilterText 21 2 2" xfId="34963"/>
    <cellStyle name="SAPBEXfilterText 21 3" xfId="34964"/>
    <cellStyle name="SAPBEXfilterText 22" xfId="34965"/>
    <cellStyle name="SAPBEXfilterText 22 2" xfId="34966"/>
    <cellStyle name="SAPBEXfilterText 22 2 2" xfId="34967"/>
    <cellStyle name="SAPBEXfilterText 22 3" xfId="34968"/>
    <cellStyle name="SAPBEXfilterText 23" xfId="34969"/>
    <cellStyle name="SAPBEXfilterText 23 2" xfId="34970"/>
    <cellStyle name="SAPBEXfilterText 24" xfId="34971"/>
    <cellStyle name="SAPBEXfilterText 24 2" xfId="34972"/>
    <cellStyle name="SAPBEXfilterText 25" xfId="34973"/>
    <cellStyle name="SAPBEXfilterText 25 2" xfId="34974"/>
    <cellStyle name="SAPBEXfilterText 26" xfId="34975"/>
    <cellStyle name="SAPBEXfilterText 26 2" xfId="34976"/>
    <cellStyle name="SAPBEXfilterText 27" xfId="34977"/>
    <cellStyle name="SAPBEXfilterText 27 2" xfId="34978"/>
    <cellStyle name="SAPBEXfilterText 28" xfId="34979"/>
    <cellStyle name="SAPBEXfilterText 28 2" xfId="34980"/>
    <cellStyle name="SAPBEXfilterText 29" xfId="34981"/>
    <cellStyle name="SAPBEXfilterText 3" xfId="34982"/>
    <cellStyle name="SAPBEXfilterText 3 2" xfId="34983"/>
    <cellStyle name="SAPBEXfilterText 3 3" xfId="34984"/>
    <cellStyle name="SAPBEXfilterText 3 3 2" xfId="34985"/>
    <cellStyle name="SAPBEXfilterText 3 3 2 2" xfId="34986"/>
    <cellStyle name="SAPBEXfilterText 3 3 2 2 2" xfId="34987"/>
    <cellStyle name="SAPBEXfilterText 3 3 2 2 2 2" xfId="34988"/>
    <cellStyle name="SAPBEXfilterText 3 3 2 2 3" xfId="34989"/>
    <cellStyle name="SAPBEXfilterText 3 3 2 3" xfId="34990"/>
    <cellStyle name="SAPBEXfilterText 3 3 2 3 2" xfId="34991"/>
    <cellStyle name="SAPBEXfilterText 3 3 2 3 2 2" xfId="34992"/>
    <cellStyle name="SAPBEXfilterText 3 3 2 3 3" xfId="34993"/>
    <cellStyle name="SAPBEXfilterText 3 3 2 4" xfId="34994"/>
    <cellStyle name="SAPBEXfilterText 3 3 2 4 2" xfId="34995"/>
    <cellStyle name="SAPBEXfilterText 3 3 2 5" xfId="34996"/>
    <cellStyle name="SAPBEXfilterText 3 3 2 5 2" xfId="34997"/>
    <cellStyle name="SAPBEXfilterText 3 3 2 6" xfId="34998"/>
    <cellStyle name="SAPBEXfilterText 3 3 3" xfId="34999"/>
    <cellStyle name="SAPBEXfilterText 3 3 3 2" xfId="35000"/>
    <cellStyle name="SAPBEXfilterText 3 3 3 2 2" xfId="35001"/>
    <cellStyle name="SAPBEXfilterText 3 3 3 2 2 2" xfId="35002"/>
    <cellStyle name="SAPBEXfilterText 3 3 3 2 3" xfId="35003"/>
    <cellStyle name="SAPBEXfilterText 3 3 3 3" xfId="35004"/>
    <cellStyle name="SAPBEXfilterText 3 3 3 3 2" xfId="35005"/>
    <cellStyle name="SAPBEXfilterText 3 3 3 3 2 2" xfId="35006"/>
    <cellStyle name="SAPBEXfilterText 3 3 3 3 3" xfId="35007"/>
    <cellStyle name="SAPBEXfilterText 3 3 3 4" xfId="35008"/>
    <cellStyle name="SAPBEXfilterText 3 3 3 4 2" xfId="35009"/>
    <cellStyle name="SAPBEXfilterText 3 3 3 5" xfId="35010"/>
    <cellStyle name="SAPBEXfilterText 3 3 3 5 2" xfId="35011"/>
    <cellStyle name="SAPBEXfilterText 3 3 3 6" xfId="35012"/>
    <cellStyle name="SAPBEXfilterText 3 3 4" xfId="35013"/>
    <cellStyle name="SAPBEXfilterText 3 3 4 2" xfId="35014"/>
    <cellStyle name="SAPBEXfilterText 3 3 4 2 2" xfId="35015"/>
    <cellStyle name="SAPBEXfilterText 3 3 4 3" xfId="35016"/>
    <cellStyle name="SAPBEXfilterText 3 3 5" xfId="35017"/>
    <cellStyle name="SAPBEXfilterText 3 3 5 2" xfId="35018"/>
    <cellStyle name="SAPBEXfilterText 3 3 5 2 2" xfId="35019"/>
    <cellStyle name="SAPBEXfilterText 3 3 5 3" xfId="35020"/>
    <cellStyle name="SAPBEXfilterText 3 3 6" xfId="35021"/>
    <cellStyle name="SAPBEXfilterText 3 3 6 2" xfId="35022"/>
    <cellStyle name="SAPBEXfilterText 3 3 7" xfId="35023"/>
    <cellStyle name="SAPBEXfilterText 3 3 7 2" xfId="35024"/>
    <cellStyle name="SAPBEXfilterText 3 3 8" xfId="35025"/>
    <cellStyle name="SAPBEXfilterText 3 3_Other Benefits Allocation %" xfId="35026"/>
    <cellStyle name="SAPBEXfilterText 3 4" xfId="35027"/>
    <cellStyle name="SAPBEXfilterText 3 4 2" xfId="35028"/>
    <cellStyle name="SAPBEXfilterText 3 4 2 2" xfId="35029"/>
    <cellStyle name="SAPBEXfilterText 3 4 3" xfId="35030"/>
    <cellStyle name="SAPBEXfilterText 3 5" xfId="35031"/>
    <cellStyle name="SAPBEXfilterText 3 5 2" xfId="35032"/>
    <cellStyle name="SAPBEXfilterText 3 5 2 2" xfId="35033"/>
    <cellStyle name="SAPBEXfilterText 3 5 3" xfId="35034"/>
    <cellStyle name="SAPBEXfilterText 3 6" xfId="35035"/>
    <cellStyle name="SAPBEXfilterText 3 6 2" xfId="35036"/>
    <cellStyle name="SAPBEXfilterText 3 6 2 2" xfId="35037"/>
    <cellStyle name="SAPBEXfilterText 3 6 3" xfId="35038"/>
    <cellStyle name="SAPBEXfilterText 3 7" xfId="35039"/>
    <cellStyle name="SAPBEXfilterText 3 7 2" xfId="35040"/>
    <cellStyle name="SAPBEXfilterText 3 7 2 2" xfId="35041"/>
    <cellStyle name="SAPBEXfilterText 3 7 3" xfId="35042"/>
    <cellStyle name="SAPBEXfilterText 3 8" xfId="35043"/>
    <cellStyle name="SAPBEXfilterText 3 8 2" xfId="35044"/>
    <cellStyle name="SAPBEXfilterText 3 8 2 2" xfId="35045"/>
    <cellStyle name="SAPBEXfilterText 3 8 3" xfId="35046"/>
    <cellStyle name="SAPBEXfilterText 3 9" xfId="35047"/>
    <cellStyle name="SAPBEXfilterText 3_401K Summary" xfId="35048"/>
    <cellStyle name="SAPBEXfilterText 30" xfId="35049"/>
    <cellStyle name="SAPBEXfilterText 31" xfId="35050"/>
    <cellStyle name="SAPBEXfilterText 32" xfId="35051"/>
    <cellStyle name="SAPBEXfilterText 33" xfId="35052"/>
    <cellStyle name="SAPBEXfilterText 34" xfId="35053"/>
    <cellStyle name="SAPBEXfilterText 35" xfId="35054"/>
    <cellStyle name="SAPBEXfilterText 36" xfId="35055"/>
    <cellStyle name="SAPBEXfilterText 37" xfId="35056"/>
    <cellStyle name="SAPBEXfilterText 38" xfId="35057"/>
    <cellStyle name="SAPBEXfilterText 39" xfId="35058"/>
    <cellStyle name="SAPBEXfilterText 4" xfId="35059"/>
    <cellStyle name="SAPBEXfilterText 4 2" xfId="35060"/>
    <cellStyle name="SAPBEXfilterText 4 2 2" xfId="35061"/>
    <cellStyle name="SAPBEXfilterText 4 2 3" xfId="35062"/>
    <cellStyle name="SAPBEXfilterText 4 2_Other Benefits Allocation %" xfId="35063"/>
    <cellStyle name="SAPBEXfilterText 4_Other Benefits Allocation %" xfId="35064"/>
    <cellStyle name="SAPBEXfilterText 40" xfId="35065"/>
    <cellStyle name="SAPBEXfilterText 41" xfId="35066"/>
    <cellStyle name="SAPBEXfilterText 42" xfId="35067"/>
    <cellStyle name="SAPBEXfilterText 43" xfId="35068"/>
    <cellStyle name="SAPBEXfilterText 44" xfId="35069"/>
    <cellStyle name="SAPBEXfilterText 45" xfId="35070"/>
    <cellStyle name="SAPBEXfilterText 46" xfId="35071"/>
    <cellStyle name="SAPBEXfilterText 47" xfId="35072"/>
    <cellStyle name="SAPBEXfilterText 48" xfId="35073"/>
    <cellStyle name="SAPBEXfilterText 49" xfId="35074"/>
    <cellStyle name="SAPBEXfilterText 5" xfId="35075"/>
    <cellStyle name="SAPBEXfilterText 6" xfId="35076"/>
    <cellStyle name="SAPBEXfilterText 7" xfId="35077"/>
    <cellStyle name="SAPBEXfilterText 8" xfId="35078"/>
    <cellStyle name="SAPBEXfilterText 9" xfId="35079"/>
    <cellStyle name="SAPBEXfilterText_2016-18 Budget Payroll" xfId="35080"/>
    <cellStyle name="SAPBEXformats" xfId="35081"/>
    <cellStyle name="SAPBEXformats 10" xfId="35082"/>
    <cellStyle name="SAPBEXformats 10 2" xfId="35083"/>
    <cellStyle name="SAPBEXformats 10 2 2" xfId="35084"/>
    <cellStyle name="SAPBEXformats 10 2 2 2" xfId="35085"/>
    <cellStyle name="SAPBEXformats 10 2 3" xfId="35086"/>
    <cellStyle name="SAPBEXformats 10 3" xfId="35087"/>
    <cellStyle name="SAPBEXformats 10 3 2" xfId="35088"/>
    <cellStyle name="SAPBEXformats 10 3 2 2" xfId="35089"/>
    <cellStyle name="SAPBEXformats 10 3 3" xfId="35090"/>
    <cellStyle name="SAPBEXformats 10 4" xfId="35091"/>
    <cellStyle name="SAPBEXformats 10 4 2" xfId="35092"/>
    <cellStyle name="SAPBEXformats 10 5" xfId="35093"/>
    <cellStyle name="SAPBEXformats 10 5 2" xfId="35094"/>
    <cellStyle name="SAPBEXformats 10 6" xfId="35095"/>
    <cellStyle name="SAPBEXformats 11" xfId="35096"/>
    <cellStyle name="SAPBEXformats 11 2" xfId="35097"/>
    <cellStyle name="SAPBEXformats 11 2 2" xfId="35098"/>
    <cellStyle name="SAPBEXformats 11 2 2 2" xfId="35099"/>
    <cellStyle name="SAPBEXformats 11 2 3" xfId="35100"/>
    <cellStyle name="SAPBEXformats 11 3" xfId="35101"/>
    <cellStyle name="SAPBEXformats 11 3 2" xfId="35102"/>
    <cellStyle name="SAPBEXformats 11 3 2 2" xfId="35103"/>
    <cellStyle name="SAPBEXformats 11 3 3" xfId="35104"/>
    <cellStyle name="SAPBEXformats 11 4" xfId="35105"/>
    <cellStyle name="SAPBEXformats 11 4 2" xfId="35106"/>
    <cellStyle name="SAPBEXformats 11 5" xfId="35107"/>
    <cellStyle name="SAPBEXformats 11 5 2" xfId="35108"/>
    <cellStyle name="SAPBEXformats 11 6" xfId="35109"/>
    <cellStyle name="SAPBEXformats 12" xfId="35110"/>
    <cellStyle name="SAPBEXformats 12 2" xfId="35111"/>
    <cellStyle name="SAPBEXformats 12 2 2" xfId="35112"/>
    <cellStyle name="SAPBEXformats 12 2 2 2" xfId="35113"/>
    <cellStyle name="SAPBEXformats 12 2 3" xfId="35114"/>
    <cellStyle name="SAPBEXformats 12 3" xfId="35115"/>
    <cellStyle name="SAPBEXformats 12 3 2" xfId="35116"/>
    <cellStyle name="SAPBEXformats 12 3 2 2" xfId="35117"/>
    <cellStyle name="SAPBEXformats 12 3 3" xfId="35118"/>
    <cellStyle name="SAPBEXformats 12 4" xfId="35119"/>
    <cellStyle name="SAPBEXformats 12 4 2" xfId="35120"/>
    <cellStyle name="SAPBEXformats 12 5" xfId="35121"/>
    <cellStyle name="SAPBEXformats 12 5 2" xfId="35122"/>
    <cellStyle name="SAPBEXformats 12 6" xfId="35123"/>
    <cellStyle name="SAPBEXformats 13" xfId="35124"/>
    <cellStyle name="SAPBEXformats 13 2" xfId="35125"/>
    <cellStyle name="SAPBEXformats 13 2 2" xfId="35126"/>
    <cellStyle name="SAPBEXformats 13 3" xfId="35127"/>
    <cellStyle name="SAPBEXformats 14" xfId="35128"/>
    <cellStyle name="SAPBEXformats 14 2" xfId="35129"/>
    <cellStyle name="SAPBEXformats 14 2 2" xfId="35130"/>
    <cellStyle name="SAPBEXformats 14 3" xfId="35131"/>
    <cellStyle name="SAPBEXformats 15" xfId="35132"/>
    <cellStyle name="SAPBEXformats 15 2" xfId="35133"/>
    <cellStyle name="SAPBEXformats 15 2 2" xfId="35134"/>
    <cellStyle name="SAPBEXformats 15 3" xfId="35135"/>
    <cellStyle name="SAPBEXformats 16" xfId="35136"/>
    <cellStyle name="SAPBEXformats 17" xfId="35137"/>
    <cellStyle name="SAPBEXformats 2" xfId="35138"/>
    <cellStyle name="SAPBEXformats 2 10" xfId="35139"/>
    <cellStyle name="SAPBEXformats 2 10 2" xfId="35140"/>
    <cellStyle name="SAPBEXformats 2 10 2 2" xfId="35141"/>
    <cellStyle name="SAPBEXformats 2 10 3" xfId="35142"/>
    <cellStyle name="SAPBEXformats 2 11" xfId="35143"/>
    <cellStyle name="SAPBEXformats 2 11 2" xfId="35144"/>
    <cellStyle name="SAPBEXformats 2 11 2 2" xfId="35145"/>
    <cellStyle name="SAPBEXformats 2 11 3" xfId="35146"/>
    <cellStyle name="SAPBEXformats 2 12" xfId="35147"/>
    <cellStyle name="SAPBEXformats 2 12 2" xfId="35148"/>
    <cellStyle name="SAPBEXformats 2 12 2 2" xfId="35149"/>
    <cellStyle name="SAPBEXformats 2 12 3" xfId="35150"/>
    <cellStyle name="SAPBEXformats 2 13" xfId="35151"/>
    <cellStyle name="SAPBEXformats 2 13 2" xfId="35152"/>
    <cellStyle name="SAPBEXformats 2 13 2 2" xfId="35153"/>
    <cellStyle name="SAPBEXformats 2 13 3" xfId="35154"/>
    <cellStyle name="SAPBEXformats 2 14" xfId="35155"/>
    <cellStyle name="SAPBEXformats 2 14 2" xfId="35156"/>
    <cellStyle name="SAPBEXformats 2 14 3" xfId="35157"/>
    <cellStyle name="SAPBEXformats 2 15" xfId="35158"/>
    <cellStyle name="SAPBEXformats 2 16" xfId="35159"/>
    <cellStyle name="SAPBEXformats 2 2" xfId="35160"/>
    <cellStyle name="SAPBEXformats 2 2 10" xfId="35161"/>
    <cellStyle name="SAPBEXformats 2 2 10 2" xfId="35162"/>
    <cellStyle name="SAPBEXformats 2 2 10 2 2" xfId="35163"/>
    <cellStyle name="SAPBEXformats 2 2 10 3" xfId="35164"/>
    <cellStyle name="SAPBEXformats 2 2 11" xfId="35165"/>
    <cellStyle name="SAPBEXformats 2 2 11 2" xfId="35166"/>
    <cellStyle name="SAPBEXformats 2 2 11 2 2" xfId="35167"/>
    <cellStyle name="SAPBEXformats 2 2 11 3" xfId="35168"/>
    <cellStyle name="SAPBEXformats 2 2 12" xfId="35169"/>
    <cellStyle name="SAPBEXformats 2 2 2" xfId="35170"/>
    <cellStyle name="SAPBEXformats 2 2 2 2" xfId="35171"/>
    <cellStyle name="SAPBEXformats 2 2 2 2 2" xfId="35172"/>
    <cellStyle name="SAPBEXformats 2 2 2 2 2 2" xfId="35173"/>
    <cellStyle name="SAPBEXformats 2 2 2 2 2 2 2" xfId="35174"/>
    <cellStyle name="SAPBEXformats 2 2 2 2 2 3" xfId="35175"/>
    <cellStyle name="SAPBEXformats 2 2 2 2 3" xfId="35176"/>
    <cellStyle name="SAPBEXformats 2 2 2 2 3 2" xfId="35177"/>
    <cellStyle name="SAPBEXformats 2 2 2 2 3 2 2" xfId="35178"/>
    <cellStyle name="SAPBEXformats 2 2 2 2 3 3" xfId="35179"/>
    <cellStyle name="SAPBEXformats 2 2 2 2 4" xfId="35180"/>
    <cellStyle name="SAPBEXformats 2 2 2 2 4 2" xfId="35181"/>
    <cellStyle name="SAPBEXformats 2 2 2 2 5" xfId="35182"/>
    <cellStyle name="SAPBEXformats 2 2 2 2 5 2" xfId="35183"/>
    <cellStyle name="SAPBEXformats 2 2 2 2 6" xfId="35184"/>
    <cellStyle name="SAPBEXformats 2 2 2 3" xfId="35185"/>
    <cellStyle name="SAPBEXformats 2 2 2 3 2" xfId="35186"/>
    <cellStyle name="SAPBEXformats 2 2 2 3 2 2" xfId="35187"/>
    <cellStyle name="SAPBEXformats 2 2 2 3 2 2 2" xfId="35188"/>
    <cellStyle name="SAPBEXformats 2 2 2 3 2 3" xfId="35189"/>
    <cellStyle name="SAPBEXformats 2 2 2 3 3" xfId="35190"/>
    <cellStyle name="SAPBEXformats 2 2 2 3 3 2" xfId="35191"/>
    <cellStyle name="SAPBEXformats 2 2 2 3 3 2 2" xfId="35192"/>
    <cellStyle name="SAPBEXformats 2 2 2 3 3 3" xfId="35193"/>
    <cellStyle name="SAPBEXformats 2 2 2 3 4" xfId="35194"/>
    <cellStyle name="SAPBEXformats 2 2 2 3 4 2" xfId="35195"/>
    <cellStyle name="SAPBEXformats 2 2 2 3 5" xfId="35196"/>
    <cellStyle name="SAPBEXformats 2 2 2 3 5 2" xfId="35197"/>
    <cellStyle name="SAPBEXformats 2 2 2 3 6" xfId="35198"/>
    <cellStyle name="SAPBEXformats 2 2 2 4" xfId="35199"/>
    <cellStyle name="SAPBEXformats 2 2 2 4 2" xfId="35200"/>
    <cellStyle name="SAPBEXformats 2 2 2 4 2 2" xfId="35201"/>
    <cellStyle name="SAPBEXformats 2 2 2 4 2 2 2" xfId="35202"/>
    <cellStyle name="SAPBEXformats 2 2 2 4 2 3" xfId="35203"/>
    <cellStyle name="SAPBEXformats 2 2 2 4 3" xfId="35204"/>
    <cellStyle name="SAPBEXformats 2 2 2 4 3 2" xfId="35205"/>
    <cellStyle name="SAPBEXformats 2 2 2 4 3 2 2" xfId="35206"/>
    <cellStyle name="SAPBEXformats 2 2 2 4 3 3" xfId="35207"/>
    <cellStyle name="SAPBEXformats 2 2 2 4 4" xfId="35208"/>
    <cellStyle name="SAPBEXformats 2 2 2 4 4 2" xfId="35209"/>
    <cellStyle name="SAPBEXformats 2 2 2 4 5" xfId="35210"/>
    <cellStyle name="SAPBEXformats 2 2 2 4 5 2" xfId="35211"/>
    <cellStyle name="SAPBEXformats 2 2 2 4 6" xfId="35212"/>
    <cellStyle name="SAPBEXformats 2 2 2 5" xfId="35213"/>
    <cellStyle name="SAPBEXformats 2 2 2 5 2" xfId="35214"/>
    <cellStyle name="SAPBEXformats 2 2 2 5 2 2" xfId="35215"/>
    <cellStyle name="SAPBEXformats 2 2 2 5 2 3" xfId="35216"/>
    <cellStyle name="SAPBEXformats 2 2 2 5 3" xfId="35217"/>
    <cellStyle name="SAPBEXformats 2 2 2 5 4" xfId="35218"/>
    <cellStyle name="SAPBEXformats 2 2 2 6" xfId="35219"/>
    <cellStyle name="SAPBEXformats 2 2 2 6 2" xfId="35220"/>
    <cellStyle name="SAPBEXformats 2 2 2 6 2 2" xfId="35221"/>
    <cellStyle name="SAPBEXformats 2 2 2 6 2 3" xfId="35222"/>
    <cellStyle name="SAPBEXformats 2 2 2 6 3" xfId="35223"/>
    <cellStyle name="SAPBEXformats 2 2 2 6 4" xfId="35224"/>
    <cellStyle name="SAPBEXformats 2 2 2 7" xfId="35225"/>
    <cellStyle name="SAPBEXformats 2 2 2 7 2" xfId="35226"/>
    <cellStyle name="SAPBEXformats 2 2 2 7 3" xfId="35227"/>
    <cellStyle name="SAPBEXformats 2 2 2 8" xfId="35228"/>
    <cellStyle name="SAPBEXformats 2 2 2 9" xfId="35229"/>
    <cellStyle name="SAPBEXformats 2 2 2_Other Benefits Allocation %" xfId="35230"/>
    <cellStyle name="SAPBEXformats 2 2 3" xfId="35231"/>
    <cellStyle name="SAPBEXformats 2 2 3 2" xfId="35232"/>
    <cellStyle name="SAPBEXformats 2 2 3 2 2" xfId="35233"/>
    <cellStyle name="SAPBEXformats 2 2 3 2 2 2" xfId="35234"/>
    <cellStyle name="SAPBEXformats 2 2 3 2 2 2 2" xfId="35235"/>
    <cellStyle name="SAPBEXformats 2 2 3 2 2 3" xfId="35236"/>
    <cellStyle name="SAPBEXformats 2 2 3 2 3" xfId="35237"/>
    <cellStyle name="SAPBEXformats 2 2 3 2 3 2" xfId="35238"/>
    <cellStyle name="SAPBEXformats 2 2 3 2 3 2 2" xfId="35239"/>
    <cellStyle name="SAPBEXformats 2 2 3 2 3 3" xfId="35240"/>
    <cellStyle name="SAPBEXformats 2 2 3 2 4" xfId="35241"/>
    <cellStyle name="SAPBEXformats 2 2 3 2 4 2" xfId="35242"/>
    <cellStyle name="SAPBEXformats 2 2 3 2 5" xfId="35243"/>
    <cellStyle name="SAPBEXformats 2 2 3 2 5 2" xfId="35244"/>
    <cellStyle name="SAPBEXformats 2 2 3 2 6" xfId="35245"/>
    <cellStyle name="SAPBEXformats 2 2 3 3" xfId="35246"/>
    <cellStyle name="SAPBEXformats 2 2 3 3 2" xfId="35247"/>
    <cellStyle name="SAPBEXformats 2 2 3 3 2 2" xfId="35248"/>
    <cellStyle name="SAPBEXformats 2 2 3 3 2 2 2" xfId="35249"/>
    <cellStyle name="SAPBEXformats 2 2 3 3 2 3" xfId="35250"/>
    <cellStyle name="SAPBEXformats 2 2 3 3 3" xfId="35251"/>
    <cellStyle name="SAPBEXformats 2 2 3 3 3 2" xfId="35252"/>
    <cellStyle name="SAPBEXformats 2 2 3 3 3 2 2" xfId="35253"/>
    <cellStyle name="SAPBEXformats 2 2 3 3 3 3" xfId="35254"/>
    <cellStyle name="SAPBEXformats 2 2 3 3 4" xfId="35255"/>
    <cellStyle name="SAPBEXformats 2 2 3 3 4 2" xfId="35256"/>
    <cellStyle name="SAPBEXformats 2 2 3 3 5" xfId="35257"/>
    <cellStyle name="SAPBEXformats 2 2 3 3 5 2" xfId="35258"/>
    <cellStyle name="SAPBEXformats 2 2 3 3 6" xfId="35259"/>
    <cellStyle name="SAPBEXformats 2 2 3 4" xfId="35260"/>
    <cellStyle name="SAPBEXformats 2 2 3 4 2" xfId="35261"/>
    <cellStyle name="SAPBEXformats 2 2 3 4 2 2" xfId="35262"/>
    <cellStyle name="SAPBEXformats 2 2 3 4 2 3" xfId="35263"/>
    <cellStyle name="SAPBEXformats 2 2 3 4 3" xfId="35264"/>
    <cellStyle name="SAPBEXformats 2 2 3 4 4" xfId="35265"/>
    <cellStyle name="SAPBEXformats 2 2 3 5" xfId="35266"/>
    <cellStyle name="SAPBEXformats 2 2 3 5 2" xfId="35267"/>
    <cellStyle name="SAPBEXformats 2 2 3 5 2 2" xfId="35268"/>
    <cellStyle name="SAPBEXformats 2 2 3 5 2 3" xfId="35269"/>
    <cellStyle name="SAPBEXformats 2 2 3 5 3" xfId="35270"/>
    <cellStyle name="SAPBEXformats 2 2 3 5 4" xfId="35271"/>
    <cellStyle name="SAPBEXformats 2 2 3 6" xfId="35272"/>
    <cellStyle name="SAPBEXformats 2 2 3 6 2" xfId="35273"/>
    <cellStyle name="SAPBEXformats 2 2 3 6 2 2" xfId="35274"/>
    <cellStyle name="SAPBEXformats 2 2 3 6 2 3" xfId="35275"/>
    <cellStyle name="SAPBEXformats 2 2 3 6 3" xfId="35276"/>
    <cellStyle name="SAPBEXformats 2 2 3 6 4" xfId="35277"/>
    <cellStyle name="SAPBEXformats 2 2 3 7" xfId="35278"/>
    <cellStyle name="SAPBEXformats 2 2 3 7 2" xfId="35279"/>
    <cellStyle name="SAPBEXformats 2 2 3 7 3" xfId="35280"/>
    <cellStyle name="SAPBEXformats 2 2 3 8" xfId="35281"/>
    <cellStyle name="SAPBEXformats 2 2 3 9" xfId="35282"/>
    <cellStyle name="SAPBEXformats 2 2 3_Other Benefits Allocation %" xfId="35283"/>
    <cellStyle name="SAPBEXformats 2 2 4" xfId="35284"/>
    <cellStyle name="SAPBEXformats 2 2 4 2" xfId="35285"/>
    <cellStyle name="SAPBEXformats 2 2 4 2 2" xfId="35286"/>
    <cellStyle name="SAPBEXformats 2 2 4 2 2 2" xfId="35287"/>
    <cellStyle name="SAPBEXformats 2 2 4 2 2 3" xfId="35288"/>
    <cellStyle name="SAPBEXformats 2 2 4 2 3" xfId="35289"/>
    <cellStyle name="SAPBEXformats 2 2 4 2 4" xfId="35290"/>
    <cellStyle name="SAPBEXformats 2 2 4 3" xfId="35291"/>
    <cellStyle name="SAPBEXformats 2 2 4 3 2" xfId="35292"/>
    <cellStyle name="SAPBEXformats 2 2 4 3 2 2" xfId="35293"/>
    <cellStyle name="SAPBEXformats 2 2 4 3 2 3" xfId="35294"/>
    <cellStyle name="SAPBEXformats 2 2 4 3 3" xfId="35295"/>
    <cellStyle name="SAPBEXformats 2 2 4 3 4" xfId="35296"/>
    <cellStyle name="SAPBEXformats 2 2 4 4" xfId="35297"/>
    <cellStyle name="SAPBEXformats 2 2 4 4 2" xfId="35298"/>
    <cellStyle name="SAPBEXformats 2 2 4 4 2 2" xfId="35299"/>
    <cellStyle name="SAPBEXformats 2 2 4 4 2 3" xfId="35300"/>
    <cellStyle name="SAPBEXformats 2 2 4 4 3" xfId="35301"/>
    <cellStyle name="SAPBEXformats 2 2 4 4 4" xfId="35302"/>
    <cellStyle name="SAPBEXformats 2 2 4 5" xfId="35303"/>
    <cellStyle name="SAPBEXformats 2 2 4 5 2" xfId="35304"/>
    <cellStyle name="SAPBEXformats 2 2 4 5 2 2" xfId="35305"/>
    <cellStyle name="SAPBEXformats 2 2 4 5 2 3" xfId="35306"/>
    <cellStyle name="SAPBEXformats 2 2 4 5 3" xfId="35307"/>
    <cellStyle name="SAPBEXformats 2 2 4 5 4" xfId="35308"/>
    <cellStyle name="SAPBEXformats 2 2 4 6" xfId="35309"/>
    <cellStyle name="SAPBEXformats 2 2 4 6 2" xfId="35310"/>
    <cellStyle name="SAPBEXformats 2 2 4 6 2 2" xfId="35311"/>
    <cellStyle name="SAPBEXformats 2 2 4 6 2 3" xfId="35312"/>
    <cellStyle name="SAPBEXformats 2 2 4 6 3" xfId="35313"/>
    <cellStyle name="SAPBEXformats 2 2 4 6 4" xfId="35314"/>
    <cellStyle name="SAPBEXformats 2 2 4 7" xfId="35315"/>
    <cellStyle name="SAPBEXformats 2 2 4 7 2" xfId="35316"/>
    <cellStyle name="SAPBEXformats 2 2 4 7 3" xfId="35317"/>
    <cellStyle name="SAPBEXformats 2 2 4 8" xfId="35318"/>
    <cellStyle name="SAPBEXformats 2 2 4 9" xfId="35319"/>
    <cellStyle name="SAPBEXformats 2 2 5" xfId="35320"/>
    <cellStyle name="SAPBEXformats 2 2 5 2" xfId="35321"/>
    <cellStyle name="SAPBEXformats 2 2 5 2 2" xfId="35322"/>
    <cellStyle name="SAPBEXformats 2 2 5 2 3" xfId="35323"/>
    <cellStyle name="SAPBEXformats 2 2 5 3" xfId="35324"/>
    <cellStyle name="SAPBEXformats 2 2 5 4" xfId="35325"/>
    <cellStyle name="SAPBEXformats 2 2 6" xfId="35326"/>
    <cellStyle name="SAPBEXformats 2 2 6 2" xfId="35327"/>
    <cellStyle name="SAPBEXformats 2 2 6 2 2" xfId="35328"/>
    <cellStyle name="SAPBEXformats 2 2 6 2 3" xfId="35329"/>
    <cellStyle name="SAPBEXformats 2 2 6 3" xfId="35330"/>
    <cellStyle name="SAPBEXformats 2 2 6 4" xfId="35331"/>
    <cellStyle name="SAPBEXformats 2 2 7" xfId="35332"/>
    <cellStyle name="SAPBEXformats 2 2 7 2" xfId="35333"/>
    <cellStyle name="SAPBEXformats 2 2 7 2 2" xfId="35334"/>
    <cellStyle name="SAPBEXformats 2 2 7 2 3" xfId="35335"/>
    <cellStyle name="SAPBEXformats 2 2 7 3" xfId="35336"/>
    <cellStyle name="SAPBEXformats 2 2 7 4" xfId="35337"/>
    <cellStyle name="SAPBEXformats 2 2 8" xfId="35338"/>
    <cellStyle name="SAPBEXformats 2 2 8 2" xfId="35339"/>
    <cellStyle name="SAPBEXformats 2 2 8 2 2" xfId="35340"/>
    <cellStyle name="SAPBEXformats 2 2 8 2 3" xfId="35341"/>
    <cellStyle name="SAPBEXformats 2 2 8 3" xfId="35342"/>
    <cellStyle name="SAPBEXformats 2 2 8 4" xfId="35343"/>
    <cellStyle name="SAPBEXformats 2 2 9" xfId="35344"/>
    <cellStyle name="SAPBEXformats 2 2 9 2" xfId="35345"/>
    <cellStyle name="SAPBEXformats 2 2 9 2 2" xfId="35346"/>
    <cellStyle name="SAPBEXformats 2 2 9 2 3" xfId="35347"/>
    <cellStyle name="SAPBEXformats 2 2 9 3" xfId="35348"/>
    <cellStyle name="SAPBEXformats 2 2 9 4" xfId="35349"/>
    <cellStyle name="SAPBEXformats 2 2_401K Summary" xfId="35350"/>
    <cellStyle name="SAPBEXformats 2 3" xfId="35351"/>
    <cellStyle name="SAPBEXformats 2 3 10" xfId="35352"/>
    <cellStyle name="SAPBEXformats 2 3 10 2" xfId="35353"/>
    <cellStyle name="SAPBEXformats 2 3 10 2 2" xfId="35354"/>
    <cellStyle name="SAPBEXformats 2 3 10 3" xfId="35355"/>
    <cellStyle name="SAPBEXformats 2 3 11" xfId="35356"/>
    <cellStyle name="SAPBEXformats 2 3 11 2" xfId="35357"/>
    <cellStyle name="SAPBEXformats 2 3 11 2 2" xfId="35358"/>
    <cellStyle name="SAPBEXformats 2 3 11 3" xfId="35359"/>
    <cellStyle name="SAPBEXformats 2 3 12" xfId="35360"/>
    <cellStyle name="SAPBEXformats 2 3 2" xfId="35361"/>
    <cellStyle name="SAPBEXformats 2 3 2 2" xfId="35362"/>
    <cellStyle name="SAPBEXformats 2 3 2 2 2" xfId="35363"/>
    <cellStyle name="SAPBEXformats 2 3 2 2 2 2" xfId="35364"/>
    <cellStyle name="SAPBEXformats 2 3 2 2 2 2 2" xfId="35365"/>
    <cellStyle name="SAPBEXformats 2 3 2 2 2 3" xfId="35366"/>
    <cellStyle name="SAPBEXformats 2 3 2 2 3" xfId="35367"/>
    <cellStyle name="SAPBEXformats 2 3 2 2 3 2" xfId="35368"/>
    <cellStyle name="SAPBEXformats 2 3 2 2 3 2 2" xfId="35369"/>
    <cellStyle name="SAPBEXformats 2 3 2 2 3 3" xfId="35370"/>
    <cellStyle name="SAPBEXformats 2 3 2 2 4" xfId="35371"/>
    <cellStyle name="SAPBEXformats 2 3 2 2 4 2" xfId="35372"/>
    <cellStyle name="SAPBEXformats 2 3 2 2 5" xfId="35373"/>
    <cellStyle name="SAPBEXformats 2 3 2 2 5 2" xfId="35374"/>
    <cellStyle name="SAPBEXformats 2 3 2 2 6" xfId="35375"/>
    <cellStyle name="SAPBEXformats 2 3 2 3" xfId="35376"/>
    <cellStyle name="SAPBEXformats 2 3 2 3 2" xfId="35377"/>
    <cellStyle name="SAPBEXformats 2 3 2 3 2 2" xfId="35378"/>
    <cellStyle name="SAPBEXformats 2 3 2 3 2 2 2" xfId="35379"/>
    <cellStyle name="SAPBEXformats 2 3 2 3 2 3" xfId="35380"/>
    <cellStyle name="SAPBEXformats 2 3 2 3 3" xfId="35381"/>
    <cellStyle name="SAPBEXformats 2 3 2 3 3 2" xfId="35382"/>
    <cellStyle name="SAPBEXformats 2 3 2 3 3 2 2" xfId="35383"/>
    <cellStyle name="SAPBEXformats 2 3 2 3 3 3" xfId="35384"/>
    <cellStyle name="SAPBEXformats 2 3 2 3 4" xfId="35385"/>
    <cellStyle name="SAPBEXformats 2 3 2 3 4 2" xfId="35386"/>
    <cellStyle name="SAPBEXformats 2 3 2 3 5" xfId="35387"/>
    <cellStyle name="SAPBEXformats 2 3 2 3 5 2" xfId="35388"/>
    <cellStyle name="SAPBEXformats 2 3 2 3 6" xfId="35389"/>
    <cellStyle name="SAPBEXformats 2 3 2 4" xfId="35390"/>
    <cellStyle name="SAPBEXformats 2 3 2 4 2" xfId="35391"/>
    <cellStyle name="SAPBEXformats 2 3 2 4 2 2" xfId="35392"/>
    <cellStyle name="SAPBEXformats 2 3 2 4 2 2 2" xfId="35393"/>
    <cellStyle name="SAPBEXformats 2 3 2 4 2 3" xfId="35394"/>
    <cellStyle name="SAPBEXformats 2 3 2 4 3" xfId="35395"/>
    <cellStyle name="SAPBEXformats 2 3 2 4 3 2" xfId="35396"/>
    <cellStyle name="SAPBEXformats 2 3 2 4 3 2 2" xfId="35397"/>
    <cellStyle name="SAPBEXformats 2 3 2 4 3 3" xfId="35398"/>
    <cellStyle name="SAPBEXformats 2 3 2 4 4" xfId="35399"/>
    <cellStyle name="SAPBEXformats 2 3 2 4 4 2" xfId="35400"/>
    <cellStyle name="SAPBEXformats 2 3 2 4 5" xfId="35401"/>
    <cellStyle name="SAPBEXformats 2 3 2 4 5 2" xfId="35402"/>
    <cellStyle name="SAPBEXformats 2 3 2 4 6" xfId="35403"/>
    <cellStyle name="SAPBEXformats 2 3 2 5" xfId="35404"/>
    <cellStyle name="SAPBEXformats 2 3 2 5 2" xfId="35405"/>
    <cellStyle name="SAPBEXformats 2 3 2 5 2 2" xfId="35406"/>
    <cellStyle name="SAPBEXformats 2 3 2 5 3" xfId="35407"/>
    <cellStyle name="SAPBEXformats 2 3 2 6" xfId="35408"/>
    <cellStyle name="SAPBEXformats 2 3 2_Other Benefits Allocation %" xfId="35409"/>
    <cellStyle name="SAPBEXformats 2 3 3" xfId="35410"/>
    <cellStyle name="SAPBEXformats 2 3 3 2" xfId="35411"/>
    <cellStyle name="SAPBEXformats 2 3 3 2 2" xfId="35412"/>
    <cellStyle name="SAPBEXformats 2 3 3 2 2 2" xfId="35413"/>
    <cellStyle name="SAPBEXformats 2 3 3 2 2 2 2" xfId="35414"/>
    <cellStyle name="SAPBEXformats 2 3 3 2 2 3" xfId="35415"/>
    <cellStyle name="SAPBEXformats 2 3 3 2 3" xfId="35416"/>
    <cellStyle name="SAPBEXformats 2 3 3 2 3 2" xfId="35417"/>
    <cellStyle name="SAPBEXformats 2 3 3 2 3 2 2" xfId="35418"/>
    <cellStyle name="SAPBEXformats 2 3 3 2 3 3" xfId="35419"/>
    <cellStyle name="SAPBEXformats 2 3 3 2 4" xfId="35420"/>
    <cellStyle name="SAPBEXformats 2 3 3 2 4 2" xfId="35421"/>
    <cellStyle name="SAPBEXformats 2 3 3 2 5" xfId="35422"/>
    <cellStyle name="SAPBEXformats 2 3 3 2 5 2" xfId="35423"/>
    <cellStyle name="SAPBEXformats 2 3 3 2 6" xfId="35424"/>
    <cellStyle name="SAPBEXformats 2 3 3 3" xfId="35425"/>
    <cellStyle name="SAPBEXformats 2 3 3 3 2" xfId="35426"/>
    <cellStyle name="SAPBEXformats 2 3 3 3 2 2" xfId="35427"/>
    <cellStyle name="SAPBEXformats 2 3 3 3 2 2 2" xfId="35428"/>
    <cellStyle name="SAPBEXformats 2 3 3 3 2 3" xfId="35429"/>
    <cellStyle name="SAPBEXformats 2 3 3 3 3" xfId="35430"/>
    <cellStyle name="SAPBEXformats 2 3 3 3 3 2" xfId="35431"/>
    <cellStyle name="SAPBEXformats 2 3 3 3 3 2 2" xfId="35432"/>
    <cellStyle name="SAPBEXformats 2 3 3 3 3 3" xfId="35433"/>
    <cellStyle name="SAPBEXformats 2 3 3 3 4" xfId="35434"/>
    <cellStyle name="SAPBEXformats 2 3 3 3 4 2" xfId="35435"/>
    <cellStyle name="SAPBEXformats 2 3 3 3 5" xfId="35436"/>
    <cellStyle name="SAPBEXformats 2 3 3 3 5 2" xfId="35437"/>
    <cellStyle name="SAPBEXformats 2 3 3 3 6" xfId="35438"/>
    <cellStyle name="SAPBEXformats 2 3 3 4" xfId="35439"/>
    <cellStyle name="SAPBEXformats 2 3 3 4 2" xfId="35440"/>
    <cellStyle name="SAPBEXformats 2 3 3 4 2 2" xfId="35441"/>
    <cellStyle name="SAPBEXformats 2 3 3 4 3" xfId="35442"/>
    <cellStyle name="SAPBEXformats 2 3 3 5" xfId="35443"/>
    <cellStyle name="SAPBEXformats 2 3 3 5 2" xfId="35444"/>
    <cellStyle name="SAPBEXformats 2 3 3 5 2 2" xfId="35445"/>
    <cellStyle name="SAPBEXformats 2 3 3 5 3" xfId="35446"/>
    <cellStyle name="SAPBEXformats 2 3 3 6" xfId="35447"/>
    <cellStyle name="SAPBEXformats 2 3 3 6 2" xfId="35448"/>
    <cellStyle name="SAPBEXformats 2 3 3 7" xfId="35449"/>
    <cellStyle name="SAPBEXformats 2 3 3 7 2" xfId="35450"/>
    <cellStyle name="SAPBEXformats 2 3 3 8" xfId="35451"/>
    <cellStyle name="SAPBEXformats 2 3 3_Other Benefits Allocation %" xfId="35452"/>
    <cellStyle name="SAPBEXformats 2 3 4" xfId="35453"/>
    <cellStyle name="SAPBEXformats 2 3 4 2" xfId="35454"/>
    <cellStyle name="SAPBEXformats 2 3 4 2 2" xfId="35455"/>
    <cellStyle name="SAPBEXformats 2 3 4 2 3" xfId="35456"/>
    <cellStyle name="SAPBEXformats 2 3 4 3" xfId="35457"/>
    <cellStyle name="SAPBEXformats 2 3 4 4" xfId="35458"/>
    <cellStyle name="SAPBEXformats 2 3 5" xfId="35459"/>
    <cellStyle name="SAPBEXformats 2 3 5 2" xfId="35460"/>
    <cellStyle name="SAPBEXformats 2 3 5 2 2" xfId="35461"/>
    <cellStyle name="SAPBEXformats 2 3 5 2 3" xfId="35462"/>
    <cellStyle name="SAPBEXformats 2 3 5 3" xfId="35463"/>
    <cellStyle name="SAPBEXformats 2 3 5 4" xfId="35464"/>
    <cellStyle name="SAPBEXformats 2 3 6" xfId="35465"/>
    <cellStyle name="SAPBEXformats 2 3 6 2" xfId="35466"/>
    <cellStyle name="SAPBEXformats 2 3 6 2 2" xfId="35467"/>
    <cellStyle name="SAPBEXformats 2 3 6 2 3" xfId="35468"/>
    <cellStyle name="SAPBEXformats 2 3 6 3" xfId="35469"/>
    <cellStyle name="SAPBEXformats 2 3 6 4" xfId="35470"/>
    <cellStyle name="SAPBEXformats 2 3 7" xfId="35471"/>
    <cellStyle name="SAPBEXformats 2 3 7 2" xfId="35472"/>
    <cellStyle name="SAPBEXformats 2 3 7 2 2" xfId="35473"/>
    <cellStyle name="SAPBEXformats 2 3 7 3" xfId="35474"/>
    <cellStyle name="SAPBEXformats 2 3 8" xfId="35475"/>
    <cellStyle name="SAPBEXformats 2 3 8 2" xfId="35476"/>
    <cellStyle name="SAPBEXformats 2 3 8 2 2" xfId="35477"/>
    <cellStyle name="SAPBEXformats 2 3 8 3" xfId="35478"/>
    <cellStyle name="SAPBEXformats 2 3 9" xfId="35479"/>
    <cellStyle name="SAPBEXformats 2 3 9 2" xfId="35480"/>
    <cellStyle name="SAPBEXformats 2 3 9 2 2" xfId="35481"/>
    <cellStyle name="SAPBEXformats 2 3 9 3" xfId="35482"/>
    <cellStyle name="SAPBEXformats 2 3_401K Summary" xfId="35483"/>
    <cellStyle name="SAPBEXformats 2 4" xfId="35484"/>
    <cellStyle name="SAPBEXformats 2 4 2" xfId="35485"/>
    <cellStyle name="SAPBEXformats 2 4 2 2" xfId="35486"/>
    <cellStyle name="SAPBEXformats 2 4 2 2 2" xfId="35487"/>
    <cellStyle name="SAPBEXformats 2 4 2 2 2 2" xfId="35488"/>
    <cellStyle name="SAPBEXformats 2 4 2 2 3" xfId="35489"/>
    <cellStyle name="SAPBEXformats 2 4 2 3" xfId="35490"/>
    <cellStyle name="SAPBEXformats 2 4 2 3 2" xfId="35491"/>
    <cellStyle name="SAPBEXformats 2 4 2 3 2 2" xfId="35492"/>
    <cellStyle name="SAPBEXformats 2 4 2 3 3" xfId="35493"/>
    <cellStyle name="SAPBEXformats 2 4 2 4" xfId="35494"/>
    <cellStyle name="SAPBEXformats 2 4 2 4 2" xfId="35495"/>
    <cellStyle name="SAPBEXformats 2 4 2 5" xfId="35496"/>
    <cellStyle name="SAPBEXformats 2 4 2 5 2" xfId="35497"/>
    <cellStyle name="SAPBEXformats 2 4 2 6" xfId="35498"/>
    <cellStyle name="SAPBEXformats 2 4 3" xfId="35499"/>
    <cellStyle name="SAPBEXformats 2 4 3 2" xfId="35500"/>
    <cellStyle name="SAPBEXformats 2 4 3 2 2" xfId="35501"/>
    <cellStyle name="SAPBEXformats 2 4 3 2 2 2" xfId="35502"/>
    <cellStyle name="SAPBEXformats 2 4 3 2 3" xfId="35503"/>
    <cellStyle name="SAPBEXformats 2 4 3 3" xfId="35504"/>
    <cellStyle name="SAPBEXformats 2 4 3 3 2" xfId="35505"/>
    <cellStyle name="SAPBEXformats 2 4 3 3 2 2" xfId="35506"/>
    <cellStyle name="SAPBEXformats 2 4 3 3 3" xfId="35507"/>
    <cellStyle name="SAPBEXformats 2 4 3 4" xfId="35508"/>
    <cellStyle name="SAPBEXformats 2 4 3 4 2" xfId="35509"/>
    <cellStyle name="SAPBEXformats 2 4 3 5" xfId="35510"/>
    <cellStyle name="SAPBEXformats 2 4 3 5 2" xfId="35511"/>
    <cellStyle name="SAPBEXformats 2 4 3 6" xfId="35512"/>
    <cellStyle name="SAPBEXformats 2 4 4" xfId="35513"/>
    <cellStyle name="SAPBEXformats 2 4 4 2" xfId="35514"/>
    <cellStyle name="SAPBEXformats 2 4 4 2 2" xfId="35515"/>
    <cellStyle name="SAPBEXformats 2 4 4 2 2 2" xfId="35516"/>
    <cellStyle name="SAPBEXformats 2 4 4 2 3" xfId="35517"/>
    <cellStyle name="SAPBEXformats 2 4 4 3" xfId="35518"/>
    <cellStyle name="SAPBEXformats 2 4 4 3 2" xfId="35519"/>
    <cellStyle name="SAPBEXformats 2 4 4 3 2 2" xfId="35520"/>
    <cellStyle name="SAPBEXformats 2 4 4 3 3" xfId="35521"/>
    <cellStyle name="SAPBEXformats 2 4 4 4" xfId="35522"/>
    <cellStyle name="SAPBEXformats 2 4 4 4 2" xfId="35523"/>
    <cellStyle name="SAPBEXformats 2 4 4 5" xfId="35524"/>
    <cellStyle name="SAPBEXformats 2 4 4 5 2" xfId="35525"/>
    <cellStyle name="SAPBEXformats 2 4 4 6" xfId="35526"/>
    <cellStyle name="SAPBEXformats 2 4 5" xfId="35527"/>
    <cellStyle name="SAPBEXformats 2 4 5 2" xfId="35528"/>
    <cellStyle name="SAPBEXformats 2 4 5 2 2" xfId="35529"/>
    <cellStyle name="SAPBEXformats 2 4 5 2 3" xfId="35530"/>
    <cellStyle name="SAPBEXformats 2 4 5 3" xfId="35531"/>
    <cellStyle name="SAPBEXformats 2 4 5 4" xfId="35532"/>
    <cellStyle name="SAPBEXformats 2 4 6" xfId="35533"/>
    <cellStyle name="SAPBEXformats 2 4 6 2" xfId="35534"/>
    <cellStyle name="SAPBEXformats 2 4 6 2 2" xfId="35535"/>
    <cellStyle name="SAPBEXformats 2 4 6 2 3" xfId="35536"/>
    <cellStyle name="SAPBEXformats 2 4 6 3" xfId="35537"/>
    <cellStyle name="SAPBEXformats 2 4 6 4" xfId="35538"/>
    <cellStyle name="SAPBEXformats 2 4 7" xfId="35539"/>
    <cellStyle name="SAPBEXformats 2 4 7 2" xfId="35540"/>
    <cellStyle name="SAPBEXformats 2 4 7 3" xfId="35541"/>
    <cellStyle name="SAPBEXformats 2 4 8" xfId="35542"/>
    <cellStyle name="SAPBEXformats 2 4 9" xfId="35543"/>
    <cellStyle name="SAPBEXformats 2 4_Other Benefits Allocation %" xfId="35544"/>
    <cellStyle name="SAPBEXformats 2 5" xfId="35545"/>
    <cellStyle name="SAPBEXformats 2 5 2" xfId="35546"/>
    <cellStyle name="SAPBEXformats 2 5 2 2" xfId="35547"/>
    <cellStyle name="SAPBEXformats 2 5 2 2 2" xfId="35548"/>
    <cellStyle name="SAPBEXformats 2 5 2 2 3" xfId="35549"/>
    <cellStyle name="SAPBEXformats 2 5 2 3" xfId="35550"/>
    <cellStyle name="SAPBEXformats 2 5 2 4" xfId="35551"/>
    <cellStyle name="SAPBEXformats 2 5 3" xfId="35552"/>
    <cellStyle name="SAPBEXformats 2 5 3 2" xfId="35553"/>
    <cellStyle name="SAPBEXformats 2 5 3 2 2" xfId="35554"/>
    <cellStyle name="SAPBEXformats 2 5 3 2 3" xfId="35555"/>
    <cellStyle name="SAPBEXformats 2 5 3 3" xfId="35556"/>
    <cellStyle name="SAPBEXformats 2 5 3 4" xfId="35557"/>
    <cellStyle name="SAPBEXformats 2 5 4" xfId="35558"/>
    <cellStyle name="SAPBEXformats 2 5 4 2" xfId="35559"/>
    <cellStyle name="SAPBEXformats 2 5 4 2 2" xfId="35560"/>
    <cellStyle name="SAPBEXformats 2 5 4 2 3" xfId="35561"/>
    <cellStyle name="SAPBEXformats 2 5 4 3" xfId="35562"/>
    <cellStyle name="SAPBEXformats 2 5 4 4" xfId="35563"/>
    <cellStyle name="SAPBEXformats 2 5 5" xfId="35564"/>
    <cellStyle name="SAPBEXformats 2 5 5 2" xfId="35565"/>
    <cellStyle name="SAPBEXformats 2 5 5 2 2" xfId="35566"/>
    <cellStyle name="SAPBEXformats 2 5 5 2 3" xfId="35567"/>
    <cellStyle name="SAPBEXformats 2 5 5 3" xfId="35568"/>
    <cellStyle name="SAPBEXformats 2 5 5 4" xfId="35569"/>
    <cellStyle name="SAPBEXformats 2 5 6" xfId="35570"/>
    <cellStyle name="SAPBEXformats 2 5 6 2" xfId="35571"/>
    <cellStyle name="SAPBEXformats 2 5 6 2 2" xfId="35572"/>
    <cellStyle name="SAPBEXformats 2 5 6 2 3" xfId="35573"/>
    <cellStyle name="SAPBEXformats 2 5 6 3" xfId="35574"/>
    <cellStyle name="SAPBEXformats 2 5 6 4" xfId="35575"/>
    <cellStyle name="SAPBEXformats 2 5 7" xfId="35576"/>
    <cellStyle name="SAPBEXformats 2 5 7 2" xfId="35577"/>
    <cellStyle name="SAPBEXformats 2 5 7 3" xfId="35578"/>
    <cellStyle name="SAPBEXformats 2 5 8" xfId="35579"/>
    <cellStyle name="SAPBEXformats 2 5 9" xfId="35580"/>
    <cellStyle name="SAPBEXformats 2 6" xfId="35581"/>
    <cellStyle name="SAPBEXformats 2 6 2" xfId="35582"/>
    <cellStyle name="SAPBEXformats 2 6 2 2" xfId="35583"/>
    <cellStyle name="SAPBEXformats 2 6 2 3" xfId="35584"/>
    <cellStyle name="SAPBEXformats 2 6 3" xfId="35585"/>
    <cellStyle name="SAPBEXformats 2 6 4" xfId="35586"/>
    <cellStyle name="SAPBEXformats 2 7" xfId="35587"/>
    <cellStyle name="SAPBEXformats 2 7 2" xfId="35588"/>
    <cellStyle name="SAPBEXformats 2 7 2 2" xfId="35589"/>
    <cellStyle name="SAPBEXformats 2 7 2 3" xfId="35590"/>
    <cellStyle name="SAPBEXformats 2 7 3" xfId="35591"/>
    <cellStyle name="SAPBEXformats 2 7 4" xfId="35592"/>
    <cellStyle name="SAPBEXformats 2 8" xfId="35593"/>
    <cellStyle name="SAPBEXformats 2 8 2" xfId="35594"/>
    <cellStyle name="SAPBEXformats 2 8 2 2" xfId="35595"/>
    <cellStyle name="SAPBEXformats 2 8 2 3" xfId="35596"/>
    <cellStyle name="SAPBEXformats 2 8 3" xfId="35597"/>
    <cellStyle name="SAPBEXformats 2 8 4" xfId="35598"/>
    <cellStyle name="SAPBEXformats 2 9" xfId="35599"/>
    <cellStyle name="SAPBEXformats 2 9 2" xfId="35600"/>
    <cellStyle name="SAPBEXformats 2 9 2 2" xfId="35601"/>
    <cellStyle name="SAPBEXformats 2 9 2 2 2" xfId="35602"/>
    <cellStyle name="SAPBEXformats 2 9 2 2 2 2" xfId="35603"/>
    <cellStyle name="SAPBEXformats 2 9 2 2 3" xfId="35604"/>
    <cellStyle name="SAPBEXformats 2 9 2 3" xfId="35605"/>
    <cellStyle name="SAPBEXformats 2 9 2 3 2" xfId="35606"/>
    <cellStyle name="SAPBEXformats 2 9 2 3 2 2" xfId="35607"/>
    <cellStyle name="SAPBEXformats 2 9 2 3 3" xfId="35608"/>
    <cellStyle name="SAPBEXformats 2 9 2 4" xfId="35609"/>
    <cellStyle name="SAPBEXformats 2 9 2 4 2" xfId="35610"/>
    <cellStyle name="SAPBEXformats 2 9 2 5" xfId="35611"/>
    <cellStyle name="SAPBEXformats 2 9 2 5 2" xfId="35612"/>
    <cellStyle name="SAPBEXformats 2 9 2 6" xfId="35613"/>
    <cellStyle name="SAPBEXformats 2 9 3" xfId="35614"/>
    <cellStyle name="SAPBEXformats 2 9 3 2" xfId="35615"/>
    <cellStyle name="SAPBEXformats 2 9 3 2 2" xfId="35616"/>
    <cellStyle name="SAPBEXformats 2 9 3 2 2 2" xfId="35617"/>
    <cellStyle name="SAPBEXformats 2 9 3 2 3" xfId="35618"/>
    <cellStyle name="SAPBEXformats 2 9 3 3" xfId="35619"/>
    <cellStyle name="SAPBEXformats 2 9 3 3 2" xfId="35620"/>
    <cellStyle name="SAPBEXformats 2 9 3 3 2 2" xfId="35621"/>
    <cellStyle name="SAPBEXformats 2 9 3 3 3" xfId="35622"/>
    <cellStyle name="SAPBEXformats 2 9 3 4" xfId="35623"/>
    <cellStyle name="SAPBEXformats 2 9 3 4 2" xfId="35624"/>
    <cellStyle name="SAPBEXformats 2 9 3 5" xfId="35625"/>
    <cellStyle name="SAPBEXformats 2 9 3 5 2" xfId="35626"/>
    <cellStyle name="SAPBEXformats 2 9 3 6" xfId="35627"/>
    <cellStyle name="SAPBEXformats 2 9 4" xfId="35628"/>
    <cellStyle name="SAPBEXformats 2 9 4 2" xfId="35629"/>
    <cellStyle name="SAPBEXformats 2 9 4 2 2" xfId="35630"/>
    <cellStyle name="SAPBEXformats 2 9 4 3" xfId="35631"/>
    <cellStyle name="SAPBEXformats 2 9 5" xfId="35632"/>
    <cellStyle name="SAPBEXformats 2 9 5 2" xfId="35633"/>
    <cellStyle name="SAPBEXformats 2 9 5 2 2" xfId="35634"/>
    <cellStyle name="SAPBEXformats 2 9 5 3" xfId="35635"/>
    <cellStyle name="SAPBEXformats 2 9 6" xfId="35636"/>
    <cellStyle name="SAPBEXformats 2 9 6 2" xfId="35637"/>
    <cellStyle name="SAPBEXformats 2 9 7" xfId="35638"/>
    <cellStyle name="SAPBEXformats 2 9 7 2" xfId="35639"/>
    <cellStyle name="SAPBEXformats 2 9 8" xfId="35640"/>
    <cellStyle name="SAPBEXformats 2 9_Other Benefits Allocation %" xfId="35641"/>
    <cellStyle name="SAPBEXformats 2_401K Summary" xfId="35642"/>
    <cellStyle name="SAPBEXformats 3" xfId="35643"/>
    <cellStyle name="SAPBEXformats 3 10" xfId="35644"/>
    <cellStyle name="SAPBEXformats 3 10 2" xfId="35645"/>
    <cellStyle name="SAPBEXformats 3 10 2 2" xfId="35646"/>
    <cellStyle name="SAPBEXformats 3 10 3" xfId="35647"/>
    <cellStyle name="SAPBEXformats 3 11" xfId="35648"/>
    <cellStyle name="SAPBEXformats 3 11 2" xfId="35649"/>
    <cellStyle name="SAPBEXformats 3 11 2 2" xfId="35650"/>
    <cellStyle name="SAPBEXformats 3 11 3" xfId="35651"/>
    <cellStyle name="SAPBEXformats 3 12" xfId="35652"/>
    <cellStyle name="SAPBEXformats 3 12 2" xfId="35653"/>
    <cellStyle name="SAPBEXformats 3 13" xfId="35654"/>
    <cellStyle name="SAPBEXformats 3 2" xfId="35655"/>
    <cellStyle name="SAPBEXformats 3 2 2" xfId="35656"/>
    <cellStyle name="SAPBEXformats 3 2 2 2" xfId="35657"/>
    <cellStyle name="SAPBEXformats 3 2 2 2 2" xfId="35658"/>
    <cellStyle name="SAPBEXformats 3 2 2 2 2 2" xfId="35659"/>
    <cellStyle name="SAPBEXformats 3 2 2 2 2 2 2" xfId="35660"/>
    <cellStyle name="SAPBEXformats 3 2 2 2 2 3" xfId="35661"/>
    <cellStyle name="SAPBEXformats 3 2 2 2 3" xfId="35662"/>
    <cellStyle name="SAPBEXformats 3 2 2 2 3 2" xfId="35663"/>
    <cellStyle name="SAPBEXformats 3 2 2 2 3 2 2" xfId="35664"/>
    <cellStyle name="SAPBEXformats 3 2 2 2 3 3" xfId="35665"/>
    <cellStyle name="SAPBEXformats 3 2 2 2 4" xfId="35666"/>
    <cellStyle name="SAPBEXformats 3 2 2 2 4 2" xfId="35667"/>
    <cellStyle name="SAPBEXformats 3 2 2 2 5" xfId="35668"/>
    <cellStyle name="SAPBEXformats 3 2 2 2 5 2" xfId="35669"/>
    <cellStyle name="SAPBEXformats 3 2 2 2 6" xfId="35670"/>
    <cellStyle name="SAPBEXformats 3 2 2 3" xfId="35671"/>
    <cellStyle name="SAPBEXformats 3 2 2 3 2" xfId="35672"/>
    <cellStyle name="SAPBEXformats 3 2 2 3 2 2" xfId="35673"/>
    <cellStyle name="SAPBEXformats 3 2 2 3 2 2 2" xfId="35674"/>
    <cellStyle name="SAPBEXformats 3 2 2 3 2 3" xfId="35675"/>
    <cellStyle name="SAPBEXformats 3 2 2 3 3" xfId="35676"/>
    <cellStyle name="SAPBEXformats 3 2 2 3 3 2" xfId="35677"/>
    <cellStyle name="SAPBEXformats 3 2 2 3 3 2 2" xfId="35678"/>
    <cellStyle name="SAPBEXformats 3 2 2 3 3 3" xfId="35679"/>
    <cellStyle name="SAPBEXformats 3 2 2 3 4" xfId="35680"/>
    <cellStyle name="SAPBEXformats 3 2 2 3 4 2" xfId="35681"/>
    <cellStyle name="SAPBEXformats 3 2 2 3 5" xfId="35682"/>
    <cellStyle name="SAPBEXformats 3 2 2 3 5 2" xfId="35683"/>
    <cellStyle name="SAPBEXformats 3 2 2 3 6" xfId="35684"/>
    <cellStyle name="SAPBEXformats 3 2 2 4" xfId="35685"/>
    <cellStyle name="SAPBEXformats 3 2 2 4 2" xfId="35686"/>
    <cellStyle name="SAPBEXformats 3 2 2 4 2 2" xfId="35687"/>
    <cellStyle name="SAPBEXformats 3 2 2 4 2 2 2" xfId="35688"/>
    <cellStyle name="SAPBEXformats 3 2 2 4 2 3" xfId="35689"/>
    <cellStyle name="SAPBEXformats 3 2 2 4 3" xfId="35690"/>
    <cellStyle name="SAPBEXformats 3 2 2 4 3 2" xfId="35691"/>
    <cellStyle name="SAPBEXformats 3 2 2 4 3 2 2" xfId="35692"/>
    <cellStyle name="SAPBEXformats 3 2 2 4 3 3" xfId="35693"/>
    <cellStyle name="SAPBEXformats 3 2 2 4 4" xfId="35694"/>
    <cellStyle name="SAPBEXformats 3 2 2 4 4 2" xfId="35695"/>
    <cellStyle name="SAPBEXformats 3 2 2 4 5" xfId="35696"/>
    <cellStyle name="SAPBEXformats 3 2 2 4 5 2" xfId="35697"/>
    <cellStyle name="SAPBEXformats 3 2 2 4 6" xfId="35698"/>
    <cellStyle name="SAPBEXformats 3 2 2 5" xfId="35699"/>
    <cellStyle name="SAPBEXformats 3 2 2 5 2" xfId="35700"/>
    <cellStyle name="SAPBEXformats 3 2 2 5 2 2" xfId="35701"/>
    <cellStyle name="SAPBEXformats 3 2 2 5 3" xfId="35702"/>
    <cellStyle name="SAPBEXformats 3 2 2 6" xfId="35703"/>
    <cellStyle name="SAPBEXformats 3 2 2_Other Benefits Allocation %" xfId="35704"/>
    <cellStyle name="SAPBEXformats 3 2 3" xfId="35705"/>
    <cellStyle name="SAPBEXformats 3 2 3 2" xfId="35706"/>
    <cellStyle name="SAPBEXformats 3 2 3 2 2" xfId="35707"/>
    <cellStyle name="SAPBEXformats 3 2 3 2 2 2" xfId="35708"/>
    <cellStyle name="SAPBEXformats 3 2 3 2 3" xfId="35709"/>
    <cellStyle name="SAPBEXformats 3 2 3 3" xfId="35710"/>
    <cellStyle name="SAPBEXformats 3 2 3 3 2" xfId="35711"/>
    <cellStyle name="SAPBEXformats 3 2 3 3 2 2" xfId="35712"/>
    <cellStyle name="SAPBEXformats 3 2 3 3 3" xfId="35713"/>
    <cellStyle name="SAPBEXformats 3 2 3 4" xfId="35714"/>
    <cellStyle name="SAPBEXformats 3 2 3 4 2" xfId="35715"/>
    <cellStyle name="SAPBEXformats 3 2 3 5" xfId="35716"/>
    <cellStyle name="SAPBEXformats 3 2 3 5 2" xfId="35717"/>
    <cellStyle name="SAPBEXformats 3 2 3 6" xfId="35718"/>
    <cellStyle name="SAPBEXformats 3 2 4" xfId="35719"/>
    <cellStyle name="SAPBEXformats 3 2 4 2" xfId="35720"/>
    <cellStyle name="SAPBEXformats 3 2 4 2 2" xfId="35721"/>
    <cellStyle name="SAPBEXformats 3 2 4 2 2 2" xfId="35722"/>
    <cellStyle name="SAPBEXformats 3 2 4 2 3" xfId="35723"/>
    <cellStyle name="SAPBEXformats 3 2 4 3" xfId="35724"/>
    <cellStyle name="SAPBEXformats 3 2 4 3 2" xfId="35725"/>
    <cellStyle name="SAPBEXformats 3 2 4 3 2 2" xfId="35726"/>
    <cellStyle name="SAPBEXformats 3 2 4 3 3" xfId="35727"/>
    <cellStyle name="SAPBEXformats 3 2 4 4" xfId="35728"/>
    <cellStyle name="SAPBEXformats 3 2 4 4 2" xfId="35729"/>
    <cellStyle name="SAPBEXformats 3 2 4 5" xfId="35730"/>
    <cellStyle name="SAPBEXformats 3 2 4 5 2" xfId="35731"/>
    <cellStyle name="SAPBEXformats 3 2 4 6" xfId="35732"/>
    <cellStyle name="SAPBEXformats 3 2 5" xfId="35733"/>
    <cellStyle name="SAPBEXformats 3 2 5 2" xfId="35734"/>
    <cellStyle name="SAPBEXformats 3 2 5 2 2" xfId="35735"/>
    <cellStyle name="SAPBEXformats 3 2 5 2 2 2" xfId="35736"/>
    <cellStyle name="SAPBEXformats 3 2 5 2 3" xfId="35737"/>
    <cellStyle name="SAPBEXformats 3 2 5 3" xfId="35738"/>
    <cellStyle name="SAPBEXformats 3 2 5 3 2" xfId="35739"/>
    <cellStyle name="SAPBEXformats 3 2 5 3 2 2" xfId="35740"/>
    <cellStyle name="SAPBEXformats 3 2 5 3 3" xfId="35741"/>
    <cellStyle name="SAPBEXformats 3 2 5 4" xfId="35742"/>
    <cellStyle name="SAPBEXformats 3 2 5 4 2" xfId="35743"/>
    <cellStyle name="SAPBEXformats 3 2 5 5" xfId="35744"/>
    <cellStyle name="SAPBEXformats 3 2 5 5 2" xfId="35745"/>
    <cellStyle name="SAPBEXformats 3 2 5 6" xfId="35746"/>
    <cellStyle name="SAPBEXformats 3 2 6" xfId="35747"/>
    <cellStyle name="SAPBEXformats 3 2 6 2" xfId="35748"/>
    <cellStyle name="SAPBEXformats 3 2 6 2 2" xfId="35749"/>
    <cellStyle name="SAPBEXformats 3 2 6 2 3" xfId="35750"/>
    <cellStyle name="SAPBEXformats 3 2 6 3" xfId="35751"/>
    <cellStyle name="SAPBEXformats 3 2 6 4" xfId="35752"/>
    <cellStyle name="SAPBEXformats 3 2 7" xfId="35753"/>
    <cellStyle name="SAPBEXformats 3 2 7 2" xfId="35754"/>
    <cellStyle name="SAPBEXformats 3 2 7 3" xfId="35755"/>
    <cellStyle name="SAPBEXformats 3 2 8" xfId="35756"/>
    <cellStyle name="SAPBEXformats 3 2 9" xfId="35757"/>
    <cellStyle name="SAPBEXformats 3 2_Other Benefits Allocation %" xfId="35758"/>
    <cellStyle name="SAPBEXformats 3 3" xfId="35759"/>
    <cellStyle name="SAPBEXformats 3 3 2" xfId="35760"/>
    <cellStyle name="SAPBEXformats 3 3 2 2" xfId="35761"/>
    <cellStyle name="SAPBEXformats 3 3 2 2 2" xfId="35762"/>
    <cellStyle name="SAPBEXformats 3 3 2 2 3" xfId="35763"/>
    <cellStyle name="SAPBEXformats 3 3 2 3" xfId="35764"/>
    <cellStyle name="SAPBEXformats 3 3 2 4" xfId="35765"/>
    <cellStyle name="SAPBEXformats 3 3 3" xfId="35766"/>
    <cellStyle name="SAPBEXformats 3 3 3 2" xfId="35767"/>
    <cellStyle name="SAPBEXformats 3 3 3 2 2" xfId="35768"/>
    <cellStyle name="SAPBEXformats 3 3 3 2 3" xfId="35769"/>
    <cellStyle name="SAPBEXformats 3 3 3 3" xfId="35770"/>
    <cellStyle name="SAPBEXformats 3 3 3 4" xfId="35771"/>
    <cellStyle name="SAPBEXformats 3 3 4" xfId="35772"/>
    <cellStyle name="SAPBEXformats 3 3 4 2" xfId="35773"/>
    <cellStyle name="SAPBEXformats 3 3 4 2 2" xfId="35774"/>
    <cellStyle name="SAPBEXformats 3 3 4 2 3" xfId="35775"/>
    <cellStyle name="SAPBEXformats 3 3 4 3" xfId="35776"/>
    <cellStyle name="SAPBEXformats 3 3 4 4" xfId="35777"/>
    <cellStyle name="SAPBEXformats 3 3 5" xfId="35778"/>
    <cellStyle name="SAPBEXformats 3 3 5 2" xfId="35779"/>
    <cellStyle name="SAPBEXformats 3 3 5 2 2" xfId="35780"/>
    <cellStyle name="SAPBEXformats 3 3 5 2 3" xfId="35781"/>
    <cellStyle name="SAPBEXformats 3 3 5 3" xfId="35782"/>
    <cellStyle name="SAPBEXformats 3 3 5 4" xfId="35783"/>
    <cellStyle name="SAPBEXformats 3 3 6" xfId="35784"/>
    <cellStyle name="SAPBEXformats 3 3 6 2" xfId="35785"/>
    <cellStyle name="SAPBEXformats 3 3 6 2 2" xfId="35786"/>
    <cellStyle name="SAPBEXformats 3 3 6 2 3" xfId="35787"/>
    <cellStyle name="SAPBEXformats 3 3 6 3" xfId="35788"/>
    <cellStyle name="SAPBEXformats 3 3 6 4" xfId="35789"/>
    <cellStyle name="SAPBEXformats 3 3 7" xfId="35790"/>
    <cellStyle name="SAPBEXformats 3 3 7 2" xfId="35791"/>
    <cellStyle name="SAPBEXformats 3 3 7 3" xfId="35792"/>
    <cellStyle name="SAPBEXformats 3 3 8" xfId="35793"/>
    <cellStyle name="SAPBEXformats 3 3 9" xfId="35794"/>
    <cellStyle name="SAPBEXformats 3 4" xfId="35795"/>
    <cellStyle name="SAPBEXformats 3 4 2" xfId="35796"/>
    <cellStyle name="SAPBEXformats 3 4 2 2" xfId="35797"/>
    <cellStyle name="SAPBEXformats 3 4 2 2 2" xfId="35798"/>
    <cellStyle name="SAPBEXformats 3 4 2 2 2 2" xfId="35799"/>
    <cellStyle name="SAPBEXformats 3 4 2 2 3" xfId="35800"/>
    <cellStyle name="SAPBEXformats 3 4 2 3" xfId="35801"/>
    <cellStyle name="SAPBEXformats 3 4 2 3 2" xfId="35802"/>
    <cellStyle name="SAPBEXformats 3 4 2 3 2 2" xfId="35803"/>
    <cellStyle name="SAPBEXformats 3 4 2 3 3" xfId="35804"/>
    <cellStyle name="SAPBEXformats 3 4 2 4" xfId="35805"/>
    <cellStyle name="SAPBEXformats 3 4 2 4 2" xfId="35806"/>
    <cellStyle name="SAPBEXformats 3 4 2 5" xfId="35807"/>
    <cellStyle name="SAPBEXformats 3 4 2 5 2" xfId="35808"/>
    <cellStyle name="SAPBEXformats 3 4 2 6" xfId="35809"/>
    <cellStyle name="SAPBEXformats 3 4 3" xfId="35810"/>
    <cellStyle name="SAPBEXformats 3 4 3 2" xfId="35811"/>
    <cellStyle name="SAPBEXformats 3 4 3 2 2" xfId="35812"/>
    <cellStyle name="SAPBEXformats 3 4 3 2 2 2" xfId="35813"/>
    <cellStyle name="SAPBEXformats 3 4 3 2 3" xfId="35814"/>
    <cellStyle name="SAPBEXformats 3 4 3 3" xfId="35815"/>
    <cellStyle name="SAPBEXformats 3 4 3 3 2" xfId="35816"/>
    <cellStyle name="SAPBEXformats 3 4 3 3 2 2" xfId="35817"/>
    <cellStyle name="SAPBEXformats 3 4 3 3 3" xfId="35818"/>
    <cellStyle name="SAPBEXformats 3 4 3 4" xfId="35819"/>
    <cellStyle name="SAPBEXformats 3 4 3 4 2" xfId="35820"/>
    <cellStyle name="SAPBEXformats 3 4 3 5" xfId="35821"/>
    <cellStyle name="SAPBEXformats 3 4 3 5 2" xfId="35822"/>
    <cellStyle name="SAPBEXformats 3 4 3 6" xfId="35823"/>
    <cellStyle name="SAPBEXformats 3 4 4" xfId="35824"/>
    <cellStyle name="SAPBEXformats 3 4 4 2" xfId="35825"/>
    <cellStyle name="SAPBEXformats 3 4 4 2 2" xfId="35826"/>
    <cellStyle name="SAPBEXformats 3 4 4 2 3" xfId="35827"/>
    <cellStyle name="SAPBEXformats 3 4 4 3" xfId="35828"/>
    <cellStyle name="SAPBEXformats 3 4 4 4" xfId="35829"/>
    <cellStyle name="SAPBEXformats 3 4 5" xfId="35830"/>
    <cellStyle name="SAPBEXformats 3 4 5 2" xfId="35831"/>
    <cellStyle name="SAPBEXformats 3 4 5 2 2" xfId="35832"/>
    <cellStyle name="SAPBEXformats 3 4 5 2 3" xfId="35833"/>
    <cellStyle name="SAPBEXformats 3 4 5 3" xfId="35834"/>
    <cellStyle name="SAPBEXformats 3 4 5 4" xfId="35835"/>
    <cellStyle name="SAPBEXformats 3 4 6" xfId="35836"/>
    <cellStyle name="SAPBEXformats 3 4 6 2" xfId="35837"/>
    <cellStyle name="SAPBEXformats 3 4 6 2 2" xfId="35838"/>
    <cellStyle name="SAPBEXformats 3 4 6 2 3" xfId="35839"/>
    <cellStyle name="SAPBEXformats 3 4 6 3" xfId="35840"/>
    <cellStyle name="SAPBEXformats 3 4 6 4" xfId="35841"/>
    <cellStyle name="SAPBEXformats 3 4 7" xfId="35842"/>
    <cellStyle name="SAPBEXformats 3 4 7 2" xfId="35843"/>
    <cellStyle name="SAPBEXformats 3 4 7 3" xfId="35844"/>
    <cellStyle name="SAPBEXformats 3 4 8" xfId="35845"/>
    <cellStyle name="SAPBEXformats 3 4 9" xfId="35846"/>
    <cellStyle name="SAPBEXformats 3 4_Other Benefits Allocation %" xfId="35847"/>
    <cellStyle name="SAPBEXformats 3 5" xfId="35848"/>
    <cellStyle name="SAPBEXformats 3 5 2" xfId="35849"/>
    <cellStyle name="SAPBEXformats 3 5 2 2" xfId="35850"/>
    <cellStyle name="SAPBEXformats 3 5 2 2 2" xfId="35851"/>
    <cellStyle name="SAPBEXformats 3 5 2 3" xfId="35852"/>
    <cellStyle name="SAPBEXformats 3 5 3" xfId="35853"/>
    <cellStyle name="SAPBEXformats 3 5 3 2" xfId="35854"/>
    <cellStyle name="SAPBEXformats 3 5 3 2 2" xfId="35855"/>
    <cellStyle name="SAPBEXformats 3 5 3 3" xfId="35856"/>
    <cellStyle name="SAPBEXformats 3 5 4" xfId="35857"/>
    <cellStyle name="SAPBEXformats 3 5 4 2" xfId="35858"/>
    <cellStyle name="SAPBEXformats 3 5 5" xfId="35859"/>
    <cellStyle name="SAPBEXformats 3 5 5 2" xfId="35860"/>
    <cellStyle name="SAPBEXformats 3 5 6" xfId="35861"/>
    <cellStyle name="SAPBEXformats 3 6" xfId="35862"/>
    <cellStyle name="SAPBEXformats 3 6 2" xfId="35863"/>
    <cellStyle name="SAPBEXformats 3 6 2 2" xfId="35864"/>
    <cellStyle name="SAPBEXformats 3 6 2 2 2" xfId="35865"/>
    <cellStyle name="SAPBEXformats 3 6 2 3" xfId="35866"/>
    <cellStyle name="SAPBEXformats 3 6 3" xfId="35867"/>
    <cellStyle name="SAPBEXformats 3 6 3 2" xfId="35868"/>
    <cellStyle name="SAPBEXformats 3 6 3 2 2" xfId="35869"/>
    <cellStyle name="SAPBEXformats 3 6 3 3" xfId="35870"/>
    <cellStyle name="SAPBEXformats 3 6 4" xfId="35871"/>
    <cellStyle name="SAPBEXformats 3 6 4 2" xfId="35872"/>
    <cellStyle name="SAPBEXformats 3 6 5" xfId="35873"/>
    <cellStyle name="SAPBEXformats 3 6 5 2" xfId="35874"/>
    <cellStyle name="SAPBEXformats 3 6 6" xfId="35875"/>
    <cellStyle name="SAPBEXformats 3 7" xfId="35876"/>
    <cellStyle name="SAPBEXformats 3 7 2" xfId="35877"/>
    <cellStyle name="SAPBEXformats 3 7 2 2" xfId="35878"/>
    <cellStyle name="SAPBEXformats 3 7 2 2 2" xfId="35879"/>
    <cellStyle name="SAPBEXformats 3 7 2 3" xfId="35880"/>
    <cellStyle name="SAPBEXformats 3 7 3" xfId="35881"/>
    <cellStyle name="SAPBEXformats 3 7 3 2" xfId="35882"/>
    <cellStyle name="SAPBEXformats 3 7 3 2 2" xfId="35883"/>
    <cellStyle name="SAPBEXformats 3 7 3 3" xfId="35884"/>
    <cellStyle name="SAPBEXformats 3 7 4" xfId="35885"/>
    <cellStyle name="SAPBEXformats 3 7 4 2" xfId="35886"/>
    <cellStyle name="SAPBEXformats 3 7 5" xfId="35887"/>
    <cellStyle name="SAPBEXformats 3 7 5 2" xfId="35888"/>
    <cellStyle name="SAPBEXformats 3 7 6" xfId="35889"/>
    <cellStyle name="SAPBEXformats 3 8" xfId="35890"/>
    <cellStyle name="SAPBEXformats 3 8 2" xfId="35891"/>
    <cellStyle name="SAPBEXformats 3 8 2 2" xfId="35892"/>
    <cellStyle name="SAPBEXformats 3 8 2 3" xfId="35893"/>
    <cellStyle name="SAPBEXformats 3 8 3" xfId="35894"/>
    <cellStyle name="SAPBEXformats 3 8 4" xfId="35895"/>
    <cellStyle name="SAPBEXformats 3 9" xfId="35896"/>
    <cellStyle name="SAPBEXformats 3 9 2" xfId="35897"/>
    <cellStyle name="SAPBEXformats 3 9 2 2" xfId="35898"/>
    <cellStyle name="SAPBEXformats 3 9 2 3" xfId="35899"/>
    <cellStyle name="SAPBEXformats 3 9 3" xfId="35900"/>
    <cellStyle name="SAPBEXformats 3 9 4" xfId="35901"/>
    <cellStyle name="SAPBEXformats 3_401K Summary" xfId="35902"/>
    <cellStyle name="SAPBEXformats 4" xfId="35903"/>
    <cellStyle name="SAPBEXformats 4 10" xfId="35904"/>
    <cellStyle name="SAPBEXformats 4 10 2" xfId="35905"/>
    <cellStyle name="SAPBEXformats 4 10 2 2" xfId="35906"/>
    <cellStyle name="SAPBEXformats 4 10 3" xfId="35907"/>
    <cellStyle name="SAPBEXformats 4 11" xfId="35908"/>
    <cellStyle name="SAPBEXformats 4 11 2" xfId="35909"/>
    <cellStyle name="SAPBEXformats 4 11 2 2" xfId="35910"/>
    <cellStyle name="SAPBEXformats 4 11 3" xfId="35911"/>
    <cellStyle name="SAPBEXformats 4 12" xfId="35912"/>
    <cellStyle name="SAPBEXformats 4 12 2" xfId="35913"/>
    <cellStyle name="SAPBEXformats 4 13" xfId="35914"/>
    <cellStyle name="SAPBEXformats 4 2" xfId="35915"/>
    <cellStyle name="SAPBEXformats 4 2 2" xfId="35916"/>
    <cellStyle name="SAPBEXformats 4 2 2 2" xfId="35917"/>
    <cellStyle name="SAPBEXformats 4 2 2 3" xfId="35918"/>
    <cellStyle name="SAPBEXformats 4 2 3" xfId="35919"/>
    <cellStyle name="SAPBEXformats 4 2 4" xfId="35920"/>
    <cellStyle name="SAPBEXformats 4 2_Other Benefits Allocation %" xfId="35921"/>
    <cellStyle name="SAPBEXformats 4 3" xfId="35922"/>
    <cellStyle name="SAPBEXformats 4 3 2" xfId="35923"/>
    <cellStyle name="SAPBEXformats 4 3 2 2" xfId="35924"/>
    <cellStyle name="SAPBEXformats 4 3 2 2 2" xfId="35925"/>
    <cellStyle name="SAPBEXformats 4 3 2 2 2 2" xfId="35926"/>
    <cellStyle name="SAPBEXformats 4 3 2 2 3" xfId="35927"/>
    <cellStyle name="SAPBEXformats 4 3 2 3" xfId="35928"/>
    <cellStyle name="SAPBEXformats 4 3 2 3 2" xfId="35929"/>
    <cellStyle name="SAPBEXformats 4 3 2 3 2 2" xfId="35930"/>
    <cellStyle name="SAPBEXformats 4 3 2 3 3" xfId="35931"/>
    <cellStyle name="SAPBEXformats 4 3 2 4" xfId="35932"/>
    <cellStyle name="SAPBEXformats 4 3 2 4 2" xfId="35933"/>
    <cellStyle name="SAPBEXformats 4 3 2 5" xfId="35934"/>
    <cellStyle name="SAPBEXformats 4 3 2 5 2" xfId="35935"/>
    <cellStyle name="SAPBEXformats 4 3 2 6" xfId="35936"/>
    <cellStyle name="SAPBEXformats 4 3 3" xfId="35937"/>
    <cellStyle name="SAPBEXformats 4 3 3 2" xfId="35938"/>
    <cellStyle name="SAPBEXformats 4 3 3 2 2" xfId="35939"/>
    <cellStyle name="SAPBEXformats 4 3 3 2 2 2" xfId="35940"/>
    <cellStyle name="SAPBEXformats 4 3 3 2 3" xfId="35941"/>
    <cellStyle name="SAPBEXformats 4 3 3 3" xfId="35942"/>
    <cellStyle name="SAPBEXformats 4 3 3 3 2" xfId="35943"/>
    <cellStyle name="SAPBEXformats 4 3 3 3 2 2" xfId="35944"/>
    <cellStyle name="SAPBEXformats 4 3 3 3 3" xfId="35945"/>
    <cellStyle name="SAPBEXformats 4 3 3 4" xfId="35946"/>
    <cellStyle name="SAPBEXformats 4 3 3 4 2" xfId="35947"/>
    <cellStyle name="SAPBEXformats 4 3 3 5" xfId="35948"/>
    <cellStyle name="SAPBEXformats 4 3 3 5 2" xfId="35949"/>
    <cellStyle name="SAPBEXformats 4 3 3 6" xfId="35950"/>
    <cellStyle name="SAPBEXformats 4 3 4" xfId="35951"/>
    <cellStyle name="SAPBEXformats 4 3 4 2" xfId="35952"/>
    <cellStyle name="SAPBEXformats 4 3 4 2 2" xfId="35953"/>
    <cellStyle name="SAPBEXformats 4 3 4 3" xfId="35954"/>
    <cellStyle name="SAPBEXformats 4 3 5" xfId="35955"/>
    <cellStyle name="SAPBEXformats 4 3 5 2" xfId="35956"/>
    <cellStyle name="SAPBEXformats 4 3 5 2 2" xfId="35957"/>
    <cellStyle name="SAPBEXformats 4 3 5 3" xfId="35958"/>
    <cellStyle name="SAPBEXformats 4 3 6" xfId="35959"/>
    <cellStyle name="SAPBEXformats 4 3 6 2" xfId="35960"/>
    <cellStyle name="SAPBEXformats 4 3 7" xfId="35961"/>
    <cellStyle name="SAPBEXformats 4 3 7 2" xfId="35962"/>
    <cellStyle name="SAPBEXformats 4 3 8" xfId="35963"/>
    <cellStyle name="SAPBEXformats 4 3_Other Benefits Allocation %" xfId="35964"/>
    <cellStyle name="SAPBEXformats 4 4" xfId="35965"/>
    <cellStyle name="SAPBEXformats 4 4 2" xfId="35966"/>
    <cellStyle name="SAPBEXformats 4 4 2 2" xfId="35967"/>
    <cellStyle name="SAPBEXformats 4 4 2 3" xfId="35968"/>
    <cellStyle name="SAPBEXformats 4 4 3" xfId="35969"/>
    <cellStyle name="SAPBEXformats 4 4 4" xfId="35970"/>
    <cellStyle name="SAPBEXformats 4 5" xfId="35971"/>
    <cellStyle name="SAPBEXformats 4 5 2" xfId="35972"/>
    <cellStyle name="SAPBEXformats 4 5 2 2" xfId="35973"/>
    <cellStyle name="SAPBEXformats 4 5 2 3" xfId="35974"/>
    <cellStyle name="SAPBEXformats 4 5 3" xfId="35975"/>
    <cellStyle name="SAPBEXformats 4 5 4" xfId="35976"/>
    <cellStyle name="SAPBEXformats 4 6" xfId="35977"/>
    <cellStyle name="SAPBEXformats 4 6 2" xfId="35978"/>
    <cellStyle name="SAPBEXformats 4 6 2 2" xfId="35979"/>
    <cellStyle name="SAPBEXformats 4 6 2 3" xfId="35980"/>
    <cellStyle name="SAPBEXformats 4 6 3" xfId="35981"/>
    <cellStyle name="SAPBEXformats 4 6 4" xfId="35982"/>
    <cellStyle name="SAPBEXformats 4 7" xfId="35983"/>
    <cellStyle name="SAPBEXformats 4 7 2" xfId="35984"/>
    <cellStyle name="SAPBEXformats 4 7 2 2" xfId="35985"/>
    <cellStyle name="SAPBEXformats 4 7 3" xfId="35986"/>
    <cellStyle name="SAPBEXformats 4 8" xfId="35987"/>
    <cellStyle name="SAPBEXformats 4 8 2" xfId="35988"/>
    <cellStyle name="SAPBEXformats 4 8 2 2" xfId="35989"/>
    <cellStyle name="SAPBEXformats 4 8 3" xfId="35990"/>
    <cellStyle name="SAPBEXformats 4 9" xfId="35991"/>
    <cellStyle name="SAPBEXformats 4 9 2" xfId="35992"/>
    <cellStyle name="SAPBEXformats 4 9 2 2" xfId="35993"/>
    <cellStyle name="SAPBEXformats 4 9 3" xfId="35994"/>
    <cellStyle name="SAPBEXformats 4_401K Summary" xfId="35995"/>
    <cellStyle name="SAPBEXformats 5" xfId="35996"/>
    <cellStyle name="SAPBEXformats 5 2" xfId="35997"/>
    <cellStyle name="SAPBEXformats 5 2 2" xfId="35998"/>
    <cellStyle name="SAPBEXformats 5 2 2 2" xfId="35999"/>
    <cellStyle name="SAPBEXformats 5 2 2 3" xfId="36000"/>
    <cellStyle name="SAPBEXformats 5 2 3" xfId="36001"/>
    <cellStyle name="SAPBEXformats 5 2 4" xfId="36002"/>
    <cellStyle name="SAPBEXformats 5 3" xfId="36003"/>
    <cellStyle name="SAPBEXformats 5 3 2" xfId="36004"/>
    <cellStyle name="SAPBEXformats 5 3 2 2" xfId="36005"/>
    <cellStyle name="SAPBEXformats 5 3 2 3" xfId="36006"/>
    <cellStyle name="SAPBEXformats 5 3 3" xfId="36007"/>
    <cellStyle name="SAPBEXformats 5 3 4" xfId="36008"/>
    <cellStyle name="SAPBEXformats 5 4" xfId="36009"/>
    <cellStyle name="SAPBEXformats 5 4 2" xfId="36010"/>
    <cellStyle name="SAPBEXformats 5 4 2 2" xfId="36011"/>
    <cellStyle name="SAPBEXformats 5 4 2 3" xfId="36012"/>
    <cellStyle name="SAPBEXformats 5 4 3" xfId="36013"/>
    <cellStyle name="SAPBEXformats 5 4 4" xfId="36014"/>
    <cellStyle name="SAPBEXformats 5 5" xfId="36015"/>
    <cellStyle name="SAPBEXformats 5 5 2" xfId="36016"/>
    <cellStyle name="SAPBEXformats 5 5 2 2" xfId="36017"/>
    <cellStyle name="SAPBEXformats 5 5 2 3" xfId="36018"/>
    <cellStyle name="SAPBEXformats 5 5 3" xfId="36019"/>
    <cellStyle name="SAPBEXformats 5 5 4" xfId="36020"/>
    <cellStyle name="SAPBEXformats 5 6" xfId="36021"/>
    <cellStyle name="SAPBEXformats 5 6 2" xfId="36022"/>
    <cellStyle name="SAPBEXformats 5 6 2 2" xfId="36023"/>
    <cellStyle name="SAPBEXformats 5 6 2 3" xfId="36024"/>
    <cellStyle name="SAPBEXformats 5 6 3" xfId="36025"/>
    <cellStyle name="SAPBEXformats 5 6 4" xfId="36026"/>
    <cellStyle name="SAPBEXformats 5 7" xfId="36027"/>
    <cellStyle name="SAPBEXformats 5 7 2" xfId="36028"/>
    <cellStyle name="SAPBEXformats 5 7 3" xfId="36029"/>
    <cellStyle name="SAPBEXformats 5 8" xfId="36030"/>
    <cellStyle name="SAPBEXformats 5 9" xfId="36031"/>
    <cellStyle name="SAPBEXformats 5_Other Benefits Allocation %" xfId="36032"/>
    <cellStyle name="SAPBEXformats 6" xfId="36033"/>
    <cellStyle name="SAPBEXformats 6 2" xfId="36034"/>
    <cellStyle name="SAPBEXformats 6 2 2" xfId="36035"/>
    <cellStyle name="SAPBEXformats 6 2 2 2" xfId="36036"/>
    <cellStyle name="SAPBEXformats 6 2 2 3" xfId="36037"/>
    <cellStyle name="SAPBEXformats 6 2 3" xfId="36038"/>
    <cellStyle name="SAPBEXformats 6 2 4" xfId="36039"/>
    <cellStyle name="SAPBEXformats 6 3" xfId="36040"/>
    <cellStyle name="SAPBEXformats 6 3 2" xfId="36041"/>
    <cellStyle name="SAPBEXformats 6 3 2 2" xfId="36042"/>
    <cellStyle name="SAPBEXformats 6 3 2 3" xfId="36043"/>
    <cellStyle name="SAPBEXformats 6 3 3" xfId="36044"/>
    <cellStyle name="SAPBEXformats 6 3 4" xfId="36045"/>
    <cellStyle name="SAPBEXformats 6 4" xfId="36046"/>
    <cellStyle name="SAPBEXformats 6 4 2" xfId="36047"/>
    <cellStyle name="SAPBEXformats 6 4 2 2" xfId="36048"/>
    <cellStyle name="SAPBEXformats 6 4 2 3" xfId="36049"/>
    <cellStyle name="SAPBEXformats 6 4 3" xfId="36050"/>
    <cellStyle name="SAPBEXformats 6 4 4" xfId="36051"/>
    <cellStyle name="SAPBEXformats 6 5" xfId="36052"/>
    <cellStyle name="SAPBEXformats 6 5 2" xfId="36053"/>
    <cellStyle name="SAPBEXformats 6 5 2 2" xfId="36054"/>
    <cellStyle name="SAPBEXformats 6 5 2 3" xfId="36055"/>
    <cellStyle name="SAPBEXformats 6 5 3" xfId="36056"/>
    <cellStyle name="SAPBEXformats 6 5 4" xfId="36057"/>
    <cellStyle name="SAPBEXformats 6 6" xfId="36058"/>
    <cellStyle name="SAPBEXformats 6 6 2" xfId="36059"/>
    <cellStyle name="SAPBEXformats 6 6 2 2" xfId="36060"/>
    <cellStyle name="SAPBEXformats 6 6 2 3" xfId="36061"/>
    <cellStyle name="SAPBEXformats 6 6 3" xfId="36062"/>
    <cellStyle name="SAPBEXformats 6 6 4" xfId="36063"/>
    <cellStyle name="SAPBEXformats 6 7" xfId="36064"/>
    <cellStyle name="SAPBEXformats 6 7 2" xfId="36065"/>
    <cellStyle name="SAPBEXformats 6 7 3" xfId="36066"/>
    <cellStyle name="SAPBEXformats 6 8" xfId="36067"/>
    <cellStyle name="SAPBEXformats 6 9" xfId="36068"/>
    <cellStyle name="SAPBEXformats 6_Other Benefits Allocation %" xfId="36069"/>
    <cellStyle name="SAPBEXformats 7" xfId="36070"/>
    <cellStyle name="SAPBEXformats 7 2" xfId="36071"/>
    <cellStyle name="SAPBEXformats 7 2 2" xfId="36072"/>
    <cellStyle name="SAPBEXformats 7 2 3" xfId="36073"/>
    <cellStyle name="SAPBEXformats 7 3" xfId="36074"/>
    <cellStyle name="SAPBEXformats 7 4" xfId="36075"/>
    <cellStyle name="SAPBEXformats 7_Other Benefits Allocation %" xfId="36076"/>
    <cellStyle name="SAPBEXformats 8" xfId="36077"/>
    <cellStyle name="SAPBEXformats 8 2" xfId="36078"/>
    <cellStyle name="SAPBEXformats 8 2 2" xfId="36079"/>
    <cellStyle name="SAPBEXformats 8 2 3" xfId="36080"/>
    <cellStyle name="SAPBEXformats 8 3" xfId="36081"/>
    <cellStyle name="SAPBEXformats 8 4" xfId="36082"/>
    <cellStyle name="SAPBEXformats 8_Other Benefits Allocation %" xfId="36083"/>
    <cellStyle name="SAPBEXformats 9" xfId="36084"/>
    <cellStyle name="SAPBEXformats 9 2" xfId="36085"/>
    <cellStyle name="SAPBEXformats 9 2 2" xfId="36086"/>
    <cellStyle name="SAPBEXformats 9 2 2 2" xfId="36087"/>
    <cellStyle name="SAPBEXformats 9 2 2 2 2" xfId="36088"/>
    <cellStyle name="SAPBEXformats 9 2 2 3" xfId="36089"/>
    <cellStyle name="SAPBEXformats 9 2 3" xfId="36090"/>
    <cellStyle name="SAPBEXformats 9 2 3 2" xfId="36091"/>
    <cellStyle name="SAPBEXformats 9 2 3 2 2" xfId="36092"/>
    <cellStyle name="SAPBEXformats 9 2 3 3" xfId="36093"/>
    <cellStyle name="SAPBEXformats 9 2 4" xfId="36094"/>
    <cellStyle name="SAPBEXformats 9 2 4 2" xfId="36095"/>
    <cellStyle name="SAPBEXformats 9 2 5" xfId="36096"/>
    <cellStyle name="SAPBEXformats 9 2 5 2" xfId="36097"/>
    <cellStyle name="SAPBEXformats 9 2 6" xfId="36098"/>
    <cellStyle name="SAPBEXformats 9 3" xfId="36099"/>
    <cellStyle name="SAPBEXformats 9 3 2" xfId="36100"/>
    <cellStyle name="SAPBEXformats 9 3 2 2" xfId="36101"/>
    <cellStyle name="SAPBEXformats 9 3 2 2 2" xfId="36102"/>
    <cellStyle name="SAPBEXformats 9 3 2 3" xfId="36103"/>
    <cellStyle name="SAPBEXformats 9 3 3" xfId="36104"/>
    <cellStyle name="SAPBEXformats 9 3 3 2" xfId="36105"/>
    <cellStyle name="SAPBEXformats 9 3 3 2 2" xfId="36106"/>
    <cellStyle name="SAPBEXformats 9 3 3 3" xfId="36107"/>
    <cellStyle name="SAPBEXformats 9 3 4" xfId="36108"/>
    <cellStyle name="SAPBEXformats 9 3 4 2" xfId="36109"/>
    <cellStyle name="SAPBEXformats 9 3 5" xfId="36110"/>
    <cellStyle name="SAPBEXformats 9 3 5 2" xfId="36111"/>
    <cellStyle name="SAPBEXformats 9 3 6" xfId="36112"/>
    <cellStyle name="SAPBEXformats 9 4" xfId="36113"/>
    <cellStyle name="SAPBEXformats 9 4 2" xfId="36114"/>
    <cellStyle name="SAPBEXformats 9 4 2 2" xfId="36115"/>
    <cellStyle name="SAPBEXformats 9 4 3" xfId="36116"/>
    <cellStyle name="SAPBEXformats 9 5" xfId="36117"/>
    <cellStyle name="SAPBEXformats 9 5 2" xfId="36118"/>
    <cellStyle name="SAPBEXformats 9 5 2 2" xfId="36119"/>
    <cellStyle name="SAPBEXformats 9 5 3" xfId="36120"/>
    <cellStyle name="SAPBEXformats 9 6" xfId="36121"/>
    <cellStyle name="SAPBEXformats 9 6 2" xfId="36122"/>
    <cellStyle name="SAPBEXformats 9 7" xfId="36123"/>
    <cellStyle name="SAPBEXformats 9 7 2" xfId="36124"/>
    <cellStyle name="SAPBEXformats 9 8" xfId="36125"/>
    <cellStyle name="SAPBEXformats 9_Other Benefits Allocation %" xfId="36126"/>
    <cellStyle name="SAPBEXformats_2016-18 Budget Payroll" xfId="36127"/>
    <cellStyle name="SAPBEXheaderItem" xfId="36128"/>
    <cellStyle name="SAPBEXheaderItem 10" xfId="36129"/>
    <cellStyle name="SAPBEXheaderItem 10 2" xfId="36130"/>
    <cellStyle name="SAPBEXheaderItem 10 2 2" xfId="36131"/>
    <cellStyle name="SAPBEXheaderItem 10 2 3" xfId="36132"/>
    <cellStyle name="SAPBEXheaderItem 10 3" xfId="36133"/>
    <cellStyle name="SAPBEXheaderItem 10 4" xfId="36134"/>
    <cellStyle name="SAPBEXheaderItem 11" xfId="36135"/>
    <cellStyle name="SAPBEXheaderItem 11 2" xfId="36136"/>
    <cellStyle name="SAPBEXheaderItem 11 3" xfId="36137"/>
    <cellStyle name="SAPBEXheaderItem 12" xfId="36138"/>
    <cellStyle name="SAPBEXheaderItem 12 2" xfId="36139"/>
    <cellStyle name="SAPBEXheaderItem 12 3" xfId="36140"/>
    <cellStyle name="SAPBEXheaderItem 13" xfId="36141"/>
    <cellStyle name="SAPBEXheaderItem 13 2" xfId="36142"/>
    <cellStyle name="SAPBEXheaderItem 13 3" xfId="36143"/>
    <cellStyle name="SAPBEXheaderItem 14" xfId="36144"/>
    <cellStyle name="SAPBEXheaderItem 14 2" xfId="36145"/>
    <cellStyle name="SAPBEXheaderItem 14 3" xfId="36146"/>
    <cellStyle name="SAPBEXheaderItem 15" xfId="36147"/>
    <cellStyle name="SAPBEXheaderItem 15 2" xfId="36148"/>
    <cellStyle name="SAPBEXheaderItem 15 3" xfId="36149"/>
    <cellStyle name="SAPBEXheaderItem 16" xfId="36150"/>
    <cellStyle name="SAPBEXheaderItem 17" xfId="36151"/>
    <cellStyle name="SAPBEXheaderItem 2" xfId="36152"/>
    <cellStyle name="SAPBEXheaderItem 2 10" xfId="36153"/>
    <cellStyle name="SAPBEXheaderItem 2 10 2" xfId="36154"/>
    <cellStyle name="SAPBEXheaderItem 2 10 3" xfId="36155"/>
    <cellStyle name="SAPBEXheaderItem 2 11" xfId="36156"/>
    <cellStyle name="SAPBEXheaderItem 2 11 2" xfId="36157"/>
    <cellStyle name="SAPBEXheaderItem 2 11 2 2" xfId="36158"/>
    <cellStyle name="SAPBEXheaderItem 2 11 3" xfId="36159"/>
    <cellStyle name="SAPBEXheaderItem 2 12" xfId="36160"/>
    <cellStyle name="SAPBEXheaderItem 2 12 2" xfId="36161"/>
    <cellStyle name="SAPBEXheaderItem 2 12 3" xfId="36162"/>
    <cellStyle name="SAPBEXheaderItem 2 13" xfId="36163"/>
    <cellStyle name="SAPBEXheaderItem 2 13 2" xfId="36164"/>
    <cellStyle name="SAPBEXheaderItem 2 13 3" xfId="36165"/>
    <cellStyle name="SAPBEXheaderItem 2 14" xfId="36166"/>
    <cellStyle name="SAPBEXheaderItem 2 14 2" xfId="36167"/>
    <cellStyle name="SAPBEXheaderItem 2 14 3" xfId="36168"/>
    <cellStyle name="SAPBEXheaderItem 2 15" xfId="36169"/>
    <cellStyle name="SAPBEXheaderItem 2 16" xfId="36170"/>
    <cellStyle name="SAPBEXheaderItem 2 2" xfId="36171"/>
    <cellStyle name="SAPBEXheaderItem 2 2 10" xfId="36172"/>
    <cellStyle name="SAPBEXheaderItem 2 2 10 2" xfId="36173"/>
    <cellStyle name="SAPBEXheaderItem 2 2 10 2 2" xfId="36174"/>
    <cellStyle name="SAPBEXheaderItem 2 2 10 3" xfId="36175"/>
    <cellStyle name="SAPBEXheaderItem 2 2 11" xfId="36176"/>
    <cellStyle name="SAPBEXheaderItem 2 2 11 2" xfId="36177"/>
    <cellStyle name="SAPBEXheaderItem 2 2 11 2 2" xfId="36178"/>
    <cellStyle name="SAPBEXheaderItem 2 2 11 3" xfId="36179"/>
    <cellStyle name="SAPBEXheaderItem 2 2 12" xfId="36180"/>
    <cellStyle name="SAPBEXheaderItem 2 2 13" xfId="36181"/>
    <cellStyle name="SAPBEXheaderItem 2 2 2" xfId="36182"/>
    <cellStyle name="SAPBEXheaderItem 2 2 2 2" xfId="36183"/>
    <cellStyle name="SAPBEXheaderItem 2 2 2 2 2" xfId="36184"/>
    <cellStyle name="SAPBEXheaderItem 2 2 2 2 2 2" xfId="36185"/>
    <cellStyle name="SAPBEXheaderItem 2 2 2 2 2 2 2" xfId="36186"/>
    <cellStyle name="SAPBEXheaderItem 2 2 2 2 2 3" xfId="36187"/>
    <cellStyle name="SAPBEXheaderItem 2 2 2 2 3" xfId="36188"/>
    <cellStyle name="SAPBEXheaderItem 2 2 2 2 3 2" xfId="36189"/>
    <cellStyle name="SAPBEXheaderItem 2 2 2 2 3 2 2" xfId="36190"/>
    <cellStyle name="SAPBEXheaderItem 2 2 2 2 3 3" xfId="36191"/>
    <cellStyle name="SAPBEXheaderItem 2 2 2 2 4" xfId="36192"/>
    <cellStyle name="SAPBEXheaderItem 2 2 2 2 4 2" xfId="36193"/>
    <cellStyle name="SAPBEXheaderItem 2 2 2 2 5" xfId="36194"/>
    <cellStyle name="SAPBEXheaderItem 2 2 2 2 5 2" xfId="36195"/>
    <cellStyle name="SAPBEXheaderItem 2 2 2 2 6" xfId="36196"/>
    <cellStyle name="SAPBEXheaderItem 2 2 2 3" xfId="36197"/>
    <cellStyle name="SAPBEXheaderItem 2 2 2 3 2" xfId="36198"/>
    <cellStyle name="SAPBEXheaderItem 2 2 2 3 2 2" xfId="36199"/>
    <cellStyle name="SAPBEXheaderItem 2 2 2 3 2 2 2" xfId="36200"/>
    <cellStyle name="SAPBEXheaderItem 2 2 2 3 2 3" xfId="36201"/>
    <cellStyle name="SAPBEXheaderItem 2 2 2 3 3" xfId="36202"/>
    <cellStyle name="SAPBEXheaderItem 2 2 2 3 3 2" xfId="36203"/>
    <cellStyle name="SAPBEXheaderItem 2 2 2 3 3 2 2" xfId="36204"/>
    <cellStyle name="SAPBEXheaderItem 2 2 2 3 3 3" xfId="36205"/>
    <cellStyle name="SAPBEXheaderItem 2 2 2 3 4" xfId="36206"/>
    <cellStyle name="SAPBEXheaderItem 2 2 2 3 4 2" xfId="36207"/>
    <cellStyle name="SAPBEXheaderItem 2 2 2 3 5" xfId="36208"/>
    <cellStyle name="SAPBEXheaderItem 2 2 2 3 5 2" xfId="36209"/>
    <cellStyle name="SAPBEXheaderItem 2 2 2 3 6" xfId="36210"/>
    <cellStyle name="SAPBEXheaderItem 2 2 2 4" xfId="36211"/>
    <cellStyle name="SAPBEXheaderItem 2 2 2 4 2" xfId="36212"/>
    <cellStyle name="SAPBEXheaderItem 2 2 2 4 2 2" xfId="36213"/>
    <cellStyle name="SAPBEXheaderItem 2 2 2 4 2 3" xfId="36214"/>
    <cellStyle name="SAPBEXheaderItem 2 2 2 4 3" xfId="36215"/>
    <cellStyle name="SAPBEXheaderItem 2 2 2 4 4" xfId="36216"/>
    <cellStyle name="SAPBEXheaderItem 2 2 2 5" xfId="36217"/>
    <cellStyle name="SAPBEXheaderItem 2 2 2 5 2" xfId="36218"/>
    <cellStyle name="SAPBEXheaderItem 2 2 2 5 2 2" xfId="36219"/>
    <cellStyle name="SAPBEXheaderItem 2 2 2 5 2 3" xfId="36220"/>
    <cellStyle name="SAPBEXheaderItem 2 2 2 5 3" xfId="36221"/>
    <cellStyle name="SAPBEXheaderItem 2 2 2 5 4" xfId="36222"/>
    <cellStyle name="SAPBEXheaderItem 2 2 2 6" xfId="36223"/>
    <cellStyle name="SAPBEXheaderItem 2 2 2 6 2" xfId="36224"/>
    <cellStyle name="SAPBEXheaderItem 2 2 2 6 2 2" xfId="36225"/>
    <cellStyle name="SAPBEXheaderItem 2 2 2 6 2 3" xfId="36226"/>
    <cellStyle name="SAPBEXheaderItem 2 2 2 6 3" xfId="36227"/>
    <cellStyle name="SAPBEXheaderItem 2 2 2 6 4" xfId="36228"/>
    <cellStyle name="SAPBEXheaderItem 2 2 2 7" xfId="36229"/>
    <cellStyle name="SAPBEXheaderItem 2 2 2 7 2" xfId="36230"/>
    <cellStyle name="SAPBEXheaderItem 2 2 2 7 3" xfId="36231"/>
    <cellStyle name="SAPBEXheaderItem 2 2 2 8" xfId="36232"/>
    <cellStyle name="SAPBEXheaderItem 2 2 2 9" xfId="36233"/>
    <cellStyle name="SAPBEXheaderItem 2 2 2_Other Benefits Allocation %" xfId="36234"/>
    <cellStyle name="SAPBEXheaderItem 2 2 3" xfId="36235"/>
    <cellStyle name="SAPBEXheaderItem 2 2 3 2" xfId="36236"/>
    <cellStyle name="SAPBEXheaderItem 2 2 3 2 2" xfId="36237"/>
    <cellStyle name="SAPBEXheaderItem 2 2 3 2 2 2" xfId="36238"/>
    <cellStyle name="SAPBEXheaderItem 2 2 3 2 2 3" xfId="36239"/>
    <cellStyle name="SAPBEXheaderItem 2 2 3 2 3" xfId="36240"/>
    <cellStyle name="SAPBEXheaderItem 2 2 3 2 4" xfId="36241"/>
    <cellStyle name="SAPBEXheaderItem 2 2 3 3" xfId="36242"/>
    <cellStyle name="SAPBEXheaderItem 2 2 3 3 2" xfId="36243"/>
    <cellStyle name="SAPBEXheaderItem 2 2 3 3 2 2" xfId="36244"/>
    <cellStyle name="SAPBEXheaderItem 2 2 3 3 2 3" xfId="36245"/>
    <cellStyle name="SAPBEXheaderItem 2 2 3 3 3" xfId="36246"/>
    <cellStyle name="SAPBEXheaderItem 2 2 3 3 4" xfId="36247"/>
    <cellStyle name="SAPBEXheaderItem 2 2 3 4" xfId="36248"/>
    <cellStyle name="SAPBEXheaderItem 2 2 3 4 2" xfId="36249"/>
    <cellStyle name="SAPBEXheaderItem 2 2 3 4 2 2" xfId="36250"/>
    <cellStyle name="SAPBEXheaderItem 2 2 3 4 2 3" xfId="36251"/>
    <cellStyle name="SAPBEXheaderItem 2 2 3 4 3" xfId="36252"/>
    <cellStyle name="SAPBEXheaderItem 2 2 3 4 4" xfId="36253"/>
    <cellStyle name="SAPBEXheaderItem 2 2 3 5" xfId="36254"/>
    <cellStyle name="SAPBEXheaderItem 2 2 3 5 2" xfId="36255"/>
    <cellStyle name="SAPBEXheaderItem 2 2 3 5 2 2" xfId="36256"/>
    <cellStyle name="SAPBEXheaderItem 2 2 3 5 2 3" xfId="36257"/>
    <cellStyle name="SAPBEXheaderItem 2 2 3 5 3" xfId="36258"/>
    <cellStyle name="SAPBEXheaderItem 2 2 3 5 4" xfId="36259"/>
    <cellStyle name="SAPBEXheaderItem 2 2 3 6" xfId="36260"/>
    <cellStyle name="SAPBEXheaderItem 2 2 3 6 2" xfId="36261"/>
    <cellStyle name="SAPBEXheaderItem 2 2 3 6 2 2" xfId="36262"/>
    <cellStyle name="SAPBEXheaderItem 2 2 3 6 2 3" xfId="36263"/>
    <cellStyle name="SAPBEXheaderItem 2 2 3 6 3" xfId="36264"/>
    <cellStyle name="SAPBEXheaderItem 2 2 3 6 4" xfId="36265"/>
    <cellStyle name="SAPBEXheaderItem 2 2 3 7" xfId="36266"/>
    <cellStyle name="SAPBEXheaderItem 2 2 3 7 2" xfId="36267"/>
    <cellStyle name="SAPBEXheaderItem 2 2 3 7 3" xfId="36268"/>
    <cellStyle name="SAPBEXheaderItem 2 2 3 8" xfId="36269"/>
    <cellStyle name="SAPBEXheaderItem 2 2 3 9" xfId="36270"/>
    <cellStyle name="SAPBEXheaderItem 2 2 4" xfId="36271"/>
    <cellStyle name="SAPBEXheaderItem 2 2 4 2" xfId="36272"/>
    <cellStyle name="SAPBEXheaderItem 2 2 4 2 2" xfId="36273"/>
    <cellStyle name="SAPBEXheaderItem 2 2 4 2 2 2" xfId="36274"/>
    <cellStyle name="SAPBEXheaderItem 2 2 4 2 2 3" xfId="36275"/>
    <cellStyle name="SAPBEXheaderItem 2 2 4 2 3" xfId="36276"/>
    <cellStyle name="SAPBEXheaderItem 2 2 4 2 4" xfId="36277"/>
    <cellStyle name="SAPBEXheaderItem 2 2 4 3" xfId="36278"/>
    <cellStyle name="SAPBEXheaderItem 2 2 4 3 2" xfId="36279"/>
    <cellStyle name="SAPBEXheaderItem 2 2 4 3 2 2" xfId="36280"/>
    <cellStyle name="SAPBEXheaderItem 2 2 4 3 2 3" xfId="36281"/>
    <cellStyle name="SAPBEXheaderItem 2 2 4 3 3" xfId="36282"/>
    <cellStyle name="SAPBEXheaderItem 2 2 4 3 4" xfId="36283"/>
    <cellStyle name="SAPBEXheaderItem 2 2 4 4" xfId="36284"/>
    <cellStyle name="SAPBEXheaderItem 2 2 4 4 2" xfId="36285"/>
    <cellStyle name="SAPBEXheaderItem 2 2 4 4 2 2" xfId="36286"/>
    <cellStyle name="SAPBEXheaderItem 2 2 4 4 2 3" xfId="36287"/>
    <cellStyle name="SAPBEXheaderItem 2 2 4 4 3" xfId="36288"/>
    <cellStyle name="SAPBEXheaderItem 2 2 4 4 4" xfId="36289"/>
    <cellStyle name="SAPBEXheaderItem 2 2 4 5" xfId="36290"/>
    <cellStyle name="SAPBEXheaderItem 2 2 4 5 2" xfId="36291"/>
    <cellStyle name="SAPBEXheaderItem 2 2 4 5 2 2" xfId="36292"/>
    <cellStyle name="SAPBEXheaderItem 2 2 4 5 2 3" xfId="36293"/>
    <cellStyle name="SAPBEXheaderItem 2 2 4 5 3" xfId="36294"/>
    <cellStyle name="SAPBEXheaderItem 2 2 4 5 4" xfId="36295"/>
    <cellStyle name="SAPBEXheaderItem 2 2 4 6" xfId="36296"/>
    <cellStyle name="SAPBEXheaderItem 2 2 4 6 2" xfId="36297"/>
    <cellStyle name="SAPBEXheaderItem 2 2 4 6 2 2" xfId="36298"/>
    <cellStyle name="SAPBEXheaderItem 2 2 4 6 2 3" xfId="36299"/>
    <cellStyle name="SAPBEXheaderItem 2 2 4 6 3" xfId="36300"/>
    <cellStyle name="SAPBEXheaderItem 2 2 4 6 4" xfId="36301"/>
    <cellStyle name="SAPBEXheaderItem 2 2 4 7" xfId="36302"/>
    <cellStyle name="SAPBEXheaderItem 2 2 4 7 2" xfId="36303"/>
    <cellStyle name="SAPBEXheaderItem 2 2 4 7 3" xfId="36304"/>
    <cellStyle name="SAPBEXheaderItem 2 2 4 8" xfId="36305"/>
    <cellStyle name="SAPBEXheaderItem 2 2 4 9" xfId="36306"/>
    <cellStyle name="SAPBEXheaderItem 2 2 5" xfId="36307"/>
    <cellStyle name="SAPBEXheaderItem 2 2 5 2" xfId="36308"/>
    <cellStyle name="SAPBEXheaderItem 2 2 5 2 2" xfId="36309"/>
    <cellStyle name="SAPBEXheaderItem 2 2 5 2 3" xfId="36310"/>
    <cellStyle name="SAPBEXheaderItem 2 2 5 3" xfId="36311"/>
    <cellStyle name="SAPBEXheaderItem 2 2 5 4" xfId="36312"/>
    <cellStyle name="SAPBEXheaderItem 2 2 6" xfId="36313"/>
    <cellStyle name="SAPBEXheaderItem 2 2 6 2" xfId="36314"/>
    <cellStyle name="SAPBEXheaderItem 2 2 6 2 2" xfId="36315"/>
    <cellStyle name="SAPBEXheaderItem 2 2 6 2 3" xfId="36316"/>
    <cellStyle name="SAPBEXheaderItem 2 2 6 3" xfId="36317"/>
    <cellStyle name="SAPBEXheaderItem 2 2 6 4" xfId="36318"/>
    <cellStyle name="SAPBEXheaderItem 2 2 7" xfId="36319"/>
    <cellStyle name="SAPBEXheaderItem 2 2 7 2" xfId="36320"/>
    <cellStyle name="SAPBEXheaderItem 2 2 7 2 2" xfId="36321"/>
    <cellStyle name="SAPBEXheaderItem 2 2 7 2 3" xfId="36322"/>
    <cellStyle name="SAPBEXheaderItem 2 2 7 3" xfId="36323"/>
    <cellStyle name="SAPBEXheaderItem 2 2 7 4" xfId="36324"/>
    <cellStyle name="SAPBEXheaderItem 2 2 8" xfId="36325"/>
    <cellStyle name="SAPBEXheaderItem 2 2 8 2" xfId="36326"/>
    <cellStyle name="SAPBEXheaderItem 2 2 8 2 2" xfId="36327"/>
    <cellStyle name="SAPBEXheaderItem 2 2 8 2 3" xfId="36328"/>
    <cellStyle name="SAPBEXheaderItem 2 2 8 3" xfId="36329"/>
    <cellStyle name="SAPBEXheaderItem 2 2 8 4" xfId="36330"/>
    <cellStyle name="SAPBEXheaderItem 2 2 9" xfId="36331"/>
    <cellStyle name="SAPBEXheaderItem 2 2 9 2" xfId="36332"/>
    <cellStyle name="SAPBEXheaderItem 2 2 9 2 2" xfId="36333"/>
    <cellStyle name="SAPBEXheaderItem 2 2 9 2 3" xfId="36334"/>
    <cellStyle name="SAPBEXheaderItem 2 2 9 3" xfId="36335"/>
    <cellStyle name="SAPBEXheaderItem 2 2 9 4" xfId="36336"/>
    <cellStyle name="SAPBEXheaderItem 2 2_Other Benefits Allocation %" xfId="36337"/>
    <cellStyle name="SAPBEXheaderItem 2 3" xfId="36338"/>
    <cellStyle name="SAPBEXheaderItem 2 3 10" xfId="36339"/>
    <cellStyle name="SAPBEXheaderItem 2 3 11" xfId="36340"/>
    <cellStyle name="SAPBEXheaderItem 2 3 11 2" xfId="36341"/>
    <cellStyle name="SAPBEXheaderItem 2 3 11 2 2" xfId="36342"/>
    <cellStyle name="SAPBEXheaderItem 2 3 11 3" xfId="36343"/>
    <cellStyle name="SAPBEXheaderItem 2 3 12" xfId="36344"/>
    <cellStyle name="SAPBEXheaderItem 2 3 2" xfId="36345"/>
    <cellStyle name="SAPBEXheaderItem 2 3 2 2" xfId="36346"/>
    <cellStyle name="SAPBEXheaderItem 2 3 2 2 2" xfId="36347"/>
    <cellStyle name="SAPBEXheaderItem 2 3 2 2 2 2" xfId="36348"/>
    <cellStyle name="SAPBEXheaderItem 2 3 2 2 2 2 2" xfId="36349"/>
    <cellStyle name="SAPBEXheaderItem 2 3 2 2 2 3" xfId="36350"/>
    <cellStyle name="SAPBEXheaderItem 2 3 2 2 3" xfId="36351"/>
    <cellStyle name="SAPBEXheaderItem 2 3 2 2 3 2" xfId="36352"/>
    <cellStyle name="SAPBEXheaderItem 2 3 2 2 3 2 2" xfId="36353"/>
    <cellStyle name="SAPBEXheaderItem 2 3 2 2 3 3" xfId="36354"/>
    <cellStyle name="SAPBEXheaderItem 2 3 2 2 4" xfId="36355"/>
    <cellStyle name="SAPBEXheaderItem 2 3 2 2 4 2" xfId="36356"/>
    <cellStyle name="SAPBEXheaderItem 2 3 2 2 5" xfId="36357"/>
    <cellStyle name="SAPBEXheaderItem 2 3 2 2 5 2" xfId="36358"/>
    <cellStyle name="SAPBEXheaderItem 2 3 2 2 6" xfId="36359"/>
    <cellStyle name="SAPBEXheaderItem 2 3 2 3" xfId="36360"/>
    <cellStyle name="SAPBEXheaderItem 2 3 2 3 2" xfId="36361"/>
    <cellStyle name="SAPBEXheaderItem 2 3 2 3 2 2" xfId="36362"/>
    <cellStyle name="SAPBEXheaderItem 2 3 2 3 2 2 2" xfId="36363"/>
    <cellStyle name="SAPBEXheaderItem 2 3 2 3 2 3" xfId="36364"/>
    <cellStyle name="SAPBEXheaderItem 2 3 2 3 3" xfId="36365"/>
    <cellStyle name="SAPBEXheaderItem 2 3 2 3 3 2" xfId="36366"/>
    <cellStyle name="SAPBEXheaderItem 2 3 2 3 3 2 2" xfId="36367"/>
    <cellStyle name="SAPBEXheaderItem 2 3 2 3 3 3" xfId="36368"/>
    <cellStyle name="SAPBEXheaderItem 2 3 2 3 4" xfId="36369"/>
    <cellStyle name="SAPBEXheaderItem 2 3 2 3 4 2" xfId="36370"/>
    <cellStyle name="SAPBEXheaderItem 2 3 2 3 5" xfId="36371"/>
    <cellStyle name="SAPBEXheaderItem 2 3 2 3 5 2" xfId="36372"/>
    <cellStyle name="SAPBEXheaderItem 2 3 2 3 6" xfId="36373"/>
    <cellStyle name="SAPBEXheaderItem 2 3 2 4" xfId="36374"/>
    <cellStyle name="SAPBEXheaderItem 2 3 2 4 2" xfId="36375"/>
    <cellStyle name="SAPBEXheaderItem 2 3 2 4 2 2" xfId="36376"/>
    <cellStyle name="SAPBEXheaderItem 2 3 2 4 3" xfId="36377"/>
    <cellStyle name="SAPBEXheaderItem 2 3 2 5" xfId="36378"/>
    <cellStyle name="SAPBEXheaderItem 2 3 2 5 2" xfId="36379"/>
    <cellStyle name="SAPBEXheaderItem 2 3 2 5 2 2" xfId="36380"/>
    <cellStyle name="SAPBEXheaderItem 2 3 2 5 3" xfId="36381"/>
    <cellStyle name="SAPBEXheaderItem 2 3 2 6" xfId="36382"/>
    <cellStyle name="SAPBEXheaderItem 2 3 2 6 2" xfId="36383"/>
    <cellStyle name="SAPBEXheaderItem 2 3 2 7" xfId="36384"/>
    <cellStyle name="SAPBEXheaderItem 2 3 2 7 2" xfId="36385"/>
    <cellStyle name="SAPBEXheaderItem 2 3 2 8" xfId="36386"/>
    <cellStyle name="SAPBEXheaderItem 2 3 2_Other Benefits Allocation %" xfId="36387"/>
    <cellStyle name="SAPBEXheaderItem 2 3 3" xfId="36388"/>
    <cellStyle name="SAPBEXheaderItem 2 3 3 2" xfId="36389"/>
    <cellStyle name="SAPBEXheaderItem 2 3 3 2 2" xfId="36390"/>
    <cellStyle name="SAPBEXheaderItem 2 3 3 2 3" xfId="36391"/>
    <cellStyle name="SAPBEXheaderItem 2 3 3 3" xfId="36392"/>
    <cellStyle name="SAPBEXheaderItem 2 3 3 4" xfId="36393"/>
    <cellStyle name="SAPBEXheaderItem 2 3 4" xfId="36394"/>
    <cellStyle name="SAPBEXheaderItem 2 3 4 2" xfId="36395"/>
    <cellStyle name="SAPBEXheaderItem 2 3 4 2 2" xfId="36396"/>
    <cellStyle name="SAPBEXheaderItem 2 3 4 2 3" xfId="36397"/>
    <cellStyle name="SAPBEXheaderItem 2 3 4 3" xfId="36398"/>
    <cellStyle name="SAPBEXheaderItem 2 3 4 4" xfId="36399"/>
    <cellStyle name="SAPBEXheaderItem 2 3 5" xfId="36400"/>
    <cellStyle name="SAPBEXheaderItem 2 3 5 2" xfId="36401"/>
    <cellStyle name="SAPBEXheaderItem 2 3 5 2 2" xfId="36402"/>
    <cellStyle name="SAPBEXheaderItem 2 3 5 2 3" xfId="36403"/>
    <cellStyle name="SAPBEXheaderItem 2 3 5 3" xfId="36404"/>
    <cellStyle name="SAPBEXheaderItem 2 3 5 4" xfId="36405"/>
    <cellStyle name="SAPBEXheaderItem 2 3 6" xfId="36406"/>
    <cellStyle name="SAPBEXheaderItem 2 3 6 2" xfId="36407"/>
    <cellStyle name="SAPBEXheaderItem 2 3 6 2 2" xfId="36408"/>
    <cellStyle name="SAPBEXheaderItem 2 3 6 2 3" xfId="36409"/>
    <cellStyle name="SAPBEXheaderItem 2 3 6 3" xfId="36410"/>
    <cellStyle name="SAPBEXheaderItem 2 3 6 4" xfId="36411"/>
    <cellStyle name="SAPBEXheaderItem 2 3 7" xfId="36412"/>
    <cellStyle name="SAPBEXheaderItem 2 3 7 2" xfId="36413"/>
    <cellStyle name="SAPBEXheaderItem 2 3 7 3" xfId="36414"/>
    <cellStyle name="SAPBEXheaderItem 2 3 8" xfId="36415"/>
    <cellStyle name="SAPBEXheaderItem 2 3 9" xfId="36416"/>
    <cellStyle name="SAPBEXheaderItem 2 3_Other Benefits Allocation %" xfId="36417"/>
    <cellStyle name="SAPBEXheaderItem 2 4" xfId="36418"/>
    <cellStyle name="SAPBEXheaderItem 2 4 2" xfId="36419"/>
    <cellStyle name="SAPBEXheaderItem 2 4 2 2" xfId="36420"/>
    <cellStyle name="SAPBEXheaderItem 2 4 2 2 2" xfId="36421"/>
    <cellStyle name="SAPBEXheaderItem 2 4 2 2 3" xfId="36422"/>
    <cellStyle name="SAPBEXheaderItem 2 4 2 3" xfId="36423"/>
    <cellStyle name="SAPBEXheaderItem 2 4 2 4" xfId="36424"/>
    <cellStyle name="SAPBEXheaderItem 2 4 3" xfId="36425"/>
    <cellStyle name="SAPBEXheaderItem 2 4 3 2" xfId="36426"/>
    <cellStyle name="SAPBEXheaderItem 2 4 3 2 2" xfId="36427"/>
    <cellStyle name="SAPBEXheaderItem 2 4 3 2 3" xfId="36428"/>
    <cellStyle name="SAPBEXheaderItem 2 4 3 3" xfId="36429"/>
    <cellStyle name="SAPBEXheaderItem 2 4 3 4" xfId="36430"/>
    <cellStyle name="SAPBEXheaderItem 2 4 4" xfId="36431"/>
    <cellStyle name="SAPBEXheaderItem 2 4 4 2" xfId="36432"/>
    <cellStyle name="SAPBEXheaderItem 2 4 4 2 2" xfId="36433"/>
    <cellStyle name="SAPBEXheaderItem 2 4 4 2 3" xfId="36434"/>
    <cellStyle name="SAPBEXheaderItem 2 4 4 3" xfId="36435"/>
    <cellStyle name="SAPBEXheaderItem 2 4 4 4" xfId="36436"/>
    <cellStyle name="SAPBEXheaderItem 2 4 5" xfId="36437"/>
    <cellStyle name="SAPBEXheaderItem 2 4 5 2" xfId="36438"/>
    <cellStyle name="SAPBEXheaderItem 2 4 5 2 2" xfId="36439"/>
    <cellStyle name="SAPBEXheaderItem 2 4 5 2 3" xfId="36440"/>
    <cellStyle name="SAPBEXheaderItem 2 4 5 3" xfId="36441"/>
    <cellStyle name="SAPBEXheaderItem 2 4 5 4" xfId="36442"/>
    <cellStyle name="SAPBEXheaderItem 2 4 6" xfId="36443"/>
    <cellStyle name="SAPBEXheaderItem 2 4 6 2" xfId="36444"/>
    <cellStyle name="SAPBEXheaderItem 2 4 6 2 2" xfId="36445"/>
    <cellStyle name="SAPBEXheaderItem 2 4 6 2 3" xfId="36446"/>
    <cellStyle name="SAPBEXheaderItem 2 4 6 3" xfId="36447"/>
    <cellStyle name="SAPBEXheaderItem 2 4 6 4" xfId="36448"/>
    <cellStyle name="SAPBEXheaderItem 2 4 7" xfId="36449"/>
    <cellStyle name="SAPBEXheaderItem 2 4 7 2" xfId="36450"/>
    <cellStyle name="SAPBEXheaderItem 2 4 7 3" xfId="36451"/>
    <cellStyle name="SAPBEXheaderItem 2 4 8" xfId="36452"/>
    <cellStyle name="SAPBEXheaderItem 2 4 9" xfId="36453"/>
    <cellStyle name="SAPBEXheaderItem 2 5" xfId="36454"/>
    <cellStyle name="SAPBEXheaderItem 2 5 2" xfId="36455"/>
    <cellStyle name="SAPBEXheaderItem 2 5 2 2" xfId="36456"/>
    <cellStyle name="SAPBEXheaderItem 2 5 2 2 2" xfId="36457"/>
    <cellStyle name="SAPBEXheaderItem 2 5 2 2 3" xfId="36458"/>
    <cellStyle name="SAPBEXheaderItem 2 5 2 3" xfId="36459"/>
    <cellStyle name="SAPBEXheaderItem 2 5 2 4" xfId="36460"/>
    <cellStyle name="SAPBEXheaderItem 2 5 3" xfId="36461"/>
    <cellStyle name="SAPBEXheaderItem 2 5 3 2" xfId="36462"/>
    <cellStyle name="SAPBEXheaderItem 2 5 3 2 2" xfId="36463"/>
    <cellStyle name="SAPBEXheaderItem 2 5 3 2 3" xfId="36464"/>
    <cellStyle name="SAPBEXheaderItem 2 5 3 3" xfId="36465"/>
    <cellStyle name="SAPBEXheaderItem 2 5 3 4" xfId="36466"/>
    <cellStyle name="SAPBEXheaderItem 2 5 4" xfId="36467"/>
    <cellStyle name="SAPBEXheaderItem 2 5 4 2" xfId="36468"/>
    <cellStyle name="SAPBEXheaderItem 2 5 4 2 2" xfId="36469"/>
    <cellStyle name="SAPBEXheaderItem 2 5 4 2 3" xfId="36470"/>
    <cellStyle name="SAPBEXheaderItem 2 5 4 3" xfId="36471"/>
    <cellStyle name="SAPBEXheaderItem 2 5 4 4" xfId="36472"/>
    <cellStyle name="SAPBEXheaderItem 2 5 5" xfId="36473"/>
    <cellStyle name="SAPBEXheaderItem 2 5 5 2" xfId="36474"/>
    <cellStyle name="SAPBEXheaderItem 2 5 5 2 2" xfId="36475"/>
    <cellStyle name="SAPBEXheaderItem 2 5 5 2 3" xfId="36476"/>
    <cellStyle name="SAPBEXheaderItem 2 5 5 3" xfId="36477"/>
    <cellStyle name="SAPBEXheaderItem 2 5 5 4" xfId="36478"/>
    <cellStyle name="SAPBEXheaderItem 2 5 6" xfId="36479"/>
    <cellStyle name="SAPBEXheaderItem 2 5 6 2" xfId="36480"/>
    <cellStyle name="SAPBEXheaderItem 2 5 6 2 2" xfId="36481"/>
    <cellStyle name="SAPBEXheaderItem 2 5 6 2 3" xfId="36482"/>
    <cellStyle name="SAPBEXheaderItem 2 5 6 3" xfId="36483"/>
    <cellStyle name="SAPBEXheaderItem 2 5 6 4" xfId="36484"/>
    <cellStyle name="SAPBEXheaderItem 2 5 7" xfId="36485"/>
    <cellStyle name="SAPBEXheaderItem 2 5 7 2" xfId="36486"/>
    <cellStyle name="SAPBEXheaderItem 2 5 7 3" xfId="36487"/>
    <cellStyle name="SAPBEXheaderItem 2 5 8" xfId="36488"/>
    <cellStyle name="SAPBEXheaderItem 2 5 9" xfId="36489"/>
    <cellStyle name="SAPBEXheaderItem 2 6" xfId="36490"/>
    <cellStyle name="SAPBEXheaderItem 2 6 2" xfId="36491"/>
    <cellStyle name="SAPBEXheaderItem 2 6 2 2" xfId="36492"/>
    <cellStyle name="SAPBEXheaderItem 2 6 2 3" xfId="36493"/>
    <cellStyle name="SAPBEXheaderItem 2 6 3" xfId="36494"/>
    <cellStyle name="SAPBEXheaderItem 2 6 4" xfId="36495"/>
    <cellStyle name="SAPBEXheaderItem 2 7" xfId="36496"/>
    <cellStyle name="SAPBEXheaderItem 2 7 2" xfId="36497"/>
    <cellStyle name="SAPBEXheaderItem 2 7 2 2" xfId="36498"/>
    <cellStyle name="SAPBEXheaderItem 2 7 2 3" xfId="36499"/>
    <cellStyle name="SAPBEXheaderItem 2 7 3" xfId="36500"/>
    <cellStyle name="SAPBEXheaderItem 2 7 4" xfId="36501"/>
    <cellStyle name="SAPBEXheaderItem 2 8" xfId="36502"/>
    <cellStyle name="SAPBEXheaderItem 2 8 2" xfId="36503"/>
    <cellStyle name="SAPBEXheaderItem 2 8 2 2" xfId="36504"/>
    <cellStyle name="SAPBEXheaderItem 2 8 2 3" xfId="36505"/>
    <cellStyle name="SAPBEXheaderItem 2 8 3" xfId="36506"/>
    <cellStyle name="SAPBEXheaderItem 2 8 4" xfId="36507"/>
    <cellStyle name="SAPBEXheaderItem 2 9" xfId="36508"/>
    <cellStyle name="SAPBEXheaderItem 2 9 2" xfId="36509"/>
    <cellStyle name="SAPBEXheaderItem 2 9 2 2" xfId="36510"/>
    <cellStyle name="SAPBEXheaderItem 2 9 2 3" xfId="36511"/>
    <cellStyle name="SAPBEXheaderItem 2 9 3" xfId="36512"/>
    <cellStyle name="SAPBEXheaderItem 2 9 4" xfId="36513"/>
    <cellStyle name="SAPBEXheaderItem 2_3) LTD 2014 FPL Exp Mid Yr" xfId="36514"/>
    <cellStyle name="SAPBEXheaderItem 3" xfId="36515"/>
    <cellStyle name="SAPBEXheaderItem 3 10" xfId="36516"/>
    <cellStyle name="SAPBEXheaderItem 3 10 2" xfId="36517"/>
    <cellStyle name="SAPBEXheaderItem 3 10 3" xfId="36518"/>
    <cellStyle name="SAPBEXheaderItem 3 11" xfId="36519"/>
    <cellStyle name="SAPBEXheaderItem 3 12" xfId="36520"/>
    <cellStyle name="SAPBEXheaderItem 3 2" xfId="36521"/>
    <cellStyle name="SAPBEXheaderItem 3 2 2" xfId="36522"/>
    <cellStyle name="SAPBEXheaderItem 3 2 2 2" xfId="36523"/>
    <cellStyle name="SAPBEXheaderItem 3 2 2 2 2" xfId="36524"/>
    <cellStyle name="SAPBEXheaderItem 3 2 2 2 3" xfId="36525"/>
    <cellStyle name="SAPBEXheaderItem 3 2 2 3" xfId="36526"/>
    <cellStyle name="SAPBEXheaderItem 3 2 2 4" xfId="36527"/>
    <cellStyle name="SAPBEXheaderItem 3 2 3" xfId="36528"/>
    <cellStyle name="SAPBEXheaderItem 3 2 3 2" xfId="36529"/>
    <cellStyle name="SAPBEXheaderItem 3 2 3 2 2" xfId="36530"/>
    <cellStyle name="SAPBEXheaderItem 3 2 3 2 3" xfId="36531"/>
    <cellStyle name="SAPBEXheaderItem 3 2 3 3" xfId="36532"/>
    <cellStyle name="SAPBEXheaderItem 3 2 3 4" xfId="36533"/>
    <cellStyle name="SAPBEXheaderItem 3 2 4" xfId="36534"/>
    <cellStyle name="SAPBEXheaderItem 3 2 4 2" xfId="36535"/>
    <cellStyle name="SAPBEXheaderItem 3 2 4 2 2" xfId="36536"/>
    <cellStyle name="SAPBEXheaderItem 3 2 4 2 3" xfId="36537"/>
    <cellStyle name="SAPBEXheaderItem 3 2 4 3" xfId="36538"/>
    <cellStyle name="SAPBEXheaderItem 3 2 4 4" xfId="36539"/>
    <cellStyle name="SAPBEXheaderItem 3 2 5" xfId="36540"/>
    <cellStyle name="SAPBEXheaderItem 3 2 5 2" xfId="36541"/>
    <cellStyle name="SAPBEXheaderItem 3 2 5 2 2" xfId="36542"/>
    <cellStyle name="SAPBEXheaderItem 3 2 5 2 3" xfId="36543"/>
    <cellStyle name="SAPBEXheaderItem 3 2 5 3" xfId="36544"/>
    <cellStyle name="SAPBEXheaderItem 3 2 5 4" xfId="36545"/>
    <cellStyle name="SAPBEXheaderItem 3 2 6" xfId="36546"/>
    <cellStyle name="SAPBEXheaderItem 3 2 6 2" xfId="36547"/>
    <cellStyle name="SAPBEXheaderItem 3 2 6 2 2" xfId="36548"/>
    <cellStyle name="SAPBEXheaderItem 3 2 6 2 3" xfId="36549"/>
    <cellStyle name="SAPBEXheaderItem 3 2 6 3" xfId="36550"/>
    <cellStyle name="SAPBEXheaderItem 3 2 6 4" xfId="36551"/>
    <cellStyle name="SAPBEXheaderItem 3 2 7" xfId="36552"/>
    <cellStyle name="SAPBEXheaderItem 3 2 7 2" xfId="36553"/>
    <cellStyle name="SAPBEXheaderItem 3 2 7 3" xfId="36554"/>
    <cellStyle name="SAPBEXheaderItem 3 2 8" xfId="36555"/>
    <cellStyle name="SAPBEXheaderItem 3 2 9" xfId="36556"/>
    <cellStyle name="SAPBEXheaderItem 3 3" xfId="36557"/>
    <cellStyle name="SAPBEXheaderItem 3 3 2" xfId="36558"/>
    <cellStyle name="SAPBEXheaderItem 3 3 2 2" xfId="36559"/>
    <cellStyle name="SAPBEXheaderItem 3 3 2 2 2" xfId="36560"/>
    <cellStyle name="SAPBEXheaderItem 3 3 2 2 3" xfId="36561"/>
    <cellStyle name="SAPBEXheaderItem 3 3 2 3" xfId="36562"/>
    <cellStyle name="SAPBEXheaderItem 3 3 2 4" xfId="36563"/>
    <cellStyle name="SAPBEXheaderItem 3 3 3" xfId="36564"/>
    <cellStyle name="SAPBEXheaderItem 3 3 3 2" xfId="36565"/>
    <cellStyle name="SAPBEXheaderItem 3 3 3 2 2" xfId="36566"/>
    <cellStyle name="SAPBEXheaderItem 3 3 3 2 3" xfId="36567"/>
    <cellStyle name="SAPBEXheaderItem 3 3 3 3" xfId="36568"/>
    <cellStyle name="SAPBEXheaderItem 3 3 3 4" xfId="36569"/>
    <cellStyle name="SAPBEXheaderItem 3 3 4" xfId="36570"/>
    <cellStyle name="SAPBEXheaderItem 3 3 4 2" xfId="36571"/>
    <cellStyle name="SAPBEXheaderItem 3 3 4 2 2" xfId="36572"/>
    <cellStyle name="SAPBEXheaderItem 3 3 4 2 3" xfId="36573"/>
    <cellStyle name="SAPBEXheaderItem 3 3 4 3" xfId="36574"/>
    <cellStyle name="SAPBEXheaderItem 3 3 4 4" xfId="36575"/>
    <cellStyle name="SAPBEXheaderItem 3 3 5" xfId="36576"/>
    <cellStyle name="SAPBEXheaderItem 3 3 5 2" xfId="36577"/>
    <cellStyle name="SAPBEXheaderItem 3 3 5 2 2" xfId="36578"/>
    <cellStyle name="SAPBEXheaderItem 3 3 5 2 3" xfId="36579"/>
    <cellStyle name="SAPBEXheaderItem 3 3 5 3" xfId="36580"/>
    <cellStyle name="SAPBEXheaderItem 3 3 5 4" xfId="36581"/>
    <cellStyle name="SAPBEXheaderItem 3 3 6" xfId="36582"/>
    <cellStyle name="SAPBEXheaderItem 3 3 6 2" xfId="36583"/>
    <cellStyle name="SAPBEXheaderItem 3 3 6 2 2" xfId="36584"/>
    <cellStyle name="SAPBEXheaderItem 3 3 6 2 3" xfId="36585"/>
    <cellStyle name="SAPBEXheaderItem 3 3 6 3" xfId="36586"/>
    <cellStyle name="SAPBEXheaderItem 3 3 6 4" xfId="36587"/>
    <cellStyle name="SAPBEXheaderItem 3 3 7" xfId="36588"/>
    <cellStyle name="SAPBEXheaderItem 3 3 7 2" xfId="36589"/>
    <cellStyle name="SAPBEXheaderItem 3 3 7 3" xfId="36590"/>
    <cellStyle name="SAPBEXheaderItem 3 3 8" xfId="36591"/>
    <cellStyle name="SAPBEXheaderItem 3 3 9" xfId="36592"/>
    <cellStyle name="SAPBEXheaderItem 3 4" xfId="36593"/>
    <cellStyle name="SAPBEXheaderItem 3 4 2" xfId="36594"/>
    <cellStyle name="SAPBEXheaderItem 3 4 2 2" xfId="36595"/>
    <cellStyle name="SAPBEXheaderItem 3 4 2 2 2" xfId="36596"/>
    <cellStyle name="SAPBEXheaderItem 3 4 2 2 3" xfId="36597"/>
    <cellStyle name="SAPBEXheaderItem 3 4 2 3" xfId="36598"/>
    <cellStyle name="SAPBEXheaderItem 3 4 2 4" xfId="36599"/>
    <cellStyle name="SAPBEXheaderItem 3 4 3" xfId="36600"/>
    <cellStyle name="SAPBEXheaderItem 3 4 3 2" xfId="36601"/>
    <cellStyle name="SAPBEXheaderItem 3 4 3 2 2" xfId="36602"/>
    <cellStyle name="SAPBEXheaderItem 3 4 3 2 3" xfId="36603"/>
    <cellStyle name="SAPBEXheaderItem 3 4 3 3" xfId="36604"/>
    <cellStyle name="SAPBEXheaderItem 3 4 3 4" xfId="36605"/>
    <cellStyle name="SAPBEXheaderItem 3 4 4" xfId="36606"/>
    <cellStyle name="SAPBEXheaderItem 3 4 4 2" xfId="36607"/>
    <cellStyle name="SAPBEXheaderItem 3 4 4 2 2" xfId="36608"/>
    <cellStyle name="SAPBEXheaderItem 3 4 4 2 3" xfId="36609"/>
    <cellStyle name="SAPBEXheaderItem 3 4 4 3" xfId="36610"/>
    <cellStyle name="SAPBEXheaderItem 3 4 4 4" xfId="36611"/>
    <cellStyle name="SAPBEXheaderItem 3 4 5" xfId="36612"/>
    <cellStyle name="SAPBEXheaderItem 3 4 5 2" xfId="36613"/>
    <cellStyle name="SAPBEXheaderItem 3 4 5 2 2" xfId="36614"/>
    <cellStyle name="SAPBEXheaderItem 3 4 5 2 3" xfId="36615"/>
    <cellStyle name="SAPBEXheaderItem 3 4 5 3" xfId="36616"/>
    <cellStyle name="SAPBEXheaderItem 3 4 5 4" xfId="36617"/>
    <cellStyle name="SAPBEXheaderItem 3 4 6" xfId="36618"/>
    <cellStyle name="SAPBEXheaderItem 3 4 6 2" xfId="36619"/>
    <cellStyle name="SAPBEXheaderItem 3 4 6 2 2" xfId="36620"/>
    <cellStyle name="SAPBEXheaderItem 3 4 6 2 3" xfId="36621"/>
    <cellStyle name="SAPBEXheaderItem 3 4 6 3" xfId="36622"/>
    <cellStyle name="SAPBEXheaderItem 3 4 6 4" xfId="36623"/>
    <cellStyle name="SAPBEXheaderItem 3 4 7" xfId="36624"/>
    <cellStyle name="SAPBEXheaderItem 3 4 7 2" xfId="36625"/>
    <cellStyle name="SAPBEXheaderItem 3 4 7 3" xfId="36626"/>
    <cellStyle name="SAPBEXheaderItem 3 4 8" xfId="36627"/>
    <cellStyle name="SAPBEXheaderItem 3 4 9" xfId="36628"/>
    <cellStyle name="SAPBEXheaderItem 3 5" xfId="36629"/>
    <cellStyle name="SAPBEXheaderItem 3 5 2" xfId="36630"/>
    <cellStyle name="SAPBEXheaderItem 3 5 2 2" xfId="36631"/>
    <cellStyle name="SAPBEXheaderItem 3 5 2 3" xfId="36632"/>
    <cellStyle name="SAPBEXheaderItem 3 5 3" xfId="36633"/>
    <cellStyle name="SAPBEXheaderItem 3 5 4" xfId="36634"/>
    <cellStyle name="SAPBEXheaderItem 3 6" xfId="36635"/>
    <cellStyle name="SAPBEXheaderItem 3 6 2" xfId="36636"/>
    <cellStyle name="SAPBEXheaderItem 3 6 2 2" xfId="36637"/>
    <cellStyle name="SAPBEXheaderItem 3 6 2 3" xfId="36638"/>
    <cellStyle name="SAPBEXheaderItem 3 6 3" xfId="36639"/>
    <cellStyle name="SAPBEXheaderItem 3 6 4" xfId="36640"/>
    <cellStyle name="SAPBEXheaderItem 3 7" xfId="36641"/>
    <cellStyle name="SAPBEXheaderItem 3 7 2" xfId="36642"/>
    <cellStyle name="SAPBEXheaderItem 3 7 2 2" xfId="36643"/>
    <cellStyle name="SAPBEXheaderItem 3 7 2 3" xfId="36644"/>
    <cellStyle name="SAPBEXheaderItem 3 7 3" xfId="36645"/>
    <cellStyle name="SAPBEXheaderItem 3 7 4" xfId="36646"/>
    <cellStyle name="SAPBEXheaderItem 3 8" xfId="36647"/>
    <cellStyle name="SAPBEXheaderItem 3 8 2" xfId="36648"/>
    <cellStyle name="SAPBEXheaderItem 3 8 2 2" xfId="36649"/>
    <cellStyle name="SAPBEXheaderItem 3 8 2 3" xfId="36650"/>
    <cellStyle name="SAPBEXheaderItem 3 8 3" xfId="36651"/>
    <cellStyle name="SAPBEXheaderItem 3 8 4" xfId="36652"/>
    <cellStyle name="SAPBEXheaderItem 3 9" xfId="36653"/>
    <cellStyle name="SAPBEXheaderItem 3 9 2" xfId="36654"/>
    <cellStyle name="SAPBEXheaderItem 3 9 2 2" xfId="36655"/>
    <cellStyle name="SAPBEXheaderItem 3 9 2 3" xfId="36656"/>
    <cellStyle name="SAPBEXheaderItem 3 9 3" xfId="36657"/>
    <cellStyle name="SAPBEXheaderItem 3 9 4" xfId="36658"/>
    <cellStyle name="SAPBEXheaderItem 3_Other Benefits Allocation %" xfId="36659"/>
    <cellStyle name="SAPBEXheaderItem 4" xfId="36660"/>
    <cellStyle name="SAPBEXheaderItem 4 2" xfId="36661"/>
    <cellStyle name="SAPBEXheaderItem 4 2 2" xfId="36662"/>
    <cellStyle name="SAPBEXheaderItem 4 2 2 2" xfId="36663"/>
    <cellStyle name="SAPBEXheaderItem 4 2 2 2 2" xfId="36664"/>
    <cellStyle name="SAPBEXheaderItem 4 2 2 2 2 2" xfId="36665"/>
    <cellStyle name="SAPBEXheaderItem 4 2 2 2 3" xfId="36666"/>
    <cellStyle name="SAPBEXheaderItem 4 2 2 3" xfId="36667"/>
    <cellStyle name="SAPBEXheaderItem 4 2 2 3 2" xfId="36668"/>
    <cellStyle name="SAPBEXheaderItem 4 2 2 3 2 2" xfId="36669"/>
    <cellStyle name="SAPBEXheaderItem 4 2 2 3 3" xfId="36670"/>
    <cellStyle name="SAPBEXheaderItem 4 2 2 4" xfId="36671"/>
    <cellStyle name="SAPBEXheaderItem 4 2 2 4 2" xfId="36672"/>
    <cellStyle name="SAPBEXheaderItem 4 2 2 5" xfId="36673"/>
    <cellStyle name="SAPBEXheaderItem 4 2 2 5 2" xfId="36674"/>
    <cellStyle name="SAPBEXheaderItem 4 2 2 6" xfId="36675"/>
    <cellStyle name="SAPBEXheaderItem 4 2 3" xfId="36676"/>
    <cellStyle name="SAPBEXheaderItem 4 2 3 2" xfId="36677"/>
    <cellStyle name="SAPBEXheaderItem 4 2 3 2 2" xfId="36678"/>
    <cellStyle name="SAPBEXheaderItem 4 2 3 2 2 2" xfId="36679"/>
    <cellStyle name="SAPBEXheaderItem 4 2 3 2 3" xfId="36680"/>
    <cellStyle name="SAPBEXheaderItem 4 2 3 3" xfId="36681"/>
    <cellStyle name="SAPBEXheaderItem 4 2 3 3 2" xfId="36682"/>
    <cellStyle name="SAPBEXheaderItem 4 2 3 3 2 2" xfId="36683"/>
    <cellStyle name="SAPBEXheaderItem 4 2 3 3 3" xfId="36684"/>
    <cellStyle name="SAPBEXheaderItem 4 2 3 4" xfId="36685"/>
    <cellStyle name="SAPBEXheaderItem 4 2 3 4 2" xfId="36686"/>
    <cellStyle name="SAPBEXheaderItem 4 2 3 5" xfId="36687"/>
    <cellStyle name="SAPBEXheaderItem 4 2 3 5 2" xfId="36688"/>
    <cellStyle name="SAPBEXheaderItem 4 2 3 6" xfId="36689"/>
    <cellStyle name="SAPBEXheaderItem 4 2 4" xfId="36690"/>
    <cellStyle name="SAPBEXheaderItem 4 2 4 2" xfId="36691"/>
    <cellStyle name="SAPBEXheaderItem 4 2 4 2 2" xfId="36692"/>
    <cellStyle name="SAPBEXheaderItem 4 2 4 2 2 2" xfId="36693"/>
    <cellStyle name="SAPBEXheaderItem 4 2 4 2 3" xfId="36694"/>
    <cellStyle name="SAPBEXheaderItem 4 2 4 3" xfId="36695"/>
    <cellStyle name="SAPBEXheaderItem 4 2 4 3 2" xfId="36696"/>
    <cellStyle name="SAPBEXheaderItem 4 2 4 3 2 2" xfId="36697"/>
    <cellStyle name="SAPBEXheaderItem 4 2 4 3 3" xfId="36698"/>
    <cellStyle name="SAPBEXheaderItem 4 2 4 4" xfId="36699"/>
    <cellStyle name="SAPBEXheaderItem 4 2 4 4 2" xfId="36700"/>
    <cellStyle name="SAPBEXheaderItem 4 2 4 5" xfId="36701"/>
    <cellStyle name="SAPBEXheaderItem 4 2 4 5 2" xfId="36702"/>
    <cellStyle name="SAPBEXheaderItem 4 2 4 6" xfId="36703"/>
    <cellStyle name="SAPBEXheaderItem 4 2 5" xfId="36704"/>
    <cellStyle name="SAPBEXheaderItem 4 2 5 2" xfId="36705"/>
    <cellStyle name="SAPBEXheaderItem 4 2 5 2 2" xfId="36706"/>
    <cellStyle name="SAPBEXheaderItem 4 2 5 3" xfId="36707"/>
    <cellStyle name="SAPBEXheaderItem 4 2 6" xfId="36708"/>
    <cellStyle name="SAPBEXheaderItem 4 2_Other Benefits Allocation %" xfId="36709"/>
    <cellStyle name="SAPBEXheaderItem 4 3" xfId="36710"/>
    <cellStyle name="SAPBEXheaderItem 4 3 2" xfId="36711"/>
    <cellStyle name="SAPBEXheaderItem 4 3 2 2" xfId="36712"/>
    <cellStyle name="SAPBEXheaderItem 4 3 2 3" xfId="36713"/>
    <cellStyle name="SAPBEXheaderItem 4 3 3" xfId="36714"/>
    <cellStyle name="SAPBEXheaderItem 4 3 4" xfId="36715"/>
    <cellStyle name="SAPBEXheaderItem 4 3_Other Benefits Allocation %" xfId="36716"/>
    <cellStyle name="SAPBEXheaderItem 4 4" xfId="36717"/>
    <cellStyle name="SAPBEXheaderItem 4 4 2" xfId="36718"/>
    <cellStyle name="SAPBEXheaderItem 4 4 2 2" xfId="36719"/>
    <cellStyle name="SAPBEXheaderItem 4 4 2 2 2" xfId="36720"/>
    <cellStyle name="SAPBEXheaderItem 4 4 2 2 2 2" xfId="36721"/>
    <cellStyle name="SAPBEXheaderItem 4 4 2 2 3" xfId="36722"/>
    <cellStyle name="SAPBEXheaderItem 4 4 2 3" xfId="36723"/>
    <cellStyle name="SAPBEXheaderItem 4 4 2 3 2" xfId="36724"/>
    <cellStyle name="SAPBEXheaderItem 4 4 2 3 2 2" xfId="36725"/>
    <cellStyle name="SAPBEXheaderItem 4 4 2 3 3" xfId="36726"/>
    <cellStyle name="SAPBEXheaderItem 4 4 2 4" xfId="36727"/>
    <cellStyle name="SAPBEXheaderItem 4 4 2 4 2" xfId="36728"/>
    <cellStyle name="SAPBEXheaderItem 4 4 2 5" xfId="36729"/>
    <cellStyle name="SAPBEXheaderItem 4 4 2 5 2" xfId="36730"/>
    <cellStyle name="SAPBEXheaderItem 4 4 2 6" xfId="36731"/>
    <cellStyle name="SAPBEXheaderItem 4 4 3" xfId="36732"/>
    <cellStyle name="SAPBEXheaderItem 4 4 3 2" xfId="36733"/>
    <cellStyle name="SAPBEXheaderItem 4 4 3 2 2" xfId="36734"/>
    <cellStyle name="SAPBEXheaderItem 4 4 3 2 2 2" xfId="36735"/>
    <cellStyle name="SAPBEXheaderItem 4 4 3 2 3" xfId="36736"/>
    <cellStyle name="SAPBEXheaderItem 4 4 3 3" xfId="36737"/>
    <cellStyle name="SAPBEXheaderItem 4 4 3 3 2" xfId="36738"/>
    <cellStyle name="SAPBEXheaderItem 4 4 3 3 2 2" xfId="36739"/>
    <cellStyle name="SAPBEXheaderItem 4 4 3 3 3" xfId="36740"/>
    <cellStyle name="SAPBEXheaderItem 4 4 3 4" xfId="36741"/>
    <cellStyle name="SAPBEXheaderItem 4 4 3 4 2" xfId="36742"/>
    <cellStyle name="SAPBEXheaderItem 4 4 3 5" xfId="36743"/>
    <cellStyle name="SAPBEXheaderItem 4 4 3 5 2" xfId="36744"/>
    <cellStyle name="SAPBEXheaderItem 4 4 3 6" xfId="36745"/>
    <cellStyle name="SAPBEXheaderItem 4 4 4" xfId="36746"/>
    <cellStyle name="SAPBEXheaderItem 4 4 4 2" xfId="36747"/>
    <cellStyle name="SAPBEXheaderItem 4 4 4 2 2" xfId="36748"/>
    <cellStyle name="SAPBEXheaderItem 4 4 4 3" xfId="36749"/>
    <cellStyle name="SAPBEXheaderItem 4 4 5" xfId="36750"/>
    <cellStyle name="SAPBEXheaderItem 4 4 5 2" xfId="36751"/>
    <cellStyle name="SAPBEXheaderItem 4 4 5 2 2" xfId="36752"/>
    <cellStyle name="SAPBEXheaderItem 4 4 5 3" xfId="36753"/>
    <cellStyle name="SAPBEXheaderItem 4 4 6" xfId="36754"/>
    <cellStyle name="SAPBEXheaderItem 4 4 6 2" xfId="36755"/>
    <cellStyle name="SAPBEXheaderItem 4 4 7" xfId="36756"/>
    <cellStyle name="SAPBEXheaderItem 4 4 7 2" xfId="36757"/>
    <cellStyle name="SAPBEXheaderItem 4 4 8" xfId="36758"/>
    <cellStyle name="SAPBEXheaderItem 4 4_Other Benefits Allocation %" xfId="36759"/>
    <cellStyle name="SAPBEXheaderItem 4 5" xfId="36760"/>
    <cellStyle name="SAPBEXheaderItem 4 5 2" xfId="36761"/>
    <cellStyle name="SAPBEXheaderItem 4 5 2 2" xfId="36762"/>
    <cellStyle name="SAPBEXheaderItem 4 5 2 3" xfId="36763"/>
    <cellStyle name="SAPBEXheaderItem 4 5 3" xfId="36764"/>
    <cellStyle name="SAPBEXheaderItem 4 5 4" xfId="36765"/>
    <cellStyle name="SAPBEXheaderItem 4 6" xfId="36766"/>
    <cellStyle name="SAPBEXheaderItem 4 6 2" xfId="36767"/>
    <cellStyle name="SAPBEXheaderItem 4 6 2 2" xfId="36768"/>
    <cellStyle name="SAPBEXheaderItem 4 6 2 3" xfId="36769"/>
    <cellStyle name="SAPBEXheaderItem 4 6 3" xfId="36770"/>
    <cellStyle name="SAPBEXheaderItem 4 6 4" xfId="36771"/>
    <cellStyle name="SAPBEXheaderItem 4 7" xfId="36772"/>
    <cellStyle name="SAPBEXheaderItem 4 7 2" xfId="36773"/>
    <cellStyle name="SAPBEXheaderItem 4 7 2 2" xfId="36774"/>
    <cellStyle name="SAPBEXheaderItem 4 7 3" xfId="36775"/>
    <cellStyle name="SAPBEXheaderItem 4 8" xfId="36776"/>
    <cellStyle name="SAPBEXheaderItem 4 8 2" xfId="36777"/>
    <cellStyle name="SAPBEXheaderItem 4 8 2 2" xfId="36778"/>
    <cellStyle name="SAPBEXheaderItem 4 8 3" xfId="36779"/>
    <cellStyle name="SAPBEXheaderItem 4 9" xfId="36780"/>
    <cellStyle name="SAPBEXheaderItem 4_401K Summary" xfId="36781"/>
    <cellStyle name="SAPBEXheaderItem 5" xfId="36782"/>
    <cellStyle name="SAPBEXheaderItem 5 2" xfId="36783"/>
    <cellStyle name="SAPBEXheaderItem 5 2 2" xfId="36784"/>
    <cellStyle name="SAPBEXheaderItem 5 2 2 2" xfId="36785"/>
    <cellStyle name="SAPBEXheaderItem 5 2 2 3" xfId="36786"/>
    <cellStyle name="SAPBEXheaderItem 5 2 3" xfId="36787"/>
    <cellStyle name="SAPBEXheaderItem 5 2 4" xfId="36788"/>
    <cellStyle name="SAPBEXheaderItem 5 3" xfId="36789"/>
    <cellStyle name="SAPBEXheaderItem 5 3 2" xfId="36790"/>
    <cellStyle name="SAPBEXheaderItem 5 3 2 2" xfId="36791"/>
    <cellStyle name="SAPBEXheaderItem 5 3 2 3" xfId="36792"/>
    <cellStyle name="SAPBEXheaderItem 5 3 3" xfId="36793"/>
    <cellStyle name="SAPBEXheaderItem 5 3 4" xfId="36794"/>
    <cellStyle name="SAPBEXheaderItem 5 4" xfId="36795"/>
    <cellStyle name="SAPBEXheaderItem 5 4 2" xfId="36796"/>
    <cellStyle name="SAPBEXheaderItem 5 4 2 2" xfId="36797"/>
    <cellStyle name="SAPBEXheaderItem 5 4 2 3" xfId="36798"/>
    <cellStyle name="SAPBEXheaderItem 5 4 3" xfId="36799"/>
    <cellStyle name="SAPBEXheaderItem 5 4 4" xfId="36800"/>
    <cellStyle name="SAPBEXheaderItem 5 5" xfId="36801"/>
    <cellStyle name="SAPBEXheaderItem 5 5 2" xfId="36802"/>
    <cellStyle name="SAPBEXheaderItem 5 5 2 2" xfId="36803"/>
    <cellStyle name="SAPBEXheaderItem 5 5 2 3" xfId="36804"/>
    <cellStyle name="SAPBEXheaderItem 5 5 3" xfId="36805"/>
    <cellStyle name="SAPBEXheaderItem 5 5 4" xfId="36806"/>
    <cellStyle name="SAPBEXheaderItem 5 6" xfId="36807"/>
    <cellStyle name="SAPBEXheaderItem 5 6 2" xfId="36808"/>
    <cellStyle name="SAPBEXheaderItem 5 6 2 2" xfId="36809"/>
    <cellStyle name="SAPBEXheaderItem 5 6 2 3" xfId="36810"/>
    <cellStyle name="SAPBEXheaderItem 5 6 3" xfId="36811"/>
    <cellStyle name="SAPBEXheaderItem 5 6 4" xfId="36812"/>
    <cellStyle name="SAPBEXheaderItem 5 7" xfId="36813"/>
    <cellStyle name="SAPBEXheaderItem 5 7 2" xfId="36814"/>
    <cellStyle name="SAPBEXheaderItem 5 7 3" xfId="36815"/>
    <cellStyle name="SAPBEXheaderItem 5 8" xfId="36816"/>
    <cellStyle name="SAPBEXheaderItem 5 9" xfId="36817"/>
    <cellStyle name="SAPBEXheaderItem 5_Other Benefits Allocation %" xfId="36818"/>
    <cellStyle name="SAPBEXheaderItem 6" xfId="36819"/>
    <cellStyle name="SAPBEXheaderItem 6 2" xfId="36820"/>
    <cellStyle name="SAPBEXheaderItem 6 2 2" xfId="36821"/>
    <cellStyle name="SAPBEXheaderItem 6 2 2 2" xfId="36822"/>
    <cellStyle name="SAPBEXheaderItem 6 2 2 3" xfId="36823"/>
    <cellStyle name="SAPBEXheaderItem 6 2 3" xfId="36824"/>
    <cellStyle name="SAPBEXheaderItem 6 2 4" xfId="36825"/>
    <cellStyle name="SAPBEXheaderItem 6 3" xfId="36826"/>
    <cellStyle name="SAPBEXheaderItem 6 3 2" xfId="36827"/>
    <cellStyle name="SAPBEXheaderItem 6 3 2 2" xfId="36828"/>
    <cellStyle name="SAPBEXheaderItem 6 3 2 3" xfId="36829"/>
    <cellStyle name="SAPBEXheaderItem 6 3 3" xfId="36830"/>
    <cellStyle name="SAPBEXheaderItem 6 3 4" xfId="36831"/>
    <cellStyle name="SAPBEXheaderItem 6 4" xfId="36832"/>
    <cellStyle name="SAPBEXheaderItem 6 4 2" xfId="36833"/>
    <cellStyle name="SAPBEXheaderItem 6 4 2 2" xfId="36834"/>
    <cellStyle name="SAPBEXheaderItem 6 4 2 3" xfId="36835"/>
    <cellStyle name="SAPBEXheaderItem 6 4 3" xfId="36836"/>
    <cellStyle name="SAPBEXheaderItem 6 4 4" xfId="36837"/>
    <cellStyle name="SAPBEXheaderItem 6 5" xfId="36838"/>
    <cellStyle name="SAPBEXheaderItem 6 5 2" xfId="36839"/>
    <cellStyle name="SAPBEXheaderItem 6 5 2 2" xfId="36840"/>
    <cellStyle name="SAPBEXheaderItem 6 5 2 3" xfId="36841"/>
    <cellStyle name="SAPBEXheaderItem 6 5 3" xfId="36842"/>
    <cellStyle name="SAPBEXheaderItem 6 5 4" xfId="36843"/>
    <cellStyle name="SAPBEXheaderItem 6 6" xfId="36844"/>
    <cellStyle name="SAPBEXheaderItem 6 6 2" xfId="36845"/>
    <cellStyle name="SAPBEXheaderItem 6 6 2 2" xfId="36846"/>
    <cellStyle name="SAPBEXheaderItem 6 6 2 3" xfId="36847"/>
    <cellStyle name="SAPBEXheaderItem 6 6 3" xfId="36848"/>
    <cellStyle name="SAPBEXheaderItem 6 6 4" xfId="36849"/>
    <cellStyle name="SAPBEXheaderItem 6 7" xfId="36850"/>
    <cellStyle name="SAPBEXheaderItem 6 7 2" xfId="36851"/>
    <cellStyle name="SAPBEXheaderItem 6 7 3" xfId="36852"/>
    <cellStyle name="SAPBEXheaderItem 6 8" xfId="36853"/>
    <cellStyle name="SAPBEXheaderItem 6 9" xfId="36854"/>
    <cellStyle name="SAPBEXheaderItem 6_Other Benefits Allocation %" xfId="36855"/>
    <cellStyle name="SAPBEXheaderItem 7" xfId="36856"/>
    <cellStyle name="SAPBEXheaderItem 7 2" xfId="36857"/>
    <cellStyle name="SAPBEXheaderItem 7 2 2" xfId="36858"/>
    <cellStyle name="SAPBEXheaderItem 7 2 3" xfId="36859"/>
    <cellStyle name="SAPBEXheaderItem 7 3" xfId="36860"/>
    <cellStyle name="SAPBEXheaderItem 7 4" xfId="36861"/>
    <cellStyle name="SAPBEXheaderItem 7_Other Benefits Allocation %" xfId="36862"/>
    <cellStyle name="SAPBEXheaderItem 8" xfId="36863"/>
    <cellStyle name="SAPBEXheaderItem 8 2" xfId="36864"/>
    <cellStyle name="SAPBEXheaderItem 8 2 2" xfId="36865"/>
    <cellStyle name="SAPBEXheaderItem 8 2 3" xfId="36866"/>
    <cellStyle name="SAPBEXheaderItem 8 3" xfId="36867"/>
    <cellStyle name="SAPBEXheaderItem 8 4" xfId="36868"/>
    <cellStyle name="SAPBEXheaderItem 8_Other Benefits Allocation %" xfId="36869"/>
    <cellStyle name="SAPBEXheaderItem 9" xfId="36870"/>
    <cellStyle name="SAPBEXheaderItem 9 2" xfId="36871"/>
    <cellStyle name="SAPBEXheaderItem 9 2 2" xfId="36872"/>
    <cellStyle name="SAPBEXheaderItem 9 2 3" xfId="36873"/>
    <cellStyle name="SAPBEXheaderItem 9 3" xfId="36874"/>
    <cellStyle name="SAPBEXheaderItem 9 4" xfId="36875"/>
    <cellStyle name="SAPBEXheaderItem_01-13 NEE  F&amp;O Prelim" xfId="36876"/>
    <cellStyle name="SAPBEXheaderText" xfId="36877"/>
    <cellStyle name="SAPBEXheaderText 10" xfId="36878"/>
    <cellStyle name="SAPBEXheaderText 10 2" xfId="36879"/>
    <cellStyle name="SAPBEXheaderText 10 2 2" xfId="36880"/>
    <cellStyle name="SAPBEXheaderText 10 2 3" xfId="36881"/>
    <cellStyle name="SAPBEXheaderText 10 3" xfId="36882"/>
    <cellStyle name="SAPBEXheaderText 10 4" xfId="36883"/>
    <cellStyle name="SAPBEXheaderText 11" xfId="36884"/>
    <cellStyle name="SAPBEXheaderText 11 2" xfId="36885"/>
    <cellStyle name="SAPBEXheaderText 11 3" xfId="36886"/>
    <cellStyle name="SAPBEXheaderText 12" xfId="36887"/>
    <cellStyle name="SAPBEXheaderText 12 2" xfId="36888"/>
    <cellStyle name="SAPBEXheaderText 12 3" xfId="36889"/>
    <cellStyle name="SAPBEXheaderText 13" xfId="36890"/>
    <cellStyle name="SAPBEXheaderText 13 2" xfId="36891"/>
    <cellStyle name="SAPBEXheaderText 13 3" xfId="36892"/>
    <cellStyle name="SAPBEXheaderText 14" xfId="36893"/>
    <cellStyle name="SAPBEXheaderText 14 2" xfId="36894"/>
    <cellStyle name="SAPBEXheaderText 14 3" xfId="36895"/>
    <cellStyle name="SAPBEXheaderText 15" xfId="36896"/>
    <cellStyle name="SAPBEXheaderText 15 2" xfId="36897"/>
    <cellStyle name="SAPBEXheaderText 15 3" xfId="36898"/>
    <cellStyle name="SAPBEXheaderText 16" xfId="36899"/>
    <cellStyle name="SAPBEXheaderText 17" xfId="36900"/>
    <cellStyle name="SAPBEXheaderText 2" xfId="36901"/>
    <cellStyle name="SAPBEXheaderText 2 10" xfId="36902"/>
    <cellStyle name="SAPBEXheaderText 2 10 2" xfId="36903"/>
    <cellStyle name="SAPBEXheaderText 2 10 3" xfId="36904"/>
    <cellStyle name="SAPBEXheaderText 2 11" xfId="36905"/>
    <cellStyle name="SAPBEXheaderText 2 11 2" xfId="36906"/>
    <cellStyle name="SAPBEXheaderText 2 11 2 2" xfId="36907"/>
    <cellStyle name="SAPBEXheaderText 2 11 3" xfId="36908"/>
    <cellStyle name="SAPBEXheaderText 2 12" xfId="36909"/>
    <cellStyle name="SAPBEXheaderText 2 12 2" xfId="36910"/>
    <cellStyle name="SAPBEXheaderText 2 12 3" xfId="36911"/>
    <cellStyle name="SAPBEXheaderText 2 13" xfId="36912"/>
    <cellStyle name="SAPBEXheaderText 2 13 2" xfId="36913"/>
    <cellStyle name="SAPBEXheaderText 2 13 3" xfId="36914"/>
    <cellStyle name="SAPBEXheaderText 2 14" xfId="36915"/>
    <cellStyle name="SAPBEXheaderText 2 14 2" xfId="36916"/>
    <cellStyle name="SAPBEXheaderText 2 14 3" xfId="36917"/>
    <cellStyle name="SAPBEXheaderText 2 15" xfId="36918"/>
    <cellStyle name="SAPBEXheaderText 2 16" xfId="36919"/>
    <cellStyle name="SAPBEXheaderText 2 2" xfId="36920"/>
    <cellStyle name="SAPBEXheaderText 2 2 10" xfId="36921"/>
    <cellStyle name="SAPBEXheaderText 2 2 10 2" xfId="36922"/>
    <cellStyle name="SAPBEXheaderText 2 2 10 2 2" xfId="36923"/>
    <cellStyle name="SAPBEXheaderText 2 2 10 3" xfId="36924"/>
    <cellStyle name="SAPBEXheaderText 2 2 11" xfId="36925"/>
    <cellStyle name="SAPBEXheaderText 2 2 11 2" xfId="36926"/>
    <cellStyle name="SAPBEXheaderText 2 2 11 2 2" xfId="36927"/>
    <cellStyle name="SAPBEXheaderText 2 2 11 3" xfId="36928"/>
    <cellStyle name="SAPBEXheaderText 2 2 12" xfId="36929"/>
    <cellStyle name="SAPBEXheaderText 2 2 13" xfId="36930"/>
    <cellStyle name="SAPBEXheaderText 2 2 2" xfId="36931"/>
    <cellStyle name="SAPBEXheaderText 2 2 2 2" xfId="36932"/>
    <cellStyle name="SAPBEXheaderText 2 2 2 2 2" xfId="36933"/>
    <cellStyle name="SAPBEXheaderText 2 2 2 2 2 2" xfId="36934"/>
    <cellStyle name="SAPBEXheaderText 2 2 2 2 2 2 2" xfId="36935"/>
    <cellStyle name="SAPBEXheaderText 2 2 2 2 2 3" xfId="36936"/>
    <cellStyle name="SAPBEXheaderText 2 2 2 2 3" xfId="36937"/>
    <cellStyle name="SAPBEXheaderText 2 2 2 2 3 2" xfId="36938"/>
    <cellStyle name="SAPBEXheaderText 2 2 2 2 3 2 2" xfId="36939"/>
    <cellStyle name="SAPBEXheaderText 2 2 2 2 3 3" xfId="36940"/>
    <cellStyle name="SAPBEXheaderText 2 2 2 2 4" xfId="36941"/>
    <cellStyle name="SAPBEXheaderText 2 2 2 2 4 2" xfId="36942"/>
    <cellStyle name="SAPBEXheaderText 2 2 2 2 5" xfId="36943"/>
    <cellStyle name="SAPBEXheaderText 2 2 2 2 5 2" xfId="36944"/>
    <cellStyle name="SAPBEXheaderText 2 2 2 2 6" xfId="36945"/>
    <cellStyle name="SAPBEXheaderText 2 2 2 3" xfId="36946"/>
    <cellStyle name="SAPBEXheaderText 2 2 2 3 2" xfId="36947"/>
    <cellStyle name="SAPBEXheaderText 2 2 2 3 2 2" xfId="36948"/>
    <cellStyle name="SAPBEXheaderText 2 2 2 3 2 2 2" xfId="36949"/>
    <cellStyle name="SAPBEXheaderText 2 2 2 3 2 3" xfId="36950"/>
    <cellStyle name="SAPBEXheaderText 2 2 2 3 3" xfId="36951"/>
    <cellStyle name="SAPBEXheaderText 2 2 2 3 3 2" xfId="36952"/>
    <cellStyle name="SAPBEXheaderText 2 2 2 3 3 2 2" xfId="36953"/>
    <cellStyle name="SAPBEXheaderText 2 2 2 3 3 3" xfId="36954"/>
    <cellStyle name="SAPBEXheaderText 2 2 2 3 4" xfId="36955"/>
    <cellStyle name="SAPBEXheaderText 2 2 2 3 4 2" xfId="36956"/>
    <cellStyle name="SAPBEXheaderText 2 2 2 3 5" xfId="36957"/>
    <cellStyle name="SAPBEXheaderText 2 2 2 3 5 2" xfId="36958"/>
    <cellStyle name="SAPBEXheaderText 2 2 2 3 6" xfId="36959"/>
    <cellStyle name="SAPBEXheaderText 2 2 2 4" xfId="36960"/>
    <cellStyle name="SAPBEXheaderText 2 2 2 4 2" xfId="36961"/>
    <cellStyle name="SAPBEXheaderText 2 2 2 4 2 2" xfId="36962"/>
    <cellStyle name="SAPBEXheaderText 2 2 2 4 2 3" xfId="36963"/>
    <cellStyle name="SAPBEXheaderText 2 2 2 4 3" xfId="36964"/>
    <cellStyle name="SAPBEXheaderText 2 2 2 4 4" xfId="36965"/>
    <cellStyle name="SAPBEXheaderText 2 2 2 5" xfId="36966"/>
    <cellStyle name="SAPBEXheaderText 2 2 2 5 2" xfId="36967"/>
    <cellStyle name="SAPBEXheaderText 2 2 2 5 2 2" xfId="36968"/>
    <cellStyle name="SAPBEXheaderText 2 2 2 5 2 3" xfId="36969"/>
    <cellStyle name="SAPBEXheaderText 2 2 2 5 3" xfId="36970"/>
    <cellStyle name="SAPBEXheaderText 2 2 2 5 4" xfId="36971"/>
    <cellStyle name="SAPBEXheaderText 2 2 2 6" xfId="36972"/>
    <cellStyle name="SAPBEXheaderText 2 2 2 6 2" xfId="36973"/>
    <cellStyle name="SAPBEXheaderText 2 2 2 6 2 2" xfId="36974"/>
    <cellStyle name="SAPBEXheaderText 2 2 2 6 2 3" xfId="36975"/>
    <cellStyle name="SAPBEXheaderText 2 2 2 6 3" xfId="36976"/>
    <cellStyle name="SAPBEXheaderText 2 2 2 6 4" xfId="36977"/>
    <cellStyle name="SAPBEXheaderText 2 2 2 7" xfId="36978"/>
    <cellStyle name="SAPBEXheaderText 2 2 2 7 2" xfId="36979"/>
    <cellStyle name="SAPBEXheaderText 2 2 2 7 3" xfId="36980"/>
    <cellStyle name="SAPBEXheaderText 2 2 2 8" xfId="36981"/>
    <cellStyle name="SAPBEXheaderText 2 2 2 9" xfId="36982"/>
    <cellStyle name="SAPBEXheaderText 2 2 2_Other Benefits Allocation %" xfId="36983"/>
    <cellStyle name="SAPBEXheaderText 2 2 3" xfId="36984"/>
    <cellStyle name="SAPBEXheaderText 2 2 3 2" xfId="36985"/>
    <cellStyle name="SAPBEXheaderText 2 2 3 2 2" xfId="36986"/>
    <cellStyle name="SAPBEXheaderText 2 2 3 2 2 2" xfId="36987"/>
    <cellStyle name="SAPBEXheaderText 2 2 3 2 2 3" xfId="36988"/>
    <cellStyle name="SAPBEXheaderText 2 2 3 2 3" xfId="36989"/>
    <cellStyle name="SAPBEXheaderText 2 2 3 2 4" xfId="36990"/>
    <cellStyle name="SAPBEXheaderText 2 2 3 3" xfId="36991"/>
    <cellStyle name="SAPBEXheaderText 2 2 3 3 2" xfId="36992"/>
    <cellStyle name="SAPBEXheaderText 2 2 3 3 2 2" xfId="36993"/>
    <cellStyle name="SAPBEXheaderText 2 2 3 3 2 3" xfId="36994"/>
    <cellStyle name="SAPBEXheaderText 2 2 3 3 3" xfId="36995"/>
    <cellStyle name="SAPBEXheaderText 2 2 3 3 4" xfId="36996"/>
    <cellStyle name="SAPBEXheaderText 2 2 3 4" xfId="36997"/>
    <cellStyle name="SAPBEXheaderText 2 2 3 4 2" xfId="36998"/>
    <cellStyle name="SAPBEXheaderText 2 2 3 4 2 2" xfId="36999"/>
    <cellStyle name="SAPBEXheaderText 2 2 3 4 2 3" xfId="37000"/>
    <cellStyle name="SAPBEXheaderText 2 2 3 4 3" xfId="37001"/>
    <cellStyle name="SAPBEXheaderText 2 2 3 4 4" xfId="37002"/>
    <cellStyle name="SAPBEXheaderText 2 2 3 5" xfId="37003"/>
    <cellStyle name="SAPBEXheaderText 2 2 3 5 2" xfId="37004"/>
    <cellStyle name="SAPBEXheaderText 2 2 3 5 2 2" xfId="37005"/>
    <cellStyle name="SAPBEXheaderText 2 2 3 5 2 3" xfId="37006"/>
    <cellStyle name="SAPBEXheaderText 2 2 3 5 3" xfId="37007"/>
    <cellStyle name="SAPBEXheaderText 2 2 3 5 4" xfId="37008"/>
    <cellStyle name="SAPBEXheaderText 2 2 3 6" xfId="37009"/>
    <cellStyle name="SAPBEXheaderText 2 2 3 6 2" xfId="37010"/>
    <cellStyle name="SAPBEXheaderText 2 2 3 6 2 2" xfId="37011"/>
    <cellStyle name="SAPBEXheaderText 2 2 3 6 2 3" xfId="37012"/>
    <cellStyle name="SAPBEXheaderText 2 2 3 6 3" xfId="37013"/>
    <cellStyle name="SAPBEXheaderText 2 2 3 6 4" xfId="37014"/>
    <cellStyle name="SAPBEXheaderText 2 2 3 7" xfId="37015"/>
    <cellStyle name="SAPBEXheaderText 2 2 3 7 2" xfId="37016"/>
    <cellStyle name="SAPBEXheaderText 2 2 3 7 3" xfId="37017"/>
    <cellStyle name="SAPBEXheaderText 2 2 3 8" xfId="37018"/>
    <cellStyle name="SAPBEXheaderText 2 2 3 9" xfId="37019"/>
    <cellStyle name="SAPBEXheaderText 2 2 4" xfId="37020"/>
    <cellStyle name="SAPBEXheaderText 2 2 4 2" xfId="37021"/>
    <cellStyle name="SAPBEXheaderText 2 2 4 2 2" xfId="37022"/>
    <cellStyle name="SAPBEXheaderText 2 2 4 2 2 2" xfId="37023"/>
    <cellStyle name="SAPBEXheaderText 2 2 4 2 2 3" xfId="37024"/>
    <cellStyle name="SAPBEXheaderText 2 2 4 2 3" xfId="37025"/>
    <cellStyle name="SAPBEXheaderText 2 2 4 2 4" xfId="37026"/>
    <cellStyle name="SAPBEXheaderText 2 2 4 3" xfId="37027"/>
    <cellStyle name="SAPBEXheaderText 2 2 4 3 2" xfId="37028"/>
    <cellStyle name="SAPBEXheaderText 2 2 4 3 2 2" xfId="37029"/>
    <cellStyle name="SAPBEXheaderText 2 2 4 3 2 3" xfId="37030"/>
    <cellStyle name="SAPBEXheaderText 2 2 4 3 3" xfId="37031"/>
    <cellStyle name="SAPBEXheaderText 2 2 4 3 4" xfId="37032"/>
    <cellStyle name="SAPBEXheaderText 2 2 4 4" xfId="37033"/>
    <cellStyle name="SAPBEXheaderText 2 2 4 4 2" xfId="37034"/>
    <cellStyle name="SAPBEXheaderText 2 2 4 4 2 2" xfId="37035"/>
    <cellStyle name="SAPBEXheaderText 2 2 4 4 2 3" xfId="37036"/>
    <cellStyle name="SAPBEXheaderText 2 2 4 4 3" xfId="37037"/>
    <cellStyle name="SAPBEXheaderText 2 2 4 4 4" xfId="37038"/>
    <cellStyle name="SAPBEXheaderText 2 2 4 5" xfId="37039"/>
    <cellStyle name="SAPBEXheaderText 2 2 4 5 2" xfId="37040"/>
    <cellStyle name="SAPBEXheaderText 2 2 4 5 2 2" xfId="37041"/>
    <cellStyle name="SAPBEXheaderText 2 2 4 5 2 3" xfId="37042"/>
    <cellStyle name="SAPBEXheaderText 2 2 4 5 3" xfId="37043"/>
    <cellStyle name="SAPBEXheaderText 2 2 4 5 4" xfId="37044"/>
    <cellStyle name="SAPBEXheaderText 2 2 4 6" xfId="37045"/>
    <cellStyle name="SAPBEXheaderText 2 2 4 6 2" xfId="37046"/>
    <cellStyle name="SAPBEXheaderText 2 2 4 6 2 2" xfId="37047"/>
    <cellStyle name="SAPBEXheaderText 2 2 4 6 2 3" xfId="37048"/>
    <cellStyle name="SAPBEXheaderText 2 2 4 6 3" xfId="37049"/>
    <cellStyle name="SAPBEXheaderText 2 2 4 6 4" xfId="37050"/>
    <cellStyle name="SAPBEXheaderText 2 2 4 7" xfId="37051"/>
    <cellStyle name="SAPBEXheaderText 2 2 4 7 2" xfId="37052"/>
    <cellStyle name="SAPBEXheaderText 2 2 4 7 3" xfId="37053"/>
    <cellStyle name="SAPBEXheaderText 2 2 4 8" xfId="37054"/>
    <cellStyle name="SAPBEXheaderText 2 2 4 9" xfId="37055"/>
    <cellStyle name="SAPBEXheaderText 2 2 5" xfId="37056"/>
    <cellStyle name="SAPBEXheaderText 2 2 5 2" xfId="37057"/>
    <cellStyle name="SAPBEXheaderText 2 2 5 2 2" xfId="37058"/>
    <cellStyle name="SAPBEXheaderText 2 2 5 2 3" xfId="37059"/>
    <cellStyle name="SAPBEXheaderText 2 2 5 3" xfId="37060"/>
    <cellStyle name="SAPBEXheaderText 2 2 5 4" xfId="37061"/>
    <cellStyle name="SAPBEXheaderText 2 2 6" xfId="37062"/>
    <cellStyle name="SAPBEXheaderText 2 2 6 2" xfId="37063"/>
    <cellStyle name="SAPBEXheaderText 2 2 6 2 2" xfId="37064"/>
    <cellStyle name="SAPBEXheaderText 2 2 6 2 3" xfId="37065"/>
    <cellStyle name="SAPBEXheaderText 2 2 6 3" xfId="37066"/>
    <cellStyle name="SAPBEXheaderText 2 2 6 4" xfId="37067"/>
    <cellStyle name="SAPBEXheaderText 2 2 7" xfId="37068"/>
    <cellStyle name="SAPBEXheaderText 2 2 7 2" xfId="37069"/>
    <cellStyle name="SAPBEXheaderText 2 2 7 2 2" xfId="37070"/>
    <cellStyle name="SAPBEXheaderText 2 2 7 2 3" xfId="37071"/>
    <cellStyle name="SAPBEXheaderText 2 2 7 3" xfId="37072"/>
    <cellStyle name="SAPBEXheaderText 2 2 7 4" xfId="37073"/>
    <cellStyle name="SAPBEXheaderText 2 2 8" xfId="37074"/>
    <cellStyle name="SAPBEXheaderText 2 2 8 2" xfId="37075"/>
    <cellStyle name="SAPBEXheaderText 2 2 8 2 2" xfId="37076"/>
    <cellStyle name="SAPBEXheaderText 2 2 8 2 3" xfId="37077"/>
    <cellStyle name="SAPBEXheaderText 2 2 8 3" xfId="37078"/>
    <cellStyle name="SAPBEXheaderText 2 2 8 4" xfId="37079"/>
    <cellStyle name="SAPBEXheaderText 2 2 9" xfId="37080"/>
    <cellStyle name="SAPBEXheaderText 2 2 9 2" xfId="37081"/>
    <cellStyle name="SAPBEXheaderText 2 2 9 2 2" xfId="37082"/>
    <cellStyle name="SAPBEXheaderText 2 2 9 2 3" xfId="37083"/>
    <cellStyle name="SAPBEXheaderText 2 2 9 3" xfId="37084"/>
    <cellStyle name="SAPBEXheaderText 2 2 9 4" xfId="37085"/>
    <cellStyle name="SAPBEXheaderText 2 2_Other Benefits Allocation %" xfId="37086"/>
    <cellStyle name="SAPBEXheaderText 2 3" xfId="37087"/>
    <cellStyle name="SAPBEXheaderText 2 3 10" xfId="37088"/>
    <cellStyle name="SAPBEXheaderText 2 3 11" xfId="37089"/>
    <cellStyle name="SAPBEXheaderText 2 3 11 2" xfId="37090"/>
    <cellStyle name="SAPBEXheaderText 2 3 11 2 2" xfId="37091"/>
    <cellStyle name="SAPBEXheaderText 2 3 11 3" xfId="37092"/>
    <cellStyle name="SAPBEXheaderText 2 3 12" xfId="37093"/>
    <cellStyle name="SAPBEXheaderText 2 3 2" xfId="37094"/>
    <cellStyle name="SAPBEXheaderText 2 3 2 2" xfId="37095"/>
    <cellStyle name="SAPBEXheaderText 2 3 2 2 2" xfId="37096"/>
    <cellStyle name="SAPBEXheaderText 2 3 2 2 2 2" xfId="37097"/>
    <cellStyle name="SAPBEXheaderText 2 3 2 2 2 2 2" xfId="37098"/>
    <cellStyle name="SAPBEXheaderText 2 3 2 2 2 3" xfId="37099"/>
    <cellStyle name="SAPBEXheaderText 2 3 2 2 3" xfId="37100"/>
    <cellStyle name="SAPBEXheaderText 2 3 2 2 3 2" xfId="37101"/>
    <cellStyle name="SAPBEXheaderText 2 3 2 2 3 2 2" xfId="37102"/>
    <cellStyle name="SAPBEXheaderText 2 3 2 2 3 3" xfId="37103"/>
    <cellStyle name="SAPBEXheaderText 2 3 2 2 4" xfId="37104"/>
    <cellStyle name="SAPBEXheaderText 2 3 2 2 4 2" xfId="37105"/>
    <cellStyle name="SAPBEXheaderText 2 3 2 2 5" xfId="37106"/>
    <cellStyle name="SAPBEXheaderText 2 3 2 2 5 2" xfId="37107"/>
    <cellStyle name="SAPBEXheaderText 2 3 2 2 6" xfId="37108"/>
    <cellStyle name="SAPBEXheaderText 2 3 2 3" xfId="37109"/>
    <cellStyle name="SAPBEXheaderText 2 3 2 3 2" xfId="37110"/>
    <cellStyle name="SAPBEXheaderText 2 3 2 3 2 2" xfId="37111"/>
    <cellStyle name="SAPBEXheaderText 2 3 2 3 2 2 2" xfId="37112"/>
    <cellStyle name="SAPBEXheaderText 2 3 2 3 2 3" xfId="37113"/>
    <cellStyle name="SAPBEXheaderText 2 3 2 3 3" xfId="37114"/>
    <cellStyle name="SAPBEXheaderText 2 3 2 3 3 2" xfId="37115"/>
    <cellStyle name="SAPBEXheaderText 2 3 2 3 3 2 2" xfId="37116"/>
    <cellStyle name="SAPBEXheaderText 2 3 2 3 3 3" xfId="37117"/>
    <cellStyle name="SAPBEXheaderText 2 3 2 3 4" xfId="37118"/>
    <cellStyle name="SAPBEXheaderText 2 3 2 3 4 2" xfId="37119"/>
    <cellStyle name="SAPBEXheaderText 2 3 2 3 5" xfId="37120"/>
    <cellStyle name="SAPBEXheaderText 2 3 2 3 5 2" xfId="37121"/>
    <cellStyle name="SAPBEXheaderText 2 3 2 3 6" xfId="37122"/>
    <cellStyle name="SAPBEXheaderText 2 3 2 4" xfId="37123"/>
    <cellStyle name="SAPBEXheaderText 2 3 2 4 2" xfId="37124"/>
    <cellStyle name="SAPBEXheaderText 2 3 2 4 2 2" xfId="37125"/>
    <cellStyle name="SAPBEXheaderText 2 3 2 4 3" xfId="37126"/>
    <cellStyle name="SAPBEXheaderText 2 3 2 5" xfId="37127"/>
    <cellStyle name="SAPBEXheaderText 2 3 2 5 2" xfId="37128"/>
    <cellStyle name="SAPBEXheaderText 2 3 2 5 2 2" xfId="37129"/>
    <cellStyle name="SAPBEXheaderText 2 3 2 5 3" xfId="37130"/>
    <cellStyle name="SAPBEXheaderText 2 3 2 6" xfId="37131"/>
    <cellStyle name="SAPBEXheaderText 2 3 2 6 2" xfId="37132"/>
    <cellStyle name="SAPBEXheaderText 2 3 2 7" xfId="37133"/>
    <cellStyle name="SAPBEXheaderText 2 3 2 7 2" xfId="37134"/>
    <cellStyle name="SAPBEXheaderText 2 3 2 8" xfId="37135"/>
    <cellStyle name="SAPBEXheaderText 2 3 2_Other Benefits Allocation %" xfId="37136"/>
    <cellStyle name="SAPBEXheaderText 2 3 3" xfId="37137"/>
    <cellStyle name="SAPBEXheaderText 2 3 3 2" xfId="37138"/>
    <cellStyle name="SAPBEXheaderText 2 3 3 2 2" xfId="37139"/>
    <cellStyle name="SAPBEXheaderText 2 3 3 2 3" xfId="37140"/>
    <cellStyle name="SAPBEXheaderText 2 3 3 3" xfId="37141"/>
    <cellStyle name="SAPBEXheaderText 2 3 3 4" xfId="37142"/>
    <cellStyle name="SAPBEXheaderText 2 3 4" xfId="37143"/>
    <cellStyle name="SAPBEXheaderText 2 3 4 2" xfId="37144"/>
    <cellStyle name="SAPBEXheaderText 2 3 4 2 2" xfId="37145"/>
    <cellStyle name="SAPBEXheaderText 2 3 4 2 3" xfId="37146"/>
    <cellStyle name="SAPBEXheaderText 2 3 4 3" xfId="37147"/>
    <cellStyle name="SAPBEXheaderText 2 3 4 4" xfId="37148"/>
    <cellStyle name="SAPBEXheaderText 2 3 5" xfId="37149"/>
    <cellStyle name="SAPBEXheaderText 2 3 5 2" xfId="37150"/>
    <cellStyle name="SAPBEXheaderText 2 3 5 2 2" xfId="37151"/>
    <cellStyle name="SAPBEXheaderText 2 3 5 2 3" xfId="37152"/>
    <cellStyle name="SAPBEXheaderText 2 3 5 3" xfId="37153"/>
    <cellStyle name="SAPBEXheaderText 2 3 5 4" xfId="37154"/>
    <cellStyle name="SAPBEXheaderText 2 3 6" xfId="37155"/>
    <cellStyle name="SAPBEXheaderText 2 3 6 2" xfId="37156"/>
    <cellStyle name="SAPBEXheaderText 2 3 6 2 2" xfId="37157"/>
    <cellStyle name="SAPBEXheaderText 2 3 6 2 3" xfId="37158"/>
    <cellStyle name="SAPBEXheaderText 2 3 6 3" xfId="37159"/>
    <cellStyle name="SAPBEXheaderText 2 3 6 4" xfId="37160"/>
    <cellStyle name="SAPBEXheaderText 2 3 7" xfId="37161"/>
    <cellStyle name="SAPBEXheaderText 2 3 7 2" xfId="37162"/>
    <cellStyle name="SAPBEXheaderText 2 3 7 3" xfId="37163"/>
    <cellStyle name="SAPBEXheaderText 2 3 8" xfId="37164"/>
    <cellStyle name="SAPBEXheaderText 2 3 9" xfId="37165"/>
    <cellStyle name="SAPBEXheaderText 2 3_Other Benefits Allocation %" xfId="37166"/>
    <cellStyle name="SAPBEXheaderText 2 4" xfId="37167"/>
    <cellStyle name="SAPBEXheaderText 2 4 2" xfId="37168"/>
    <cellStyle name="SAPBEXheaderText 2 4 2 2" xfId="37169"/>
    <cellStyle name="SAPBEXheaderText 2 4 2 2 2" xfId="37170"/>
    <cellStyle name="SAPBEXheaderText 2 4 2 2 3" xfId="37171"/>
    <cellStyle name="SAPBEXheaderText 2 4 2 3" xfId="37172"/>
    <cellStyle name="SAPBEXheaderText 2 4 2 4" xfId="37173"/>
    <cellStyle name="SAPBEXheaderText 2 4 3" xfId="37174"/>
    <cellStyle name="SAPBEXheaderText 2 4 3 2" xfId="37175"/>
    <cellStyle name="SAPBEXheaderText 2 4 3 2 2" xfId="37176"/>
    <cellStyle name="SAPBEXheaderText 2 4 3 2 3" xfId="37177"/>
    <cellStyle name="SAPBEXheaderText 2 4 3 3" xfId="37178"/>
    <cellStyle name="SAPBEXheaderText 2 4 3 4" xfId="37179"/>
    <cellStyle name="SAPBEXheaderText 2 4 4" xfId="37180"/>
    <cellStyle name="SAPBEXheaderText 2 4 4 2" xfId="37181"/>
    <cellStyle name="SAPBEXheaderText 2 4 4 2 2" xfId="37182"/>
    <cellStyle name="SAPBEXheaderText 2 4 4 2 3" xfId="37183"/>
    <cellStyle name="SAPBEXheaderText 2 4 4 3" xfId="37184"/>
    <cellStyle name="SAPBEXheaderText 2 4 4 4" xfId="37185"/>
    <cellStyle name="SAPBEXheaderText 2 4 5" xfId="37186"/>
    <cellStyle name="SAPBEXheaderText 2 4 5 2" xfId="37187"/>
    <cellStyle name="SAPBEXheaderText 2 4 5 2 2" xfId="37188"/>
    <cellStyle name="SAPBEXheaderText 2 4 5 2 3" xfId="37189"/>
    <cellStyle name="SAPBEXheaderText 2 4 5 3" xfId="37190"/>
    <cellStyle name="SAPBEXheaderText 2 4 5 4" xfId="37191"/>
    <cellStyle name="SAPBEXheaderText 2 4 6" xfId="37192"/>
    <cellStyle name="SAPBEXheaderText 2 4 6 2" xfId="37193"/>
    <cellStyle name="SAPBEXheaderText 2 4 6 2 2" xfId="37194"/>
    <cellStyle name="SAPBEXheaderText 2 4 6 2 3" xfId="37195"/>
    <cellStyle name="SAPBEXheaderText 2 4 6 3" xfId="37196"/>
    <cellStyle name="SAPBEXheaderText 2 4 6 4" xfId="37197"/>
    <cellStyle name="SAPBEXheaderText 2 4 7" xfId="37198"/>
    <cellStyle name="SAPBEXheaderText 2 4 7 2" xfId="37199"/>
    <cellStyle name="SAPBEXheaderText 2 4 7 3" xfId="37200"/>
    <cellStyle name="SAPBEXheaderText 2 4 8" xfId="37201"/>
    <cellStyle name="SAPBEXheaderText 2 4 9" xfId="37202"/>
    <cellStyle name="SAPBEXheaderText 2 5" xfId="37203"/>
    <cellStyle name="SAPBEXheaderText 2 5 2" xfId="37204"/>
    <cellStyle name="SAPBEXheaderText 2 5 2 2" xfId="37205"/>
    <cellStyle name="SAPBEXheaderText 2 5 2 2 2" xfId="37206"/>
    <cellStyle name="SAPBEXheaderText 2 5 2 2 3" xfId="37207"/>
    <cellStyle name="SAPBEXheaderText 2 5 2 3" xfId="37208"/>
    <cellStyle name="SAPBEXheaderText 2 5 2 4" xfId="37209"/>
    <cellStyle name="SAPBEXheaderText 2 5 3" xfId="37210"/>
    <cellStyle name="SAPBEXheaderText 2 5 3 2" xfId="37211"/>
    <cellStyle name="SAPBEXheaderText 2 5 3 2 2" xfId="37212"/>
    <cellStyle name="SAPBEXheaderText 2 5 3 2 3" xfId="37213"/>
    <cellStyle name="SAPBEXheaderText 2 5 3 3" xfId="37214"/>
    <cellStyle name="SAPBEXheaderText 2 5 3 4" xfId="37215"/>
    <cellStyle name="SAPBEXheaderText 2 5 4" xfId="37216"/>
    <cellStyle name="SAPBEXheaderText 2 5 4 2" xfId="37217"/>
    <cellStyle name="SAPBEXheaderText 2 5 4 2 2" xfId="37218"/>
    <cellStyle name="SAPBEXheaderText 2 5 4 2 3" xfId="37219"/>
    <cellStyle name="SAPBEXheaderText 2 5 4 3" xfId="37220"/>
    <cellStyle name="SAPBEXheaderText 2 5 4 4" xfId="37221"/>
    <cellStyle name="SAPBEXheaderText 2 5 5" xfId="37222"/>
    <cellStyle name="SAPBEXheaderText 2 5 5 2" xfId="37223"/>
    <cellStyle name="SAPBEXheaderText 2 5 5 2 2" xfId="37224"/>
    <cellStyle name="SAPBEXheaderText 2 5 5 2 3" xfId="37225"/>
    <cellStyle name="SAPBEXheaderText 2 5 5 3" xfId="37226"/>
    <cellStyle name="SAPBEXheaderText 2 5 5 4" xfId="37227"/>
    <cellStyle name="SAPBEXheaderText 2 5 6" xfId="37228"/>
    <cellStyle name="SAPBEXheaderText 2 5 6 2" xfId="37229"/>
    <cellStyle name="SAPBEXheaderText 2 5 6 2 2" xfId="37230"/>
    <cellStyle name="SAPBEXheaderText 2 5 6 2 3" xfId="37231"/>
    <cellStyle name="SAPBEXheaderText 2 5 6 3" xfId="37232"/>
    <cellStyle name="SAPBEXheaderText 2 5 6 4" xfId="37233"/>
    <cellStyle name="SAPBEXheaderText 2 5 7" xfId="37234"/>
    <cellStyle name="SAPBEXheaderText 2 5 7 2" xfId="37235"/>
    <cellStyle name="SAPBEXheaderText 2 5 7 3" xfId="37236"/>
    <cellStyle name="SAPBEXheaderText 2 5 8" xfId="37237"/>
    <cellStyle name="SAPBEXheaderText 2 5 9" xfId="37238"/>
    <cellStyle name="SAPBEXheaderText 2 6" xfId="37239"/>
    <cellStyle name="SAPBEXheaderText 2 6 2" xfId="37240"/>
    <cellStyle name="SAPBEXheaderText 2 6 2 2" xfId="37241"/>
    <cellStyle name="SAPBEXheaderText 2 6 2 3" xfId="37242"/>
    <cellStyle name="SAPBEXheaderText 2 6 3" xfId="37243"/>
    <cellStyle name="SAPBEXheaderText 2 6 4" xfId="37244"/>
    <cellStyle name="SAPBEXheaderText 2 7" xfId="37245"/>
    <cellStyle name="SAPBEXheaderText 2 7 2" xfId="37246"/>
    <cellStyle name="SAPBEXheaderText 2 7 2 2" xfId="37247"/>
    <cellStyle name="SAPBEXheaderText 2 7 2 3" xfId="37248"/>
    <cellStyle name="SAPBEXheaderText 2 7 3" xfId="37249"/>
    <cellStyle name="SAPBEXheaderText 2 7 4" xfId="37250"/>
    <cellStyle name="SAPBEXheaderText 2 8" xfId="37251"/>
    <cellStyle name="SAPBEXheaderText 2 8 2" xfId="37252"/>
    <cellStyle name="SAPBEXheaderText 2 8 2 2" xfId="37253"/>
    <cellStyle name="SAPBEXheaderText 2 8 2 3" xfId="37254"/>
    <cellStyle name="SAPBEXheaderText 2 8 3" xfId="37255"/>
    <cellStyle name="SAPBEXheaderText 2 8 4" xfId="37256"/>
    <cellStyle name="SAPBEXheaderText 2 9" xfId="37257"/>
    <cellStyle name="SAPBEXheaderText 2 9 2" xfId="37258"/>
    <cellStyle name="SAPBEXheaderText 2 9 2 2" xfId="37259"/>
    <cellStyle name="SAPBEXheaderText 2 9 2 3" xfId="37260"/>
    <cellStyle name="SAPBEXheaderText 2 9 3" xfId="37261"/>
    <cellStyle name="SAPBEXheaderText 2 9 4" xfId="37262"/>
    <cellStyle name="SAPBEXheaderText 2_3) LTD 2014 FPL Exp Mid Yr" xfId="37263"/>
    <cellStyle name="SAPBEXheaderText 3" xfId="37264"/>
    <cellStyle name="SAPBEXheaderText 3 10" xfId="37265"/>
    <cellStyle name="SAPBEXheaderText 3 10 2" xfId="37266"/>
    <cellStyle name="SAPBEXheaderText 3 10 3" xfId="37267"/>
    <cellStyle name="SAPBEXheaderText 3 11" xfId="37268"/>
    <cellStyle name="SAPBEXheaderText 3 12" xfId="37269"/>
    <cellStyle name="SAPBEXheaderText 3 2" xfId="37270"/>
    <cellStyle name="SAPBEXheaderText 3 2 2" xfId="37271"/>
    <cellStyle name="SAPBEXheaderText 3 2 2 2" xfId="37272"/>
    <cellStyle name="SAPBEXheaderText 3 2 2 2 2" xfId="37273"/>
    <cellStyle name="SAPBEXheaderText 3 2 2 2 3" xfId="37274"/>
    <cellStyle name="SAPBEXheaderText 3 2 2 3" xfId="37275"/>
    <cellStyle name="SAPBEXheaderText 3 2 2 4" xfId="37276"/>
    <cellStyle name="SAPBEXheaderText 3 2 3" xfId="37277"/>
    <cellStyle name="SAPBEXheaderText 3 2 3 2" xfId="37278"/>
    <cellStyle name="SAPBEXheaderText 3 2 3 2 2" xfId="37279"/>
    <cellStyle name="SAPBEXheaderText 3 2 3 2 3" xfId="37280"/>
    <cellStyle name="SAPBEXheaderText 3 2 3 3" xfId="37281"/>
    <cellStyle name="SAPBEXheaderText 3 2 3 4" xfId="37282"/>
    <cellStyle name="SAPBEXheaderText 3 2 4" xfId="37283"/>
    <cellStyle name="SAPBEXheaderText 3 2 4 2" xfId="37284"/>
    <cellStyle name="SAPBEXheaderText 3 2 4 2 2" xfId="37285"/>
    <cellStyle name="SAPBEXheaderText 3 2 4 2 3" xfId="37286"/>
    <cellStyle name="SAPBEXheaderText 3 2 4 3" xfId="37287"/>
    <cellStyle name="SAPBEXheaderText 3 2 4 4" xfId="37288"/>
    <cellStyle name="SAPBEXheaderText 3 2 5" xfId="37289"/>
    <cellStyle name="SAPBEXheaderText 3 2 5 2" xfId="37290"/>
    <cellStyle name="SAPBEXheaderText 3 2 5 2 2" xfId="37291"/>
    <cellStyle name="SAPBEXheaderText 3 2 5 2 3" xfId="37292"/>
    <cellStyle name="SAPBEXheaderText 3 2 5 3" xfId="37293"/>
    <cellStyle name="SAPBEXheaderText 3 2 5 4" xfId="37294"/>
    <cellStyle name="SAPBEXheaderText 3 2 6" xfId="37295"/>
    <cellStyle name="SAPBEXheaderText 3 2 6 2" xfId="37296"/>
    <cellStyle name="SAPBEXheaderText 3 2 6 2 2" xfId="37297"/>
    <cellStyle name="SAPBEXheaderText 3 2 6 2 3" xfId="37298"/>
    <cellStyle name="SAPBEXheaderText 3 2 6 3" xfId="37299"/>
    <cellStyle name="SAPBEXheaderText 3 2 6 4" xfId="37300"/>
    <cellStyle name="SAPBEXheaderText 3 2 7" xfId="37301"/>
    <cellStyle name="SAPBEXheaderText 3 2 7 2" xfId="37302"/>
    <cellStyle name="SAPBEXheaderText 3 2 7 3" xfId="37303"/>
    <cellStyle name="SAPBEXheaderText 3 2 8" xfId="37304"/>
    <cellStyle name="SAPBEXheaderText 3 2 9" xfId="37305"/>
    <cellStyle name="SAPBEXheaderText 3 3" xfId="37306"/>
    <cellStyle name="SAPBEXheaderText 3 3 2" xfId="37307"/>
    <cellStyle name="SAPBEXheaderText 3 3 2 2" xfId="37308"/>
    <cellStyle name="SAPBEXheaderText 3 3 2 2 2" xfId="37309"/>
    <cellStyle name="SAPBEXheaderText 3 3 2 2 3" xfId="37310"/>
    <cellStyle name="SAPBEXheaderText 3 3 2 3" xfId="37311"/>
    <cellStyle name="SAPBEXheaderText 3 3 2 4" xfId="37312"/>
    <cellStyle name="SAPBEXheaderText 3 3 3" xfId="37313"/>
    <cellStyle name="SAPBEXheaderText 3 3 3 2" xfId="37314"/>
    <cellStyle name="SAPBEXheaderText 3 3 3 2 2" xfId="37315"/>
    <cellStyle name="SAPBEXheaderText 3 3 3 2 3" xfId="37316"/>
    <cellStyle name="SAPBEXheaderText 3 3 3 3" xfId="37317"/>
    <cellStyle name="SAPBEXheaderText 3 3 3 4" xfId="37318"/>
    <cellStyle name="SAPBEXheaderText 3 3 4" xfId="37319"/>
    <cellStyle name="SAPBEXheaderText 3 3 4 2" xfId="37320"/>
    <cellStyle name="SAPBEXheaderText 3 3 4 2 2" xfId="37321"/>
    <cellStyle name="SAPBEXheaderText 3 3 4 2 3" xfId="37322"/>
    <cellStyle name="SAPBEXheaderText 3 3 4 3" xfId="37323"/>
    <cellStyle name="SAPBEXheaderText 3 3 4 4" xfId="37324"/>
    <cellStyle name="SAPBEXheaderText 3 3 5" xfId="37325"/>
    <cellStyle name="SAPBEXheaderText 3 3 5 2" xfId="37326"/>
    <cellStyle name="SAPBEXheaderText 3 3 5 2 2" xfId="37327"/>
    <cellStyle name="SAPBEXheaderText 3 3 5 2 3" xfId="37328"/>
    <cellStyle name="SAPBEXheaderText 3 3 5 3" xfId="37329"/>
    <cellStyle name="SAPBEXheaderText 3 3 5 4" xfId="37330"/>
    <cellStyle name="SAPBEXheaderText 3 3 6" xfId="37331"/>
    <cellStyle name="SAPBEXheaderText 3 3 6 2" xfId="37332"/>
    <cellStyle name="SAPBEXheaderText 3 3 6 2 2" xfId="37333"/>
    <cellStyle name="SAPBEXheaderText 3 3 6 2 3" xfId="37334"/>
    <cellStyle name="SAPBEXheaderText 3 3 6 3" xfId="37335"/>
    <cellStyle name="SAPBEXheaderText 3 3 6 4" xfId="37336"/>
    <cellStyle name="SAPBEXheaderText 3 3 7" xfId="37337"/>
    <cellStyle name="SAPBEXheaderText 3 3 7 2" xfId="37338"/>
    <cellStyle name="SAPBEXheaderText 3 3 7 3" xfId="37339"/>
    <cellStyle name="SAPBEXheaderText 3 3 8" xfId="37340"/>
    <cellStyle name="SAPBEXheaderText 3 3 9" xfId="37341"/>
    <cellStyle name="SAPBEXheaderText 3 4" xfId="37342"/>
    <cellStyle name="SAPBEXheaderText 3 4 2" xfId="37343"/>
    <cellStyle name="SAPBEXheaderText 3 4 2 2" xfId="37344"/>
    <cellStyle name="SAPBEXheaderText 3 4 2 2 2" xfId="37345"/>
    <cellStyle name="SAPBEXheaderText 3 4 2 2 3" xfId="37346"/>
    <cellStyle name="SAPBEXheaderText 3 4 2 3" xfId="37347"/>
    <cellStyle name="SAPBEXheaderText 3 4 2 4" xfId="37348"/>
    <cellStyle name="SAPBEXheaderText 3 4 3" xfId="37349"/>
    <cellStyle name="SAPBEXheaderText 3 4 3 2" xfId="37350"/>
    <cellStyle name="SAPBEXheaderText 3 4 3 2 2" xfId="37351"/>
    <cellStyle name="SAPBEXheaderText 3 4 3 2 3" xfId="37352"/>
    <cellStyle name="SAPBEXheaderText 3 4 3 3" xfId="37353"/>
    <cellStyle name="SAPBEXheaderText 3 4 3 4" xfId="37354"/>
    <cellStyle name="SAPBEXheaderText 3 4 4" xfId="37355"/>
    <cellStyle name="SAPBEXheaderText 3 4 4 2" xfId="37356"/>
    <cellStyle name="SAPBEXheaderText 3 4 4 2 2" xfId="37357"/>
    <cellStyle name="SAPBEXheaderText 3 4 4 2 3" xfId="37358"/>
    <cellStyle name="SAPBEXheaderText 3 4 4 3" xfId="37359"/>
    <cellStyle name="SAPBEXheaderText 3 4 4 4" xfId="37360"/>
    <cellStyle name="SAPBEXheaderText 3 4 5" xfId="37361"/>
    <cellStyle name="SAPBEXheaderText 3 4 5 2" xfId="37362"/>
    <cellStyle name="SAPBEXheaderText 3 4 5 2 2" xfId="37363"/>
    <cellStyle name="SAPBEXheaderText 3 4 5 2 3" xfId="37364"/>
    <cellStyle name="SAPBEXheaderText 3 4 5 3" xfId="37365"/>
    <cellStyle name="SAPBEXheaderText 3 4 5 4" xfId="37366"/>
    <cellStyle name="SAPBEXheaderText 3 4 6" xfId="37367"/>
    <cellStyle name="SAPBEXheaderText 3 4 6 2" xfId="37368"/>
    <cellStyle name="SAPBEXheaderText 3 4 6 2 2" xfId="37369"/>
    <cellStyle name="SAPBEXheaderText 3 4 6 2 3" xfId="37370"/>
    <cellStyle name="SAPBEXheaderText 3 4 6 3" xfId="37371"/>
    <cellStyle name="SAPBEXheaderText 3 4 6 4" xfId="37372"/>
    <cellStyle name="SAPBEXheaderText 3 4 7" xfId="37373"/>
    <cellStyle name="SAPBEXheaderText 3 4 7 2" xfId="37374"/>
    <cellStyle name="SAPBEXheaderText 3 4 7 3" xfId="37375"/>
    <cellStyle name="SAPBEXheaderText 3 4 8" xfId="37376"/>
    <cellStyle name="SAPBEXheaderText 3 4 9" xfId="37377"/>
    <cellStyle name="SAPBEXheaderText 3 5" xfId="37378"/>
    <cellStyle name="SAPBEXheaderText 3 5 2" xfId="37379"/>
    <cellStyle name="SAPBEXheaderText 3 5 2 2" xfId="37380"/>
    <cellStyle name="SAPBEXheaderText 3 5 2 3" xfId="37381"/>
    <cellStyle name="SAPBEXheaderText 3 5 3" xfId="37382"/>
    <cellStyle name="SAPBEXheaderText 3 5 4" xfId="37383"/>
    <cellStyle name="SAPBEXheaderText 3 6" xfId="37384"/>
    <cellStyle name="SAPBEXheaderText 3 6 2" xfId="37385"/>
    <cellStyle name="SAPBEXheaderText 3 6 2 2" xfId="37386"/>
    <cellStyle name="SAPBEXheaderText 3 6 2 3" xfId="37387"/>
    <cellStyle name="SAPBEXheaderText 3 6 3" xfId="37388"/>
    <cellStyle name="SAPBEXheaderText 3 6 4" xfId="37389"/>
    <cellStyle name="SAPBEXheaderText 3 7" xfId="37390"/>
    <cellStyle name="SAPBEXheaderText 3 7 2" xfId="37391"/>
    <cellStyle name="SAPBEXheaderText 3 7 2 2" xfId="37392"/>
    <cellStyle name="SAPBEXheaderText 3 7 2 3" xfId="37393"/>
    <cellStyle name="SAPBEXheaderText 3 7 3" xfId="37394"/>
    <cellStyle name="SAPBEXheaderText 3 7 4" xfId="37395"/>
    <cellStyle name="SAPBEXheaderText 3 8" xfId="37396"/>
    <cellStyle name="SAPBEXheaderText 3 8 2" xfId="37397"/>
    <cellStyle name="SAPBEXheaderText 3 8 2 2" xfId="37398"/>
    <cellStyle name="SAPBEXheaderText 3 8 2 3" xfId="37399"/>
    <cellStyle name="SAPBEXheaderText 3 8 3" xfId="37400"/>
    <cellStyle name="SAPBEXheaderText 3 8 4" xfId="37401"/>
    <cellStyle name="SAPBEXheaderText 3 9" xfId="37402"/>
    <cellStyle name="SAPBEXheaderText 3 9 2" xfId="37403"/>
    <cellStyle name="SAPBEXheaderText 3 9 2 2" xfId="37404"/>
    <cellStyle name="SAPBEXheaderText 3 9 2 3" xfId="37405"/>
    <cellStyle name="SAPBEXheaderText 3 9 3" xfId="37406"/>
    <cellStyle name="SAPBEXheaderText 3 9 4" xfId="37407"/>
    <cellStyle name="SAPBEXheaderText 3_401K Summary" xfId="37408"/>
    <cellStyle name="SAPBEXheaderText 4" xfId="37409"/>
    <cellStyle name="SAPBEXheaderText 4 2" xfId="37410"/>
    <cellStyle name="SAPBEXheaderText 4 2 2" xfId="37411"/>
    <cellStyle name="SAPBEXheaderText 4 2 2 2" xfId="37412"/>
    <cellStyle name="SAPBEXheaderText 4 2 2 2 2" xfId="37413"/>
    <cellStyle name="SAPBEXheaderText 4 2 2 2 2 2" xfId="37414"/>
    <cellStyle name="SAPBEXheaderText 4 2 2 2 3" xfId="37415"/>
    <cellStyle name="SAPBEXheaderText 4 2 2 3" xfId="37416"/>
    <cellStyle name="SAPBEXheaderText 4 2 2 3 2" xfId="37417"/>
    <cellStyle name="SAPBEXheaderText 4 2 2 3 2 2" xfId="37418"/>
    <cellStyle name="SAPBEXheaderText 4 2 2 3 3" xfId="37419"/>
    <cellStyle name="SAPBEXheaderText 4 2 2 4" xfId="37420"/>
    <cellStyle name="SAPBEXheaderText 4 2 2 4 2" xfId="37421"/>
    <cellStyle name="SAPBEXheaderText 4 2 2 5" xfId="37422"/>
    <cellStyle name="SAPBEXheaderText 4 2 2 5 2" xfId="37423"/>
    <cellStyle name="SAPBEXheaderText 4 2 2 6" xfId="37424"/>
    <cellStyle name="SAPBEXheaderText 4 2 3" xfId="37425"/>
    <cellStyle name="SAPBEXheaderText 4 2 3 2" xfId="37426"/>
    <cellStyle name="SAPBEXheaderText 4 2 3 2 2" xfId="37427"/>
    <cellStyle name="SAPBEXheaderText 4 2 3 2 2 2" xfId="37428"/>
    <cellStyle name="SAPBEXheaderText 4 2 3 2 3" xfId="37429"/>
    <cellStyle name="SAPBEXheaderText 4 2 3 3" xfId="37430"/>
    <cellStyle name="SAPBEXheaderText 4 2 3 3 2" xfId="37431"/>
    <cellStyle name="SAPBEXheaderText 4 2 3 3 2 2" xfId="37432"/>
    <cellStyle name="SAPBEXheaderText 4 2 3 3 3" xfId="37433"/>
    <cellStyle name="SAPBEXheaderText 4 2 3 4" xfId="37434"/>
    <cellStyle name="SAPBEXheaderText 4 2 3 4 2" xfId="37435"/>
    <cellStyle name="SAPBEXheaderText 4 2 3 5" xfId="37436"/>
    <cellStyle name="SAPBEXheaderText 4 2 3 5 2" xfId="37437"/>
    <cellStyle name="SAPBEXheaderText 4 2 3 6" xfId="37438"/>
    <cellStyle name="SAPBEXheaderText 4 2 4" xfId="37439"/>
    <cellStyle name="SAPBEXheaderText 4 2 4 2" xfId="37440"/>
    <cellStyle name="SAPBEXheaderText 4 2 4 2 2" xfId="37441"/>
    <cellStyle name="SAPBEXheaderText 4 2 4 2 2 2" xfId="37442"/>
    <cellStyle name="SAPBEXheaderText 4 2 4 2 3" xfId="37443"/>
    <cellStyle name="SAPBEXheaderText 4 2 4 3" xfId="37444"/>
    <cellStyle name="SAPBEXheaderText 4 2 4 3 2" xfId="37445"/>
    <cellStyle name="SAPBEXheaderText 4 2 4 3 2 2" xfId="37446"/>
    <cellStyle name="SAPBEXheaderText 4 2 4 3 3" xfId="37447"/>
    <cellStyle name="SAPBEXheaderText 4 2 4 4" xfId="37448"/>
    <cellStyle name="SAPBEXheaderText 4 2 4 4 2" xfId="37449"/>
    <cellStyle name="SAPBEXheaderText 4 2 4 5" xfId="37450"/>
    <cellStyle name="SAPBEXheaderText 4 2 4 5 2" xfId="37451"/>
    <cellStyle name="SAPBEXheaderText 4 2 4 6" xfId="37452"/>
    <cellStyle name="SAPBEXheaderText 4 2 5" xfId="37453"/>
    <cellStyle name="SAPBEXheaderText 4 2 5 2" xfId="37454"/>
    <cellStyle name="SAPBEXheaderText 4 2 5 2 2" xfId="37455"/>
    <cellStyle name="SAPBEXheaderText 4 2 5 3" xfId="37456"/>
    <cellStyle name="SAPBEXheaderText 4 2 6" xfId="37457"/>
    <cellStyle name="SAPBEXheaderText 4 2_Other Benefits Allocation %" xfId="37458"/>
    <cellStyle name="SAPBEXheaderText 4 3" xfId="37459"/>
    <cellStyle name="SAPBEXheaderText 4 3 2" xfId="37460"/>
    <cellStyle name="SAPBEXheaderText 4 3 2 2" xfId="37461"/>
    <cellStyle name="SAPBEXheaderText 4 3 2 3" xfId="37462"/>
    <cellStyle name="SAPBEXheaderText 4 3 3" xfId="37463"/>
    <cellStyle name="SAPBEXheaderText 4 3 4" xfId="37464"/>
    <cellStyle name="SAPBEXheaderText 4 3_Other Benefits Allocation %" xfId="37465"/>
    <cellStyle name="SAPBEXheaderText 4 4" xfId="37466"/>
    <cellStyle name="SAPBEXheaderText 4 4 2" xfId="37467"/>
    <cellStyle name="SAPBEXheaderText 4 4 2 2" xfId="37468"/>
    <cellStyle name="SAPBEXheaderText 4 4 2 2 2" xfId="37469"/>
    <cellStyle name="SAPBEXheaderText 4 4 2 2 2 2" xfId="37470"/>
    <cellStyle name="SAPBEXheaderText 4 4 2 2 3" xfId="37471"/>
    <cellStyle name="SAPBEXheaderText 4 4 2 3" xfId="37472"/>
    <cellStyle name="SAPBEXheaderText 4 4 2 3 2" xfId="37473"/>
    <cellStyle name="SAPBEXheaderText 4 4 2 3 2 2" xfId="37474"/>
    <cellStyle name="SAPBEXheaderText 4 4 2 3 3" xfId="37475"/>
    <cellStyle name="SAPBEXheaderText 4 4 2 4" xfId="37476"/>
    <cellStyle name="SAPBEXheaderText 4 4 2 4 2" xfId="37477"/>
    <cellStyle name="SAPBEXheaderText 4 4 2 5" xfId="37478"/>
    <cellStyle name="SAPBEXheaderText 4 4 2 5 2" xfId="37479"/>
    <cellStyle name="SAPBEXheaderText 4 4 2 6" xfId="37480"/>
    <cellStyle name="SAPBEXheaderText 4 4 3" xfId="37481"/>
    <cellStyle name="SAPBEXheaderText 4 4 3 2" xfId="37482"/>
    <cellStyle name="SAPBEXheaderText 4 4 3 2 2" xfId="37483"/>
    <cellStyle name="SAPBEXheaderText 4 4 3 2 2 2" xfId="37484"/>
    <cellStyle name="SAPBEXheaderText 4 4 3 2 3" xfId="37485"/>
    <cellStyle name="SAPBEXheaderText 4 4 3 3" xfId="37486"/>
    <cellStyle name="SAPBEXheaderText 4 4 3 3 2" xfId="37487"/>
    <cellStyle name="SAPBEXheaderText 4 4 3 3 2 2" xfId="37488"/>
    <cellStyle name="SAPBEXheaderText 4 4 3 3 3" xfId="37489"/>
    <cellStyle name="SAPBEXheaderText 4 4 3 4" xfId="37490"/>
    <cellStyle name="SAPBEXheaderText 4 4 3 4 2" xfId="37491"/>
    <cellStyle name="SAPBEXheaderText 4 4 3 5" xfId="37492"/>
    <cellStyle name="SAPBEXheaderText 4 4 3 5 2" xfId="37493"/>
    <cellStyle name="SAPBEXheaderText 4 4 3 6" xfId="37494"/>
    <cellStyle name="SAPBEXheaderText 4 4 4" xfId="37495"/>
    <cellStyle name="SAPBEXheaderText 4 4 4 2" xfId="37496"/>
    <cellStyle name="SAPBEXheaderText 4 4 4 2 2" xfId="37497"/>
    <cellStyle name="SAPBEXheaderText 4 4 4 3" xfId="37498"/>
    <cellStyle name="SAPBEXheaderText 4 4 5" xfId="37499"/>
    <cellStyle name="SAPBEXheaderText 4 4 5 2" xfId="37500"/>
    <cellStyle name="SAPBEXheaderText 4 4 5 2 2" xfId="37501"/>
    <cellStyle name="SAPBEXheaderText 4 4 5 3" xfId="37502"/>
    <cellStyle name="SAPBEXheaderText 4 4 6" xfId="37503"/>
    <cellStyle name="SAPBEXheaderText 4 4 6 2" xfId="37504"/>
    <cellStyle name="SAPBEXheaderText 4 4 7" xfId="37505"/>
    <cellStyle name="SAPBEXheaderText 4 4 7 2" xfId="37506"/>
    <cellStyle name="SAPBEXheaderText 4 4 8" xfId="37507"/>
    <cellStyle name="SAPBEXheaderText 4 4_Other Benefits Allocation %" xfId="37508"/>
    <cellStyle name="SAPBEXheaderText 4 5" xfId="37509"/>
    <cellStyle name="SAPBEXheaderText 4 5 2" xfId="37510"/>
    <cellStyle name="SAPBEXheaderText 4 5 2 2" xfId="37511"/>
    <cellStyle name="SAPBEXheaderText 4 5 2 3" xfId="37512"/>
    <cellStyle name="SAPBEXheaderText 4 5 3" xfId="37513"/>
    <cellStyle name="SAPBEXheaderText 4 5 4" xfId="37514"/>
    <cellStyle name="SAPBEXheaderText 4 6" xfId="37515"/>
    <cellStyle name="SAPBEXheaderText 4 6 2" xfId="37516"/>
    <cellStyle name="SAPBEXheaderText 4 6 2 2" xfId="37517"/>
    <cellStyle name="SAPBEXheaderText 4 6 2 3" xfId="37518"/>
    <cellStyle name="SAPBEXheaderText 4 6 3" xfId="37519"/>
    <cellStyle name="SAPBEXheaderText 4 6 4" xfId="37520"/>
    <cellStyle name="SAPBEXheaderText 4 7" xfId="37521"/>
    <cellStyle name="SAPBEXheaderText 4 7 2" xfId="37522"/>
    <cellStyle name="SAPBEXheaderText 4 7 2 2" xfId="37523"/>
    <cellStyle name="SAPBEXheaderText 4 7 3" xfId="37524"/>
    <cellStyle name="SAPBEXheaderText 4 8" xfId="37525"/>
    <cellStyle name="SAPBEXheaderText 4 8 2" xfId="37526"/>
    <cellStyle name="SAPBEXheaderText 4 8 2 2" xfId="37527"/>
    <cellStyle name="SAPBEXheaderText 4 8 3" xfId="37528"/>
    <cellStyle name="SAPBEXheaderText 4 9" xfId="37529"/>
    <cellStyle name="SAPBEXheaderText 4_401K Summary" xfId="37530"/>
    <cellStyle name="SAPBEXheaderText 5" xfId="37531"/>
    <cellStyle name="SAPBEXheaderText 5 2" xfId="37532"/>
    <cellStyle name="SAPBEXheaderText 5 2 2" xfId="37533"/>
    <cellStyle name="SAPBEXheaderText 5 2 2 2" xfId="37534"/>
    <cellStyle name="SAPBEXheaderText 5 2 2 3" xfId="37535"/>
    <cellStyle name="SAPBEXheaderText 5 2 3" xfId="37536"/>
    <cellStyle name="SAPBEXheaderText 5 2 4" xfId="37537"/>
    <cellStyle name="SAPBEXheaderText 5 3" xfId="37538"/>
    <cellStyle name="SAPBEXheaderText 5 3 2" xfId="37539"/>
    <cellStyle name="SAPBEXheaderText 5 3 2 2" xfId="37540"/>
    <cellStyle name="SAPBEXheaderText 5 3 2 3" xfId="37541"/>
    <cellStyle name="SAPBEXheaderText 5 3 3" xfId="37542"/>
    <cellStyle name="SAPBEXheaderText 5 3 4" xfId="37543"/>
    <cellStyle name="SAPBEXheaderText 5 4" xfId="37544"/>
    <cellStyle name="SAPBEXheaderText 5 4 2" xfId="37545"/>
    <cellStyle name="SAPBEXheaderText 5 4 2 2" xfId="37546"/>
    <cellStyle name="SAPBEXheaderText 5 4 2 3" xfId="37547"/>
    <cellStyle name="SAPBEXheaderText 5 4 3" xfId="37548"/>
    <cellStyle name="SAPBEXheaderText 5 4 4" xfId="37549"/>
    <cellStyle name="SAPBEXheaderText 5 5" xfId="37550"/>
    <cellStyle name="SAPBEXheaderText 5 5 2" xfId="37551"/>
    <cellStyle name="SAPBEXheaderText 5 5 2 2" xfId="37552"/>
    <cellStyle name="SAPBEXheaderText 5 5 2 3" xfId="37553"/>
    <cellStyle name="SAPBEXheaderText 5 5 3" xfId="37554"/>
    <cellStyle name="SAPBEXheaderText 5 5 4" xfId="37555"/>
    <cellStyle name="SAPBEXheaderText 5 6" xfId="37556"/>
    <cellStyle name="SAPBEXheaderText 5 6 2" xfId="37557"/>
    <cellStyle name="SAPBEXheaderText 5 6 2 2" xfId="37558"/>
    <cellStyle name="SAPBEXheaderText 5 6 2 3" xfId="37559"/>
    <cellStyle name="SAPBEXheaderText 5 6 3" xfId="37560"/>
    <cellStyle name="SAPBEXheaderText 5 6 4" xfId="37561"/>
    <cellStyle name="SAPBEXheaderText 5 7" xfId="37562"/>
    <cellStyle name="SAPBEXheaderText 5 7 2" xfId="37563"/>
    <cellStyle name="SAPBEXheaderText 5 7 3" xfId="37564"/>
    <cellStyle name="SAPBEXheaderText 5 8" xfId="37565"/>
    <cellStyle name="SAPBEXheaderText 5 9" xfId="37566"/>
    <cellStyle name="SAPBEXheaderText 6" xfId="37567"/>
    <cellStyle name="SAPBEXheaderText 6 2" xfId="37568"/>
    <cellStyle name="SAPBEXheaderText 6 2 2" xfId="37569"/>
    <cellStyle name="SAPBEXheaderText 6 2 2 2" xfId="37570"/>
    <cellStyle name="SAPBEXheaderText 6 2 2 3" xfId="37571"/>
    <cellStyle name="SAPBEXheaderText 6 2 3" xfId="37572"/>
    <cellStyle name="SAPBEXheaderText 6 2 4" xfId="37573"/>
    <cellStyle name="SAPBEXheaderText 6 3" xfId="37574"/>
    <cellStyle name="SAPBEXheaderText 6 3 2" xfId="37575"/>
    <cellStyle name="SAPBEXheaderText 6 3 2 2" xfId="37576"/>
    <cellStyle name="SAPBEXheaderText 6 3 2 3" xfId="37577"/>
    <cellStyle name="SAPBEXheaderText 6 3 3" xfId="37578"/>
    <cellStyle name="SAPBEXheaderText 6 3 4" xfId="37579"/>
    <cellStyle name="SAPBEXheaderText 6 4" xfId="37580"/>
    <cellStyle name="SAPBEXheaderText 6 4 2" xfId="37581"/>
    <cellStyle name="SAPBEXheaderText 6 4 2 2" xfId="37582"/>
    <cellStyle name="SAPBEXheaderText 6 4 2 3" xfId="37583"/>
    <cellStyle name="SAPBEXheaderText 6 4 3" xfId="37584"/>
    <cellStyle name="SAPBEXheaderText 6 4 4" xfId="37585"/>
    <cellStyle name="SAPBEXheaderText 6 5" xfId="37586"/>
    <cellStyle name="SAPBEXheaderText 6 5 2" xfId="37587"/>
    <cellStyle name="SAPBEXheaderText 6 5 2 2" xfId="37588"/>
    <cellStyle name="SAPBEXheaderText 6 5 2 3" xfId="37589"/>
    <cellStyle name="SAPBEXheaderText 6 5 3" xfId="37590"/>
    <cellStyle name="SAPBEXheaderText 6 5 4" xfId="37591"/>
    <cellStyle name="SAPBEXheaderText 6 6" xfId="37592"/>
    <cellStyle name="SAPBEXheaderText 6 6 2" xfId="37593"/>
    <cellStyle name="SAPBEXheaderText 6 6 2 2" xfId="37594"/>
    <cellStyle name="SAPBEXheaderText 6 6 2 3" xfId="37595"/>
    <cellStyle name="SAPBEXheaderText 6 6 3" xfId="37596"/>
    <cellStyle name="SAPBEXheaderText 6 6 4" xfId="37597"/>
    <cellStyle name="SAPBEXheaderText 6 7" xfId="37598"/>
    <cellStyle name="SAPBEXheaderText 6 7 2" xfId="37599"/>
    <cellStyle name="SAPBEXheaderText 6 7 3" xfId="37600"/>
    <cellStyle name="SAPBEXheaderText 6 8" xfId="37601"/>
    <cellStyle name="SAPBEXheaderText 6 9" xfId="37602"/>
    <cellStyle name="SAPBEXheaderText 6_Other Benefits Allocation %" xfId="37603"/>
    <cellStyle name="SAPBEXheaderText 7" xfId="37604"/>
    <cellStyle name="SAPBEXheaderText 7 2" xfId="37605"/>
    <cellStyle name="SAPBEXheaderText 7 2 2" xfId="37606"/>
    <cellStyle name="SAPBEXheaderText 7 2 3" xfId="37607"/>
    <cellStyle name="SAPBEXheaderText 7 3" xfId="37608"/>
    <cellStyle name="SAPBEXheaderText 7 4" xfId="37609"/>
    <cellStyle name="SAPBEXheaderText 7_Other Benefits Allocation %" xfId="37610"/>
    <cellStyle name="SAPBEXheaderText 8" xfId="37611"/>
    <cellStyle name="SAPBEXheaderText 8 2" xfId="37612"/>
    <cellStyle name="SAPBEXheaderText 8 2 2" xfId="37613"/>
    <cellStyle name="SAPBEXheaderText 8 2 3" xfId="37614"/>
    <cellStyle name="SAPBEXheaderText 8 3" xfId="37615"/>
    <cellStyle name="SAPBEXheaderText 8 4" xfId="37616"/>
    <cellStyle name="SAPBEXheaderText 8_Other Benefits Allocation %" xfId="37617"/>
    <cellStyle name="SAPBEXheaderText 9" xfId="37618"/>
    <cellStyle name="SAPBEXheaderText 9 2" xfId="37619"/>
    <cellStyle name="SAPBEXheaderText 9 2 2" xfId="37620"/>
    <cellStyle name="SAPBEXheaderText 9 2 3" xfId="37621"/>
    <cellStyle name="SAPBEXheaderText 9 3" xfId="37622"/>
    <cellStyle name="SAPBEXheaderText 9 4" xfId="37623"/>
    <cellStyle name="SAPBEXheaderText 9_Other Benefits Allocation %" xfId="37624"/>
    <cellStyle name="SAPBEXheaderText_01-13 NEE  F&amp;O Prelim" xfId="37625"/>
    <cellStyle name="SAPBEXHLevel0" xfId="37626"/>
    <cellStyle name="SAPBEXHLevel0 10" xfId="37627"/>
    <cellStyle name="SAPBEXHLevel0 10 2" xfId="37628"/>
    <cellStyle name="SAPBEXHLevel0 10 2 2" xfId="37629"/>
    <cellStyle name="SAPBEXHLevel0 10 2 2 2" xfId="37630"/>
    <cellStyle name="SAPBEXHLevel0 10 2 2 2 2" xfId="37631"/>
    <cellStyle name="SAPBEXHLevel0 10 2 2 3" xfId="37632"/>
    <cellStyle name="SAPBEXHLevel0 10 2 3" xfId="37633"/>
    <cellStyle name="SAPBEXHLevel0 10 2 3 2" xfId="37634"/>
    <cellStyle name="SAPBEXHLevel0 10 2 3 2 2" xfId="37635"/>
    <cellStyle name="SAPBEXHLevel0 10 2 3 3" xfId="37636"/>
    <cellStyle name="SAPBEXHLevel0 10 2 4" xfId="37637"/>
    <cellStyle name="SAPBEXHLevel0 10 2 4 2" xfId="37638"/>
    <cellStyle name="SAPBEXHLevel0 10 2 5" xfId="37639"/>
    <cellStyle name="SAPBEXHLevel0 10 2 5 2" xfId="37640"/>
    <cellStyle name="SAPBEXHLevel0 10 2 6" xfId="37641"/>
    <cellStyle name="SAPBEXHLevel0 10 3" xfId="37642"/>
    <cellStyle name="SAPBEXHLevel0 10 3 2" xfId="37643"/>
    <cellStyle name="SAPBEXHLevel0 10 3 2 2" xfId="37644"/>
    <cellStyle name="SAPBEXHLevel0 10 3 2 2 2" xfId="37645"/>
    <cellStyle name="SAPBEXHLevel0 10 3 2 3" xfId="37646"/>
    <cellStyle name="SAPBEXHLevel0 10 3 3" xfId="37647"/>
    <cellStyle name="SAPBEXHLevel0 10 3 3 2" xfId="37648"/>
    <cellStyle name="SAPBEXHLevel0 10 3 3 2 2" xfId="37649"/>
    <cellStyle name="SAPBEXHLevel0 10 3 3 3" xfId="37650"/>
    <cellStyle name="SAPBEXHLevel0 10 3 4" xfId="37651"/>
    <cellStyle name="SAPBEXHLevel0 10 3 4 2" xfId="37652"/>
    <cellStyle name="SAPBEXHLevel0 10 3 5" xfId="37653"/>
    <cellStyle name="SAPBEXHLevel0 10 3 5 2" xfId="37654"/>
    <cellStyle name="SAPBEXHLevel0 10 3 6" xfId="37655"/>
    <cellStyle name="SAPBEXHLevel0 10 4" xfId="37656"/>
    <cellStyle name="SAPBEXHLevel0 10 4 2" xfId="37657"/>
    <cellStyle name="SAPBEXHLevel0 10 4 2 2" xfId="37658"/>
    <cellStyle name="SAPBEXHLevel0 10 4 2 2 2" xfId="37659"/>
    <cellStyle name="SAPBEXHLevel0 10 4 2 3" xfId="37660"/>
    <cellStyle name="SAPBEXHLevel0 10 4 3" xfId="37661"/>
    <cellStyle name="SAPBEXHLevel0 10 4 3 2" xfId="37662"/>
    <cellStyle name="SAPBEXHLevel0 10 4 3 2 2" xfId="37663"/>
    <cellStyle name="SAPBEXHLevel0 10 4 3 3" xfId="37664"/>
    <cellStyle name="SAPBEXHLevel0 10 4 4" xfId="37665"/>
    <cellStyle name="SAPBEXHLevel0 10 4 4 2" xfId="37666"/>
    <cellStyle name="SAPBEXHLevel0 10 4 5" xfId="37667"/>
    <cellStyle name="SAPBEXHLevel0 10 4 5 2" xfId="37668"/>
    <cellStyle name="SAPBEXHLevel0 10 4 6" xfId="37669"/>
    <cellStyle name="SAPBEXHLevel0 10 5" xfId="37670"/>
    <cellStyle name="SAPBEXHLevel0 10 5 2" xfId="37671"/>
    <cellStyle name="SAPBEXHLevel0 10 5 2 2" xfId="37672"/>
    <cellStyle name="SAPBEXHLevel0 10 5 3" xfId="37673"/>
    <cellStyle name="SAPBEXHLevel0 10 6" xfId="37674"/>
    <cellStyle name="SAPBEXHLevel0 10_Other Benefits Allocation %" xfId="37675"/>
    <cellStyle name="SAPBEXHLevel0 11" xfId="37676"/>
    <cellStyle name="SAPBEXHLevel0 11 2" xfId="37677"/>
    <cellStyle name="SAPBEXHLevel0 11 2 2" xfId="37678"/>
    <cellStyle name="SAPBEXHLevel0 11 2 2 2" xfId="37679"/>
    <cellStyle name="SAPBEXHLevel0 11 2 2 2 2" xfId="37680"/>
    <cellStyle name="SAPBEXHLevel0 11 2 2 3" xfId="37681"/>
    <cellStyle name="SAPBEXHLevel0 11 2 3" xfId="37682"/>
    <cellStyle name="SAPBEXHLevel0 11 2 3 2" xfId="37683"/>
    <cellStyle name="SAPBEXHLevel0 11 2 3 2 2" xfId="37684"/>
    <cellStyle name="SAPBEXHLevel0 11 2 3 3" xfId="37685"/>
    <cellStyle name="SAPBEXHLevel0 11 2 4" xfId="37686"/>
    <cellStyle name="SAPBEXHLevel0 11 2 4 2" xfId="37687"/>
    <cellStyle name="SAPBEXHLevel0 11 2 5" xfId="37688"/>
    <cellStyle name="SAPBEXHLevel0 11 2 5 2" xfId="37689"/>
    <cellStyle name="SAPBEXHLevel0 11 2 6" xfId="37690"/>
    <cellStyle name="SAPBEXHLevel0 11 3" xfId="37691"/>
    <cellStyle name="SAPBEXHLevel0 11 3 2" xfId="37692"/>
    <cellStyle name="SAPBEXHLevel0 11 3 2 2" xfId="37693"/>
    <cellStyle name="SAPBEXHLevel0 11 3 2 2 2" xfId="37694"/>
    <cellStyle name="SAPBEXHLevel0 11 3 2 3" xfId="37695"/>
    <cellStyle name="SAPBEXHLevel0 11 3 3" xfId="37696"/>
    <cellStyle name="SAPBEXHLevel0 11 3 3 2" xfId="37697"/>
    <cellStyle name="SAPBEXHLevel0 11 3 3 2 2" xfId="37698"/>
    <cellStyle name="SAPBEXHLevel0 11 3 3 3" xfId="37699"/>
    <cellStyle name="SAPBEXHLevel0 11 3 4" xfId="37700"/>
    <cellStyle name="SAPBEXHLevel0 11 3 4 2" xfId="37701"/>
    <cellStyle name="SAPBEXHLevel0 11 3 5" xfId="37702"/>
    <cellStyle name="SAPBEXHLevel0 11 3 5 2" xfId="37703"/>
    <cellStyle name="SAPBEXHLevel0 11 3 6" xfId="37704"/>
    <cellStyle name="SAPBEXHLevel0 11 4" xfId="37705"/>
    <cellStyle name="SAPBEXHLevel0 11 4 2" xfId="37706"/>
    <cellStyle name="SAPBEXHLevel0 11 4 2 2" xfId="37707"/>
    <cellStyle name="SAPBEXHLevel0 11 4 2 2 2" xfId="37708"/>
    <cellStyle name="SAPBEXHLevel0 11 4 2 3" xfId="37709"/>
    <cellStyle name="SAPBEXHLevel0 11 4 3" xfId="37710"/>
    <cellStyle name="SAPBEXHLevel0 11 4 3 2" xfId="37711"/>
    <cellStyle name="SAPBEXHLevel0 11 4 3 2 2" xfId="37712"/>
    <cellStyle name="SAPBEXHLevel0 11 4 3 3" xfId="37713"/>
    <cellStyle name="SAPBEXHLevel0 11 4 4" xfId="37714"/>
    <cellStyle name="SAPBEXHLevel0 11 4 4 2" xfId="37715"/>
    <cellStyle name="SAPBEXHLevel0 11 4 5" xfId="37716"/>
    <cellStyle name="SAPBEXHLevel0 11 4 5 2" xfId="37717"/>
    <cellStyle name="SAPBEXHLevel0 11 4 6" xfId="37718"/>
    <cellStyle name="SAPBEXHLevel0 11 5" xfId="37719"/>
    <cellStyle name="SAPBEXHLevel0 11 5 2" xfId="37720"/>
    <cellStyle name="SAPBEXHLevel0 11 5 2 2" xfId="37721"/>
    <cellStyle name="SAPBEXHLevel0 11 5 3" xfId="37722"/>
    <cellStyle name="SAPBEXHLevel0 11 6" xfId="37723"/>
    <cellStyle name="SAPBEXHLevel0 11_Other Benefits Allocation %" xfId="37724"/>
    <cellStyle name="SAPBEXHLevel0 12" xfId="37725"/>
    <cellStyle name="SAPBEXHLevel0 12 2" xfId="37726"/>
    <cellStyle name="SAPBEXHLevel0 12 3" xfId="37727"/>
    <cellStyle name="SAPBEXHLevel0 12_Other Benefits Allocation %" xfId="37728"/>
    <cellStyle name="SAPBEXHLevel0 13" xfId="37729"/>
    <cellStyle name="SAPBEXHLevel0 13 2" xfId="37730"/>
    <cellStyle name="SAPBEXHLevel0 13 2 2" xfId="37731"/>
    <cellStyle name="SAPBEXHLevel0 13 2 2 2" xfId="37732"/>
    <cellStyle name="SAPBEXHLevel0 13 2 2 2 2" xfId="37733"/>
    <cellStyle name="SAPBEXHLevel0 13 2 2 3" xfId="37734"/>
    <cellStyle name="SAPBEXHLevel0 13 2 3" xfId="37735"/>
    <cellStyle name="SAPBEXHLevel0 13 2 3 2" xfId="37736"/>
    <cellStyle name="SAPBEXHLevel0 13 2 3 2 2" xfId="37737"/>
    <cellStyle name="SAPBEXHLevel0 13 2 3 3" xfId="37738"/>
    <cellStyle name="SAPBEXHLevel0 13 2 4" xfId="37739"/>
    <cellStyle name="SAPBEXHLevel0 13 2 4 2" xfId="37740"/>
    <cellStyle name="SAPBEXHLevel0 13 2 5" xfId="37741"/>
    <cellStyle name="SAPBEXHLevel0 13 2 5 2" xfId="37742"/>
    <cellStyle name="SAPBEXHLevel0 13 2 6" xfId="37743"/>
    <cellStyle name="SAPBEXHLevel0 13 3" xfId="37744"/>
    <cellStyle name="SAPBEXHLevel0 13 3 2" xfId="37745"/>
    <cellStyle name="SAPBEXHLevel0 13 3 2 2" xfId="37746"/>
    <cellStyle name="SAPBEXHLevel0 13 3 2 2 2" xfId="37747"/>
    <cellStyle name="SAPBEXHLevel0 13 3 2 3" xfId="37748"/>
    <cellStyle name="SAPBEXHLevel0 13 3 3" xfId="37749"/>
    <cellStyle name="SAPBEXHLevel0 13 3 3 2" xfId="37750"/>
    <cellStyle name="SAPBEXHLevel0 13 3 3 2 2" xfId="37751"/>
    <cellStyle name="SAPBEXHLevel0 13 3 3 3" xfId="37752"/>
    <cellStyle name="SAPBEXHLevel0 13 3 4" xfId="37753"/>
    <cellStyle name="SAPBEXHLevel0 13 3 4 2" xfId="37754"/>
    <cellStyle name="SAPBEXHLevel0 13 3 5" xfId="37755"/>
    <cellStyle name="SAPBEXHLevel0 13 3 5 2" xfId="37756"/>
    <cellStyle name="SAPBEXHLevel0 13 3 6" xfId="37757"/>
    <cellStyle name="SAPBEXHLevel0 13 4" xfId="37758"/>
    <cellStyle name="SAPBEXHLevel0 13 4 2" xfId="37759"/>
    <cellStyle name="SAPBEXHLevel0 13 4 2 2" xfId="37760"/>
    <cellStyle name="SAPBEXHLevel0 13 4 3" xfId="37761"/>
    <cellStyle name="SAPBEXHLevel0 13 5" xfId="37762"/>
    <cellStyle name="SAPBEXHLevel0 13 5 2" xfId="37763"/>
    <cellStyle name="SAPBEXHLevel0 13 5 2 2" xfId="37764"/>
    <cellStyle name="SAPBEXHLevel0 13 5 3" xfId="37765"/>
    <cellStyle name="SAPBEXHLevel0 13 6" xfId="37766"/>
    <cellStyle name="SAPBEXHLevel0 13 6 2" xfId="37767"/>
    <cellStyle name="SAPBEXHLevel0 13 7" xfId="37768"/>
    <cellStyle name="SAPBEXHLevel0 13 7 2" xfId="37769"/>
    <cellStyle name="SAPBEXHLevel0 13 8" xfId="37770"/>
    <cellStyle name="SAPBEXHLevel0 13_Other Benefits Allocation %" xfId="37771"/>
    <cellStyle name="SAPBEXHLevel0 14" xfId="37772"/>
    <cellStyle name="SAPBEXHLevel0 14 2" xfId="37773"/>
    <cellStyle name="SAPBEXHLevel0 14 2 2" xfId="37774"/>
    <cellStyle name="SAPBEXHLevel0 14 3" xfId="37775"/>
    <cellStyle name="SAPBEXHLevel0 15" xfId="37776"/>
    <cellStyle name="SAPBEXHLevel0 15 2" xfId="37777"/>
    <cellStyle name="SAPBEXHLevel0 15 2 2" xfId="37778"/>
    <cellStyle name="SAPBEXHLevel0 15 3" xfId="37779"/>
    <cellStyle name="SAPBEXHLevel0 16" xfId="37780"/>
    <cellStyle name="SAPBEXHLevel0 16 2" xfId="37781"/>
    <cellStyle name="SAPBEXHLevel0 16 2 2" xfId="37782"/>
    <cellStyle name="SAPBEXHLevel0 16 3" xfId="37783"/>
    <cellStyle name="SAPBEXHLevel0 17" xfId="37784"/>
    <cellStyle name="SAPBEXHLevel0 17 2" xfId="37785"/>
    <cellStyle name="SAPBEXHLevel0 17 2 2" xfId="37786"/>
    <cellStyle name="SAPBEXHLevel0 17 3" xfId="37787"/>
    <cellStyle name="SAPBEXHLevel0 18" xfId="37788"/>
    <cellStyle name="SAPBEXHLevel0 18 2" xfId="37789"/>
    <cellStyle name="SAPBEXHLevel0 18 2 2" xfId="37790"/>
    <cellStyle name="SAPBEXHLevel0 18 3" xfId="37791"/>
    <cellStyle name="SAPBEXHLevel0 19" xfId="37792"/>
    <cellStyle name="SAPBEXHLevel0 19 2" xfId="37793"/>
    <cellStyle name="SAPBEXHLevel0 19 2 2" xfId="37794"/>
    <cellStyle name="SAPBEXHLevel0 19 3" xfId="37795"/>
    <cellStyle name="SAPBEXHLevel0 2" xfId="37796"/>
    <cellStyle name="SAPBEXHLevel0 2 10" xfId="37797"/>
    <cellStyle name="SAPBEXHLevel0 2 10 2" xfId="37798"/>
    <cellStyle name="SAPBEXHLevel0 2 10 3" xfId="37799"/>
    <cellStyle name="SAPBEXHLevel0 2 11" xfId="37800"/>
    <cellStyle name="SAPBEXHLevel0 2 11 2" xfId="37801"/>
    <cellStyle name="SAPBEXHLevel0 2 11 2 2" xfId="37802"/>
    <cellStyle name="SAPBEXHLevel0 2 11 3" xfId="37803"/>
    <cellStyle name="SAPBEXHLevel0 2 12" xfId="37804"/>
    <cellStyle name="SAPBEXHLevel0 2 12 2" xfId="37805"/>
    <cellStyle name="SAPBEXHLevel0 2 12 2 2" xfId="37806"/>
    <cellStyle name="SAPBEXHLevel0 2 12 3" xfId="37807"/>
    <cellStyle name="SAPBEXHLevel0 2 13" xfId="37808"/>
    <cellStyle name="SAPBEXHLevel0 2 13 2" xfId="37809"/>
    <cellStyle name="SAPBEXHLevel0 2 13 3" xfId="37810"/>
    <cellStyle name="SAPBEXHLevel0 2 14" xfId="37811"/>
    <cellStyle name="SAPBEXHLevel0 2 14 2" xfId="37812"/>
    <cellStyle name="SAPBEXHLevel0 2 14 3" xfId="37813"/>
    <cellStyle name="SAPBEXHLevel0 2 15" xfId="37814"/>
    <cellStyle name="SAPBEXHLevel0 2 16" xfId="37815"/>
    <cellStyle name="SAPBEXHLevel0 2 2" xfId="37816"/>
    <cellStyle name="SAPBEXHLevel0 2 2 10" xfId="37817"/>
    <cellStyle name="SAPBEXHLevel0 2 2 10 2" xfId="37818"/>
    <cellStyle name="SAPBEXHLevel0 2 2 10 2 2" xfId="37819"/>
    <cellStyle name="SAPBEXHLevel0 2 2 10 3" xfId="37820"/>
    <cellStyle name="SAPBEXHLevel0 2 2 11" xfId="37821"/>
    <cellStyle name="SAPBEXHLevel0 2 2 11 2" xfId="37822"/>
    <cellStyle name="SAPBEXHLevel0 2 2 11 2 2" xfId="37823"/>
    <cellStyle name="SAPBEXHLevel0 2 2 11 3" xfId="37824"/>
    <cellStyle name="SAPBEXHLevel0 2 2 12" xfId="37825"/>
    <cellStyle name="SAPBEXHLevel0 2 2 2" xfId="37826"/>
    <cellStyle name="SAPBEXHLevel0 2 2 2 2" xfId="37827"/>
    <cellStyle name="SAPBEXHLevel0 2 2 2 2 2" xfId="37828"/>
    <cellStyle name="SAPBEXHLevel0 2 2 2 2 2 2" xfId="37829"/>
    <cellStyle name="SAPBEXHLevel0 2 2 2 2 2 2 2" xfId="37830"/>
    <cellStyle name="SAPBEXHLevel0 2 2 2 2 2 3" xfId="37831"/>
    <cellStyle name="SAPBEXHLevel0 2 2 2 2 3" xfId="37832"/>
    <cellStyle name="SAPBEXHLevel0 2 2 2 2 3 2" xfId="37833"/>
    <cellStyle name="SAPBEXHLevel0 2 2 2 2 3 2 2" xfId="37834"/>
    <cellStyle name="SAPBEXHLevel0 2 2 2 2 3 3" xfId="37835"/>
    <cellStyle name="SAPBEXHLevel0 2 2 2 2 4" xfId="37836"/>
    <cellStyle name="SAPBEXHLevel0 2 2 2 2 4 2" xfId="37837"/>
    <cellStyle name="SAPBEXHLevel0 2 2 2 2 5" xfId="37838"/>
    <cellStyle name="SAPBEXHLevel0 2 2 2 2 5 2" xfId="37839"/>
    <cellStyle name="SAPBEXHLevel0 2 2 2 2 6" xfId="37840"/>
    <cellStyle name="SAPBEXHLevel0 2 2 2 3" xfId="37841"/>
    <cellStyle name="SAPBEXHLevel0 2 2 2 3 2" xfId="37842"/>
    <cellStyle name="SAPBEXHLevel0 2 2 2 3 2 2" xfId="37843"/>
    <cellStyle name="SAPBEXHLevel0 2 2 2 3 2 2 2" xfId="37844"/>
    <cellStyle name="SAPBEXHLevel0 2 2 2 3 2 3" xfId="37845"/>
    <cellStyle name="SAPBEXHLevel0 2 2 2 3 3" xfId="37846"/>
    <cellStyle name="SAPBEXHLevel0 2 2 2 3 3 2" xfId="37847"/>
    <cellStyle name="SAPBEXHLevel0 2 2 2 3 3 2 2" xfId="37848"/>
    <cellStyle name="SAPBEXHLevel0 2 2 2 3 3 3" xfId="37849"/>
    <cellStyle name="SAPBEXHLevel0 2 2 2 3 4" xfId="37850"/>
    <cellStyle name="SAPBEXHLevel0 2 2 2 3 4 2" xfId="37851"/>
    <cellStyle name="SAPBEXHLevel0 2 2 2 3 5" xfId="37852"/>
    <cellStyle name="SAPBEXHLevel0 2 2 2 3 5 2" xfId="37853"/>
    <cellStyle name="SAPBEXHLevel0 2 2 2 3 6" xfId="37854"/>
    <cellStyle name="SAPBEXHLevel0 2 2 2 4" xfId="37855"/>
    <cellStyle name="SAPBEXHLevel0 2 2 2 4 2" xfId="37856"/>
    <cellStyle name="SAPBEXHLevel0 2 2 2 4 2 2" xfId="37857"/>
    <cellStyle name="SAPBEXHLevel0 2 2 2 4 2 2 2" xfId="37858"/>
    <cellStyle name="SAPBEXHLevel0 2 2 2 4 2 3" xfId="37859"/>
    <cellStyle name="SAPBEXHLevel0 2 2 2 4 3" xfId="37860"/>
    <cellStyle name="SAPBEXHLevel0 2 2 2 4 3 2" xfId="37861"/>
    <cellStyle name="SAPBEXHLevel0 2 2 2 4 3 2 2" xfId="37862"/>
    <cellStyle name="SAPBEXHLevel0 2 2 2 4 3 3" xfId="37863"/>
    <cellStyle name="SAPBEXHLevel0 2 2 2 4 4" xfId="37864"/>
    <cellStyle name="SAPBEXHLevel0 2 2 2 4 4 2" xfId="37865"/>
    <cellStyle name="SAPBEXHLevel0 2 2 2 4 5" xfId="37866"/>
    <cellStyle name="SAPBEXHLevel0 2 2 2 4 5 2" xfId="37867"/>
    <cellStyle name="SAPBEXHLevel0 2 2 2 4 6" xfId="37868"/>
    <cellStyle name="SAPBEXHLevel0 2 2 2 5" xfId="37869"/>
    <cellStyle name="SAPBEXHLevel0 2 2 2 5 2" xfId="37870"/>
    <cellStyle name="SAPBEXHLevel0 2 2 2 5 2 2" xfId="37871"/>
    <cellStyle name="SAPBEXHLevel0 2 2 2 5 2 3" xfId="37872"/>
    <cellStyle name="SAPBEXHLevel0 2 2 2 5 3" xfId="37873"/>
    <cellStyle name="SAPBEXHLevel0 2 2 2 5 4" xfId="37874"/>
    <cellStyle name="SAPBEXHLevel0 2 2 2 6" xfId="37875"/>
    <cellStyle name="SAPBEXHLevel0 2 2 2 6 2" xfId="37876"/>
    <cellStyle name="SAPBEXHLevel0 2 2 2 6 2 2" xfId="37877"/>
    <cellStyle name="SAPBEXHLevel0 2 2 2 6 2 3" xfId="37878"/>
    <cellStyle name="SAPBEXHLevel0 2 2 2 6 3" xfId="37879"/>
    <cellStyle name="SAPBEXHLevel0 2 2 2 6 4" xfId="37880"/>
    <cellStyle name="SAPBEXHLevel0 2 2 2 7" xfId="37881"/>
    <cellStyle name="SAPBEXHLevel0 2 2 2 7 2" xfId="37882"/>
    <cellStyle name="SAPBEXHLevel0 2 2 2 7 3" xfId="37883"/>
    <cellStyle name="SAPBEXHLevel0 2 2 2 8" xfId="37884"/>
    <cellStyle name="SAPBEXHLevel0 2 2 2 9" xfId="37885"/>
    <cellStyle name="SAPBEXHLevel0 2 2 2_Other Benefits Allocation %" xfId="37886"/>
    <cellStyle name="SAPBEXHLevel0 2 2 3" xfId="37887"/>
    <cellStyle name="SAPBEXHLevel0 2 2 3 2" xfId="37888"/>
    <cellStyle name="SAPBEXHLevel0 2 2 3 2 2" xfId="37889"/>
    <cellStyle name="SAPBEXHLevel0 2 2 3 2 2 2" xfId="37890"/>
    <cellStyle name="SAPBEXHLevel0 2 2 3 2 2 2 2" xfId="37891"/>
    <cellStyle name="SAPBEXHLevel0 2 2 3 2 2 3" xfId="37892"/>
    <cellStyle name="SAPBEXHLevel0 2 2 3 2 3" xfId="37893"/>
    <cellStyle name="SAPBEXHLevel0 2 2 3 2 3 2" xfId="37894"/>
    <cellStyle name="SAPBEXHLevel0 2 2 3 2 3 2 2" xfId="37895"/>
    <cellStyle name="SAPBEXHLevel0 2 2 3 2 3 3" xfId="37896"/>
    <cellStyle name="SAPBEXHLevel0 2 2 3 2 4" xfId="37897"/>
    <cellStyle name="SAPBEXHLevel0 2 2 3 2 4 2" xfId="37898"/>
    <cellStyle name="SAPBEXHLevel0 2 2 3 2 5" xfId="37899"/>
    <cellStyle name="SAPBEXHLevel0 2 2 3 2 5 2" xfId="37900"/>
    <cellStyle name="SAPBEXHLevel0 2 2 3 2 6" xfId="37901"/>
    <cellStyle name="SAPBEXHLevel0 2 2 3 3" xfId="37902"/>
    <cellStyle name="SAPBEXHLevel0 2 2 3 3 2" xfId="37903"/>
    <cellStyle name="SAPBEXHLevel0 2 2 3 3 2 2" xfId="37904"/>
    <cellStyle name="SAPBEXHLevel0 2 2 3 3 2 2 2" xfId="37905"/>
    <cellStyle name="SAPBEXHLevel0 2 2 3 3 2 3" xfId="37906"/>
    <cellStyle name="SAPBEXHLevel0 2 2 3 3 3" xfId="37907"/>
    <cellStyle name="SAPBEXHLevel0 2 2 3 3 3 2" xfId="37908"/>
    <cellStyle name="SAPBEXHLevel0 2 2 3 3 3 2 2" xfId="37909"/>
    <cellStyle name="SAPBEXHLevel0 2 2 3 3 3 3" xfId="37910"/>
    <cellStyle name="SAPBEXHLevel0 2 2 3 3 4" xfId="37911"/>
    <cellStyle name="SAPBEXHLevel0 2 2 3 3 4 2" xfId="37912"/>
    <cellStyle name="SAPBEXHLevel0 2 2 3 3 5" xfId="37913"/>
    <cellStyle name="SAPBEXHLevel0 2 2 3 3 5 2" xfId="37914"/>
    <cellStyle name="SAPBEXHLevel0 2 2 3 3 6" xfId="37915"/>
    <cellStyle name="SAPBEXHLevel0 2 2 3 4" xfId="37916"/>
    <cellStyle name="SAPBEXHLevel0 2 2 3 4 2" xfId="37917"/>
    <cellStyle name="SAPBEXHLevel0 2 2 3 4 2 2" xfId="37918"/>
    <cellStyle name="SAPBEXHLevel0 2 2 3 4 2 3" xfId="37919"/>
    <cellStyle name="SAPBEXHLevel0 2 2 3 4 3" xfId="37920"/>
    <cellStyle name="SAPBEXHLevel0 2 2 3 4 4" xfId="37921"/>
    <cellStyle name="SAPBEXHLevel0 2 2 3 5" xfId="37922"/>
    <cellStyle name="SAPBEXHLevel0 2 2 3 5 2" xfId="37923"/>
    <cellStyle name="SAPBEXHLevel0 2 2 3 5 2 2" xfId="37924"/>
    <cellStyle name="SAPBEXHLevel0 2 2 3 5 2 3" xfId="37925"/>
    <cellStyle name="SAPBEXHLevel0 2 2 3 5 3" xfId="37926"/>
    <cellStyle name="SAPBEXHLevel0 2 2 3 5 4" xfId="37927"/>
    <cellStyle name="SAPBEXHLevel0 2 2 3 6" xfId="37928"/>
    <cellStyle name="SAPBEXHLevel0 2 2 3 6 2" xfId="37929"/>
    <cellStyle name="SAPBEXHLevel0 2 2 3 6 2 2" xfId="37930"/>
    <cellStyle name="SAPBEXHLevel0 2 2 3 6 2 3" xfId="37931"/>
    <cellStyle name="SAPBEXHLevel0 2 2 3 6 3" xfId="37932"/>
    <cellStyle name="SAPBEXHLevel0 2 2 3 6 4" xfId="37933"/>
    <cellStyle name="SAPBEXHLevel0 2 2 3 7" xfId="37934"/>
    <cellStyle name="SAPBEXHLevel0 2 2 3 7 2" xfId="37935"/>
    <cellStyle name="SAPBEXHLevel0 2 2 3 7 3" xfId="37936"/>
    <cellStyle name="SAPBEXHLevel0 2 2 3 8" xfId="37937"/>
    <cellStyle name="SAPBEXHLevel0 2 2 3 9" xfId="37938"/>
    <cellStyle name="SAPBEXHLevel0 2 2 3_Other Benefits Allocation %" xfId="37939"/>
    <cellStyle name="SAPBEXHLevel0 2 2 4" xfId="37940"/>
    <cellStyle name="SAPBEXHLevel0 2 2 4 2" xfId="37941"/>
    <cellStyle name="SAPBEXHLevel0 2 2 4 2 2" xfId="37942"/>
    <cellStyle name="SAPBEXHLevel0 2 2 4 2 2 2" xfId="37943"/>
    <cellStyle name="SAPBEXHLevel0 2 2 4 2 2 3" xfId="37944"/>
    <cellStyle name="SAPBEXHLevel0 2 2 4 2 3" xfId="37945"/>
    <cellStyle name="SAPBEXHLevel0 2 2 4 2 4" xfId="37946"/>
    <cellStyle name="SAPBEXHLevel0 2 2 4 3" xfId="37947"/>
    <cellStyle name="SAPBEXHLevel0 2 2 4 3 2" xfId="37948"/>
    <cellStyle name="SAPBEXHLevel0 2 2 4 3 2 2" xfId="37949"/>
    <cellStyle name="SAPBEXHLevel0 2 2 4 3 2 3" xfId="37950"/>
    <cellStyle name="SAPBEXHLevel0 2 2 4 3 3" xfId="37951"/>
    <cellStyle name="SAPBEXHLevel0 2 2 4 3 4" xfId="37952"/>
    <cellStyle name="SAPBEXHLevel0 2 2 4 4" xfId="37953"/>
    <cellStyle name="SAPBEXHLevel0 2 2 4 4 2" xfId="37954"/>
    <cellStyle name="SAPBEXHLevel0 2 2 4 4 2 2" xfId="37955"/>
    <cellStyle name="SAPBEXHLevel0 2 2 4 4 2 3" xfId="37956"/>
    <cellStyle name="SAPBEXHLevel0 2 2 4 4 3" xfId="37957"/>
    <cellStyle name="SAPBEXHLevel0 2 2 4 4 4" xfId="37958"/>
    <cellStyle name="SAPBEXHLevel0 2 2 4 5" xfId="37959"/>
    <cellStyle name="SAPBEXHLevel0 2 2 4 5 2" xfId="37960"/>
    <cellStyle name="SAPBEXHLevel0 2 2 4 5 2 2" xfId="37961"/>
    <cellStyle name="SAPBEXHLevel0 2 2 4 5 2 3" xfId="37962"/>
    <cellStyle name="SAPBEXHLevel0 2 2 4 5 3" xfId="37963"/>
    <cellStyle name="SAPBEXHLevel0 2 2 4 5 4" xfId="37964"/>
    <cellStyle name="SAPBEXHLevel0 2 2 4 6" xfId="37965"/>
    <cellStyle name="SAPBEXHLevel0 2 2 4 6 2" xfId="37966"/>
    <cellStyle name="SAPBEXHLevel0 2 2 4 6 2 2" xfId="37967"/>
    <cellStyle name="SAPBEXHLevel0 2 2 4 6 2 3" xfId="37968"/>
    <cellStyle name="SAPBEXHLevel0 2 2 4 6 3" xfId="37969"/>
    <cellStyle name="SAPBEXHLevel0 2 2 4 6 4" xfId="37970"/>
    <cellStyle name="SAPBEXHLevel0 2 2 4 7" xfId="37971"/>
    <cellStyle name="SAPBEXHLevel0 2 2 4 7 2" xfId="37972"/>
    <cellStyle name="SAPBEXHLevel0 2 2 4 7 3" xfId="37973"/>
    <cellStyle name="SAPBEXHLevel0 2 2 4 8" xfId="37974"/>
    <cellStyle name="SAPBEXHLevel0 2 2 4 9" xfId="37975"/>
    <cellStyle name="SAPBEXHLevel0 2 2 5" xfId="37976"/>
    <cellStyle name="SAPBEXHLevel0 2 2 5 2" xfId="37977"/>
    <cellStyle name="SAPBEXHLevel0 2 2 5 2 2" xfId="37978"/>
    <cellStyle name="SAPBEXHLevel0 2 2 5 2 3" xfId="37979"/>
    <cellStyle name="SAPBEXHLevel0 2 2 5 3" xfId="37980"/>
    <cellStyle name="SAPBEXHLevel0 2 2 5 4" xfId="37981"/>
    <cellStyle name="SAPBEXHLevel0 2 2 6" xfId="37982"/>
    <cellStyle name="SAPBEXHLevel0 2 2 6 2" xfId="37983"/>
    <cellStyle name="SAPBEXHLevel0 2 2 6 2 2" xfId="37984"/>
    <cellStyle name="SAPBEXHLevel0 2 2 6 2 3" xfId="37985"/>
    <cellStyle name="SAPBEXHLevel0 2 2 6 3" xfId="37986"/>
    <cellStyle name="SAPBEXHLevel0 2 2 6 4" xfId="37987"/>
    <cellStyle name="SAPBEXHLevel0 2 2 7" xfId="37988"/>
    <cellStyle name="SAPBEXHLevel0 2 2 7 2" xfId="37989"/>
    <cellStyle name="SAPBEXHLevel0 2 2 7 2 2" xfId="37990"/>
    <cellStyle name="SAPBEXHLevel0 2 2 7 2 3" xfId="37991"/>
    <cellStyle name="SAPBEXHLevel0 2 2 7 3" xfId="37992"/>
    <cellStyle name="SAPBEXHLevel0 2 2 7 4" xfId="37993"/>
    <cellStyle name="SAPBEXHLevel0 2 2 8" xfId="37994"/>
    <cellStyle name="SAPBEXHLevel0 2 2 8 2" xfId="37995"/>
    <cellStyle name="SAPBEXHLevel0 2 2 8 2 2" xfId="37996"/>
    <cellStyle name="SAPBEXHLevel0 2 2 8 2 3" xfId="37997"/>
    <cellStyle name="SAPBEXHLevel0 2 2 8 3" xfId="37998"/>
    <cellStyle name="SAPBEXHLevel0 2 2 8 4" xfId="37999"/>
    <cellStyle name="SAPBEXHLevel0 2 2 9" xfId="38000"/>
    <cellStyle name="SAPBEXHLevel0 2 2 9 2" xfId="38001"/>
    <cellStyle name="SAPBEXHLevel0 2 2 9 2 2" xfId="38002"/>
    <cellStyle name="SAPBEXHLevel0 2 2 9 2 3" xfId="38003"/>
    <cellStyle name="SAPBEXHLevel0 2 2 9 3" xfId="38004"/>
    <cellStyle name="SAPBEXHLevel0 2 2 9 4" xfId="38005"/>
    <cellStyle name="SAPBEXHLevel0 2 2_401K Summary" xfId="38006"/>
    <cellStyle name="SAPBEXHLevel0 2 3" xfId="38007"/>
    <cellStyle name="SAPBEXHLevel0 2 3 10" xfId="38008"/>
    <cellStyle name="SAPBEXHLevel0 2 3 11" xfId="38009"/>
    <cellStyle name="SAPBEXHLevel0 2 3 11 2" xfId="38010"/>
    <cellStyle name="SAPBEXHLevel0 2 3 11 2 2" xfId="38011"/>
    <cellStyle name="SAPBEXHLevel0 2 3 11 3" xfId="38012"/>
    <cellStyle name="SAPBEXHLevel0 2 3 12" xfId="38013"/>
    <cellStyle name="SAPBEXHLevel0 2 3 2" xfId="38014"/>
    <cellStyle name="SAPBEXHLevel0 2 3 2 2" xfId="38015"/>
    <cellStyle name="SAPBEXHLevel0 2 3 2 2 2" xfId="38016"/>
    <cellStyle name="SAPBEXHLevel0 2 3 2 2 2 2" xfId="38017"/>
    <cellStyle name="SAPBEXHLevel0 2 3 2 2 2 2 2" xfId="38018"/>
    <cellStyle name="SAPBEXHLevel0 2 3 2 2 2 3" xfId="38019"/>
    <cellStyle name="SAPBEXHLevel0 2 3 2 2 3" xfId="38020"/>
    <cellStyle name="SAPBEXHLevel0 2 3 2 2 3 2" xfId="38021"/>
    <cellStyle name="SAPBEXHLevel0 2 3 2 2 3 2 2" xfId="38022"/>
    <cellStyle name="SAPBEXHLevel0 2 3 2 2 3 3" xfId="38023"/>
    <cellStyle name="SAPBEXHLevel0 2 3 2 2 4" xfId="38024"/>
    <cellStyle name="SAPBEXHLevel0 2 3 2 2 4 2" xfId="38025"/>
    <cellStyle name="SAPBEXHLevel0 2 3 2 2 5" xfId="38026"/>
    <cellStyle name="SAPBEXHLevel0 2 3 2 2 5 2" xfId="38027"/>
    <cellStyle name="SAPBEXHLevel0 2 3 2 2 6" xfId="38028"/>
    <cellStyle name="SAPBEXHLevel0 2 3 2 3" xfId="38029"/>
    <cellStyle name="SAPBEXHLevel0 2 3 2 3 2" xfId="38030"/>
    <cellStyle name="SAPBEXHLevel0 2 3 2 3 2 2" xfId="38031"/>
    <cellStyle name="SAPBEXHLevel0 2 3 2 3 2 2 2" xfId="38032"/>
    <cellStyle name="SAPBEXHLevel0 2 3 2 3 2 3" xfId="38033"/>
    <cellStyle name="SAPBEXHLevel0 2 3 2 3 3" xfId="38034"/>
    <cellStyle name="SAPBEXHLevel0 2 3 2 3 3 2" xfId="38035"/>
    <cellStyle name="SAPBEXHLevel0 2 3 2 3 3 2 2" xfId="38036"/>
    <cellStyle name="SAPBEXHLevel0 2 3 2 3 3 3" xfId="38037"/>
    <cellStyle name="SAPBEXHLevel0 2 3 2 3 4" xfId="38038"/>
    <cellStyle name="SAPBEXHLevel0 2 3 2 3 4 2" xfId="38039"/>
    <cellStyle name="SAPBEXHLevel0 2 3 2 3 5" xfId="38040"/>
    <cellStyle name="SAPBEXHLevel0 2 3 2 3 5 2" xfId="38041"/>
    <cellStyle name="SAPBEXHLevel0 2 3 2 3 6" xfId="38042"/>
    <cellStyle name="SAPBEXHLevel0 2 3 2 4" xfId="38043"/>
    <cellStyle name="SAPBEXHLevel0 2 3 2 4 2" xfId="38044"/>
    <cellStyle name="SAPBEXHLevel0 2 3 2 4 2 2" xfId="38045"/>
    <cellStyle name="SAPBEXHLevel0 2 3 2 4 2 2 2" xfId="38046"/>
    <cellStyle name="SAPBEXHLevel0 2 3 2 4 2 3" xfId="38047"/>
    <cellStyle name="SAPBEXHLevel0 2 3 2 4 3" xfId="38048"/>
    <cellStyle name="SAPBEXHLevel0 2 3 2 4 3 2" xfId="38049"/>
    <cellStyle name="SAPBEXHLevel0 2 3 2 4 3 2 2" xfId="38050"/>
    <cellStyle name="SAPBEXHLevel0 2 3 2 4 3 3" xfId="38051"/>
    <cellStyle name="SAPBEXHLevel0 2 3 2 4 4" xfId="38052"/>
    <cellStyle name="SAPBEXHLevel0 2 3 2 4 4 2" xfId="38053"/>
    <cellStyle name="SAPBEXHLevel0 2 3 2 4 5" xfId="38054"/>
    <cellStyle name="SAPBEXHLevel0 2 3 2 4 5 2" xfId="38055"/>
    <cellStyle name="SAPBEXHLevel0 2 3 2 4 6" xfId="38056"/>
    <cellStyle name="SAPBEXHLevel0 2 3 2 5" xfId="38057"/>
    <cellStyle name="SAPBEXHLevel0 2 3 2 5 2" xfId="38058"/>
    <cellStyle name="SAPBEXHLevel0 2 3 2 5 2 2" xfId="38059"/>
    <cellStyle name="SAPBEXHLevel0 2 3 2 5 3" xfId="38060"/>
    <cellStyle name="SAPBEXHLevel0 2 3 2 6" xfId="38061"/>
    <cellStyle name="SAPBEXHLevel0 2 3 2_Other Benefits Allocation %" xfId="38062"/>
    <cellStyle name="SAPBEXHLevel0 2 3 3" xfId="38063"/>
    <cellStyle name="SAPBEXHLevel0 2 3 3 2" xfId="38064"/>
    <cellStyle name="SAPBEXHLevel0 2 3 3 2 2" xfId="38065"/>
    <cellStyle name="SAPBEXHLevel0 2 3 3 2 2 2" xfId="38066"/>
    <cellStyle name="SAPBEXHLevel0 2 3 3 2 2 2 2" xfId="38067"/>
    <cellStyle name="SAPBEXHLevel0 2 3 3 2 2 3" xfId="38068"/>
    <cellStyle name="SAPBEXHLevel0 2 3 3 2 3" xfId="38069"/>
    <cellStyle name="SAPBEXHLevel0 2 3 3 2 3 2" xfId="38070"/>
    <cellStyle name="SAPBEXHLevel0 2 3 3 2 3 2 2" xfId="38071"/>
    <cellStyle name="SAPBEXHLevel0 2 3 3 2 3 3" xfId="38072"/>
    <cellStyle name="SAPBEXHLevel0 2 3 3 2 4" xfId="38073"/>
    <cellStyle name="SAPBEXHLevel0 2 3 3 2 4 2" xfId="38074"/>
    <cellStyle name="SAPBEXHLevel0 2 3 3 2 5" xfId="38075"/>
    <cellStyle name="SAPBEXHLevel0 2 3 3 2 5 2" xfId="38076"/>
    <cellStyle name="SAPBEXHLevel0 2 3 3 2 6" xfId="38077"/>
    <cellStyle name="SAPBEXHLevel0 2 3 3 3" xfId="38078"/>
    <cellStyle name="SAPBEXHLevel0 2 3 3 3 2" xfId="38079"/>
    <cellStyle name="SAPBEXHLevel0 2 3 3 3 2 2" xfId="38080"/>
    <cellStyle name="SAPBEXHLevel0 2 3 3 3 2 2 2" xfId="38081"/>
    <cellStyle name="SAPBEXHLevel0 2 3 3 3 2 3" xfId="38082"/>
    <cellStyle name="SAPBEXHLevel0 2 3 3 3 3" xfId="38083"/>
    <cellStyle name="SAPBEXHLevel0 2 3 3 3 3 2" xfId="38084"/>
    <cellStyle name="SAPBEXHLevel0 2 3 3 3 3 2 2" xfId="38085"/>
    <cellStyle name="SAPBEXHLevel0 2 3 3 3 3 3" xfId="38086"/>
    <cellStyle name="SAPBEXHLevel0 2 3 3 3 4" xfId="38087"/>
    <cellStyle name="SAPBEXHLevel0 2 3 3 3 4 2" xfId="38088"/>
    <cellStyle name="SAPBEXHLevel0 2 3 3 3 5" xfId="38089"/>
    <cellStyle name="SAPBEXHLevel0 2 3 3 3 5 2" xfId="38090"/>
    <cellStyle name="SAPBEXHLevel0 2 3 3 3 6" xfId="38091"/>
    <cellStyle name="SAPBEXHLevel0 2 3 3 4" xfId="38092"/>
    <cellStyle name="SAPBEXHLevel0 2 3 3 4 2" xfId="38093"/>
    <cellStyle name="SAPBEXHLevel0 2 3 3 4 2 2" xfId="38094"/>
    <cellStyle name="SAPBEXHLevel0 2 3 3 4 3" xfId="38095"/>
    <cellStyle name="SAPBEXHLevel0 2 3 3 5" xfId="38096"/>
    <cellStyle name="SAPBEXHLevel0 2 3 3 5 2" xfId="38097"/>
    <cellStyle name="SAPBEXHLevel0 2 3 3 5 2 2" xfId="38098"/>
    <cellStyle name="SAPBEXHLevel0 2 3 3 5 3" xfId="38099"/>
    <cellStyle name="SAPBEXHLevel0 2 3 3 6" xfId="38100"/>
    <cellStyle name="SAPBEXHLevel0 2 3 3 6 2" xfId="38101"/>
    <cellStyle name="SAPBEXHLevel0 2 3 3 7" xfId="38102"/>
    <cellStyle name="SAPBEXHLevel0 2 3 3 7 2" xfId="38103"/>
    <cellStyle name="SAPBEXHLevel0 2 3 3 8" xfId="38104"/>
    <cellStyle name="SAPBEXHLevel0 2 3 3_Other Benefits Allocation %" xfId="38105"/>
    <cellStyle name="SAPBEXHLevel0 2 3 4" xfId="38106"/>
    <cellStyle name="SAPBEXHLevel0 2 3 4 2" xfId="38107"/>
    <cellStyle name="SAPBEXHLevel0 2 3 4 2 2" xfId="38108"/>
    <cellStyle name="SAPBEXHLevel0 2 3 4 2 3" xfId="38109"/>
    <cellStyle name="SAPBEXHLevel0 2 3 4 3" xfId="38110"/>
    <cellStyle name="SAPBEXHLevel0 2 3 4 4" xfId="38111"/>
    <cellStyle name="SAPBEXHLevel0 2 3 5" xfId="38112"/>
    <cellStyle name="SAPBEXHLevel0 2 3 5 2" xfId="38113"/>
    <cellStyle name="SAPBEXHLevel0 2 3 5 2 2" xfId="38114"/>
    <cellStyle name="SAPBEXHLevel0 2 3 5 2 3" xfId="38115"/>
    <cellStyle name="SAPBEXHLevel0 2 3 5 3" xfId="38116"/>
    <cellStyle name="SAPBEXHLevel0 2 3 5 4" xfId="38117"/>
    <cellStyle name="SAPBEXHLevel0 2 3 6" xfId="38118"/>
    <cellStyle name="SAPBEXHLevel0 2 3 6 2" xfId="38119"/>
    <cellStyle name="SAPBEXHLevel0 2 3 6 2 2" xfId="38120"/>
    <cellStyle name="SAPBEXHLevel0 2 3 6 2 3" xfId="38121"/>
    <cellStyle name="SAPBEXHLevel0 2 3 6 3" xfId="38122"/>
    <cellStyle name="SAPBEXHLevel0 2 3 6 4" xfId="38123"/>
    <cellStyle name="SAPBEXHLevel0 2 3 7" xfId="38124"/>
    <cellStyle name="SAPBEXHLevel0 2 3 7 2" xfId="38125"/>
    <cellStyle name="SAPBEXHLevel0 2 3 7 3" xfId="38126"/>
    <cellStyle name="SAPBEXHLevel0 2 3 8" xfId="38127"/>
    <cellStyle name="SAPBEXHLevel0 2 3 9" xfId="38128"/>
    <cellStyle name="SAPBEXHLevel0 2 3_401K Summary" xfId="38129"/>
    <cellStyle name="SAPBEXHLevel0 2 4" xfId="38130"/>
    <cellStyle name="SAPBEXHLevel0 2 4 2" xfId="38131"/>
    <cellStyle name="SAPBEXHLevel0 2 4 2 2" xfId="38132"/>
    <cellStyle name="SAPBEXHLevel0 2 4 2 2 2" xfId="38133"/>
    <cellStyle name="SAPBEXHLevel0 2 4 2 2 3" xfId="38134"/>
    <cellStyle name="SAPBEXHLevel0 2 4 2 3" xfId="38135"/>
    <cellStyle name="SAPBEXHLevel0 2 4 2 4" xfId="38136"/>
    <cellStyle name="SAPBEXHLevel0 2 4 3" xfId="38137"/>
    <cellStyle name="SAPBEXHLevel0 2 4 3 2" xfId="38138"/>
    <cellStyle name="SAPBEXHLevel0 2 4 3 2 2" xfId="38139"/>
    <cellStyle name="SAPBEXHLevel0 2 4 3 2 3" xfId="38140"/>
    <cellStyle name="SAPBEXHLevel0 2 4 3 3" xfId="38141"/>
    <cellStyle name="SAPBEXHLevel0 2 4 3 4" xfId="38142"/>
    <cellStyle name="SAPBEXHLevel0 2 4 4" xfId="38143"/>
    <cellStyle name="SAPBEXHLevel0 2 4 4 2" xfId="38144"/>
    <cellStyle name="SAPBEXHLevel0 2 4 4 2 2" xfId="38145"/>
    <cellStyle name="SAPBEXHLevel0 2 4 4 2 3" xfId="38146"/>
    <cellStyle name="SAPBEXHLevel0 2 4 4 3" xfId="38147"/>
    <cellStyle name="SAPBEXHLevel0 2 4 4 4" xfId="38148"/>
    <cellStyle name="SAPBEXHLevel0 2 4 5" xfId="38149"/>
    <cellStyle name="SAPBEXHLevel0 2 4 5 2" xfId="38150"/>
    <cellStyle name="SAPBEXHLevel0 2 4 5 2 2" xfId="38151"/>
    <cellStyle name="SAPBEXHLevel0 2 4 5 2 3" xfId="38152"/>
    <cellStyle name="SAPBEXHLevel0 2 4 5 3" xfId="38153"/>
    <cellStyle name="SAPBEXHLevel0 2 4 5 4" xfId="38154"/>
    <cellStyle name="SAPBEXHLevel0 2 4 6" xfId="38155"/>
    <cellStyle name="SAPBEXHLevel0 2 4 6 2" xfId="38156"/>
    <cellStyle name="SAPBEXHLevel0 2 4 6 2 2" xfId="38157"/>
    <cellStyle name="SAPBEXHLevel0 2 4 6 2 3" xfId="38158"/>
    <cellStyle name="SAPBEXHLevel0 2 4 6 3" xfId="38159"/>
    <cellStyle name="SAPBEXHLevel0 2 4 6 4" xfId="38160"/>
    <cellStyle name="SAPBEXHLevel0 2 4 7" xfId="38161"/>
    <cellStyle name="SAPBEXHLevel0 2 4 7 2" xfId="38162"/>
    <cellStyle name="SAPBEXHLevel0 2 4 7 3" xfId="38163"/>
    <cellStyle name="SAPBEXHLevel0 2 4 8" xfId="38164"/>
    <cellStyle name="SAPBEXHLevel0 2 4 9" xfId="38165"/>
    <cellStyle name="SAPBEXHLevel0 2 5" xfId="38166"/>
    <cellStyle name="SAPBEXHLevel0 2 5 2" xfId="38167"/>
    <cellStyle name="SAPBEXHLevel0 2 5 2 2" xfId="38168"/>
    <cellStyle name="SAPBEXHLevel0 2 5 2 2 2" xfId="38169"/>
    <cellStyle name="SAPBEXHLevel0 2 5 2 2 2 2" xfId="38170"/>
    <cellStyle name="SAPBEXHLevel0 2 5 2 2 3" xfId="38171"/>
    <cellStyle name="SAPBEXHLevel0 2 5 2 3" xfId="38172"/>
    <cellStyle name="SAPBEXHLevel0 2 5 2 3 2" xfId="38173"/>
    <cellStyle name="SAPBEXHLevel0 2 5 2 3 2 2" xfId="38174"/>
    <cellStyle name="SAPBEXHLevel0 2 5 2 3 3" xfId="38175"/>
    <cellStyle name="SAPBEXHLevel0 2 5 2 4" xfId="38176"/>
    <cellStyle name="SAPBEXHLevel0 2 5 2 4 2" xfId="38177"/>
    <cellStyle name="SAPBEXHLevel0 2 5 2 5" xfId="38178"/>
    <cellStyle name="SAPBEXHLevel0 2 5 2 5 2" xfId="38179"/>
    <cellStyle name="SAPBEXHLevel0 2 5 2 6" xfId="38180"/>
    <cellStyle name="SAPBEXHLevel0 2 5 3" xfId="38181"/>
    <cellStyle name="SAPBEXHLevel0 2 5 3 2" xfId="38182"/>
    <cellStyle name="SAPBEXHLevel0 2 5 3 2 2" xfId="38183"/>
    <cellStyle name="SAPBEXHLevel0 2 5 3 2 2 2" xfId="38184"/>
    <cellStyle name="SAPBEXHLevel0 2 5 3 2 3" xfId="38185"/>
    <cellStyle name="SAPBEXHLevel0 2 5 3 3" xfId="38186"/>
    <cellStyle name="SAPBEXHLevel0 2 5 3 3 2" xfId="38187"/>
    <cellStyle name="SAPBEXHLevel0 2 5 3 3 2 2" xfId="38188"/>
    <cellStyle name="SAPBEXHLevel0 2 5 3 3 3" xfId="38189"/>
    <cellStyle name="SAPBEXHLevel0 2 5 3 4" xfId="38190"/>
    <cellStyle name="SAPBEXHLevel0 2 5 3 4 2" xfId="38191"/>
    <cellStyle name="SAPBEXHLevel0 2 5 3 5" xfId="38192"/>
    <cellStyle name="SAPBEXHLevel0 2 5 3 5 2" xfId="38193"/>
    <cellStyle name="SAPBEXHLevel0 2 5 3 6" xfId="38194"/>
    <cellStyle name="SAPBEXHLevel0 2 5 4" xfId="38195"/>
    <cellStyle name="SAPBEXHLevel0 2 5 4 2" xfId="38196"/>
    <cellStyle name="SAPBEXHLevel0 2 5 4 2 2" xfId="38197"/>
    <cellStyle name="SAPBEXHLevel0 2 5 4 2 2 2" xfId="38198"/>
    <cellStyle name="SAPBEXHLevel0 2 5 4 2 3" xfId="38199"/>
    <cellStyle name="SAPBEXHLevel0 2 5 4 3" xfId="38200"/>
    <cellStyle name="SAPBEXHLevel0 2 5 4 3 2" xfId="38201"/>
    <cellStyle name="SAPBEXHLevel0 2 5 4 3 2 2" xfId="38202"/>
    <cellStyle name="SAPBEXHLevel0 2 5 4 3 3" xfId="38203"/>
    <cellStyle name="SAPBEXHLevel0 2 5 4 4" xfId="38204"/>
    <cellStyle name="SAPBEXHLevel0 2 5 4 4 2" xfId="38205"/>
    <cellStyle name="SAPBEXHLevel0 2 5 4 5" xfId="38206"/>
    <cellStyle name="SAPBEXHLevel0 2 5 4 5 2" xfId="38207"/>
    <cellStyle name="SAPBEXHLevel0 2 5 4 6" xfId="38208"/>
    <cellStyle name="SAPBEXHLevel0 2 5 5" xfId="38209"/>
    <cellStyle name="SAPBEXHLevel0 2 5 5 2" xfId="38210"/>
    <cellStyle name="SAPBEXHLevel0 2 5 5 2 2" xfId="38211"/>
    <cellStyle name="SAPBEXHLevel0 2 5 5 2 3" xfId="38212"/>
    <cellStyle name="SAPBEXHLevel0 2 5 5 3" xfId="38213"/>
    <cellStyle name="SAPBEXHLevel0 2 5 5 4" xfId="38214"/>
    <cellStyle name="SAPBEXHLevel0 2 5 6" xfId="38215"/>
    <cellStyle name="SAPBEXHLevel0 2 5 6 2" xfId="38216"/>
    <cellStyle name="SAPBEXHLevel0 2 5 6 2 2" xfId="38217"/>
    <cellStyle name="SAPBEXHLevel0 2 5 6 2 3" xfId="38218"/>
    <cellStyle name="SAPBEXHLevel0 2 5 6 3" xfId="38219"/>
    <cellStyle name="SAPBEXHLevel0 2 5 6 4" xfId="38220"/>
    <cellStyle name="SAPBEXHLevel0 2 5 7" xfId="38221"/>
    <cellStyle name="SAPBEXHLevel0 2 5 7 2" xfId="38222"/>
    <cellStyle name="SAPBEXHLevel0 2 5 7 3" xfId="38223"/>
    <cellStyle name="SAPBEXHLevel0 2 5 8" xfId="38224"/>
    <cellStyle name="SAPBEXHLevel0 2 5 9" xfId="38225"/>
    <cellStyle name="SAPBEXHLevel0 2 5_Other Benefits Allocation %" xfId="38226"/>
    <cellStyle name="SAPBEXHLevel0 2 6" xfId="38227"/>
    <cellStyle name="SAPBEXHLevel0 2 6 2" xfId="38228"/>
    <cellStyle name="SAPBEXHLevel0 2 6 2 2" xfId="38229"/>
    <cellStyle name="SAPBEXHLevel0 2 6 2 3" xfId="38230"/>
    <cellStyle name="SAPBEXHLevel0 2 6 3" xfId="38231"/>
    <cellStyle name="SAPBEXHLevel0 2 6 4" xfId="38232"/>
    <cellStyle name="SAPBEXHLevel0 2 7" xfId="38233"/>
    <cellStyle name="SAPBEXHLevel0 2 7 2" xfId="38234"/>
    <cellStyle name="SAPBEXHLevel0 2 7 2 2" xfId="38235"/>
    <cellStyle name="SAPBEXHLevel0 2 7 2 3" xfId="38236"/>
    <cellStyle name="SAPBEXHLevel0 2 7 3" xfId="38237"/>
    <cellStyle name="SAPBEXHLevel0 2 7 4" xfId="38238"/>
    <cellStyle name="SAPBEXHLevel0 2 8" xfId="38239"/>
    <cellStyle name="SAPBEXHLevel0 2 8 2" xfId="38240"/>
    <cellStyle name="SAPBEXHLevel0 2 8 2 2" xfId="38241"/>
    <cellStyle name="SAPBEXHLevel0 2 8 2 3" xfId="38242"/>
    <cellStyle name="SAPBEXHLevel0 2 8 3" xfId="38243"/>
    <cellStyle name="SAPBEXHLevel0 2 8 4" xfId="38244"/>
    <cellStyle name="SAPBEXHLevel0 2 9" xfId="38245"/>
    <cellStyle name="SAPBEXHLevel0 2 9 2" xfId="38246"/>
    <cellStyle name="SAPBEXHLevel0 2 9 2 2" xfId="38247"/>
    <cellStyle name="SAPBEXHLevel0 2 9 2 3" xfId="38248"/>
    <cellStyle name="SAPBEXHLevel0 2 9 3" xfId="38249"/>
    <cellStyle name="SAPBEXHLevel0 2 9 4" xfId="38250"/>
    <cellStyle name="SAPBEXHLevel0 2_401K Summary" xfId="38251"/>
    <cellStyle name="SAPBEXHLevel0 20" xfId="38252"/>
    <cellStyle name="SAPBEXHLevel0 20 2" xfId="38253"/>
    <cellStyle name="SAPBEXHLevel0 20 2 2" xfId="38254"/>
    <cellStyle name="SAPBEXHLevel0 20 3" xfId="38255"/>
    <cellStyle name="SAPBEXHLevel0 21" xfId="38256"/>
    <cellStyle name="SAPBEXHLevel0 21 2" xfId="38257"/>
    <cellStyle name="SAPBEXHLevel0 21 2 2" xfId="38258"/>
    <cellStyle name="SAPBEXHLevel0 21 3" xfId="38259"/>
    <cellStyle name="SAPBEXHLevel0 22" xfId="38260"/>
    <cellStyle name="SAPBEXHLevel0 22 2" xfId="38261"/>
    <cellStyle name="SAPBEXHLevel0 22 2 2" xfId="38262"/>
    <cellStyle name="SAPBEXHLevel0 22 3" xfId="38263"/>
    <cellStyle name="SAPBEXHLevel0 23" xfId="38264"/>
    <cellStyle name="SAPBEXHLevel0 23 2" xfId="38265"/>
    <cellStyle name="SAPBEXHLevel0 23 2 2" xfId="38266"/>
    <cellStyle name="SAPBEXHLevel0 23 3" xfId="38267"/>
    <cellStyle name="SAPBEXHLevel0 24" xfId="38268"/>
    <cellStyle name="SAPBEXHLevel0 24 2" xfId="38269"/>
    <cellStyle name="SAPBEXHLevel0 24 2 2" xfId="38270"/>
    <cellStyle name="SAPBEXHLevel0 24 3" xfId="38271"/>
    <cellStyle name="SAPBEXHLevel0 25" xfId="38272"/>
    <cellStyle name="SAPBEXHLevel0 25 2" xfId="38273"/>
    <cellStyle name="SAPBEXHLevel0 26" xfId="38274"/>
    <cellStyle name="SAPBEXHLevel0 26 2" xfId="38275"/>
    <cellStyle name="SAPBEXHLevel0 27" xfId="38276"/>
    <cellStyle name="SAPBEXHLevel0 27 2" xfId="38277"/>
    <cellStyle name="SAPBEXHLevel0 28" xfId="38278"/>
    <cellStyle name="SAPBEXHLevel0 29" xfId="38279"/>
    <cellStyle name="SAPBEXHLevel0 3" xfId="38280"/>
    <cellStyle name="SAPBEXHLevel0 3 10" xfId="38281"/>
    <cellStyle name="SAPBEXHLevel0 3 10 2" xfId="38282"/>
    <cellStyle name="SAPBEXHLevel0 3 10 3" xfId="38283"/>
    <cellStyle name="SAPBEXHLevel0 3 11" xfId="38284"/>
    <cellStyle name="SAPBEXHLevel0 3 11 2" xfId="38285"/>
    <cellStyle name="SAPBEXHLevel0 3 11 2 2" xfId="38286"/>
    <cellStyle name="SAPBEXHLevel0 3 11 3" xfId="38287"/>
    <cellStyle name="SAPBEXHLevel0 3 12" xfId="38288"/>
    <cellStyle name="SAPBEXHLevel0 3 2" xfId="38289"/>
    <cellStyle name="SAPBEXHLevel0 3 2 2" xfId="38290"/>
    <cellStyle name="SAPBEXHLevel0 3 2 2 2" xfId="38291"/>
    <cellStyle name="SAPBEXHLevel0 3 2 2 2 2" xfId="38292"/>
    <cellStyle name="SAPBEXHLevel0 3 2 2 2 2 2" xfId="38293"/>
    <cellStyle name="SAPBEXHLevel0 3 2 2 2 3" xfId="38294"/>
    <cellStyle name="SAPBEXHLevel0 3 2 2 3" xfId="38295"/>
    <cellStyle name="SAPBEXHLevel0 3 2 2 3 2" xfId="38296"/>
    <cellStyle name="SAPBEXHLevel0 3 2 2 3 2 2" xfId="38297"/>
    <cellStyle name="SAPBEXHLevel0 3 2 2 3 3" xfId="38298"/>
    <cellStyle name="SAPBEXHLevel0 3 2 2 4" xfId="38299"/>
    <cellStyle name="SAPBEXHLevel0 3 2 2 4 2" xfId="38300"/>
    <cellStyle name="SAPBEXHLevel0 3 2 2 5" xfId="38301"/>
    <cellStyle name="SAPBEXHLevel0 3 2 2 5 2" xfId="38302"/>
    <cellStyle name="SAPBEXHLevel0 3 2 2 6" xfId="38303"/>
    <cellStyle name="SAPBEXHLevel0 3 2 3" xfId="38304"/>
    <cellStyle name="SAPBEXHLevel0 3 2 3 2" xfId="38305"/>
    <cellStyle name="SAPBEXHLevel0 3 2 3 2 2" xfId="38306"/>
    <cellStyle name="SAPBEXHLevel0 3 2 3 2 2 2" xfId="38307"/>
    <cellStyle name="SAPBEXHLevel0 3 2 3 2 3" xfId="38308"/>
    <cellStyle name="SAPBEXHLevel0 3 2 3 3" xfId="38309"/>
    <cellStyle name="SAPBEXHLevel0 3 2 3 3 2" xfId="38310"/>
    <cellStyle name="SAPBEXHLevel0 3 2 3 3 2 2" xfId="38311"/>
    <cellStyle name="SAPBEXHLevel0 3 2 3 3 3" xfId="38312"/>
    <cellStyle name="SAPBEXHLevel0 3 2 3 4" xfId="38313"/>
    <cellStyle name="SAPBEXHLevel0 3 2 3 4 2" xfId="38314"/>
    <cellStyle name="SAPBEXHLevel0 3 2 3 5" xfId="38315"/>
    <cellStyle name="SAPBEXHLevel0 3 2 3 5 2" xfId="38316"/>
    <cellStyle name="SAPBEXHLevel0 3 2 3 6" xfId="38317"/>
    <cellStyle name="SAPBEXHLevel0 3 2 4" xfId="38318"/>
    <cellStyle name="SAPBEXHLevel0 3 2 4 2" xfId="38319"/>
    <cellStyle name="SAPBEXHLevel0 3 2 4 2 2" xfId="38320"/>
    <cellStyle name="SAPBEXHLevel0 3 2 4 2 2 2" xfId="38321"/>
    <cellStyle name="SAPBEXHLevel0 3 2 4 2 3" xfId="38322"/>
    <cellStyle name="SAPBEXHLevel0 3 2 4 3" xfId="38323"/>
    <cellStyle name="SAPBEXHLevel0 3 2 4 3 2" xfId="38324"/>
    <cellStyle name="SAPBEXHLevel0 3 2 4 3 2 2" xfId="38325"/>
    <cellStyle name="SAPBEXHLevel0 3 2 4 3 3" xfId="38326"/>
    <cellStyle name="SAPBEXHLevel0 3 2 4 4" xfId="38327"/>
    <cellStyle name="SAPBEXHLevel0 3 2 4 4 2" xfId="38328"/>
    <cellStyle name="SAPBEXHLevel0 3 2 4 5" xfId="38329"/>
    <cellStyle name="SAPBEXHLevel0 3 2 4 5 2" xfId="38330"/>
    <cellStyle name="SAPBEXHLevel0 3 2 4 6" xfId="38331"/>
    <cellStyle name="SAPBEXHLevel0 3 2 5" xfId="38332"/>
    <cellStyle name="SAPBEXHLevel0 3 2 5 2" xfId="38333"/>
    <cellStyle name="SAPBEXHLevel0 3 2 5 2 2" xfId="38334"/>
    <cellStyle name="SAPBEXHLevel0 3 2 5 2 3" xfId="38335"/>
    <cellStyle name="SAPBEXHLevel0 3 2 5 3" xfId="38336"/>
    <cellStyle name="SAPBEXHLevel0 3 2 5 4" xfId="38337"/>
    <cellStyle name="SAPBEXHLevel0 3 2 6" xfId="38338"/>
    <cellStyle name="SAPBEXHLevel0 3 2 6 2" xfId="38339"/>
    <cellStyle name="SAPBEXHLevel0 3 2 6 2 2" xfId="38340"/>
    <cellStyle name="SAPBEXHLevel0 3 2 6 2 3" xfId="38341"/>
    <cellStyle name="SAPBEXHLevel0 3 2 6 3" xfId="38342"/>
    <cellStyle name="SAPBEXHLevel0 3 2 6 4" xfId="38343"/>
    <cellStyle name="SAPBEXHLevel0 3 2 7" xfId="38344"/>
    <cellStyle name="SAPBEXHLevel0 3 2 7 2" xfId="38345"/>
    <cellStyle name="SAPBEXHLevel0 3 2 7 3" xfId="38346"/>
    <cellStyle name="SAPBEXHLevel0 3 2 8" xfId="38347"/>
    <cellStyle name="SAPBEXHLevel0 3 2 9" xfId="38348"/>
    <cellStyle name="SAPBEXHLevel0 3 2_Other Benefits Allocation %" xfId="38349"/>
    <cellStyle name="SAPBEXHLevel0 3 3" xfId="38350"/>
    <cellStyle name="SAPBEXHLevel0 3 3 2" xfId="38351"/>
    <cellStyle name="SAPBEXHLevel0 3 3 2 2" xfId="38352"/>
    <cellStyle name="SAPBEXHLevel0 3 3 2 2 2" xfId="38353"/>
    <cellStyle name="SAPBEXHLevel0 3 3 2 2 3" xfId="38354"/>
    <cellStyle name="SAPBEXHLevel0 3 3 2 3" xfId="38355"/>
    <cellStyle name="SAPBEXHLevel0 3 3 2 4" xfId="38356"/>
    <cellStyle name="SAPBEXHLevel0 3 3 3" xfId="38357"/>
    <cellStyle name="SAPBEXHLevel0 3 3 3 2" xfId="38358"/>
    <cellStyle name="SAPBEXHLevel0 3 3 3 2 2" xfId="38359"/>
    <cellStyle name="SAPBEXHLevel0 3 3 3 2 3" xfId="38360"/>
    <cellStyle name="SAPBEXHLevel0 3 3 3 3" xfId="38361"/>
    <cellStyle name="SAPBEXHLevel0 3 3 3 4" xfId="38362"/>
    <cellStyle name="SAPBEXHLevel0 3 3 4" xfId="38363"/>
    <cellStyle name="SAPBEXHLevel0 3 3 4 2" xfId="38364"/>
    <cellStyle name="SAPBEXHLevel0 3 3 4 2 2" xfId="38365"/>
    <cellStyle name="SAPBEXHLevel0 3 3 4 2 3" xfId="38366"/>
    <cellStyle name="SAPBEXHLevel0 3 3 4 3" xfId="38367"/>
    <cellStyle name="SAPBEXHLevel0 3 3 4 4" xfId="38368"/>
    <cellStyle name="SAPBEXHLevel0 3 3 5" xfId="38369"/>
    <cellStyle name="SAPBEXHLevel0 3 3 5 2" xfId="38370"/>
    <cellStyle name="SAPBEXHLevel0 3 3 5 2 2" xfId="38371"/>
    <cellStyle name="SAPBEXHLevel0 3 3 5 2 3" xfId="38372"/>
    <cellStyle name="SAPBEXHLevel0 3 3 5 3" xfId="38373"/>
    <cellStyle name="SAPBEXHLevel0 3 3 5 4" xfId="38374"/>
    <cellStyle name="SAPBEXHLevel0 3 3 6" xfId="38375"/>
    <cellStyle name="SAPBEXHLevel0 3 3 6 2" xfId="38376"/>
    <cellStyle name="SAPBEXHLevel0 3 3 6 2 2" xfId="38377"/>
    <cellStyle name="SAPBEXHLevel0 3 3 6 2 3" xfId="38378"/>
    <cellStyle name="SAPBEXHLevel0 3 3 6 3" xfId="38379"/>
    <cellStyle name="SAPBEXHLevel0 3 3 6 4" xfId="38380"/>
    <cellStyle name="SAPBEXHLevel0 3 3 7" xfId="38381"/>
    <cellStyle name="SAPBEXHLevel0 3 3 7 2" xfId="38382"/>
    <cellStyle name="SAPBEXHLevel0 3 3 7 3" xfId="38383"/>
    <cellStyle name="SAPBEXHLevel0 3 3 8" xfId="38384"/>
    <cellStyle name="SAPBEXHLevel0 3 3 9" xfId="38385"/>
    <cellStyle name="SAPBEXHLevel0 3 4" xfId="38386"/>
    <cellStyle name="SAPBEXHLevel0 3 4 2" xfId="38387"/>
    <cellStyle name="SAPBEXHLevel0 3 4 2 2" xfId="38388"/>
    <cellStyle name="SAPBEXHLevel0 3 4 2 2 2" xfId="38389"/>
    <cellStyle name="SAPBEXHLevel0 3 4 2 2 2 2" xfId="38390"/>
    <cellStyle name="SAPBEXHLevel0 3 4 2 2 3" xfId="38391"/>
    <cellStyle name="SAPBEXHLevel0 3 4 2 3" xfId="38392"/>
    <cellStyle name="SAPBEXHLevel0 3 4 2 3 2" xfId="38393"/>
    <cellStyle name="SAPBEXHLevel0 3 4 2 3 2 2" xfId="38394"/>
    <cellStyle name="SAPBEXHLevel0 3 4 2 3 3" xfId="38395"/>
    <cellStyle name="SAPBEXHLevel0 3 4 2 4" xfId="38396"/>
    <cellStyle name="SAPBEXHLevel0 3 4 2 4 2" xfId="38397"/>
    <cellStyle name="SAPBEXHLevel0 3 4 2 5" xfId="38398"/>
    <cellStyle name="SAPBEXHLevel0 3 4 2 5 2" xfId="38399"/>
    <cellStyle name="SAPBEXHLevel0 3 4 2 6" xfId="38400"/>
    <cellStyle name="SAPBEXHLevel0 3 4 3" xfId="38401"/>
    <cellStyle name="SAPBEXHLevel0 3 4 3 2" xfId="38402"/>
    <cellStyle name="SAPBEXHLevel0 3 4 3 2 2" xfId="38403"/>
    <cellStyle name="SAPBEXHLevel0 3 4 3 2 2 2" xfId="38404"/>
    <cellStyle name="SAPBEXHLevel0 3 4 3 2 3" xfId="38405"/>
    <cellStyle name="SAPBEXHLevel0 3 4 3 3" xfId="38406"/>
    <cellStyle name="SAPBEXHLevel0 3 4 3 3 2" xfId="38407"/>
    <cellStyle name="SAPBEXHLevel0 3 4 3 3 2 2" xfId="38408"/>
    <cellStyle name="SAPBEXHLevel0 3 4 3 3 3" xfId="38409"/>
    <cellStyle name="SAPBEXHLevel0 3 4 3 4" xfId="38410"/>
    <cellStyle name="SAPBEXHLevel0 3 4 3 4 2" xfId="38411"/>
    <cellStyle name="SAPBEXHLevel0 3 4 3 5" xfId="38412"/>
    <cellStyle name="SAPBEXHLevel0 3 4 3 5 2" xfId="38413"/>
    <cellStyle name="SAPBEXHLevel0 3 4 3 6" xfId="38414"/>
    <cellStyle name="SAPBEXHLevel0 3 4 4" xfId="38415"/>
    <cellStyle name="SAPBEXHLevel0 3 4 4 2" xfId="38416"/>
    <cellStyle name="SAPBEXHLevel0 3 4 4 2 2" xfId="38417"/>
    <cellStyle name="SAPBEXHLevel0 3 4 4 2 3" xfId="38418"/>
    <cellStyle name="SAPBEXHLevel0 3 4 4 3" xfId="38419"/>
    <cellStyle name="SAPBEXHLevel0 3 4 4 4" xfId="38420"/>
    <cellStyle name="SAPBEXHLevel0 3 4 5" xfId="38421"/>
    <cellStyle name="SAPBEXHLevel0 3 4 5 2" xfId="38422"/>
    <cellStyle name="SAPBEXHLevel0 3 4 5 2 2" xfId="38423"/>
    <cellStyle name="SAPBEXHLevel0 3 4 5 2 3" xfId="38424"/>
    <cellStyle name="SAPBEXHLevel0 3 4 5 3" xfId="38425"/>
    <cellStyle name="SAPBEXHLevel0 3 4 5 4" xfId="38426"/>
    <cellStyle name="SAPBEXHLevel0 3 4 6" xfId="38427"/>
    <cellStyle name="SAPBEXHLevel0 3 4 6 2" xfId="38428"/>
    <cellStyle name="SAPBEXHLevel0 3 4 6 2 2" xfId="38429"/>
    <cellStyle name="SAPBEXHLevel0 3 4 6 2 3" xfId="38430"/>
    <cellStyle name="SAPBEXHLevel0 3 4 6 3" xfId="38431"/>
    <cellStyle name="SAPBEXHLevel0 3 4 6 4" xfId="38432"/>
    <cellStyle name="SAPBEXHLevel0 3 4 7" xfId="38433"/>
    <cellStyle name="SAPBEXHLevel0 3 4 7 2" xfId="38434"/>
    <cellStyle name="SAPBEXHLevel0 3 4 7 3" xfId="38435"/>
    <cellStyle name="SAPBEXHLevel0 3 4 8" xfId="38436"/>
    <cellStyle name="SAPBEXHLevel0 3 4 9" xfId="38437"/>
    <cellStyle name="SAPBEXHLevel0 3 4_Other Benefits Allocation %" xfId="38438"/>
    <cellStyle name="SAPBEXHLevel0 3 5" xfId="38439"/>
    <cellStyle name="SAPBEXHLevel0 3 5 2" xfId="38440"/>
    <cellStyle name="SAPBEXHLevel0 3 5 2 2" xfId="38441"/>
    <cellStyle name="SAPBEXHLevel0 3 5 2 3" xfId="38442"/>
    <cellStyle name="SAPBEXHLevel0 3 5 3" xfId="38443"/>
    <cellStyle name="SAPBEXHLevel0 3 5 4" xfId="38444"/>
    <cellStyle name="SAPBEXHLevel0 3 6" xfId="38445"/>
    <cellStyle name="SAPBEXHLevel0 3 6 2" xfId="38446"/>
    <cellStyle name="SAPBEXHLevel0 3 6 2 2" xfId="38447"/>
    <cellStyle name="SAPBEXHLevel0 3 6 2 3" xfId="38448"/>
    <cellStyle name="SAPBEXHLevel0 3 6 3" xfId="38449"/>
    <cellStyle name="SAPBEXHLevel0 3 6 4" xfId="38450"/>
    <cellStyle name="SAPBEXHLevel0 3 7" xfId="38451"/>
    <cellStyle name="SAPBEXHLevel0 3 7 2" xfId="38452"/>
    <cellStyle name="SAPBEXHLevel0 3 7 2 2" xfId="38453"/>
    <cellStyle name="SAPBEXHLevel0 3 7 2 3" xfId="38454"/>
    <cellStyle name="SAPBEXHLevel0 3 7 3" xfId="38455"/>
    <cellStyle name="SAPBEXHLevel0 3 7 4" xfId="38456"/>
    <cellStyle name="SAPBEXHLevel0 3 8" xfId="38457"/>
    <cellStyle name="SAPBEXHLevel0 3 8 2" xfId="38458"/>
    <cellStyle name="SAPBEXHLevel0 3 8 2 2" xfId="38459"/>
    <cellStyle name="SAPBEXHLevel0 3 8 2 3" xfId="38460"/>
    <cellStyle name="SAPBEXHLevel0 3 8 3" xfId="38461"/>
    <cellStyle name="SAPBEXHLevel0 3 8 4" xfId="38462"/>
    <cellStyle name="SAPBEXHLevel0 3 9" xfId="38463"/>
    <cellStyle name="SAPBEXHLevel0 3 9 2" xfId="38464"/>
    <cellStyle name="SAPBEXHLevel0 3 9 2 2" xfId="38465"/>
    <cellStyle name="SAPBEXHLevel0 3 9 2 3" xfId="38466"/>
    <cellStyle name="SAPBEXHLevel0 3 9 3" xfId="38467"/>
    <cellStyle name="SAPBEXHLevel0 3 9 4" xfId="38468"/>
    <cellStyle name="SAPBEXHLevel0 3_401K Summary" xfId="38469"/>
    <cellStyle name="SAPBEXHLevel0 30" xfId="38470"/>
    <cellStyle name="SAPBEXHLevel0 31" xfId="38471"/>
    <cellStyle name="SAPBEXHLevel0 32" xfId="38472"/>
    <cellStyle name="SAPBEXHLevel0 33" xfId="38473"/>
    <cellStyle name="SAPBEXHLevel0 34" xfId="38474"/>
    <cellStyle name="SAPBEXHLevel0 35" xfId="38475"/>
    <cellStyle name="SAPBEXHLevel0 4" xfId="38476"/>
    <cellStyle name="SAPBEXHLevel0 4 10" xfId="38477"/>
    <cellStyle name="SAPBEXHLevel0 4 10 2" xfId="38478"/>
    <cellStyle name="SAPBEXHLevel0 4 10 2 2" xfId="38479"/>
    <cellStyle name="SAPBEXHLevel0 4 10 3" xfId="38480"/>
    <cellStyle name="SAPBEXHLevel0 4 11" xfId="38481"/>
    <cellStyle name="SAPBEXHLevel0 4 2" xfId="38482"/>
    <cellStyle name="SAPBEXHLevel0 4 2 2" xfId="38483"/>
    <cellStyle name="SAPBEXHLevel0 4 2 2 2" xfId="38484"/>
    <cellStyle name="SAPBEXHLevel0 4 2 2 2 2" xfId="38485"/>
    <cellStyle name="SAPBEXHLevel0 4 2 2 2 2 2" xfId="38486"/>
    <cellStyle name="SAPBEXHLevel0 4 2 2 2 3" xfId="38487"/>
    <cellStyle name="SAPBEXHLevel0 4 2 2 3" xfId="38488"/>
    <cellStyle name="SAPBEXHLevel0 4 2 2 3 2" xfId="38489"/>
    <cellStyle name="SAPBEXHLevel0 4 2 2 3 2 2" xfId="38490"/>
    <cellStyle name="SAPBEXHLevel0 4 2 2 3 3" xfId="38491"/>
    <cellStyle name="SAPBEXHLevel0 4 2 2 4" xfId="38492"/>
    <cellStyle name="SAPBEXHLevel0 4 2 2 4 2" xfId="38493"/>
    <cellStyle name="SAPBEXHLevel0 4 2 2 5" xfId="38494"/>
    <cellStyle name="SAPBEXHLevel0 4 2 2 5 2" xfId="38495"/>
    <cellStyle name="SAPBEXHLevel0 4 2 2 6" xfId="38496"/>
    <cellStyle name="SAPBEXHLevel0 4 2 3" xfId="38497"/>
    <cellStyle name="SAPBEXHLevel0 4 2 3 2" xfId="38498"/>
    <cellStyle name="SAPBEXHLevel0 4 2 3 2 2" xfId="38499"/>
    <cellStyle name="SAPBEXHLevel0 4 2 3 2 2 2" xfId="38500"/>
    <cellStyle name="SAPBEXHLevel0 4 2 3 2 3" xfId="38501"/>
    <cellStyle name="SAPBEXHLevel0 4 2 3 3" xfId="38502"/>
    <cellStyle name="SAPBEXHLevel0 4 2 3 3 2" xfId="38503"/>
    <cellStyle name="SAPBEXHLevel0 4 2 3 3 2 2" xfId="38504"/>
    <cellStyle name="SAPBEXHLevel0 4 2 3 3 3" xfId="38505"/>
    <cellStyle name="SAPBEXHLevel0 4 2 3 4" xfId="38506"/>
    <cellStyle name="SAPBEXHLevel0 4 2 3 4 2" xfId="38507"/>
    <cellStyle name="SAPBEXHLevel0 4 2 3 5" xfId="38508"/>
    <cellStyle name="SAPBEXHLevel0 4 2 3 5 2" xfId="38509"/>
    <cellStyle name="SAPBEXHLevel0 4 2 3 6" xfId="38510"/>
    <cellStyle name="SAPBEXHLevel0 4 2 4" xfId="38511"/>
    <cellStyle name="SAPBEXHLevel0 4 2 4 2" xfId="38512"/>
    <cellStyle name="SAPBEXHLevel0 4 2 4 2 2" xfId="38513"/>
    <cellStyle name="SAPBEXHLevel0 4 2 4 2 2 2" xfId="38514"/>
    <cellStyle name="SAPBEXHLevel0 4 2 4 2 3" xfId="38515"/>
    <cellStyle name="SAPBEXHLevel0 4 2 4 3" xfId="38516"/>
    <cellStyle name="SAPBEXHLevel0 4 2 4 3 2" xfId="38517"/>
    <cellStyle name="SAPBEXHLevel0 4 2 4 3 2 2" xfId="38518"/>
    <cellStyle name="SAPBEXHLevel0 4 2 4 3 3" xfId="38519"/>
    <cellStyle name="SAPBEXHLevel0 4 2 4 4" xfId="38520"/>
    <cellStyle name="SAPBEXHLevel0 4 2 4 4 2" xfId="38521"/>
    <cellStyle name="SAPBEXHLevel0 4 2 4 5" xfId="38522"/>
    <cellStyle name="SAPBEXHLevel0 4 2 4 5 2" xfId="38523"/>
    <cellStyle name="SAPBEXHLevel0 4 2 4 6" xfId="38524"/>
    <cellStyle name="SAPBEXHLevel0 4 2 5" xfId="38525"/>
    <cellStyle name="SAPBEXHLevel0 4 2 5 2" xfId="38526"/>
    <cellStyle name="SAPBEXHLevel0 4 2 5 2 2" xfId="38527"/>
    <cellStyle name="SAPBEXHLevel0 4 2 5 3" xfId="38528"/>
    <cellStyle name="SAPBEXHLevel0 4 2 6" xfId="38529"/>
    <cellStyle name="SAPBEXHLevel0 4 2_Other Benefits Allocation %" xfId="38530"/>
    <cellStyle name="SAPBEXHLevel0 4 3" xfId="38531"/>
    <cellStyle name="SAPBEXHLevel0 4 3 2" xfId="38532"/>
    <cellStyle name="SAPBEXHLevel0 4 3 2 2" xfId="38533"/>
    <cellStyle name="SAPBEXHLevel0 4 3 2 3" xfId="38534"/>
    <cellStyle name="SAPBEXHLevel0 4 3 3" xfId="38535"/>
    <cellStyle name="SAPBEXHLevel0 4 3 4" xfId="38536"/>
    <cellStyle name="SAPBEXHLevel0 4 3_Other Benefits Allocation %" xfId="38537"/>
    <cellStyle name="SAPBEXHLevel0 4 4" xfId="38538"/>
    <cellStyle name="SAPBEXHLevel0 4 4 2" xfId="38539"/>
    <cellStyle name="SAPBEXHLevel0 4 4 2 2" xfId="38540"/>
    <cellStyle name="SAPBEXHLevel0 4 4 2 2 2" xfId="38541"/>
    <cellStyle name="SAPBEXHLevel0 4 4 2 2 2 2" xfId="38542"/>
    <cellStyle name="SAPBEXHLevel0 4 4 2 2 3" xfId="38543"/>
    <cellStyle name="SAPBEXHLevel0 4 4 2 3" xfId="38544"/>
    <cellStyle name="SAPBEXHLevel0 4 4 2 3 2" xfId="38545"/>
    <cellStyle name="SAPBEXHLevel0 4 4 2 3 2 2" xfId="38546"/>
    <cellStyle name="SAPBEXHLevel0 4 4 2 3 3" xfId="38547"/>
    <cellStyle name="SAPBEXHLevel0 4 4 2 4" xfId="38548"/>
    <cellStyle name="SAPBEXHLevel0 4 4 2 4 2" xfId="38549"/>
    <cellStyle name="SAPBEXHLevel0 4 4 2 5" xfId="38550"/>
    <cellStyle name="SAPBEXHLevel0 4 4 2 5 2" xfId="38551"/>
    <cellStyle name="SAPBEXHLevel0 4 4 2 6" xfId="38552"/>
    <cellStyle name="SAPBEXHLevel0 4 4 3" xfId="38553"/>
    <cellStyle name="SAPBEXHLevel0 4 4 3 2" xfId="38554"/>
    <cellStyle name="SAPBEXHLevel0 4 4 3 2 2" xfId="38555"/>
    <cellStyle name="SAPBEXHLevel0 4 4 3 2 2 2" xfId="38556"/>
    <cellStyle name="SAPBEXHLevel0 4 4 3 2 3" xfId="38557"/>
    <cellStyle name="SAPBEXHLevel0 4 4 3 3" xfId="38558"/>
    <cellStyle name="SAPBEXHLevel0 4 4 3 3 2" xfId="38559"/>
    <cellStyle name="SAPBEXHLevel0 4 4 3 3 2 2" xfId="38560"/>
    <cellStyle name="SAPBEXHLevel0 4 4 3 3 3" xfId="38561"/>
    <cellStyle name="SAPBEXHLevel0 4 4 3 4" xfId="38562"/>
    <cellStyle name="SAPBEXHLevel0 4 4 3 4 2" xfId="38563"/>
    <cellStyle name="SAPBEXHLevel0 4 4 3 5" xfId="38564"/>
    <cellStyle name="SAPBEXHLevel0 4 4 3 5 2" xfId="38565"/>
    <cellStyle name="SAPBEXHLevel0 4 4 3 6" xfId="38566"/>
    <cellStyle name="SAPBEXHLevel0 4 4 4" xfId="38567"/>
    <cellStyle name="SAPBEXHLevel0 4 4 4 2" xfId="38568"/>
    <cellStyle name="SAPBEXHLevel0 4 4 4 2 2" xfId="38569"/>
    <cellStyle name="SAPBEXHLevel0 4 4 4 3" xfId="38570"/>
    <cellStyle name="SAPBEXHLevel0 4 4 5" xfId="38571"/>
    <cellStyle name="SAPBEXHLevel0 4 4 5 2" xfId="38572"/>
    <cellStyle name="SAPBEXHLevel0 4 4 5 2 2" xfId="38573"/>
    <cellStyle name="SAPBEXHLevel0 4 4 5 3" xfId="38574"/>
    <cellStyle name="SAPBEXHLevel0 4 4 6" xfId="38575"/>
    <cellStyle name="SAPBEXHLevel0 4 4 6 2" xfId="38576"/>
    <cellStyle name="SAPBEXHLevel0 4 4 7" xfId="38577"/>
    <cellStyle name="SAPBEXHLevel0 4 4 7 2" xfId="38578"/>
    <cellStyle name="SAPBEXHLevel0 4 4 8" xfId="38579"/>
    <cellStyle name="SAPBEXHLevel0 4 4_Other Benefits Allocation %" xfId="38580"/>
    <cellStyle name="SAPBEXHLevel0 4 5" xfId="38581"/>
    <cellStyle name="SAPBEXHLevel0 4 5 2" xfId="38582"/>
    <cellStyle name="SAPBEXHLevel0 4 5 2 2" xfId="38583"/>
    <cellStyle name="SAPBEXHLevel0 4 5 2 3" xfId="38584"/>
    <cellStyle name="SAPBEXHLevel0 4 5 3" xfId="38585"/>
    <cellStyle name="SAPBEXHLevel0 4 5 4" xfId="38586"/>
    <cellStyle name="SAPBEXHLevel0 4 6" xfId="38587"/>
    <cellStyle name="SAPBEXHLevel0 4 6 2" xfId="38588"/>
    <cellStyle name="SAPBEXHLevel0 4 6 2 2" xfId="38589"/>
    <cellStyle name="SAPBEXHLevel0 4 6 2 3" xfId="38590"/>
    <cellStyle name="SAPBEXHLevel0 4 6 3" xfId="38591"/>
    <cellStyle name="SAPBEXHLevel0 4 6 4" xfId="38592"/>
    <cellStyle name="SAPBEXHLevel0 4 7" xfId="38593"/>
    <cellStyle name="SAPBEXHLevel0 4 7 2" xfId="38594"/>
    <cellStyle name="SAPBEXHLevel0 4 7 2 2" xfId="38595"/>
    <cellStyle name="SAPBEXHLevel0 4 7 3" xfId="38596"/>
    <cellStyle name="SAPBEXHLevel0 4 8" xfId="38597"/>
    <cellStyle name="SAPBEXHLevel0 4 8 2" xfId="38598"/>
    <cellStyle name="SAPBEXHLevel0 4 8 2 2" xfId="38599"/>
    <cellStyle name="SAPBEXHLevel0 4 8 3" xfId="38600"/>
    <cellStyle name="SAPBEXHLevel0 4 9" xfId="38601"/>
    <cellStyle name="SAPBEXHLevel0 4 9 2" xfId="38602"/>
    <cellStyle name="SAPBEXHLevel0 4 9 2 2" xfId="38603"/>
    <cellStyle name="SAPBEXHLevel0 4 9 3" xfId="38604"/>
    <cellStyle name="SAPBEXHLevel0 4_401K Summary" xfId="38605"/>
    <cellStyle name="SAPBEXHLevel0 5" xfId="38606"/>
    <cellStyle name="SAPBEXHLevel0 5 2" xfId="38607"/>
    <cellStyle name="SAPBEXHLevel0 5 2 2" xfId="38608"/>
    <cellStyle name="SAPBEXHLevel0 5 2 2 2" xfId="38609"/>
    <cellStyle name="SAPBEXHLevel0 5 2 2 2 2" xfId="38610"/>
    <cellStyle name="SAPBEXHLevel0 5 2 2 3" xfId="38611"/>
    <cellStyle name="SAPBEXHLevel0 5 2 3" xfId="38612"/>
    <cellStyle name="SAPBEXHLevel0 5 2 3 2" xfId="38613"/>
    <cellStyle name="SAPBEXHLevel0 5 2 3 2 2" xfId="38614"/>
    <cellStyle name="SAPBEXHLevel0 5 2 3 3" xfId="38615"/>
    <cellStyle name="SAPBEXHLevel0 5 2 4" xfId="38616"/>
    <cellStyle name="SAPBEXHLevel0 5 2 4 2" xfId="38617"/>
    <cellStyle name="SAPBEXHLevel0 5 2 5" xfId="38618"/>
    <cellStyle name="SAPBEXHLevel0 5 2 5 2" xfId="38619"/>
    <cellStyle name="SAPBEXHLevel0 5 2 6" xfId="38620"/>
    <cellStyle name="SAPBEXHLevel0 5 3" xfId="38621"/>
    <cellStyle name="SAPBEXHLevel0 5 3 2" xfId="38622"/>
    <cellStyle name="SAPBEXHLevel0 5 3 2 2" xfId="38623"/>
    <cellStyle name="SAPBEXHLevel0 5 3 2 2 2" xfId="38624"/>
    <cellStyle name="SAPBEXHLevel0 5 3 2 3" xfId="38625"/>
    <cellStyle name="SAPBEXHLevel0 5 3 3" xfId="38626"/>
    <cellStyle name="SAPBEXHLevel0 5 3 3 2" xfId="38627"/>
    <cellStyle name="SAPBEXHLevel0 5 3 3 2 2" xfId="38628"/>
    <cellStyle name="SAPBEXHLevel0 5 3 3 3" xfId="38629"/>
    <cellStyle name="SAPBEXHLevel0 5 3 4" xfId="38630"/>
    <cellStyle name="SAPBEXHLevel0 5 3 4 2" xfId="38631"/>
    <cellStyle name="SAPBEXHLevel0 5 3 5" xfId="38632"/>
    <cellStyle name="SAPBEXHLevel0 5 3 5 2" xfId="38633"/>
    <cellStyle name="SAPBEXHLevel0 5 3 6" xfId="38634"/>
    <cellStyle name="SAPBEXHLevel0 5 4" xfId="38635"/>
    <cellStyle name="SAPBEXHLevel0 5 4 2" xfId="38636"/>
    <cellStyle name="SAPBEXHLevel0 5 4 2 2" xfId="38637"/>
    <cellStyle name="SAPBEXHLevel0 5 4 2 2 2" xfId="38638"/>
    <cellStyle name="SAPBEXHLevel0 5 4 2 3" xfId="38639"/>
    <cellStyle name="SAPBEXHLevel0 5 4 3" xfId="38640"/>
    <cellStyle name="SAPBEXHLevel0 5 4 3 2" xfId="38641"/>
    <cellStyle name="SAPBEXHLevel0 5 4 3 2 2" xfId="38642"/>
    <cellStyle name="SAPBEXHLevel0 5 4 3 3" xfId="38643"/>
    <cellStyle name="SAPBEXHLevel0 5 4 4" xfId="38644"/>
    <cellStyle name="SAPBEXHLevel0 5 4 4 2" xfId="38645"/>
    <cellStyle name="SAPBEXHLevel0 5 4 5" xfId="38646"/>
    <cellStyle name="SAPBEXHLevel0 5 4 5 2" xfId="38647"/>
    <cellStyle name="SAPBEXHLevel0 5 4 6" xfId="38648"/>
    <cellStyle name="SAPBEXHLevel0 5 5" xfId="38649"/>
    <cellStyle name="SAPBEXHLevel0 5 5 2" xfId="38650"/>
    <cellStyle name="SAPBEXHLevel0 5 5 2 2" xfId="38651"/>
    <cellStyle name="SAPBEXHLevel0 5 5 2 3" xfId="38652"/>
    <cellStyle name="SAPBEXHLevel0 5 5 3" xfId="38653"/>
    <cellStyle name="SAPBEXHLevel0 5 5 4" xfId="38654"/>
    <cellStyle name="SAPBEXHLevel0 5 6" xfId="38655"/>
    <cellStyle name="SAPBEXHLevel0 5 6 2" xfId="38656"/>
    <cellStyle name="SAPBEXHLevel0 5 6 2 2" xfId="38657"/>
    <cellStyle name="SAPBEXHLevel0 5 6 2 3" xfId="38658"/>
    <cellStyle name="SAPBEXHLevel0 5 6 3" xfId="38659"/>
    <cellStyle name="SAPBEXHLevel0 5 6 4" xfId="38660"/>
    <cellStyle name="SAPBEXHLevel0 5 7" xfId="38661"/>
    <cellStyle name="SAPBEXHLevel0 5 7 2" xfId="38662"/>
    <cellStyle name="SAPBEXHLevel0 5 7 3" xfId="38663"/>
    <cellStyle name="SAPBEXHLevel0 5 8" xfId="38664"/>
    <cellStyle name="SAPBEXHLevel0 5 9" xfId="38665"/>
    <cellStyle name="SAPBEXHLevel0 5_Other Benefits Allocation %" xfId="38666"/>
    <cellStyle name="SAPBEXHLevel0 6" xfId="38667"/>
    <cellStyle name="SAPBEXHLevel0 6 2" xfId="38668"/>
    <cellStyle name="SAPBEXHLevel0 6 2 2" xfId="38669"/>
    <cellStyle name="SAPBEXHLevel0 6 2 2 2" xfId="38670"/>
    <cellStyle name="SAPBEXHLevel0 6 2 2 2 2" xfId="38671"/>
    <cellStyle name="SAPBEXHLevel0 6 2 2 3" xfId="38672"/>
    <cellStyle name="SAPBEXHLevel0 6 2 3" xfId="38673"/>
    <cellStyle name="SAPBEXHLevel0 6 2 3 2" xfId="38674"/>
    <cellStyle name="SAPBEXHLevel0 6 2 3 2 2" xfId="38675"/>
    <cellStyle name="SAPBEXHLevel0 6 2 3 3" xfId="38676"/>
    <cellStyle name="SAPBEXHLevel0 6 2 4" xfId="38677"/>
    <cellStyle name="SAPBEXHLevel0 6 2 4 2" xfId="38678"/>
    <cellStyle name="SAPBEXHLevel0 6 2 5" xfId="38679"/>
    <cellStyle name="SAPBEXHLevel0 6 2 5 2" xfId="38680"/>
    <cellStyle name="SAPBEXHLevel0 6 2 6" xfId="38681"/>
    <cellStyle name="SAPBEXHLevel0 6 3" xfId="38682"/>
    <cellStyle name="SAPBEXHLevel0 6 3 2" xfId="38683"/>
    <cellStyle name="SAPBEXHLevel0 6 3 2 2" xfId="38684"/>
    <cellStyle name="SAPBEXHLevel0 6 3 2 2 2" xfId="38685"/>
    <cellStyle name="SAPBEXHLevel0 6 3 2 3" xfId="38686"/>
    <cellStyle name="SAPBEXHLevel0 6 3 3" xfId="38687"/>
    <cellStyle name="SAPBEXHLevel0 6 3 3 2" xfId="38688"/>
    <cellStyle name="SAPBEXHLevel0 6 3 3 2 2" xfId="38689"/>
    <cellStyle name="SAPBEXHLevel0 6 3 3 3" xfId="38690"/>
    <cellStyle name="SAPBEXHLevel0 6 3 4" xfId="38691"/>
    <cellStyle name="SAPBEXHLevel0 6 3 4 2" xfId="38692"/>
    <cellStyle name="SAPBEXHLevel0 6 3 5" xfId="38693"/>
    <cellStyle name="SAPBEXHLevel0 6 3 5 2" xfId="38694"/>
    <cellStyle name="SAPBEXHLevel0 6 3 6" xfId="38695"/>
    <cellStyle name="SAPBEXHLevel0 6 4" xfId="38696"/>
    <cellStyle name="SAPBEXHLevel0 6 4 2" xfId="38697"/>
    <cellStyle name="SAPBEXHLevel0 6 4 2 2" xfId="38698"/>
    <cellStyle name="SAPBEXHLevel0 6 4 2 2 2" xfId="38699"/>
    <cellStyle name="SAPBEXHLevel0 6 4 2 3" xfId="38700"/>
    <cellStyle name="SAPBEXHLevel0 6 4 3" xfId="38701"/>
    <cellStyle name="SAPBEXHLevel0 6 4 3 2" xfId="38702"/>
    <cellStyle name="SAPBEXHLevel0 6 4 3 2 2" xfId="38703"/>
    <cellStyle name="SAPBEXHLevel0 6 4 3 3" xfId="38704"/>
    <cellStyle name="SAPBEXHLevel0 6 4 4" xfId="38705"/>
    <cellStyle name="SAPBEXHLevel0 6 4 4 2" xfId="38706"/>
    <cellStyle name="SAPBEXHLevel0 6 4 5" xfId="38707"/>
    <cellStyle name="SAPBEXHLevel0 6 4 5 2" xfId="38708"/>
    <cellStyle name="SAPBEXHLevel0 6 4 6" xfId="38709"/>
    <cellStyle name="SAPBEXHLevel0 6 5" xfId="38710"/>
    <cellStyle name="SAPBEXHLevel0 6 5 2" xfId="38711"/>
    <cellStyle name="SAPBEXHLevel0 6 5 2 2" xfId="38712"/>
    <cellStyle name="SAPBEXHLevel0 6 5 2 3" xfId="38713"/>
    <cellStyle name="SAPBEXHLevel0 6 5 3" xfId="38714"/>
    <cellStyle name="SAPBEXHLevel0 6 5 4" xfId="38715"/>
    <cellStyle name="SAPBEXHLevel0 6 6" xfId="38716"/>
    <cellStyle name="SAPBEXHLevel0 6 6 2" xfId="38717"/>
    <cellStyle name="SAPBEXHLevel0 6 6 2 2" xfId="38718"/>
    <cellStyle name="SAPBEXHLevel0 6 6 2 3" xfId="38719"/>
    <cellStyle name="SAPBEXHLevel0 6 6 3" xfId="38720"/>
    <cellStyle name="SAPBEXHLevel0 6 6 4" xfId="38721"/>
    <cellStyle name="SAPBEXHLevel0 6 7" xfId="38722"/>
    <cellStyle name="SAPBEXHLevel0 6 7 2" xfId="38723"/>
    <cellStyle name="SAPBEXHLevel0 6 7 3" xfId="38724"/>
    <cellStyle name="SAPBEXHLevel0 6 8" xfId="38725"/>
    <cellStyle name="SAPBEXHLevel0 6 9" xfId="38726"/>
    <cellStyle name="SAPBEXHLevel0 6_Other Benefits Allocation %" xfId="38727"/>
    <cellStyle name="SAPBEXHLevel0 7" xfId="38728"/>
    <cellStyle name="SAPBEXHLevel0 7 2" xfId="38729"/>
    <cellStyle name="SAPBEXHLevel0 7 2 2" xfId="38730"/>
    <cellStyle name="SAPBEXHLevel0 7 2 2 2" xfId="38731"/>
    <cellStyle name="SAPBEXHLevel0 7 2 2 2 2" xfId="38732"/>
    <cellStyle name="SAPBEXHLevel0 7 2 2 3" xfId="38733"/>
    <cellStyle name="SAPBEXHLevel0 7 2 3" xfId="38734"/>
    <cellStyle name="SAPBEXHLevel0 7 2 3 2" xfId="38735"/>
    <cellStyle name="SAPBEXHLevel0 7 2 3 2 2" xfId="38736"/>
    <cellStyle name="SAPBEXHLevel0 7 2 3 3" xfId="38737"/>
    <cellStyle name="SAPBEXHLevel0 7 2 4" xfId="38738"/>
    <cellStyle name="SAPBEXHLevel0 7 2 4 2" xfId="38739"/>
    <cellStyle name="SAPBEXHLevel0 7 2 5" xfId="38740"/>
    <cellStyle name="SAPBEXHLevel0 7 2 5 2" xfId="38741"/>
    <cellStyle name="SAPBEXHLevel0 7 2 6" xfId="38742"/>
    <cellStyle name="SAPBEXHLevel0 7 3" xfId="38743"/>
    <cellStyle name="SAPBEXHLevel0 7 3 2" xfId="38744"/>
    <cellStyle name="SAPBEXHLevel0 7 3 2 2" xfId="38745"/>
    <cellStyle name="SAPBEXHLevel0 7 3 2 2 2" xfId="38746"/>
    <cellStyle name="SAPBEXHLevel0 7 3 2 3" xfId="38747"/>
    <cellStyle name="SAPBEXHLevel0 7 3 3" xfId="38748"/>
    <cellStyle name="SAPBEXHLevel0 7 3 3 2" xfId="38749"/>
    <cellStyle name="SAPBEXHLevel0 7 3 3 2 2" xfId="38750"/>
    <cellStyle name="SAPBEXHLevel0 7 3 3 3" xfId="38751"/>
    <cellStyle name="SAPBEXHLevel0 7 3 4" xfId="38752"/>
    <cellStyle name="SAPBEXHLevel0 7 3 4 2" xfId="38753"/>
    <cellStyle name="SAPBEXHLevel0 7 3 5" xfId="38754"/>
    <cellStyle name="SAPBEXHLevel0 7 3 5 2" xfId="38755"/>
    <cellStyle name="SAPBEXHLevel0 7 3 6" xfId="38756"/>
    <cellStyle name="SAPBEXHLevel0 7 4" xfId="38757"/>
    <cellStyle name="SAPBEXHLevel0 7 4 2" xfId="38758"/>
    <cellStyle name="SAPBEXHLevel0 7 4 2 2" xfId="38759"/>
    <cellStyle name="SAPBEXHLevel0 7 4 2 2 2" xfId="38760"/>
    <cellStyle name="SAPBEXHLevel0 7 4 2 3" xfId="38761"/>
    <cellStyle name="SAPBEXHLevel0 7 4 3" xfId="38762"/>
    <cellStyle name="SAPBEXHLevel0 7 4 3 2" xfId="38763"/>
    <cellStyle name="SAPBEXHLevel0 7 4 3 2 2" xfId="38764"/>
    <cellStyle name="SAPBEXHLevel0 7 4 3 3" xfId="38765"/>
    <cellStyle name="SAPBEXHLevel0 7 4 4" xfId="38766"/>
    <cellStyle name="SAPBEXHLevel0 7 4 4 2" xfId="38767"/>
    <cellStyle name="SAPBEXHLevel0 7 4 5" xfId="38768"/>
    <cellStyle name="SAPBEXHLevel0 7 4 5 2" xfId="38769"/>
    <cellStyle name="SAPBEXHLevel0 7 4 6" xfId="38770"/>
    <cellStyle name="SAPBEXHLevel0 7 5" xfId="38771"/>
    <cellStyle name="SAPBEXHLevel0 7 5 2" xfId="38772"/>
    <cellStyle name="SAPBEXHLevel0 7 5 2 2" xfId="38773"/>
    <cellStyle name="SAPBEXHLevel0 7 5 3" xfId="38774"/>
    <cellStyle name="SAPBEXHLevel0 7 6" xfId="38775"/>
    <cellStyle name="SAPBEXHLevel0 7_Other Benefits Allocation %" xfId="38776"/>
    <cellStyle name="SAPBEXHLevel0 8" xfId="38777"/>
    <cellStyle name="SAPBEXHLevel0 8 2" xfId="38778"/>
    <cellStyle name="SAPBEXHLevel0 8 2 2" xfId="38779"/>
    <cellStyle name="SAPBEXHLevel0 8 2 2 2" xfId="38780"/>
    <cellStyle name="SAPBEXHLevel0 8 2 2 2 2" xfId="38781"/>
    <cellStyle name="SAPBEXHLevel0 8 2 2 3" xfId="38782"/>
    <cellStyle name="SAPBEXHLevel0 8 2 3" xfId="38783"/>
    <cellStyle name="SAPBEXHLevel0 8 2 3 2" xfId="38784"/>
    <cellStyle name="SAPBEXHLevel0 8 2 3 2 2" xfId="38785"/>
    <cellStyle name="SAPBEXHLevel0 8 2 3 3" xfId="38786"/>
    <cellStyle name="SAPBEXHLevel0 8 2 4" xfId="38787"/>
    <cellStyle name="SAPBEXHLevel0 8 2 4 2" xfId="38788"/>
    <cellStyle name="SAPBEXHLevel0 8 2 5" xfId="38789"/>
    <cellStyle name="SAPBEXHLevel0 8 2 5 2" xfId="38790"/>
    <cellStyle name="SAPBEXHLevel0 8 2 6" xfId="38791"/>
    <cellStyle name="SAPBEXHLevel0 8 3" xfId="38792"/>
    <cellStyle name="SAPBEXHLevel0 8 3 2" xfId="38793"/>
    <cellStyle name="SAPBEXHLevel0 8 3 2 2" xfId="38794"/>
    <cellStyle name="SAPBEXHLevel0 8 3 2 2 2" xfId="38795"/>
    <cellStyle name="SAPBEXHLevel0 8 3 2 3" xfId="38796"/>
    <cellStyle name="SAPBEXHLevel0 8 3 3" xfId="38797"/>
    <cellStyle name="SAPBEXHLevel0 8 3 3 2" xfId="38798"/>
    <cellStyle name="SAPBEXHLevel0 8 3 3 2 2" xfId="38799"/>
    <cellStyle name="SAPBEXHLevel0 8 3 3 3" xfId="38800"/>
    <cellStyle name="SAPBEXHLevel0 8 3 4" xfId="38801"/>
    <cellStyle name="SAPBEXHLevel0 8 3 4 2" xfId="38802"/>
    <cellStyle name="SAPBEXHLevel0 8 3 5" xfId="38803"/>
    <cellStyle name="SAPBEXHLevel0 8 3 5 2" xfId="38804"/>
    <cellStyle name="SAPBEXHLevel0 8 3 6" xfId="38805"/>
    <cellStyle name="SAPBEXHLevel0 8 4" xfId="38806"/>
    <cellStyle name="SAPBEXHLevel0 8 4 2" xfId="38807"/>
    <cellStyle name="SAPBEXHLevel0 8 4 2 2" xfId="38808"/>
    <cellStyle name="SAPBEXHLevel0 8 4 2 2 2" xfId="38809"/>
    <cellStyle name="SAPBEXHLevel0 8 4 2 3" xfId="38810"/>
    <cellStyle name="SAPBEXHLevel0 8 4 3" xfId="38811"/>
    <cellStyle name="SAPBEXHLevel0 8 4 3 2" xfId="38812"/>
    <cellStyle name="SAPBEXHLevel0 8 4 3 2 2" xfId="38813"/>
    <cellStyle name="SAPBEXHLevel0 8 4 3 3" xfId="38814"/>
    <cellStyle name="SAPBEXHLevel0 8 4 4" xfId="38815"/>
    <cellStyle name="SAPBEXHLevel0 8 4 4 2" xfId="38816"/>
    <cellStyle name="SAPBEXHLevel0 8 4 5" xfId="38817"/>
    <cellStyle name="SAPBEXHLevel0 8 4 5 2" xfId="38818"/>
    <cellStyle name="SAPBEXHLevel0 8 4 6" xfId="38819"/>
    <cellStyle name="SAPBEXHLevel0 8 5" xfId="38820"/>
    <cellStyle name="SAPBEXHLevel0 8 5 2" xfId="38821"/>
    <cellStyle name="SAPBEXHLevel0 8 5 2 2" xfId="38822"/>
    <cellStyle name="SAPBEXHLevel0 8 5 3" xfId="38823"/>
    <cellStyle name="SAPBEXHLevel0 8 6" xfId="38824"/>
    <cellStyle name="SAPBEXHLevel0 8_Other Benefits Allocation %" xfId="38825"/>
    <cellStyle name="SAPBEXHLevel0 9" xfId="38826"/>
    <cellStyle name="SAPBEXHLevel0 9 2" xfId="38827"/>
    <cellStyle name="SAPBEXHLevel0 9 2 2" xfId="38828"/>
    <cellStyle name="SAPBEXHLevel0 9 2 2 2" xfId="38829"/>
    <cellStyle name="SAPBEXHLevel0 9 2 2 2 2" xfId="38830"/>
    <cellStyle name="SAPBEXHLevel0 9 2 2 3" xfId="38831"/>
    <cellStyle name="SAPBEXHLevel0 9 2 3" xfId="38832"/>
    <cellStyle name="SAPBEXHLevel0 9 2 3 2" xfId="38833"/>
    <cellStyle name="SAPBEXHLevel0 9 2 3 2 2" xfId="38834"/>
    <cellStyle name="SAPBEXHLevel0 9 2 3 3" xfId="38835"/>
    <cellStyle name="SAPBEXHLevel0 9 2 4" xfId="38836"/>
    <cellStyle name="SAPBEXHLevel0 9 2 4 2" xfId="38837"/>
    <cellStyle name="SAPBEXHLevel0 9 2 5" xfId="38838"/>
    <cellStyle name="SAPBEXHLevel0 9 2 5 2" xfId="38839"/>
    <cellStyle name="SAPBEXHLevel0 9 2 6" xfId="38840"/>
    <cellStyle name="SAPBEXHLevel0 9 3" xfId="38841"/>
    <cellStyle name="SAPBEXHLevel0 9 3 2" xfId="38842"/>
    <cellStyle name="SAPBEXHLevel0 9 3 2 2" xfId="38843"/>
    <cellStyle name="SAPBEXHLevel0 9 3 2 2 2" xfId="38844"/>
    <cellStyle name="SAPBEXHLevel0 9 3 2 3" xfId="38845"/>
    <cellStyle name="SAPBEXHLevel0 9 3 3" xfId="38846"/>
    <cellStyle name="SAPBEXHLevel0 9 3 3 2" xfId="38847"/>
    <cellStyle name="SAPBEXHLevel0 9 3 3 2 2" xfId="38848"/>
    <cellStyle name="SAPBEXHLevel0 9 3 3 3" xfId="38849"/>
    <cellStyle name="SAPBEXHLevel0 9 3 4" xfId="38850"/>
    <cellStyle name="SAPBEXHLevel0 9 3 4 2" xfId="38851"/>
    <cellStyle name="SAPBEXHLevel0 9 3 5" xfId="38852"/>
    <cellStyle name="SAPBEXHLevel0 9 3 5 2" xfId="38853"/>
    <cellStyle name="SAPBEXHLevel0 9 3 6" xfId="38854"/>
    <cellStyle name="SAPBEXHLevel0 9 4" xfId="38855"/>
    <cellStyle name="SAPBEXHLevel0 9 4 2" xfId="38856"/>
    <cellStyle name="SAPBEXHLevel0 9 4 2 2" xfId="38857"/>
    <cellStyle name="SAPBEXHLevel0 9 4 2 2 2" xfId="38858"/>
    <cellStyle name="SAPBEXHLevel0 9 4 2 3" xfId="38859"/>
    <cellStyle name="SAPBEXHLevel0 9 4 3" xfId="38860"/>
    <cellStyle name="SAPBEXHLevel0 9 4 3 2" xfId="38861"/>
    <cellStyle name="SAPBEXHLevel0 9 4 3 2 2" xfId="38862"/>
    <cellStyle name="SAPBEXHLevel0 9 4 3 3" xfId="38863"/>
    <cellStyle name="SAPBEXHLevel0 9 4 4" xfId="38864"/>
    <cellStyle name="SAPBEXHLevel0 9 4 4 2" xfId="38865"/>
    <cellStyle name="SAPBEXHLevel0 9 4 5" xfId="38866"/>
    <cellStyle name="SAPBEXHLevel0 9 4 5 2" xfId="38867"/>
    <cellStyle name="SAPBEXHLevel0 9 4 6" xfId="38868"/>
    <cellStyle name="SAPBEXHLevel0 9 5" xfId="38869"/>
    <cellStyle name="SAPBEXHLevel0 9 5 2" xfId="38870"/>
    <cellStyle name="SAPBEXHLevel0 9 5 2 2" xfId="38871"/>
    <cellStyle name="SAPBEXHLevel0 9 5 3" xfId="38872"/>
    <cellStyle name="SAPBEXHLevel0 9 6" xfId="38873"/>
    <cellStyle name="SAPBEXHLevel0 9_Other Benefits Allocation %" xfId="38874"/>
    <cellStyle name="SAPBEXHLevel0_01-13 NEE  F&amp;O Prelim" xfId="38875"/>
    <cellStyle name="SAPBEXHLevel0X" xfId="38876"/>
    <cellStyle name="SAPBEXHLevel0X 10" xfId="38877"/>
    <cellStyle name="SAPBEXHLevel0X 10 2" xfId="38878"/>
    <cellStyle name="SAPBEXHLevel0X 10 2 2" xfId="38879"/>
    <cellStyle name="SAPBEXHLevel0X 10 2 2 2" xfId="38880"/>
    <cellStyle name="SAPBEXHLevel0X 10 2 2 2 2" xfId="38881"/>
    <cellStyle name="SAPBEXHLevel0X 10 2 2 3" xfId="38882"/>
    <cellStyle name="SAPBEXHLevel0X 10 2 3" xfId="38883"/>
    <cellStyle name="SAPBEXHLevel0X 10 2 3 2" xfId="38884"/>
    <cellStyle name="SAPBEXHLevel0X 10 2 3 2 2" xfId="38885"/>
    <cellStyle name="SAPBEXHLevel0X 10 2 3 3" xfId="38886"/>
    <cellStyle name="SAPBEXHLevel0X 10 2 4" xfId="38887"/>
    <cellStyle name="SAPBEXHLevel0X 10 2 4 2" xfId="38888"/>
    <cellStyle name="SAPBEXHLevel0X 10 2 5" xfId="38889"/>
    <cellStyle name="SAPBEXHLevel0X 10 2 5 2" xfId="38890"/>
    <cellStyle name="SAPBEXHLevel0X 10 2 6" xfId="38891"/>
    <cellStyle name="SAPBEXHLevel0X 10 3" xfId="38892"/>
    <cellStyle name="SAPBEXHLevel0X 10 3 2" xfId="38893"/>
    <cellStyle name="SAPBEXHLevel0X 10 3 2 2" xfId="38894"/>
    <cellStyle name="SAPBEXHLevel0X 10 3 2 2 2" xfId="38895"/>
    <cellStyle name="SAPBEXHLevel0X 10 3 2 3" xfId="38896"/>
    <cellStyle name="SAPBEXHLevel0X 10 3 3" xfId="38897"/>
    <cellStyle name="SAPBEXHLevel0X 10 3 3 2" xfId="38898"/>
    <cellStyle name="SAPBEXHLevel0X 10 3 3 2 2" xfId="38899"/>
    <cellStyle name="SAPBEXHLevel0X 10 3 3 3" xfId="38900"/>
    <cellStyle name="SAPBEXHLevel0X 10 3 4" xfId="38901"/>
    <cellStyle name="SAPBEXHLevel0X 10 3 4 2" xfId="38902"/>
    <cellStyle name="SAPBEXHLevel0X 10 3 5" xfId="38903"/>
    <cellStyle name="SAPBEXHLevel0X 10 3 5 2" xfId="38904"/>
    <cellStyle name="SAPBEXHLevel0X 10 3 6" xfId="38905"/>
    <cellStyle name="SAPBEXHLevel0X 10 4" xfId="38906"/>
    <cellStyle name="SAPBEXHLevel0X 10 4 2" xfId="38907"/>
    <cellStyle name="SAPBEXHLevel0X 10 4 2 2" xfId="38908"/>
    <cellStyle name="SAPBEXHLevel0X 10 4 2 2 2" xfId="38909"/>
    <cellStyle name="SAPBEXHLevel0X 10 4 2 3" xfId="38910"/>
    <cellStyle name="SAPBEXHLevel0X 10 4 3" xfId="38911"/>
    <cellStyle name="SAPBEXHLevel0X 10 4 3 2" xfId="38912"/>
    <cellStyle name="SAPBEXHLevel0X 10 4 3 2 2" xfId="38913"/>
    <cellStyle name="SAPBEXHLevel0X 10 4 3 3" xfId="38914"/>
    <cellStyle name="SAPBEXHLevel0X 10 4 4" xfId="38915"/>
    <cellStyle name="SAPBEXHLevel0X 10 4 4 2" xfId="38916"/>
    <cellStyle name="SAPBEXHLevel0X 10 4 5" xfId="38917"/>
    <cellStyle name="SAPBEXHLevel0X 10 4 5 2" xfId="38918"/>
    <cellStyle name="SAPBEXHLevel0X 10 4 6" xfId="38919"/>
    <cellStyle name="SAPBEXHLevel0X 10 5" xfId="38920"/>
    <cellStyle name="SAPBEXHLevel0X 10 5 2" xfId="38921"/>
    <cellStyle name="SAPBEXHLevel0X 10 5 2 2" xfId="38922"/>
    <cellStyle name="SAPBEXHLevel0X 10 5 3" xfId="38923"/>
    <cellStyle name="SAPBEXHLevel0X 10 6" xfId="38924"/>
    <cellStyle name="SAPBEXHLevel0X 10_Other Benefits Allocation %" xfId="38925"/>
    <cellStyle name="SAPBEXHLevel0X 11" xfId="38926"/>
    <cellStyle name="SAPBEXHLevel0X 11 2" xfId="38927"/>
    <cellStyle name="SAPBEXHLevel0X 11 3" xfId="38928"/>
    <cellStyle name="SAPBEXHLevel0X 11_Other Benefits Allocation %" xfId="38929"/>
    <cellStyle name="SAPBEXHLevel0X 12" xfId="38930"/>
    <cellStyle name="SAPBEXHLevel0X 12 2" xfId="38931"/>
    <cellStyle name="SAPBEXHLevel0X 12 2 2" xfId="38932"/>
    <cellStyle name="SAPBEXHLevel0X 12 2 2 2" xfId="38933"/>
    <cellStyle name="SAPBEXHLevel0X 12 2 2 2 2" xfId="38934"/>
    <cellStyle name="SAPBEXHLevel0X 12 2 2 3" xfId="38935"/>
    <cellStyle name="SAPBEXHLevel0X 12 2 3" xfId="38936"/>
    <cellStyle name="SAPBEXHLevel0X 12 2 3 2" xfId="38937"/>
    <cellStyle name="SAPBEXHLevel0X 12 2 3 2 2" xfId="38938"/>
    <cellStyle name="SAPBEXHLevel0X 12 2 3 3" xfId="38939"/>
    <cellStyle name="SAPBEXHLevel0X 12 2 4" xfId="38940"/>
    <cellStyle name="SAPBEXHLevel0X 12 2 4 2" xfId="38941"/>
    <cellStyle name="SAPBEXHLevel0X 12 2 5" xfId="38942"/>
    <cellStyle name="SAPBEXHLevel0X 12 2 5 2" xfId="38943"/>
    <cellStyle name="SAPBEXHLevel0X 12 2 6" xfId="38944"/>
    <cellStyle name="SAPBEXHLevel0X 12 3" xfId="38945"/>
    <cellStyle name="SAPBEXHLevel0X 12 3 2" xfId="38946"/>
    <cellStyle name="SAPBEXHLevel0X 12 3 2 2" xfId="38947"/>
    <cellStyle name="SAPBEXHLevel0X 12 3 2 2 2" xfId="38948"/>
    <cellStyle name="SAPBEXHLevel0X 12 3 2 3" xfId="38949"/>
    <cellStyle name="SAPBEXHLevel0X 12 3 3" xfId="38950"/>
    <cellStyle name="SAPBEXHLevel0X 12 3 3 2" xfId="38951"/>
    <cellStyle name="SAPBEXHLevel0X 12 3 3 2 2" xfId="38952"/>
    <cellStyle name="SAPBEXHLevel0X 12 3 3 3" xfId="38953"/>
    <cellStyle name="SAPBEXHLevel0X 12 3 4" xfId="38954"/>
    <cellStyle name="SAPBEXHLevel0X 12 3 4 2" xfId="38955"/>
    <cellStyle name="SAPBEXHLevel0X 12 3 5" xfId="38956"/>
    <cellStyle name="SAPBEXHLevel0X 12 3 5 2" xfId="38957"/>
    <cellStyle name="SAPBEXHLevel0X 12 3 6" xfId="38958"/>
    <cellStyle name="SAPBEXHLevel0X 12 4" xfId="38959"/>
    <cellStyle name="SAPBEXHLevel0X 12 4 2" xfId="38960"/>
    <cellStyle name="SAPBEXHLevel0X 12 4 2 2" xfId="38961"/>
    <cellStyle name="SAPBEXHLevel0X 12 4 3" xfId="38962"/>
    <cellStyle name="SAPBEXHLevel0X 12 5" xfId="38963"/>
    <cellStyle name="SAPBEXHLevel0X 12 5 2" xfId="38964"/>
    <cellStyle name="SAPBEXHLevel0X 12 5 2 2" xfId="38965"/>
    <cellStyle name="SAPBEXHLevel0X 12 5 3" xfId="38966"/>
    <cellStyle name="SAPBEXHLevel0X 12 6" xfId="38967"/>
    <cellStyle name="SAPBEXHLevel0X 12 6 2" xfId="38968"/>
    <cellStyle name="SAPBEXHLevel0X 12 7" xfId="38969"/>
    <cellStyle name="SAPBEXHLevel0X 12 7 2" xfId="38970"/>
    <cellStyle name="SAPBEXHLevel0X 12 8" xfId="38971"/>
    <cellStyle name="SAPBEXHLevel0X 12_Other Benefits Allocation %" xfId="38972"/>
    <cellStyle name="SAPBEXHLevel0X 13" xfId="38973"/>
    <cellStyle name="SAPBEXHLevel0X 13 2" xfId="38974"/>
    <cellStyle name="SAPBEXHLevel0X 13 2 2" xfId="38975"/>
    <cellStyle name="SAPBEXHLevel0X 13 2 2 2" xfId="38976"/>
    <cellStyle name="SAPBEXHLevel0X 13 2 3" xfId="38977"/>
    <cellStyle name="SAPBEXHLevel0X 13 3" xfId="38978"/>
    <cellStyle name="SAPBEXHLevel0X 13 3 2" xfId="38979"/>
    <cellStyle name="SAPBEXHLevel0X 13 3 2 2" xfId="38980"/>
    <cellStyle name="SAPBEXHLevel0X 13 3 3" xfId="38981"/>
    <cellStyle name="SAPBEXHLevel0X 13 4" xfId="38982"/>
    <cellStyle name="SAPBEXHLevel0X 13 4 2" xfId="38983"/>
    <cellStyle name="SAPBEXHLevel0X 13 5" xfId="38984"/>
    <cellStyle name="SAPBEXHLevel0X 13 5 2" xfId="38985"/>
    <cellStyle name="SAPBEXHLevel0X 13 6" xfId="38986"/>
    <cellStyle name="SAPBEXHLevel0X 14" xfId="38987"/>
    <cellStyle name="SAPBEXHLevel0X 14 2" xfId="38988"/>
    <cellStyle name="SAPBEXHLevel0X 14 2 2" xfId="38989"/>
    <cellStyle name="SAPBEXHLevel0X 14 2 2 2" xfId="38990"/>
    <cellStyle name="SAPBEXHLevel0X 14 2 3" xfId="38991"/>
    <cellStyle name="SAPBEXHLevel0X 14 3" xfId="38992"/>
    <cellStyle name="SAPBEXHLevel0X 14 3 2" xfId="38993"/>
    <cellStyle name="SAPBEXHLevel0X 14 3 2 2" xfId="38994"/>
    <cellStyle name="SAPBEXHLevel0X 14 3 3" xfId="38995"/>
    <cellStyle name="SAPBEXHLevel0X 14 4" xfId="38996"/>
    <cellStyle name="SAPBEXHLevel0X 14 4 2" xfId="38997"/>
    <cellStyle name="SAPBEXHLevel0X 14 5" xfId="38998"/>
    <cellStyle name="SAPBEXHLevel0X 14 5 2" xfId="38999"/>
    <cellStyle name="SAPBEXHLevel0X 14 6" xfId="39000"/>
    <cellStyle name="SAPBEXHLevel0X 15" xfId="39001"/>
    <cellStyle name="SAPBEXHLevel0X 15 2" xfId="39002"/>
    <cellStyle name="SAPBEXHLevel0X 15 2 2" xfId="39003"/>
    <cellStyle name="SAPBEXHLevel0X 15 2 2 2" xfId="39004"/>
    <cellStyle name="SAPBEXHLevel0X 15 2 3" xfId="39005"/>
    <cellStyle name="SAPBEXHLevel0X 15 3" xfId="39006"/>
    <cellStyle name="SAPBEXHLevel0X 15 3 2" xfId="39007"/>
    <cellStyle name="SAPBEXHLevel0X 15 3 2 2" xfId="39008"/>
    <cellStyle name="SAPBEXHLevel0X 15 3 3" xfId="39009"/>
    <cellStyle name="SAPBEXHLevel0X 15 4" xfId="39010"/>
    <cellStyle name="SAPBEXHLevel0X 15 4 2" xfId="39011"/>
    <cellStyle name="SAPBEXHLevel0X 15 5" xfId="39012"/>
    <cellStyle name="SAPBEXHLevel0X 15 5 2" xfId="39013"/>
    <cellStyle name="SAPBEXHLevel0X 15 6" xfId="39014"/>
    <cellStyle name="SAPBEXHLevel0X 16" xfId="39015"/>
    <cellStyle name="SAPBEXHLevel0X 16 2" xfId="39016"/>
    <cellStyle name="SAPBEXHLevel0X 16 2 2" xfId="39017"/>
    <cellStyle name="SAPBEXHLevel0X 16 3" xfId="39018"/>
    <cellStyle name="SAPBEXHLevel0X 17" xfId="39019"/>
    <cellStyle name="SAPBEXHLevel0X 17 2" xfId="39020"/>
    <cellStyle name="SAPBEXHLevel0X 17 2 2" xfId="39021"/>
    <cellStyle name="SAPBEXHLevel0X 17 3" xfId="39022"/>
    <cellStyle name="SAPBEXHLevel0X 18" xfId="39023"/>
    <cellStyle name="SAPBEXHLevel0X 18 2" xfId="39024"/>
    <cellStyle name="SAPBEXHLevel0X 18 2 2" xfId="39025"/>
    <cellStyle name="SAPBEXHLevel0X 18 3" xfId="39026"/>
    <cellStyle name="SAPBEXHLevel0X 19" xfId="39027"/>
    <cellStyle name="SAPBEXHLevel0X 19 2" xfId="39028"/>
    <cellStyle name="SAPBEXHLevel0X 19 2 2" xfId="39029"/>
    <cellStyle name="SAPBEXHLevel0X 19 3" xfId="39030"/>
    <cellStyle name="SAPBEXHLevel0X 2" xfId="39031"/>
    <cellStyle name="SAPBEXHLevel0X 2 10" xfId="39032"/>
    <cellStyle name="SAPBEXHLevel0X 2 10 2" xfId="39033"/>
    <cellStyle name="SAPBEXHLevel0X 2 10 2 2" xfId="39034"/>
    <cellStyle name="SAPBEXHLevel0X 2 10 3" xfId="39035"/>
    <cellStyle name="SAPBEXHLevel0X 2 11" xfId="39036"/>
    <cellStyle name="SAPBEXHLevel0X 2 11 2" xfId="39037"/>
    <cellStyle name="SAPBEXHLevel0X 2 11 2 2" xfId="39038"/>
    <cellStyle name="SAPBEXHLevel0X 2 11 3" xfId="39039"/>
    <cellStyle name="SAPBEXHLevel0X 2 12" xfId="39040"/>
    <cellStyle name="SAPBEXHLevel0X 2 12 2" xfId="39041"/>
    <cellStyle name="SAPBEXHLevel0X 2 12 3" xfId="39042"/>
    <cellStyle name="SAPBEXHLevel0X 2 13" xfId="39043"/>
    <cellStyle name="SAPBEXHLevel0X 2 13 2" xfId="39044"/>
    <cellStyle name="SAPBEXHLevel0X 2 13 3" xfId="39045"/>
    <cellStyle name="SAPBEXHLevel0X 2 14" xfId="39046"/>
    <cellStyle name="SAPBEXHLevel0X 2 14 2" xfId="39047"/>
    <cellStyle name="SAPBEXHLevel0X 2 14 3" xfId="39048"/>
    <cellStyle name="SAPBEXHLevel0X 2 15" xfId="39049"/>
    <cellStyle name="SAPBEXHLevel0X 2 16" xfId="39050"/>
    <cellStyle name="SAPBEXHLevel0X 2 2" xfId="39051"/>
    <cellStyle name="SAPBEXHLevel0X 2 2 10" xfId="39052"/>
    <cellStyle name="SAPBEXHLevel0X 2 2 10 2" xfId="39053"/>
    <cellStyle name="SAPBEXHLevel0X 2 2 10 2 2" xfId="39054"/>
    <cellStyle name="SAPBEXHLevel0X 2 2 10 3" xfId="39055"/>
    <cellStyle name="SAPBEXHLevel0X 2 2 11" xfId="39056"/>
    <cellStyle name="SAPBEXHLevel0X 2 2 11 2" xfId="39057"/>
    <cellStyle name="SAPBEXHLevel0X 2 2 11 2 2" xfId="39058"/>
    <cellStyle name="SAPBEXHLevel0X 2 2 11 3" xfId="39059"/>
    <cellStyle name="SAPBEXHLevel0X 2 2 12" xfId="39060"/>
    <cellStyle name="SAPBEXHLevel0X 2 2 2" xfId="39061"/>
    <cellStyle name="SAPBEXHLevel0X 2 2 2 2" xfId="39062"/>
    <cellStyle name="SAPBEXHLevel0X 2 2 2 2 2" xfId="39063"/>
    <cellStyle name="SAPBEXHLevel0X 2 2 2 2 2 2" xfId="39064"/>
    <cellStyle name="SAPBEXHLevel0X 2 2 2 2 2 2 2" xfId="39065"/>
    <cellStyle name="SAPBEXHLevel0X 2 2 2 2 2 3" xfId="39066"/>
    <cellStyle name="SAPBEXHLevel0X 2 2 2 2 3" xfId="39067"/>
    <cellStyle name="SAPBEXHLevel0X 2 2 2 2 3 2" xfId="39068"/>
    <cellStyle name="SAPBEXHLevel0X 2 2 2 2 3 2 2" xfId="39069"/>
    <cellStyle name="SAPBEXHLevel0X 2 2 2 2 3 3" xfId="39070"/>
    <cellStyle name="SAPBEXHLevel0X 2 2 2 2 4" xfId="39071"/>
    <cellStyle name="SAPBEXHLevel0X 2 2 2 2 4 2" xfId="39072"/>
    <cellStyle name="SAPBEXHLevel0X 2 2 2 2 5" xfId="39073"/>
    <cellStyle name="SAPBEXHLevel0X 2 2 2 2 5 2" xfId="39074"/>
    <cellStyle name="SAPBEXHLevel0X 2 2 2 2 6" xfId="39075"/>
    <cellStyle name="SAPBEXHLevel0X 2 2 2 3" xfId="39076"/>
    <cellStyle name="SAPBEXHLevel0X 2 2 2 3 2" xfId="39077"/>
    <cellStyle name="SAPBEXHLevel0X 2 2 2 3 2 2" xfId="39078"/>
    <cellStyle name="SAPBEXHLevel0X 2 2 2 3 2 2 2" xfId="39079"/>
    <cellStyle name="SAPBEXHLevel0X 2 2 2 3 2 3" xfId="39080"/>
    <cellStyle name="SAPBEXHLevel0X 2 2 2 3 3" xfId="39081"/>
    <cellStyle name="SAPBEXHLevel0X 2 2 2 3 3 2" xfId="39082"/>
    <cellStyle name="SAPBEXHLevel0X 2 2 2 3 3 2 2" xfId="39083"/>
    <cellStyle name="SAPBEXHLevel0X 2 2 2 3 3 3" xfId="39084"/>
    <cellStyle name="SAPBEXHLevel0X 2 2 2 3 4" xfId="39085"/>
    <cellStyle name="SAPBEXHLevel0X 2 2 2 3 4 2" xfId="39086"/>
    <cellStyle name="SAPBEXHLevel0X 2 2 2 3 5" xfId="39087"/>
    <cellStyle name="SAPBEXHLevel0X 2 2 2 3 5 2" xfId="39088"/>
    <cellStyle name="SAPBEXHLevel0X 2 2 2 3 6" xfId="39089"/>
    <cellStyle name="SAPBEXHLevel0X 2 2 2 4" xfId="39090"/>
    <cellStyle name="SAPBEXHLevel0X 2 2 2 4 2" xfId="39091"/>
    <cellStyle name="SAPBEXHLevel0X 2 2 2 4 2 2" xfId="39092"/>
    <cellStyle name="SAPBEXHLevel0X 2 2 2 4 2 3" xfId="39093"/>
    <cellStyle name="SAPBEXHLevel0X 2 2 2 4 3" xfId="39094"/>
    <cellStyle name="SAPBEXHLevel0X 2 2 2 4 4" xfId="39095"/>
    <cellStyle name="SAPBEXHLevel0X 2 2 2 5" xfId="39096"/>
    <cellStyle name="SAPBEXHLevel0X 2 2 2 5 2" xfId="39097"/>
    <cellStyle name="SAPBEXHLevel0X 2 2 2 5 2 2" xfId="39098"/>
    <cellStyle name="SAPBEXHLevel0X 2 2 2 5 2 3" xfId="39099"/>
    <cellStyle name="SAPBEXHLevel0X 2 2 2 5 3" xfId="39100"/>
    <cellStyle name="SAPBEXHLevel0X 2 2 2 5 4" xfId="39101"/>
    <cellStyle name="SAPBEXHLevel0X 2 2 2 6" xfId="39102"/>
    <cellStyle name="SAPBEXHLevel0X 2 2 2 6 2" xfId="39103"/>
    <cellStyle name="SAPBEXHLevel0X 2 2 2 6 2 2" xfId="39104"/>
    <cellStyle name="SAPBEXHLevel0X 2 2 2 6 2 3" xfId="39105"/>
    <cellStyle name="SAPBEXHLevel0X 2 2 2 6 3" xfId="39106"/>
    <cellStyle name="SAPBEXHLevel0X 2 2 2 6 4" xfId="39107"/>
    <cellStyle name="SAPBEXHLevel0X 2 2 2 7" xfId="39108"/>
    <cellStyle name="SAPBEXHLevel0X 2 2 2 7 2" xfId="39109"/>
    <cellStyle name="SAPBEXHLevel0X 2 2 2 7 3" xfId="39110"/>
    <cellStyle name="SAPBEXHLevel0X 2 2 2 8" xfId="39111"/>
    <cellStyle name="SAPBEXHLevel0X 2 2 2 9" xfId="39112"/>
    <cellStyle name="SAPBEXHLevel0X 2 2 2_Other Benefits Allocation %" xfId="39113"/>
    <cellStyle name="SAPBEXHLevel0X 2 2 3" xfId="39114"/>
    <cellStyle name="SAPBEXHLevel0X 2 2 3 2" xfId="39115"/>
    <cellStyle name="SAPBEXHLevel0X 2 2 3 2 2" xfId="39116"/>
    <cellStyle name="SAPBEXHLevel0X 2 2 3 2 2 2" xfId="39117"/>
    <cellStyle name="SAPBEXHLevel0X 2 2 3 2 2 3" xfId="39118"/>
    <cellStyle name="SAPBEXHLevel0X 2 2 3 2 3" xfId="39119"/>
    <cellStyle name="SAPBEXHLevel0X 2 2 3 2 4" xfId="39120"/>
    <cellStyle name="SAPBEXHLevel0X 2 2 3 3" xfId="39121"/>
    <cellStyle name="SAPBEXHLevel0X 2 2 3 3 2" xfId="39122"/>
    <cellStyle name="SAPBEXHLevel0X 2 2 3 3 2 2" xfId="39123"/>
    <cellStyle name="SAPBEXHLevel0X 2 2 3 3 2 3" xfId="39124"/>
    <cellStyle name="SAPBEXHLevel0X 2 2 3 3 3" xfId="39125"/>
    <cellStyle name="SAPBEXHLevel0X 2 2 3 3 4" xfId="39126"/>
    <cellStyle name="SAPBEXHLevel0X 2 2 3 4" xfId="39127"/>
    <cellStyle name="SAPBEXHLevel0X 2 2 3 4 2" xfId="39128"/>
    <cellStyle name="SAPBEXHLevel0X 2 2 3 4 2 2" xfId="39129"/>
    <cellStyle name="SAPBEXHLevel0X 2 2 3 4 2 3" xfId="39130"/>
    <cellStyle name="SAPBEXHLevel0X 2 2 3 4 3" xfId="39131"/>
    <cellStyle name="SAPBEXHLevel0X 2 2 3 4 4" xfId="39132"/>
    <cellStyle name="SAPBEXHLevel0X 2 2 3 5" xfId="39133"/>
    <cellStyle name="SAPBEXHLevel0X 2 2 3 5 2" xfId="39134"/>
    <cellStyle name="SAPBEXHLevel0X 2 2 3 5 2 2" xfId="39135"/>
    <cellStyle name="SAPBEXHLevel0X 2 2 3 5 2 3" xfId="39136"/>
    <cellStyle name="SAPBEXHLevel0X 2 2 3 5 3" xfId="39137"/>
    <cellStyle name="SAPBEXHLevel0X 2 2 3 5 4" xfId="39138"/>
    <cellStyle name="SAPBEXHLevel0X 2 2 3 6" xfId="39139"/>
    <cellStyle name="SAPBEXHLevel0X 2 2 3 6 2" xfId="39140"/>
    <cellStyle name="SAPBEXHLevel0X 2 2 3 6 2 2" xfId="39141"/>
    <cellStyle name="SAPBEXHLevel0X 2 2 3 6 2 3" xfId="39142"/>
    <cellStyle name="SAPBEXHLevel0X 2 2 3 6 3" xfId="39143"/>
    <cellStyle name="SAPBEXHLevel0X 2 2 3 6 4" xfId="39144"/>
    <cellStyle name="SAPBEXHLevel0X 2 2 3 7" xfId="39145"/>
    <cellStyle name="SAPBEXHLevel0X 2 2 3 7 2" xfId="39146"/>
    <cellStyle name="SAPBEXHLevel0X 2 2 3 7 3" xfId="39147"/>
    <cellStyle name="SAPBEXHLevel0X 2 2 3 8" xfId="39148"/>
    <cellStyle name="SAPBEXHLevel0X 2 2 3 9" xfId="39149"/>
    <cellStyle name="SAPBEXHLevel0X 2 2 4" xfId="39150"/>
    <cellStyle name="SAPBEXHLevel0X 2 2 4 2" xfId="39151"/>
    <cellStyle name="SAPBEXHLevel0X 2 2 4 2 2" xfId="39152"/>
    <cellStyle name="SAPBEXHLevel0X 2 2 4 2 2 2" xfId="39153"/>
    <cellStyle name="SAPBEXHLevel0X 2 2 4 2 2 3" xfId="39154"/>
    <cellStyle name="SAPBEXHLevel0X 2 2 4 2 3" xfId="39155"/>
    <cellStyle name="SAPBEXHLevel0X 2 2 4 2 4" xfId="39156"/>
    <cellStyle name="SAPBEXHLevel0X 2 2 4 3" xfId="39157"/>
    <cellStyle name="SAPBEXHLevel0X 2 2 4 3 2" xfId="39158"/>
    <cellStyle name="SAPBEXHLevel0X 2 2 4 3 2 2" xfId="39159"/>
    <cellStyle name="SAPBEXHLevel0X 2 2 4 3 2 3" xfId="39160"/>
    <cellStyle name="SAPBEXHLevel0X 2 2 4 3 3" xfId="39161"/>
    <cellStyle name="SAPBEXHLevel0X 2 2 4 3 4" xfId="39162"/>
    <cellStyle name="SAPBEXHLevel0X 2 2 4 4" xfId="39163"/>
    <cellStyle name="SAPBEXHLevel0X 2 2 4 4 2" xfId="39164"/>
    <cellStyle name="SAPBEXHLevel0X 2 2 4 4 2 2" xfId="39165"/>
    <cellStyle name="SAPBEXHLevel0X 2 2 4 4 2 3" xfId="39166"/>
    <cellStyle name="SAPBEXHLevel0X 2 2 4 4 3" xfId="39167"/>
    <cellStyle name="SAPBEXHLevel0X 2 2 4 4 4" xfId="39168"/>
    <cellStyle name="SAPBEXHLevel0X 2 2 4 5" xfId="39169"/>
    <cellStyle name="SAPBEXHLevel0X 2 2 4 5 2" xfId="39170"/>
    <cellStyle name="SAPBEXHLevel0X 2 2 4 5 2 2" xfId="39171"/>
    <cellStyle name="SAPBEXHLevel0X 2 2 4 5 2 3" xfId="39172"/>
    <cellStyle name="SAPBEXHLevel0X 2 2 4 5 3" xfId="39173"/>
    <cellStyle name="SAPBEXHLevel0X 2 2 4 5 4" xfId="39174"/>
    <cellStyle name="SAPBEXHLevel0X 2 2 4 6" xfId="39175"/>
    <cellStyle name="SAPBEXHLevel0X 2 2 4 6 2" xfId="39176"/>
    <cellStyle name="SAPBEXHLevel0X 2 2 4 6 2 2" xfId="39177"/>
    <cellStyle name="SAPBEXHLevel0X 2 2 4 6 2 3" xfId="39178"/>
    <cellStyle name="SAPBEXHLevel0X 2 2 4 6 3" xfId="39179"/>
    <cellStyle name="SAPBEXHLevel0X 2 2 4 6 4" xfId="39180"/>
    <cellStyle name="SAPBEXHLevel0X 2 2 4 7" xfId="39181"/>
    <cellStyle name="SAPBEXHLevel0X 2 2 4 7 2" xfId="39182"/>
    <cellStyle name="SAPBEXHLevel0X 2 2 4 7 3" xfId="39183"/>
    <cellStyle name="SAPBEXHLevel0X 2 2 4 8" xfId="39184"/>
    <cellStyle name="SAPBEXHLevel0X 2 2 4 9" xfId="39185"/>
    <cellStyle name="SAPBEXHLevel0X 2 2 5" xfId="39186"/>
    <cellStyle name="SAPBEXHLevel0X 2 2 5 2" xfId="39187"/>
    <cellStyle name="SAPBEXHLevel0X 2 2 5 2 2" xfId="39188"/>
    <cellStyle name="SAPBEXHLevel0X 2 2 5 2 3" xfId="39189"/>
    <cellStyle name="SAPBEXHLevel0X 2 2 5 3" xfId="39190"/>
    <cellStyle name="SAPBEXHLevel0X 2 2 5 4" xfId="39191"/>
    <cellStyle name="SAPBEXHLevel0X 2 2 6" xfId="39192"/>
    <cellStyle name="SAPBEXHLevel0X 2 2 6 2" xfId="39193"/>
    <cellStyle name="SAPBEXHLevel0X 2 2 6 2 2" xfId="39194"/>
    <cellStyle name="SAPBEXHLevel0X 2 2 6 2 3" xfId="39195"/>
    <cellStyle name="SAPBEXHLevel0X 2 2 6 3" xfId="39196"/>
    <cellStyle name="SAPBEXHLevel0X 2 2 6 4" xfId="39197"/>
    <cellStyle name="SAPBEXHLevel0X 2 2 7" xfId="39198"/>
    <cellStyle name="SAPBEXHLevel0X 2 2 7 2" xfId="39199"/>
    <cellStyle name="SAPBEXHLevel0X 2 2 7 2 2" xfId="39200"/>
    <cellStyle name="SAPBEXHLevel0X 2 2 7 2 3" xfId="39201"/>
    <cellStyle name="SAPBEXHLevel0X 2 2 7 3" xfId="39202"/>
    <cellStyle name="SAPBEXHLevel0X 2 2 7 4" xfId="39203"/>
    <cellStyle name="SAPBEXHLevel0X 2 2 8" xfId="39204"/>
    <cellStyle name="SAPBEXHLevel0X 2 2 8 2" xfId="39205"/>
    <cellStyle name="SAPBEXHLevel0X 2 2 8 2 2" xfId="39206"/>
    <cellStyle name="SAPBEXHLevel0X 2 2 8 2 3" xfId="39207"/>
    <cellStyle name="SAPBEXHLevel0X 2 2 8 3" xfId="39208"/>
    <cellStyle name="SAPBEXHLevel0X 2 2 8 4" xfId="39209"/>
    <cellStyle name="SAPBEXHLevel0X 2 2 9" xfId="39210"/>
    <cellStyle name="SAPBEXHLevel0X 2 2 9 2" xfId="39211"/>
    <cellStyle name="SAPBEXHLevel0X 2 2 9 2 2" xfId="39212"/>
    <cellStyle name="SAPBEXHLevel0X 2 2 9 2 3" xfId="39213"/>
    <cellStyle name="SAPBEXHLevel0X 2 2 9 3" xfId="39214"/>
    <cellStyle name="SAPBEXHLevel0X 2 2 9 4" xfId="39215"/>
    <cellStyle name="SAPBEXHLevel0X 2 2_Other Benefits Allocation %" xfId="39216"/>
    <cellStyle name="SAPBEXHLevel0X 2 3" xfId="39217"/>
    <cellStyle name="SAPBEXHLevel0X 2 3 10" xfId="39218"/>
    <cellStyle name="SAPBEXHLevel0X 2 3 10 2" xfId="39219"/>
    <cellStyle name="SAPBEXHLevel0X 2 3 10 2 2" xfId="39220"/>
    <cellStyle name="SAPBEXHLevel0X 2 3 10 3" xfId="39221"/>
    <cellStyle name="SAPBEXHLevel0X 2 3 11" xfId="39222"/>
    <cellStyle name="SAPBEXHLevel0X 2 3 11 2" xfId="39223"/>
    <cellStyle name="SAPBEXHLevel0X 2 3 11 2 2" xfId="39224"/>
    <cellStyle name="SAPBEXHLevel0X 2 3 11 3" xfId="39225"/>
    <cellStyle name="SAPBEXHLevel0X 2 3 12" xfId="39226"/>
    <cellStyle name="SAPBEXHLevel0X 2 3 2" xfId="39227"/>
    <cellStyle name="SAPBEXHLevel0X 2 3 2 2" xfId="39228"/>
    <cellStyle name="SAPBEXHLevel0X 2 3 2 2 2" xfId="39229"/>
    <cellStyle name="SAPBEXHLevel0X 2 3 2 2 2 2" xfId="39230"/>
    <cellStyle name="SAPBEXHLevel0X 2 3 2 2 2 2 2" xfId="39231"/>
    <cellStyle name="SAPBEXHLevel0X 2 3 2 2 2 3" xfId="39232"/>
    <cellStyle name="SAPBEXHLevel0X 2 3 2 2 3" xfId="39233"/>
    <cellStyle name="SAPBEXHLevel0X 2 3 2 2 3 2" xfId="39234"/>
    <cellStyle name="SAPBEXHLevel0X 2 3 2 2 3 2 2" xfId="39235"/>
    <cellStyle name="SAPBEXHLevel0X 2 3 2 2 3 3" xfId="39236"/>
    <cellStyle name="SAPBEXHLevel0X 2 3 2 2 4" xfId="39237"/>
    <cellStyle name="SAPBEXHLevel0X 2 3 2 2 4 2" xfId="39238"/>
    <cellStyle name="SAPBEXHLevel0X 2 3 2 2 5" xfId="39239"/>
    <cellStyle name="SAPBEXHLevel0X 2 3 2 2 5 2" xfId="39240"/>
    <cellStyle name="SAPBEXHLevel0X 2 3 2 2 6" xfId="39241"/>
    <cellStyle name="SAPBEXHLevel0X 2 3 2 3" xfId="39242"/>
    <cellStyle name="SAPBEXHLevel0X 2 3 2 3 2" xfId="39243"/>
    <cellStyle name="SAPBEXHLevel0X 2 3 2 3 2 2" xfId="39244"/>
    <cellStyle name="SAPBEXHLevel0X 2 3 2 3 2 2 2" xfId="39245"/>
    <cellStyle name="SAPBEXHLevel0X 2 3 2 3 2 3" xfId="39246"/>
    <cellStyle name="SAPBEXHLevel0X 2 3 2 3 3" xfId="39247"/>
    <cellStyle name="SAPBEXHLevel0X 2 3 2 3 3 2" xfId="39248"/>
    <cellStyle name="SAPBEXHLevel0X 2 3 2 3 3 2 2" xfId="39249"/>
    <cellStyle name="SAPBEXHLevel0X 2 3 2 3 3 3" xfId="39250"/>
    <cellStyle name="SAPBEXHLevel0X 2 3 2 3 4" xfId="39251"/>
    <cellStyle name="SAPBEXHLevel0X 2 3 2 3 4 2" xfId="39252"/>
    <cellStyle name="SAPBEXHLevel0X 2 3 2 3 5" xfId="39253"/>
    <cellStyle name="SAPBEXHLevel0X 2 3 2 3 5 2" xfId="39254"/>
    <cellStyle name="SAPBEXHLevel0X 2 3 2 3 6" xfId="39255"/>
    <cellStyle name="SAPBEXHLevel0X 2 3 2 4" xfId="39256"/>
    <cellStyle name="SAPBEXHLevel0X 2 3 2 4 2" xfId="39257"/>
    <cellStyle name="SAPBEXHLevel0X 2 3 2 4 2 2" xfId="39258"/>
    <cellStyle name="SAPBEXHLevel0X 2 3 2 4 3" xfId="39259"/>
    <cellStyle name="SAPBEXHLevel0X 2 3 2 5" xfId="39260"/>
    <cellStyle name="SAPBEXHLevel0X 2 3 2 5 2" xfId="39261"/>
    <cellStyle name="SAPBEXHLevel0X 2 3 2 5 2 2" xfId="39262"/>
    <cellStyle name="SAPBEXHLevel0X 2 3 2 5 3" xfId="39263"/>
    <cellStyle name="SAPBEXHLevel0X 2 3 2 6" xfId="39264"/>
    <cellStyle name="SAPBEXHLevel0X 2 3 2 6 2" xfId="39265"/>
    <cellStyle name="SAPBEXHLevel0X 2 3 2 7" xfId="39266"/>
    <cellStyle name="SAPBEXHLevel0X 2 3 2 7 2" xfId="39267"/>
    <cellStyle name="SAPBEXHLevel0X 2 3 2 8" xfId="39268"/>
    <cellStyle name="SAPBEXHLevel0X 2 3 2_Other Benefits Allocation %" xfId="39269"/>
    <cellStyle name="SAPBEXHLevel0X 2 3 3" xfId="39270"/>
    <cellStyle name="SAPBEXHLevel0X 2 3 3 2" xfId="39271"/>
    <cellStyle name="SAPBEXHLevel0X 2 3 3 2 2" xfId="39272"/>
    <cellStyle name="SAPBEXHLevel0X 2 3 3 2 3" xfId="39273"/>
    <cellStyle name="SAPBEXHLevel0X 2 3 3 3" xfId="39274"/>
    <cellStyle name="SAPBEXHLevel0X 2 3 3 4" xfId="39275"/>
    <cellStyle name="SAPBEXHLevel0X 2 3 4" xfId="39276"/>
    <cellStyle name="SAPBEXHLevel0X 2 3 4 2" xfId="39277"/>
    <cellStyle name="SAPBEXHLevel0X 2 3 4 2 2" xfId="39278"/>
    <cellStyle name="SAPBEXHLevel0X 2 3 4 2 3" xfId="39279"/>
    <cellStyle name="SAPBEXHLevel0X 2 3 4 3" xfId="39280"/>
    <cellStyle name="SAPBEXHLevel0X 2 3 4 4" xfId="39281"/>
    <cellStyle name="SAPBEXHLevel0X 2 3 5" xfId="39282"/>
    <cellStyle name="SAPBEXHLevel0X 2 3 5 2" xfId="39283"/>
    <cellStyle name="SAPBEXHLevel0X 2 3 5 2 2" xfId="39284"/>
    <cellStyle name="SAPBEXHLevel0X 2 3 5 2 3" xfId="39285"/>
    <cellStyle name="SAPBEXHLevel0X 2 3 5 3" xfId="39286"/>
    <cellStyle name="SAPBEXHLevel0X 2 3 5 4" xfId="39287"/>
    <cellStyle name="SAPBEXHLevel0X 2 3 6" xfId="39288"/>
    <cellStyle name="SAPBEXHLevel0X 2 3 6 2" xfId="39289"/>
    <cellStyle name="SAPBEXHLevel0X 2 3 6 2 2" xfId="39290"/>
    <cellStyle name="SAPBEXHLevel0X 2 3 6 2 3" xfId="39291"/>
    <cellStyle name="SAPBEXHLevel0X 2 3 6 3" xfId="39292"/>
    <cellStyle name="SAPBEXHLevel0X 2 3 6 4" xfId="39293"/>
    <cellStyle name="SAPBEXHLevel0X 2 3 7" xfId="39294"/>
    <cellStyle name="SAPBEXHLevel0X 2 3 7 2" xfId="39295"/>
    <cellStyle name="SAPBEXHLevel0X 2 3 7 2 2" xfId="39296"/>
    <cellStyle name="SAPBEXHLevel0X 2 3 7 3" xfId="39297"/>
    <cellStyle name="SAPBEXHLevel0X 2 3 8" xfId="39298"/>
    <cellStyle name="SAPBEXHLevel0X 2 3 8 2" xfId="39299"/>
    <cellStyle name="SAPBEXHLevel0X 2 3 8 2 2" xfId="39300"/>
    <cellStyle name="SAPBEXHLevel0X 2 3 8 3" xfId="39301"/>
    <cellStyle name="SAPBEXHLevel0X 2 3 9" xfId="39302"/>
    <cellStyle name="SAPBEXHLevel0X 2 3 9 2" xfId="39303"/>
    <cellStyle name="SAPBEXHLevel0X 2 3 9 2 2" xfId="39304"/>
    <cellStyle name="SAPBEXHLevel0X 2 3 9 3" xfId="39305"/>
    <cellStyle name="SAPBEXHLevel0X 2 3_Other Benefits Allocation %" xfId="39306"/>
    <cellStyle name="SAPBEXHLevel0X 2 4" xfId="39307"/>
    <cellStyle name="SAPBEXHLevel0X 2 4 2" xfId="39308"/>
    <cellStyle name="SAPBEXHLevel0X 2 4 2 2" xfId="39309"/>
    <cellStyle name="SAPBEXHLevel0X 2 4 2 2 2" xfId="39310"/>
    <cellStyle name="SAPBEXHLevel0X 2 4 2 2 3" xfId="39311"/>
    <cellStyle name="SAPBEXHLevel0X 2 4 2 3" xfId="39312"/>
    <cellStyle name="SAPBEXHLevel0X 2 4 2 4" xfId="39313"/>
    <cellStyle name="SAPBEXHLevel0X 2 4 3" xfId="39314"/>
    <cellStyle name="SAPBEXHLevel0X 2 4 3 2" xfId="39315"/>
    <cellStyle name="SAPBEXHLevel0X 2 4 3 2 2" xfId="39316"/>
    <cellStyle name="SAPBEXHLevel0X 2 4 3 2 3" xfId="39317"/>
    <cellStyle name="SAPBEXHLevel0X 2 4 3 3" xfId="39318"/>
    <cellStyle name="SAPBEXHLevel0X 2 4 3 4" xfId="39319"/>
    <cellStyle name="SAPBEXHLevel0X 2 4 4" xfId="39320"/>
    <cellStyle name="SAPBEXHLevel0X 2 4 4 2" xfId="39321"/>
    <cellStyle name="SAPBEXHLevel0X 2 4 4 2 2" xfId="39322"/>
    <cellStyle name="SAPBEXHLevel0X 2 4 4 2 3" xfId="39323"/>
    <cellStyle name="SAPBEXHLevel0X 2 4 4 3" xfId="39324"/>
    <cellStyle name="SAPBEXHLevel0X 2 4 4 4" xfId="39325"/>
    <cellStyle name="SAPBEXHLevel0X 2 4 5" xfId="39326"/>
    <cellStyle name="SAPBEXHLevel0X 2 4 5 2" xfId="39327"/>
    <cellStyle name="SAPBEXHLevel0X 2 4 5 2 2" xfId="39328"/>
    <cellStyle name="SAPBEXHLevel0X 2 4 5 2 3" xfId="39329"/>
    <cellStyle name="SAPBEXHLevel0X 2 4 5 3" xfId="39330"/>
    <cellStyle name="SAPBEXHLevel0X 2 4 5 4" xfId="39331"/>
    <cellStyle name="SAPBEXHLevel0X 2 4 6" xfId="39332"/>
    <cellStyle name="SAPBEXHLevel0X 2 4 6 2" xfId="39333"/>
    <cellStyle name="SAPBEXHLevel0X 2 4 6 2 2" xfId="39334"/>
    <cellStyle name="SAPBEXHLevel0X 2 4 6 2 3" xfId="39335"/>
    <cellStyle name="SAPBEXHLevel0X 2 4 6 3" xfId="39336"/>
    <cellStyle name="SAPBEXHLevel0X 2 4 6 4" xfId="39337"/>
    <cellStyle name="SAPBEXHLevel0X 2 4 7" xfId="39338"/>
    <cellStyle name="SAPBEXHLevel0X 2 4 7 2" xfId="39339"/>
    <cellStyle name="SAPBEXHLevel0X 2 4 7 3" xfId="39340"/>
    <cellStyle name="SAPBEXHLevel0X 2 4 8" xfId="39341"/>
    <cellStyle name="SAPBEXHLevel0X 2 4 9" xfId="39342"/>
    <cellStyle name="SAPBEXHLevel0X 2 5" xfId="39343"/>
    <cellStyle name="SAPBEXHLevel0X 2 5 2" xfId="39344"/>
    <cellStyle name="SAPBEXHLevel0X 2 5 2 2" xfId="39345"/>
    <cellStyle name="SAPBEXHLevel0X 2 5 2 2 2" xfId="39346"/>
    <cellStyle name="SAPBEXHLevel0X 2 5 2 2 2 2" xfId="39347"/>
    <cellStyle name="SAPBEXHLevel0X 2 5 2 2 3" xfId="39348"/>
    <cellStyle name="SAPBEXHLevel0X 2 5 2 3" xfId="39349"/>
    <cellStyle name="SAPBEXHLevel0X 2 5 2 3 2" xfId="39350"/>
    <cellStyle name="SAPBEXHLevel0X 2 5 2 3 2 2" xfId="39351"/>
    <cellStyle name="SAPBEXHLevel0X 2 5 2 3 3" xfId="39352"/>
    <cellStyle name="SAPBEXHLevel0X 2 5 2 4" xfId="39353"/>
    <cellStyle name="SAPBEXHLevel0X 2 5 2 4 2" xfId="39354"/>
    <cellStyle name="SAPBEXHLevel0X 2 5 2 5" xfId="39355"/>
    <cellStyle name="SAPBEXHLevel0X 2 5 2 5 2" xfId="39356"/>
    <cellStyle name="SAPBEXHLevel0X 2 5 2 6" xfId="39357"/>
    <cellStyle name="SAPBEXHLevel0X 2 5 3" xfId="39358"/>
    <cellStyle name="SAPBEXHLevel0X 2 5 3 2" xfId="39359"/>
    <cellStyle name="SAPBEXHLevel0X 2 5 3 2 2" xfId="39360"/>
    <cellStyle name="SAPBEXHLevel0X 2 5 3 2 2 2" xfId="39361"/>
    <cellStyle name="SAPBEXHLevel0X 2 5 3 2 3" xfId="39362"/>
    <cellStyle name="SAPBEXHLevel0X 2 5 3 3" xfId="39363"/>
    <cellStyle name="SAPBEXHLevel0X 2 5 3 3 2" xfId="39364"/>
    <cellStyle name="SAPBEXHLevel0X 2 5 3 3 2 2" xfId="39365"/>
    <cellStyle name="SAPBEXHLevel0X 2 5 3 3 3" xfId="39366"/>
    <cellStyle name="SAPBEXHLevel0X 2 5 3 4" xfId="39367"/>
    <cellStyle name="SAPBEXHLevel0X 2 5 3 4 2" xfId="39368"/>
    <cellStyle name="SAPBEXHLevel0X 2 5 3 5" xfId="39369"/>
    <cellStyle name="SAPBEXHLevel0X 2 5 3 5 2" xfId="39370"/>
    <cellStyle name="SAPBEXHLevel0X 2 5 3 6" xfId="39371"/>
    <cellStyle name="SAPBEXHLevel0X 2 5 4" xfId="39372"/>
    <cellStyle name="SAPBEXHLevel0X 2 5 4 2" xfId="39373"/>
    <cellStyle name="SAPBEXHLevel0X 2 5 4 2 2" xfId="39374"/>
    <cellStyle name="SAPBEXHLevel0X 2 5 4 2 3" xfId="39375"/>
    <cellStyle name="SAPBEXHLevel0X 2 5 4 3" xfId="39376"/>
    <cellStyle name="SAPBEXHLevel0X 2 5 4 4" xfId="39377"/>
    <cellStyle name="SAPBEXHLevel0X 2 5 5" xfId="39378"/>
    <cellStyle name="SAPBEXHLevel0X 2 5 5 2" xfId="39379"/>
    <cellStyle name="SAPBEXHLevel0X 2 5 5 2 2" xfId="39380"/>
    <cellStyle name="SAPBEXHLevel0X 2 5 5 2 3" xfId="39381"/>
    <cellStyle name="SAPBEXHLevel0X 2 5 5 3" xfId="39382"/>
    <cellStyle name="SAPBEXHLevel0X 2 5 5 4" xfId="39383"/>
    <cellStyle name="SAPBEXHLevel0X 2 5 6" xfId="39384"/>
    <cellStyle name="SAPBEXHLevel0X 2 5 6 2" xfId="39385"/>
    <cellStyle name="SAPBEXHLevel0X 2 5 6 2 2" xfId="39386"/>
    <cellStyle name="SAPBEXHLevel0X 2 5 6 2 3" xfId="39387"/>
    <cellStyle name="SAPBEXHLevel0X 2 5 6 3" xfId="39388"/>
    <cellStyle name="SAPBEXHLevel0X 2 5 6 4" xfId="39389"/>
    <cellStyle name="SAPBEXHLevel0X 2 5 7" xfId="39390"/>
    <cellStyle name="SAPBEXHLevel0X 2 5 7 2" xfId="39391"/>
    <cellStyle name="SAPBEXHLevel0X 2 5 7 3" xfId="39392"/>
    <cellStyle name="SAPBEXHLevel0X 2 5 8" xfId="39393"/>
    <cellStyle name="SAPBEXHLevel0X 2 5 9" xfId="39394"/>
    <cellStyle name="SAPBEXHLevel0X 2 5_Other Benefits Allocation %" xfId="39395"/>
    <cellStyle name="SAPBEXHLevel0X 2 6" xfId="39396"/>
    <cellStyle name="SAPBEXHLevel0X 2 6 2" xfId="39397"/>
    <cellStyle name="SAPBEXHLevel0X 2 6 2 2" xfId="39398"/>
    <cellStyle name="SAPBEXHLevel0X 2 6 2 3" xfId="39399"/>
    <cellStyle name="SAPBEXHLevel0X 2 6 3" xfId="39400"/>
    <cellStyle name="SAPBEXHLevel0X 2 6 4" xfId="39401"/>
    <cellStyle name="SAPBEXHLevel0X 2 7" xfId="39402"/>
    <cellStyle name="SAPBEXHLevel0X 2 7 2" xfId="39403"/>
    <cellStyle name="SAPBEXHLevel0X 2 7 2 2" xfId="39404"/>
    <cellStyle name="SAPBEXHLevel0X 2 7 2 3" xfId="39405"/>
    <cellStyle name="SAPBEXHLevel0X 2 7 3" xfId="39406"/>
    <cellStyle name="SAPBEXHLevel0X 2 7 4" xfId="39407"/>
    <cellStyle name="SAPBEXHLevel0X 2 8" xfId="39408"/>
    <cellStyle name="SAPBEXHLevel0X 2 8 2" xfId="39409"/>
    <cellStyle name="SAPBEXHLevel0X 2 8 2 2" xfId="39410"/>
    <cellStyle name="SAPBEXHLevel0X 2 8 2 3" xfId="39411"/>
    <cellStyle name="SAPBEXHLevel0X 2 8 3" xfId="39412"/>
    <cellStyle name="SAPBEXHLevel0X 2 8 4" xfId="39413"/>
    <cellStyle name="SAPBEXHLevel0X 2 9" xfId="39414"/>
    <cellStyle name="SAPBEXHLevel0X 2 9 2" xfId="39415"/>
    <cellStyle name="SAPBEXHLevel0X 2 9 2 2" xfId="39416"/>
    <cellStyle name="SAPBEXHLevel0X 2 9 2 3" xfId="39417"/>
    <cellStyle name="SAPBEXHLevel0X 2 9 3" xfId="39418"/>
    <cellStyle name="SAPBEXHLevel0X 2 9 4" xfId="39419"/>
    <cellStyle name="SAPBEXHLevel0X 2_401K Summary" xfId="39420"/>
    <cellStyle name="SAPBEXHLevel0X 20" xfId="39421"/>
    <cellStyle name="SAPBEXHLevel0X 20 2" xfId="39422"/>
    <cellStyle name="SAPBEXHLevel0X 20 2 2" xfId="39423"/>
    <cellStyle name="SAPBEXHLevel0X 20 3" xfId="39424"/>
    <cellStyle name="SAPBEXHLevel0X 21" xfId="39425"/>
    <cellStyle name="SAPBEXHLevel0X 21 2" xfId="39426"/>
    <cellStyle name="SAPBEXHLevel0X 21 2 2" xfId="39427"/>
    <cellStyle name="SAPBEXHLevel0X 21 3" xfId="39428"/>
    <cellStyle name="SAPBEXHLevel0X 22" xfId="39429"/>
    <cellStyle name="SAPBEXHLevel0X 22 2" xfId="39430"/>
    <cellStyle name="SAPBEXHLevel0X 22 2 2" xfId="39431"/>
    <cellStyle name="SAPBEXHLevel0X 22 3" xfId="39432"/>
    <cellStyle name="SAPBEXHLevel0X 23" xfId="39433"/>
    <cellStyle name="SAPBEXHLevel0X 23 2" xfId="39434"/>
    <cellStyle name="SAPBEXHLevel0X 23 2 2" xfId="39435"/>
    <cellStyle name="SAPBEXHLevel0X 23 3" xfId="39436"/>
    <cellStyle name="SAPBEXHLevel0X 24" xfId="39437"/>
    <cellStyle name="SAPBEXHLevel0X 24 2" xfId="39438"/>
    <cellStyle name="SAPBEXHLevel0X 24 2 2" xfId="39439"/>
    <cellStyle name="SAPBEXHLevel0X 24 3" xfId="39440"/>
    <cellStyle name="SAPBEXHLevel0X 25" xfId="39441"/>
    <cellStyle name="SAPBEXHLevel0X 25 2" xfId="39442"/>
    <cellStyle name="SAPBEXHLevel0X 25 2 2" xfId="39443"/>
    <cellStyle name="SAPBEXHLevel0X 25 3" xfId="39444"/>
    <cellStyle name="SAPBEXHLevel0X 26" xfId="39445"/>
    <cellStyle name="SAPBEXHLevel0X 26 2" xfId="39446"/>
    <cellStyle name="SAPBEXHLevel0X 26 2 2" xfId="39447"/>
    <cellStyle name="SAPBEXHLevel0X 26 3" xfId="39448"/>
    <cellStyle name="SAPBEXHLevel0X 27" xfId="39449"/>
    <cellStyle name="SAPBEXHLevel0X 27 2" xfId="39450"/>
    <cellStyle name="SAPBEXHLevel0X 27 2 2" xfId="39451"/>
    <cellStyle name="SAPBEXHLevel0X 27 3" xfId="39452"/>
    <cellStyle name="SAPBEXHLevel0X 28" xfId="39453"/>
    <cellStyle name="SAPBEXHLevel0X 28 2" xfId="39454"/>
    <cellStyle name="SAPBEXHLevel0X 29" xfId="39455"/>
    <cellStyle name="SAPBEXHLevel0X 29 2" xfId="39456"/>
    <cellStyle name="SAPBEXHLevel0X 3" xfId="39457"/>
    <cellStyle name="SAPBEXHLevel0X 3 10" xfId="39458"/>
    <cellStyle name="SAPBEXHLevel0X 3 10 2" xfId="39459"/>
    <cellStyle name="SAPBEXHLevel0X 3 10 2 2" xfId="39460"/>
    <cellStyle name="SAPBEXHLevel0X 3 10 3" xfId="39461"/>
    <cellStyle name="SAPBEXHLevel0X 3 11" xfId="39462"/>
    <cellStyle name="SAPBEXHLevel0X 3 11 2" xfId="39463"/>
    <cellStyle name="SAPBEXHLevel0X 3 11 2 2" xfId="39464"/>
    <cellStyle name="SAPBEXHLevel0X 3 11 3" xfId="39465"/>
    <cellStyle name="SAPBEXHLevel0X 3 12" xfId="39466"/>
    <cellStyle name="SAPBEXHLevel0X 3 2" xfId="39467"/>
    <cellStyle name="SAPBEXHLevel0X 3 2 2" xfId="39468"/>
    <cellStyle name="SAPBEXHLevel0X 3 2 2 2" xfId="39469"/>
    <cellStyle name="SAPBEXHLevel0X 3 2 2 2 2" xfId="39470"/>
    <cellStyle name="SAPBEXHLevel0X 3 2 2 2 2 2" xfId="39471"/>
    <cellStyle name="SAPBEXHLevel0X 3 2 2 2 2 2 2" xfId="39472"/>
    <cellStyle name="SAPBEXHLevel0X 3 2 2 2 2 3" xfId="39473"/>
    <cellStyle name="SAPBEXHLevel0X 3 2 2 2 3" xfId="39474"/>
    <cellStyle name="SAPBEXHLevel0X 3 2 2 2 3 2" xfId="39475"/>
    <cellStyle name="SAPBEXHLevel0X 3 2 2 2 3 2 2" xfId="39476"/>
    <cellStyle name="SAPBEXHLevel0X 3 2 2 2 3 3" xfId="39477"/>
    <cellStyle name="SAPBEXHLevel0X 3 2 2 2 4" xfId="39478"/>
    <cellStyle name="SAPBEXHLevel0X 3 2 2 2 4 2" xfId="39479"/>
    <cellStyle name="SAPBEXHLevel0X 3 2 2 2 5" xfId="39480"/>
    <cellStyle name="SAPBEXHLevel0X 3 2 2 2 5 2" xfId="39481"/>
    <cellStyle name="SAPBEXHLevel0X 3 2 2 2 6" xfId="39482"/>
    <cellStyle name="SAPBEXHLevel0X 3 2 2 3" xfId="39483"/>
    <cellStyle name="SAPBEXHLevel0X 3 2 2 3 2" xfId="39484"/>
    <cellStyle name="SAPBEXHLevel0X 3 2 2 3 2 2" xfId="39485"/>
    <cellStyle name="SAPBEXHLevel0X 3 2 2 3 2 2 2" xfId="39486"/>
    <cellStyle name="SAPBEXHLevel0X 3 2 2 3 2 3" xfId="39487"/>
    <cellStyle name="SAPBEXHLevel0X 3 2 2 3 3" xfId="39488"/>
    <cellStyle name="SAPBEXHLevel0X 3 2 2 3 3 2" xfId="39489"/>
    <cellStyle name="SAPBEXHLevel0X 3 2 2 3 3 2 2" xfId="39490"/>
    <cellStyle name="SAPBEXHLevel0X 3 2 2 3 3 3" xfId="39491"/>
    <cellStyle name="SAPBEXHLevel0X 3 2 2 3 4" xfId="39492"/>
    <cellStyle name="SAPBEXHLevel0X 3 2 2 3 4 2" xfId="39493"/>
    <cellStyle name="SAPBEXHLevel0X 3 2 2 3 5" xfId="39494"/>
    <cellStyle name="SAPBEXHLevel0X 3 2 2 3 5 2" xfId="39495"/>
    <cellStyle name="SAPBEXHLevel0X 3 2 2 3 6" xfId="39496"/>
    <cellStyle name="SAPBEXHLevel0X 3 2 2 4" xfId="39497"/>
    <cellStyle name="SAPBEXHLevel0X 3 2 2 4 2" xfId="39498"/>
    <cellStyle name="SAPBEXHLevel0X 3 2 2 4 2 2" xfId="39499"/>
    <cellStyle name="SAPBEXHLevel0X 3 2 2 4 3" xfId="39500"/>
    <cellStyle name="SAPBEXHLevel0X 3 2 2 5" xfId="39501"/>
    <cellStyle name="SAPBEXHLevel0X 3 2 2 5 2" xfId="39502"/>
    <cellStyle name="SAPBEXHLevel0X 3 2 2 5 2 2" xfId="39503"/>
    <cellStyle name="SAPBEXHLevel0X 3 2 2 5 3" xfId="39504"/>
    <cellStyle name="SAPBEXHLevel0X 3 2 2 6" xfId="39505"/>
    <cellStyle name="SAPBEXHLevel0X 3 2 2 6 2" xfId="39506"/>
    <cellStyle name="SAPBEXHLevel0X 3 2 2 7" xfId="39507"/>
    <cellStyle name="SAPBEXHLevel0X 3 2 2 7 2" xfId="39508"/>
    <cellStyle name="SAPBEXHLevel0X 3 2 2 8" xfId="39509"/>
    <cellStyle name="SAPBEXHLevel0X 3 2 2_Other Benefits Allocation %" xfId="39510"/>
    <cellStyle name="SAPBEXHLevel0X 3 2 3" xfId="39511"/>
    <cellStyle name="SAPBEXHLevel0X 3 2 3 2" xfId="39512"/>
    <cellStyle name="SAPBEXHLevel0X 3 2 3 2 2" xfId="39513"/>
    <cellStyle name="SAPBEXHLevel0X 3 2 3 2 3" xfId="39514"/>
    <cellStyle name="SAPBEXHLevel0X 3 2 3 3" xfId="39515"/>
    <cellStyle name="SAPBEXHLevel0X 3 2 3 4" xfId="39516"/>
    <cellStyle name="SAPBEXHLevel0X 3 2 4" xfId="39517"/>
    <cellStyle name="SAPBEXHLevel0X 3 2 4 2" xfId="39518"/>
    <cellStyle name="SAPBEXHLevel0X 3 2 4 2 2" xfId="39519"/>
    <cellStyle name="SAPBEXHLevel0X 3 2 4 2 3" xfId="39520"/>
    <cellStyle name="SAPBEXHLevel0X 3 2 4 3" xfId="39521"/>
    <cellStyle name="SAPBEXHLevel0X 3 2 4 4" xfId="39522"/>
    <cellStyle name="SAPBEXHLevel0X 3 2 5" xfId="39523"/>
    <cellStyle name="SAPBEXHLevel0X 3 2 5 2" xfId="39524"/>
    <cellStyle name="SAPBEXHLevel0X 3 2 5 2 2" xfId="39525"/>
    <cellStyle name="SAPBEXHLevel0X 3 2 5 2 3" xfId="39526"/>
    <cellStyle name="SAPBEXHLevel0X 3 2 5 3" xfId="39527"/>
    <cellStyle name="SAPBEXHLevel0X 3 2 5 4" xfId="39528"/>
    <cellStyle name="SAPBEXHLevel0X 3 2 6" xfId="39529"/>
    <cellStyle name="SAPBEXHLevel0X 3 2 6 2" xfId="39530"/>
    <cellStyle name="SAPBEXHLevel0X 3 2 6 2 2" xfId="39531"/>
    <cellStyle name="SAPBEXHLevel0X 3 2 6 2 3" xfId="39532"/>
    <cellStyle name="SAPBEXHLevel0X 3 2 6 3" xfId="39533"/>
    <cellStyle name="SAPBEXHLevel0X 3 2 6 4" xfId="39534"/>
    <cellStyle name="SAPBEXHLevel0X 3 2 7" xfId="39535"/>
    <cellStyle name="SAPBEXHLevel0X 3 2 7 2" xfId="39536"/>
    <cellStyle name="SAPBEXHLevel0X 3 2 7 3" xfId="39537"/>
    <cellStyle name="SAPBEXHLevel0X 3 2 8" xfId="39538"/>
    <cellStyle name="SAPBEXHLevel0X 3 2 9" xfId="39539"/>
    <cellStyle name="SAPBEXHLevel0X 3 2_Other Benefits Allocation %" xfId="39540"/>
    <cellStyle name="SAPBEXHLevel0X 3 3" xfId="39541"/>
    <cellStyle name="SAPBEXHLevel0X 3 3 2" xfId="39542"/>
    <cellStyle name="SAPBEXHLevel0X 3 3 2 2" xfId="39543"/>
    <cellStyle name="SAPBEXHLevel0X 3 3 2 2 2" xfId="39544"/>
    <cellStyle name="SAPBEXHLevel0X 3 3 2 2 2 2" xfId="39545"/>
    <cellStyle name="SAPBEXHLevel0X 3 3 2 2 2 2 2" xfId="39546"/>
    <cellStyle name="SAPBEXHLevel0X 3 3 2 2 2 3" xfId="39547"/>
    <cellStyle name="SAPBEXHLevel0X 3 3 2 2 3" xfId="39548"/>
    <cellStyle name="SAPBEXHLevel0X 3 3 2 2 3 2" xfId="39549"/>
    <cellStyle name="SAPBEXHLevel0X 3 3 2 2 3 2 2" xfId="39550"/>
    <cellStyle name="SAPBEXHLevel0X 3 3 2 2 3 3" xfId="39551"/>
    <cellStyle name="SAPBEXHLevel0X 3 3 2 2 4" xfId="39552"/>
    <cellStyle name="SAPBEXHLevel0X 3 3 2 2 4 2" xfId="39553"/>
    <cellStyle name="SAPBEXHLevel0X 3 3 2 2 5" xfId="39554"/>
    <cellStyle name="SAPBEXHLevel0X 3 3 2 2 5 2" xfId="39555"/>
    <cellStyle name="SAPBEXHLevel0X 3 3 2 2 6" xfId="39556"/>
    <cellStyle name="SAPBEXHLevel0X 3 3 2 3" xfId="39557"/>
    <cellStyle name="SAPBEXHLevel0X 3 3 2 3 2" xfId="39558"/>
    <cellStyle name="SAPBEXHLevel0X 3 3 2 3 2 2" xfId="39559"/>
    <cellStyle name="SAPBEXHLevel0X 3 3 2 3 2 2 2" xfId="39560"/>
    <cellStyle name="SAPBEXHLevel0X 3 3 2 3 2 3" xfId="39561"/>
    <cellStyle name="SAPBEXHLevel0X 3 3 2 3 3" xfId="39562"/>
    <cellStyle name="SAPBEXHLevel0X 3 3 2 3 3 2" xfId="39563"/>
    <cellStyle name="SAPBEXHLevel0X 3 3 2 3 3 2 2" xfId="39564"/>
    <cellStyle name="SAPBEXHLevel0X 3 3 2 3 3 3" xfId="39565"/>
    <cellStyle name="SAPBEXHLevel0X 3 3 2 3 4" xfId="39566"/>
    <cellStyle name="SAPBEXHLevel0X 3 3 2 3 4 2" xfId="39567"/>
    <cellStyle name="SAPBEXHLevel0X 3 3 2 3 5" xfId="39568"/>
    <cellStyle name="SAPBEXHLevel0X 3 3 2 3 5 2" xfId="39569"/>
    <cellStyle name="SAPBEXHLevel0X 3 3 2 3 6" xfId="39570"/>
    <cellStyle name="SAPBEXHLevel0X 3 3 2 4" xfId="39571"/>
    <cellStyle name="SAPBEXHLevel0X 3 3 2 4 2" xfId="39572"/>
    <cellStyle name="SAPBEXHLevel0X 3 3 2 4 2 2" xfId="39573"/>
    <cellStyle name="SAPBEXHLevel0X 3 3 2 4 3" xfId="39574"/>
    <cellStyle name="SAPBEXHLevel0X 3 3 2 5" xfId="39575"/>
    <cellStyle name="SAPBEXHLevel0X 3 3 2 5 2" xfId="39576"/>
    <cellStyle name="SAPBEXHLevel0X 3 3 2 5 2 2" xfId="39577"/>
    <cellStyle name="SAPBEXHLevel0X 3 3 2 5 3" xfId="39578"/>
    <cellStyle name="SAPBEXHLevel0X 3 3 2 6" xfId="39579"/>
    <cellStyle name="SAPBEXHLevel0X 3 3 2 6 2" xfId="39580"/>
    <cellStyle name="SAPBEXHLevel0X 3 3 2 7" xfId="39581"/>
    <cellStyle name="SAPBEXHLevel0X 3 3 2 7 2" xfId="39582"/>
    <cellStyle name="SAPBEXHLevel0X 3 3 2 8" xfId="39583"/>
    <cellStyle name="SAPBEXHLevel0X 3 3 2_Other Benefits Allocation %" xfId="39584"/>
    <cellStyle name="SAPBEXHLevel0X 3 3 3" xfId="39585"/>
    <cellStyle name="SAPBEXHLevel0X 3 3 3 2" xfId="39586"/>
    <cellStyle name="SAPBEXHLevel0X 3 3 3 2 2" xfId="39587"/>
    <cellStyle name="SAPBEXHLevel0X 3 3 3 2 3" xfId="39588"/>
    <cellStyle name="SAPBEXHLevel0X 3 3 3 3" xfId="39589"/>
    <cellStyle name="SAPBEXHLevel0X 3 3 3 4" xfId="39590"/>
    <cellStyle name="SAPBEXHLevel0X 3 3 4" xfId="39591"/>
    <cellStyle name="SAPBEXHLevel0X 3 3 4 2" xfId="39592"/>
    <cellStyle name="SAPBEXHLevel0X 3 3 4 2 2" xfId="39593"/>
    <cellStyle name="SAPBEXHLevel0X 3 3 4 2 3" xfId="39594"/>
    <cellStyle name="SAPBEXHLevel0X 3 3 4 3" xfId="39595"/>
    <cellStyle name="SAPBEXHLevel0X 3 3 4 4" xfId="39596"/>
    <cellStyle name="SAPBEXHLevel0X 3 3 5" xfId="39597"/>
    <cellStyle name="SAPBEXHLevel0X 3 3 5 2" xfId="39598"/>
    <cellStyle name="SAPBEXHLevel0X 3 3 5 2 2" xfId="39599"/>
    <cellStyle name="SAPBEXHLevel0X 3 3 5 2 3" xfId="39600"/>
    <cellStyle name="SAPBEXHLevel0X 3 3 5 3" xfId="39601"/>
    <cellStyle name="SAPBEXHLevel0X 3 3 5 4" xfId="39602"/>
    <cellStyle name="SAPBEXHLevel0X 3 3 6" xfId="39603"/>
    <cellStyle name="SAPBEXHLevel0X 3 3 6 2" xfId="39604"/>
    <cellStyle name="SAPBEXHLevel0X 3 3 6 2 2" xfId="39605"/>
    <cellStyle name="SAPBEXHLevel0X 3 3 6 2 3" xfId="39606"/>
    <cellStyle name="SAPBEXHLevel0X 3 3 6 3" xfId="39607"/>
    <cellStyle name="SAPBEXHLevel0X 3 3 6 4" xfId="39608"/>
    <cellStyle name="SAPBEXHLevel0X 3 3 7" xfId="39609"/>
    <cellStyle name="SAPBEXHLevel0X 3 3 7 2" xfId="39610"/>
    <cellStyle name="SAPBEXHLevel0X 3 3 7 3" xfId="39611"/>
    <cellStyle name="SAPBEXHLevel0X 3 3 8" xfId="39612"/>
    <cellStyle name="SAPBEXHLevel0X 3 3 9" xfId="39613"/>
    <cellStyle name="SAPBEXHLevel0X 3 3_Other Benefits Allocation %" xfId="39614"/>
    <cellStyle name="SAPBEXHLevel0X 3 4" xfId="39615"/>
    <cellStyle name="SAPBEXHLevel0X 3 4 2" xfId="39616"/>
    <cellStyle name="SAPBEXHLevel0X 3 4 2 2" xfId="39617"/>
    <cellStyle name="SAPBEXHLevel0X 3 4 2 2 2" xfId="39618"/>
    <cellStyle name="SAPBEXHLevel0X 3 4 2 2 2 2" xfId="39619"/>
    <cellStyle name="SAPBEXHLevel0X 3 4 2 2 3" xfId="39620"/>
    <cellStyle name="SAPBEXHLevel0X 3 4 2 3" xfId="39621"/>
    <cellStyle name="SAPBEXHLevel0X 3 4 2 3 2" xfId="39622"/>
    <cellStyle name="SAPBEXHLevel0X 3 4 2 3 2 2" xfId="39623"/>
    <cellStyle name="SAPBEXHLevel0X 3 4 2 3 3" xfId="39624"/>
    <cellStyle name="SAPBEXHLevel0X 3 4 2 4" xfId="39625"/>
    <cellStyle name="SAPBEXHLevel0X 3 4 2 4 2" xfId="39626"/>
    <cellStyle name="SAPBEXHLevel0X 3 4 2 5" xfId="39627"/>
    <cellStyle name="SAPBEXHLevel0X 3 4 2 5 2" xfId="39628"/>
    <cellStyle name="SAPBEXHLevel0X 3 4 2 6" xfId="39629"/>
    <cellStyle name="SAPBEXHLevel0X 3 4 3" xfId="39630"/>
    <cellStyle name="SAPBEXHLevel0X 3 4 3 2" xfId="39631"/>
    <cellStyle name="SAPBEXHLevel0X 3 4 3 2 2" xfId="39632"/>
    <cellStyle name="SAPBEXHLevel0X 3 4 3 2 2 2" xfId="39633"/>
    <cellStyle name="SAPBEXHLevel0X 3 4 3 2 3" xfId="39634"/>
    <cellStyle name="SAPBEXHLevel0X 3 4 3 3" xfId="39635"/>
    <cellStyle name="SAPBEXHLevel0X 3 4 3 3 2" xfId="39636"/>
    <cellStyle name="SAPBEXHLevel0X 3 4 3 3 2 2" xfId="39637"/>
    <cellStyle name="SAPBEXHLevel0X 3 4 3 3 3" xfId="39638"/>
    <cellStyle name="SAPBEXHLevel0X 3 4 3 4" xfId="39639"/>
    <cellStyle name="SAPBEXHLevel0X 3 4 3 4 2" xfId="39640"/>
    <cellStyle name="SAPBEXHLevel0X 3 4 3 5" xfId="39641"/>
    <cellStyle name="SAPBEXHLevel0X 3 4 3 5 2" xfId="39642"/>
    <cellStyle name="SAPBEXHLevel0X 3 4 3 6" xfId="39643"/>
    <cellStyle name="SAPBEXHLevel0X 3 4 4" xfId="39644"/>
    <cellStyle name="SAPBEXHLevel0X 3 4 4 2" xfId="39645"/>
    <cellStyle name="SAPBEXHLevel0X 3 4 4 2 2" xfId="39646"/>
    <cellStyle name="SAPBEXHLevel0X 3 4 4 2 2 2" xfId="39647"/>
    <cellStyle name="SAPBEXHLevel0X 3 4 4 2 3" xfId="39648"/>
    <cellStyle name="SAPBEXHLevel0X 3 4 4 3" xfId="39649"/>
    <cellStyle name="SAPBEXHLevel0X 3 4 4 3 2" xfId="39650"/>
    <cellStyle name="SAPBEXHLevel0X 3 4 4 3 2 2" xfId="39651"/>
    <cellStyle name="SAPBEXHLevel0X 3 4 4 3 3" xfId="39652"/>
    <cellStyle name="SAPBEXHLevel0X 3 4 4 4" xfId="39653"/>
    <cellStyle name="SAPBEXHLevel0X 3 4 4 4 2" xfId="39654"/>
    <cellStyle name="SAPBEXHLevel0X 3 4 4 5" xfId="39655"/>
    <cellStyle name="SAPBEXHLevel0X 3 4 4 5 2" xfId="39656"/>
    <cellStyle name="SAPBEXHLevel0X 3 4 4 6" xfId="39657"/>
    <cellStyle name="SAPBEXHLevel0X 3 4 5" xfId="39658"/>
    <cellStyle name="SAPBEXHLevel0X 3 4 5 2" xfId="39659"/>
    <cellStyle name="SAPBEXHLevel0X 3 4 5 2 2" xfId="39660"/>
    <cellStyle name="SAPBEXHLevel0X 3 4 5 2 3" xfId="39661"/>
    <cellStyle name="SAPBEXHLevel0X 3 4 5 3" xfId="39662"/>
    <cellStyle name="SAPBEXHLevel0X 3 4 5 4" xfId="39663"/>
    <cellStyle name="SAPBEXHLevel0X 3 4 6" xfId="39664"/>
    <cellStyle name="SAPBEXHLevel0X 3 4 6 2" xfId="39665"/>
    <cellStyle name="SAPBEXHLevel0X 3 4 6 2 2" xfId="39666"/>
    <cellStyle name="SAPBEXHLevel0X 3 4 6 2 3" xfId="39667"/>
    <cellStyle name="SAPBEXHLevel0X 3 4 6 3" xfId="39668"/>
    <cellStyle name="SAPBEXHLevel0X 3 4 6 4" xfId="39669"/>
    <cellStyle name="SAPBEXHLevel0X 3 4 7" xfId="39670"/>
    <cellStyle name="SAPBEXHLevel0X 3 4 7 2" xfId="39671"/>
    <cellStyle name="SAPBEXHLevel0X 3 4 7 3" xfId="39672"/>
    <cellStyle name="SAPBEXHLevel0X 3 4 8" xfId="39673"/>
    <cellStyle name="SAPBEXHLevel0X 3 4 9" xfId="39674"/>
    <cellStyle name="SAPBEXHLevel0X 3 4_Other Benefits Allocation %" xfId="39675"/>
    <cellStyle name="SAPBEXHLevel0X 3 5" xfId="39676"/>
    <cellStyle name="SAPBEXHLevel0X 3 5 2" xfId="39677"/>
    <cellStyle name="SAPBEXHLevel0X 3 5 2 2" xfId="39678"/>
    <cellStyle name="SAPBEXHLevel0X 3 5 2 3" xfId="39679"/>
    <cellStyle name="SAPBEXHLevel0X 3 5 3" xfId="39680"/>
    <cellStyle name="SAPBEXHLevel0X 3 5 4" xfId="39681"/>
    <cellStyle name="SAPBEXHLevel0X 3 6" xfId="39682"/>
    <cellStyle name="SAPBEXHLevel0X 3 6 2" xfId="39683"/>
    <cellStyle name="SAPBEXHLevel0X 3 6 2 2" xfId="39684"/>
    <cellStyle name="SAPBEXHLevel0X 3 6 2 2 2" xfId="39685"/>
    <cellStyle name="SAPBEXHLevel0X 3 6 2 2 2 2" xfId="39686"/>
    <cellStyle name="SAPBEXHLevel0X 3 6 2 2 3" xfId="39687"/>
    <cellStyle name="SAPBEXHLevel0X 3 6 2 3" xfId="39688"/>
    <cellStyle name="SAPBEXHLevel0X 3 6 2 3 2" xfId="39689"/>
    <cellStyle name="SAPBEXHLevel0X 3 6 2 3 2 2" xfId="39690"/>
    <cellStyle name="SAPBEXHLevel0X 3 6 2 3 3" xfId="39691"/>
    <cellStyle name="SAPBEXHLevel0X 3 6 2 4" xfId="39692"/>
    <cellStyle name="SAPBEXHLevel0X 3 6 2 4 2" xfId="39693"/>
    <cellStyle name="SAPBEXHLevel0X 3 6 2 5" xfId="39694"/>
    <cellStyle name="SAPBEXHLevel0X 3 6 2 5 2" xfId="39695"/>
    <cellStyle name="SAPBEXHLevel0X 3 6 2 6" xfId="39696"/>
    <cellStyle name="SAPBEXHLevel0X 3 6 3" xfId="39697"/>
    <cellStyle name="SAPBEXHLevel0X 3 6 3 2" xfId="39698"/>
    <cellStyle name="SAPBEXHLevel0X 3 6 3 2 2" xfId="39699"/>
    <cellStyle name="SAPBEXHLevel0X 3 6 3 2 2 2" xfId="39700"/>
    <cellStyle name="SAPBEXHLevel0X 3 6 3 2 3" xfId="39701"/>
    <cellStyle name="SAPBEXHLevel0X 3 6 3 3" xfId="39702"/>
    <cellStyle name="SAPBEXHLevel0X 3 6 3 3 2" xfId="39703"/>
    <cellStyle name="SAPBEXHLevel0X 3 6 3 3 2 2" xfId="39704"/>
    <cellStyle name="SAPBEXHLevel0X 3 6 3 3 3" xfId="39705"/>
    <cellStyle name="SAPBEXHLevel0X 3 6 3 4" xfId="39706"/>
    <cellStyle name="SAPBEXHLevel0X 3 6 3 4 2" xfId="39707"/>
    <cellStyle name="SAPBEXHLevel0X 3 6 3 5" xfId="39708"/>
    <cellStyle name="SAPBEXHLevel0X 3 6 3 5 2" xfId="39709"/>
    <cellStyle name="SAPBEXHLevel0X 3 6 3 6" xfId="39710"/>
    <cellStyle name="SAPBEXHLevel0X 3 6 4" xfId="39711"/>
    <cellStyle name="SAPBEXHLevel0X 3 6 4 2" xfId="39712"/>
    <cellStyle name="SAPBEXHLevel0X 3 6 4 2 2" xfId="39713"/>
    <cellStyle name="SAPBEXHLevel0X 3 6 4 3" xfId="39714"/>
    <cellStyle name="SAPBEXHLevel0X 3 6 5" xfId="39715"/>
    <cellStyle name="SAPBEXHLevel0X 3 6 5 2" xfId="39716"/>
    <cellStyle name="SAPBEXHLevel0X 3 6 5 2 2" xfId="39717"/>
    <cellStyle name="SAPBEXHLevel0X 3 6 5 3" xfId="39718"/>
    <cellStyle name="SAPBEXHLevel0X 3 6 6" xfId="39719"/>
    <cellStyle name="SAPBEXHLevel0X 3 6 6 2" xfId="39720"/>
    <cellStyle name="SAPBEXHLevel0X 3 6 7" xfId="39721"/>
    <cellStyle name="SAPBEXHLevel0X 3 6 7 2" xfId="39722"/>
    <cellStyle name="SAPBEXHLevel0X 3 6 8" xfId="39723"/>
    <cellStyle name="SAPBEXHLevel0X 3 6_Other Benefits Allocation %" xfId="39724"/>
    <cellStyle name="SAPBEXHLevel0X 3 7" xfId="39725"/>
    <cellStyle name="SAPBEXHLevel0X 3 7 2" xfId="39726"/>
    <cellStyle name="SAPBEXHLevel0X 3 7 2 2" xfId="39727"/>
    <cellStyle name="SAPBEXHLevel0X 3 7 2 3" xfId="39728"/>
    <cellStyle name="SAPBEXHLevel0X 3 7 3" xfId="39729"/>
    <cellStyle name="SAPBEXHLevel0X 3 7 4" xfId="39730"/>
    <cellStyle name="SAPBEXHLevel0X 3 8" xfId="39731"/>
    <cellStyle name="SAPBEXHLevel0X 3 8 2" xfId="39732"/>
    <cellStyle name="SAPBEXHLevel0X 3 8 2 2" xfId="39733"/>
    <cellStyle name="SAPBEXHLevel0X 3 8 2 3" xfId="39734"/>
    <cellStyle name="SAPBEXHLevel0X 3 8 3" xfId="39735"/>
    <cellStyle name="SAPBEXHLevel0X 3 8 4" xfId="39736"/>
    <cellStyle name="SAPBEXHLevel0X 3 9" xfId="39737"/>
    <cellStyle name="SAPBEXHLevel0X 3 9 2" xfId="39738"/>
    <cellStyle name="SAPBEXHLevel0X 3 9 2 2" xfId="39739"/>
    <cellStyle name="SAPBEXHLevel0X 3 9 2 3" xfId="39740"/>
    <cellStyle name="SAPBEXHLevel0X 3 9 3" xfId="39741"/>
    <cellStyle name="SAPBEXHLevel0X 3 9 4" xfId="39742"/>
    <cellStyle name="SAPBEXHLevel0X 3_401K Summary" xfId="39743"/>
    <cellStyle name="SAPBEXHLevel0X 30" xfId="39744"/>
    <cellStyle name="SAPBEXHLevel0X 30 2" xfId="39745"/>
    <cellStyle name="SAPBEXHLevel0X 31" xfId="39746"/>
    <cellStyle name="SAPBEXHLevel0X 31 2" xfId="39747"/>
    <cellStyle name="SAPBEXHLevel0X 32" xfId="39748"/>
    <cellStyle name="SAPBEXHLevel0X 32 2" xfId="39749"/>
    <cellStyle name="SAPBEXHLevel0X 33" xfId="39750"/>
    <cellStyle name="SAPBEXHLevel0X 33 2" xfId="39751"/>
    <cellStyle name="SAPBEXHLevel0X 34" xfId="39752"/>
    <cellStyle name="SAPBEXHLevel0X 34 2" xfId="39753"/>
    <cellStyle name="SAPBEXHLevel0X 35" xfId="39754"/>
    <cellStyle name="SAPBEXHLevel0X 36" xfId="39755"/>
    <cellStyle name="SAPBEXHLevel0X 37" xfId="39756"/>
    <cellStyle name="SAPBEXHLevel0X 38" xfId="39757"/>
    <cellStyle name="SAPBEXHLevel0X 39" xfId="39758"/>
    <cellStyle name="SAPBEXHLevel0X 4" xfId="39759"/>
    <cellStyle name="SAPBEXHLevel0X 4 10" xfId="39760"/>
    <cellStyle name="SAPBEXHLevel0X 4 10 2" xfId="39761"/>
    <cellStyle name="SAPBEXHLevel0X 4 10 2 2" xfId="39762"/>
    <cellStyle name="SAPBEXHLevel0X 4 10 3" xfId="39763"/>
    <cellStyle name="SAPBEXHLevel0X 4 11" xfId="39764"/>
    <cellStyle name="SAPBEXHLevel0X 4 11 2" xfId="39765"/>
    <cellStyle name="SAPBEXHLevel0X 4 11 2 2" xfId="39766"/>
    <cellStyle name="SAPBEXHLevel0X 4 11 3" xfId="39767"/>
    <cellStyle name="SAPBEXHLevel0X 4 12" xfId="39768"/>
    <cellStyle name="SAPBEXHLevel0X 4 2" xfId="39769"/>
    <cellStyle name="SAPBEXHLevel0X 4 2 2" xfId="39770"/>
    <cellStyle name="SAPBEXHLevel0X 4 2 2 2" xfId="39771"/>
    <cellStyle name="SAPBEXHLevel0X 4 2 2 2 2" xfId="39772"/>
    <cellStyle name="SAPBEXHLevel0X 4 2 2 2 2 2" xfId="39773"/>
    <cellStyle name="SAPBEXHLevel0X 4 2 2 2 2 2 2" xfId="39774"/>
    <cellStyle name="SAPBEXHLevel0X 4 2 2 2 2 3" xfId="39775"/>
    <cellStyle name="SAPBEXHLevel0X 4 2 2 2 3" xfId="39776"/>
    <cellStyle name="SAPBEXHLevel0X 4 2 2 2 3 2" xfId="39777"/>
    <cellStyle name="SAPBEXHLevel0X 4 2 2 2 3 2 2" xfId="39778"/>
    <cellStyle name="SAPBEXHLevel0X 4 2 2 2 3 3" xfId="39779"/>
    <cellStyle name="SAPBEXHLevel0X 4 2 2 2 4" xfId="39780"/>
    <cellStyle name="SAPBEXHLevel0X 4 2 2 2 4 2" xfId="39781"/>
    <cellStyle name="SAPBEXHLevel0X 4 2 2 2 5" xfId="39782"/>
    <cellStyle name="SAPBEXHLevel0X 4 2 2 2 5 2" xfId="39783"/>
    <cellStyle name="SAPBEXHLevel0X 4 2 2 2 6" xfId="39784"/>
    <cellStyle name="SAPBEXHLevel0X 4 2 2 3" xfId="39785"/>
    <cellStyle name="SAPBEXHLevel0X 4 2 2 3 2" xfId="39786"/>
    <cellStyle name="SAPBEXHLevel0X 4 2 2 3 2 2" xfId="39787"/>
    <cellStyle name="SAPBEXHLevel0X 4 2 2 3 2 2 2" xfId="39788"/>
    <cellStyle name="SAPBEXHLevel0X 4 2 2 3 2 3" xfId="39789"/>
    <cellStyle name="SAPBEXHLevel0X 4 2 2 3 3" xfId="39790"/>
    <cellStyle name="SAPBEXHLevel0X 4 2 2 3 3 2" xfId="39791"/>
    <cellStyle name="SAPBEXHLevel0X 4 2 2 3 3 2 2" xfId="39792"/>
    <cellStyle name="SAPBEXHLevel0X 4 2 2 3 3 3" xfId="39793"/>
    <cellStyle name="SAPBEXHLevel0X 4 2 2 3 4" xfId="39794"/>
    <cellStyle name="SAPBEXHLevel0X 4 2 2 3 4 2" xfId="39795"/>
    <cellStyle name="SAPBEXHLevel0X 4 2 2 3 5" xfId="39796"/>
    <cellStyle name="SAPBEXHLevel0X 4 2 2 3 5 2" xfId="39797"/>
    <cellStyle name="SAPBEXHLevel0X 4 2 2 3 6" xfId="39798"/>
    <cellStyle name="SAPBEXHLevel0X 4 2 2 4" xfId="39799"/>
    <cellStyle name="SAPBEXHLevel0X 4 2 2 4 2" xfId="39800"/>
    <cellStyle name="SAPBEXHLevel0X 4 2 2 4 2 2" xfId="39801"/>
    <cellStyle name="SAPBEXHLevel0X 4 2 2 4 3" xfId="39802"/>
    <cellStyle name="SAPBEXHLevel0X 4 2 2 5" xfId="39803"/>
    <cellStyle name="SAPBEXHLevel0X 4 2 2 5 2" xfId="39804"/>
    <cellStyle name="SAPBEXHLevel0X 4 2 2 5 2 2" xfId="39805"/>
    <cellStyle name="SAPBEXHLevel0X 4 2 2 5 3" xfId="39806"/>
    <cellStyle name="SAPBEXHLevel0X 4 2 2 6" xfId="39807"/>
    <cellStyle name="SAPBEXHLevel0X 4 2 2 6 2" xfId="39808"/>
    <cellStyle name="SAPBEXHLevel0X 4 2 2 7" xfId="39809"/>
    <cellStyle name="SAPBEXHLevel0X 4 2 2 7 2" xfId="39810"/>
    <cellStyle name="SAPBEXHLevel0X 4 2 2 8" xfId="39811"/>
    <cellStyle name="SAPBEXHLevel0X 4 2 2_Other Benefits Allocation %" xfId="39812"/>
    <cellStyle name="SAPBEXHLevel0X 4 2 3" xfId="39813"/>
    <cellStyle name="SAPBEXHLevel0X 4 2 3 2" xfId="39814"/>
    <cellStyle name="SAPBEXHLevel0X 4 2 3 2 2" xfId="39815"/>
    <cellStyle name="SAPBEXHLevel0X 4 2 3 3" xfId="39816"/>
    <cellStyle name="SAPBEXHLevel0X 4 2 4" xfId="39817"/>
    <cellStyle name="SAPBEXHLevel0X 4 2_Other Benefits Allocation %" xfId="39818"/>
    <cellStyle name="SAPBEXHLevel0X 4 3" xfId="39819"/>
    <cellStyle name="SAPBEXHLevel0X 4 3 2" xfId="39820"/>
    <cellStyle name="SAPBEXHLevel0X 4 3 2 2" xfId="39821"/>
    <cellStyle name="SAPBEXHLevel0X 4 3 2 2 2" xfId="39822"/>
    <cellStyle name="SAPBEXHLevel0X 4 3 2 2 2 2" xfId="39823"/>
    <cellStyle name="SAPBEXHLevel0X 4 3 2 2 2 2 2" xfId="39824"/>
    <cellStyle name="SAPBEXHLevel0X 4 3 2 2 2 3" xfId="39825"/>
    <cellStyle name="SAPBEXHLevel0X 4 3 2 2 3" xfId="39826"/>
    <cellStyle name="SAPBEXHLevel0X 4 3 2 2 3 2" xfId="39827"/>
    <cellStyle name="SAPBEXHLevel0X 4 3 2 2 3 2 2" xfId="39828"/>
    <cellStyle name="SAPBEXHLevel0X 4 3 2 2 3 3" xfId="39829"/>
    <cellStyle name="SAPBEXHLevel0X 4 3 2 2 4" xfId="39830"/>
    <cellStyle name="SAPBEXHLevel0X 4 3 2 2 4 2" xfId="39831"/>
    <cellStyle name="SAPBEXHLevel0X 4 3 2 2 5" xfId="39832"/>
    <cellStyle name="SAPBEXHLevel0X 4 3 2 2 5 2" xfId="39833"/>
    <cellStyle name="SAPBEXHLevel0X 4 3 2 2 6" xfId="39834"/>
    <cellStyle name="SAPBEXHLevel0X 4 3 2 3" xfId="39835"/>
    <cellStyle name="SAPBEXHLevel0X 4 3 2 3 2" xfId="39836"/>
    <cellStyle name="SAPBEXHLevel0X 4 3 2 3 2 2" xfId="39837"/>
    <cellStyle name="SAPBEXHLevel0X 4 3 2 3 2 2 2" xfId="39838"/>
    <cellStyle name="SAPBEXHLevel0X 4 3 2 3 2 3" xfId="39839"/>
    <cellStyle name="SAPBEXHLevel0X 4 3 2 3 3" xfId="39840"/>
    <cellStyle name="SAPBEXHLevel0X 4 3 2 3 3 2" xfId="39841"/>
    <cellStyle name="SAPBEXHLevel0X 4 3 2 3 3 2 2" xfId="39842"/>
    <cellStyle name="SAPBEXHLevel0X 4 3 2 3 3 3" xfId="39843"/>
    <cellStyle name="SAPBEXHLevel0X 4 3 2 3 4" xfId="39844"/>
    <cellStyle name="SAPBEXHLevel0X 4 3 2 3 4 2" xfId="39845"/>
    <cellStyle name="SAPBEXHLevel0X 4 3 2 3 5" xfId="39846"/>
    <cellStyle name="SAPBEXHLevel0X 4 3 2 3 5 2" xfId="39847"/>
    <cellStyle name="SAPBEXHLevel0X 4 3 2 3 6" xfId="39848"/>
    <cellStyle name="SAPBEXHLevel0X 4 3 2 4" xfId="39849"/>
    <cellStyle name="SAPBEXHLevel0X 4 3 2 4 2" xfId="39850"/>
    <cellStyle name="SAPBEXHLevel0X 4 3 2 4 2 2" xfId="39851"/>
    <cellStyle name="SAPBEXHLevel0X 4 3 2 4 3" xfId="39852"/>
    <cellStyle name="SAPBEXHLevel0X 4 3 2 5" xfId="39853"/>
    <cellStyle name="SAPBEXHLevel0X 4 3 2 5 2" xfId="39854"/>
    <cellStyle name="SAPBEXHLevel0X 4 3 2 5 2 2" xfId="39855"/>
    <cellStyle name="SAPBEXHLevel0X 4 3 2 5 3" xfId="39856"/>
    <cellStyle name="SAPBEXHLevel0X 4 3 2 6" xfId="39857"/>
    <cellStyle name="SAPBEXHLevel0X 4 3 2 6 2" xfId="39858"/>
    <cellStyle name="SAPBEXHLevel0X 4 3 2 7" xfId="39859"/>
    <cellStyle name="SAPBEXHLevel0X 4 3 2 7 2" xfId="39860"/>
    <cellStyle name="SAPBEXHLevel0X 4 3 2 8" xfId="39861"/>
    <cellStyle name="SAPBEXHLevel0X 4 3 2_Other Benefits Allocation %" xfId="39862"/>
    <cellStyle name="SAPBEXHLevel0X 4 3 3" xfId="39863"/>
    <cellStyle name="SAPBEXHLevel0X 4 3 3 2" xfId="39864"/>
    <cellStyle name="SAPBEXHLevel0X 4 3 3 2 2" xfId="39865"/>
    <cellStyle name="SAPBEXHLevel0X 4 3 3 3" xfId="39866"/>
    <cellStyle name="SAPBEXHLevel0X 4 3 4" xfId="39867"/>
    <cellStyle name="SAPBEXHLevel0X 4 3_Other Benefits Allocation %" xfId="39868"/>
    <cellStyle name="SAPBEXHLevel0X 4 4" xfId="39869"/>
    <cellStyle name="SAPBEXHLevel0X 4 4 2" xfId="39870"/>
    <cellStyle name="SAPBEXHLevel0X 4 4 2 2" xfId="39871"/>
    <cellStyle name="SAPBEXHLevel0X 4 4 2 3" xfId="39872"/>
    <cellStyle name="SAPBEXHLevel0X 4 4 3" xfId="39873"/>
    <cellStyle name="SAPBEXHLevel0X 4 4 4" xfId="39874"/>
    <cellStyle name="SAPBEXHLevel0X 4 4_Other Benefits Allocation %" xfId="39875"/>
    <cellStyle name="SAPBEXHLevel0X 4 5" xfId="39876"/>
    <cellStyle name="SAPBEXHLevel0X 4 5 2" xfId="39877"/>
    <cellStyle name="SAPBEXHLevel0X 4 5 2 2" xfId="39878"/>
    <cellStyle name="SAPBEXHLevel0X 4 5 2 2 2" xfId="39879"/>
    <cellStyle name="SAPBEXHLevel0X 4 5 2 2 2 2" xfId="39880"/>
    <cellStyle name="SAPBEXHLevel0X 4 5 2 2 3" xfId="39881"/>
    <cellStyle name="SAPBEXHLevel0X 4 5 2 3" xfId="39882"/>
    <cellStyle name="SAPBEXHLevel0X 4 5 2 3 2" xfId="39883"/>
    <cellStyle name="SAPBEXHLevel0X 4 5 2 3 2 2" xfId="39884"/>
    <cellStyle name="SAPBEXHLevel0X 4 5 2 3 3" xfId="39885"/>
    <cellStyle name="SAPBEXHLevel0X 4 5 2 4" xfId="39886"/>
    <cellStyle name="SAPBEXHLevel0X 4 5 2 4 2" xfId="39887"/>
    <cellStyle name="SAPBEXHLevel0X 4 5 2 5" xfId="39888"/>
    <cellStyle name="SAPBEXHLevel0X 4 5 2 5 2" xfId="39889"/>
    <cellStyle name="SAPBEXHLevel0X 4 5 2 6" xfId="39890"/>
    <cellStyle name="SAPBEXHLevel0X 4 5 3" xfId="39891"/>
    <cellStyle name="SAPBEXHLevel0X 4 5 3 2" xfId="39892"/>
    <cellStyle name="SAPBEXHLevel0X 4 5 3 2 2" xfId="39893"/>
    <cellStyle name="SAPBEXHLevel0X 4 5 3 2 2 2" xfId="39894"/>
    <cellStyle name="SAPBEXHLevel0X 4 5 3 2 3" xfId="39895"/>
    <cellStyle name="SAPBEXHLevel0X 4 5 3 3" xfId="39896"/>
    <cellStyle name="SAPBEXHLevel0X 4 5 3 3 2" xfId="39897"/>
    <cellStyle name="SAPBEXHLevel0X 4 5 3 3 2 2" xfId="39898"/>
    <cellStyle name="SAPBEXHLevel0X 4 5 3 3 3" xfId="39899"/>
    <cellStyle name="SAPBEXHLevel0X 4 5 3 4" xfId="39900"/>
    <cellStyle name="SAPBEXHLevel0X 4 5 3 4 2" xfId="39901"/>
    <cellStyle name="SAPBEXHLevel0X 4 5 3 5" xfId="39902"/>
    <cellStyle name="SAPBEXHLevel0X 4 5 3 5 2" xfId="39903"/>
    <cellStyle name="SAPBEXHLevel0X 4 5 3 6" xfId="39904"/>
    <cellStyle name="SAPBEXHLevel0X 4 5 4" xfId="39905"/>
    <cellStyle name="SAPBEXHLevel0X 4 5 4 2" xfId="39906"/>
    <cellStyle name="SAPBEXHLevel0X 4 5 4 2 2" xfId="39907"/>
    <cellStyle name="SAPBEXHLevel0X 4 5 4 3" xfId="39908"/>
    <cellStyle name="SAPBEXHLevel0X 4 5 5" xfId="39909"/>
    <cellStyle name="SAPBEXHLevel0X 4 5 5 2" xfId="39910"/>
    <cellStyle name="SAPBEXHLevel0X 4 5 5 2 2" xfId="39911"/>
    <cellStyle name="SAPBEXHLevel0X 4 5 5 3" xfId="39912"/>
    <cellStyle name="SAPBEXHLevel0X 4 5 6" xfId="39913"/>
    <cellStyle name="SAPBEXHLevel0X 4 5 6 2" xfId="39914"/>
    <cellStyle name="SAPBEXHLevel0X 4 5 7" xfId="39915"/>
    <cellStyle name="SAPBEXHLevel0X 4 5 7 2" xfId="39916"/>
    <cellStyle name="SAPBEXHLevel0X 4 5 8" xfId="39917"/>
    <cellStyle name="SAPBEXHLevel0X 4 5_Other Benefits Allocation %" xfId="39918"/>
    <cellStyle name="SAPBEXHLevel0X 4 6" xfId="39919"/>
    <cellStyle name="SAPBEXHLevel0X 4 6 2" xfId="39920"/>
    <cellStyle name="SAPBEXHLevel0X 4 6 2 2" xfId="39921"/>
    <cellStyle name="SAPBEXHLevel0X 4 6 2 3" xfId="39922"/>
    <cellStyle name="SAPBEXHLevel0X 4 6 3" xfId="39923"/>
    <cellStyle name="SAPBEXHLevel0X 4 6 4" xfId="39924"/>
    <cellStyle name="SAPBEXHLevel0X 4 7" xfId="39925"/>
    <cellStyle name="SAPBEXHLevel0X 4 7 2" xfId="39926"/>
    <cellStyle name="SAPBEXHLevel0X 4 7 2 2" xfId="39927"/>
    <cellStyle name="SAPBEXHLevel0X 4 7 3" xfId="39928"/>
    <cellStyle name="SAPBEXHLevel0X 4 8" xfId="39929"/>
    <cellStyle name="SAPBEXHLevel0X 4 8 2" xfId="39930"/>
    <cellStyle name="SAPBEXHLevel0X 4 8 2 2" xfId="39931"/>
    <cellStyle name="SAPBEXHLevel0X 4 8 3" xfId="39932"/>
    <cellStyle name="SAPBEXHLevel0X 4 9" xfId="39933"/>
    <cellStyle name="SAPBEXHLevel0X 4 9 2" xfId="39934"/>
    <cellStyle name="SAPBEXHLevel0X 4 9 2 2" xfId="39935"/>
    <cellStyle name="SAPBEXHLevel0X 4 9 3" xfId="39936"/>
    <cellStyle name="SAPBEXHLevel0X 4_401K Summary" xfId="39937"/>
    <cellStyle name="SAPBEXHLevel0X 40" xfId="39938"/>
    <cellStyle name="SAPBEXHLevel0X 41" xfId="39939"/>
    <cellStyle name="SAPBEXHLevel0X 42" xfId="39940"/>
    <cellStyle name="SAPBEXHLevel0X 43" xfId="39941"/>
    <cellStyle name="SAPBEXHLevel0X 44" xfId="39942"/>
    <cellStyle name="SAPBEXHLevel0X 45" xfId="39943"/>
    <cellStyle name="SAPBEXHLevel0X 46" xfId="39944"/>
    <cellStyle name="SAPBEXHLevel0X 47" xfId="39945"/>
    <cellStyle name="SAPBEXHLevel0X 48" xfId="39946"/>
    <cellStyle name="SAPBEXHLevel0X 5" xfId="39947"/>
    <cellStyle name="SAPBEXHLevel0X 5 2" xfId="39948"/>
    <cellStyle name="SAPBEXHLevel0X 5 2 2" xfId="39949"/>
    <cellStyle name="SAPBEXHLevel0X 5 2 2 2" xfId="39950"/>
    <cellStyle name="SAPBEXHLevel0X 5 2 2 2 2" xfId="39951"/>
    <cellStyle name="SAPBEXHLevel0X 5 2 2 2 2 2" xfId="39952"/>
    <cellStyle name="SAPBEXHLevel0X 5 2 2 2 2 2 2" xfId="39953"/>
    <cellStyle name="SAPBEXHLevel0X 5 2 2 2 2 3" xfId="39954"/>
    <cellStyle name="SAPBEXHLevel0X 5 2 2 2 3" xfId="39955"/>
    <cellStyle name="SAPBEXHLevel0X 5 2 2 2 3 2" xfId="39956"/>
    <cellStyle name="SAPBEXHLevel0X 5 2 2 2 3 2 2" xfId="39957"/>
    <cellStyle name="SAPBEXHLevel0X 5 2 2 2 3 3" xfId="39958"/>
    <cellStyle name="SAPBEXHLevel0X 5 2 2 2 4" xfId="39959"/>
    <cellStyle name="SAPBEXHLevel0X 5 2 2 2 4 2" xfId="39960"/>
    <cellStyle name="SAPBEXHLevel0X 5 2 2 2 5" xfId="39961"/>
    <cellStyle name="SAPBEXHLevel0X 5 2 2 2 5 2" xfId="39962"/>
    <cellStyle name="SAPBEXHLevel0X 5 2 2 2 6" xfId="39963"/>
    <cellStyle name="SAPBEXHLevel0X 5 2 2 3" xfId="39964"/>
    <cellStyle name="SAPBEXHLevel0X 5 2 2 3 2" xfId="39965"/>
    <cellStyle name="SAPBEXHLevel0X 5 2 2 3 2 2" xfId="39966"/>
    <cellStyle name="SAPBEXHLevel0X 5 2 2 3 2 2 2" xfId="39967"/>
    <cellStyle name="SAPBEXHLevel0X 5 2 2 3 2 3" xfId="39968"/>
    <cellStyle name="SAPBEXHLevel0X 5 2 2 3 3" xfId="39969"/>
    <cellStyle name="SAPBEXHLevel0X 5 2 2 3 3 2" xfId="39970"/>
    <cellStyle name="SAPBEXHLevel0X 5 2 2 3 3 2 2" xfId="39971"/>
    <cellStyle name="SAPBEXHLevel0X 5 2 2 3 3 3" xfId="39972"/>
    <cellStyle name="SAPBEXHLevel0X 5 2 2 3 4" xfId="39973"/>
    <cellStyle name="SAPBEXHLevel0X 5 2 2 3 4 2" xfId="39974"/>
    <cellStyle name="SAPBEXHLevel0X 5 2 2 3 5" xfId="39975"/>
    <cellStyle name="SAPBEXHLevel0X 5 2 2 3 5 2" xfId="39976"/>
    <cellStyle name="SAPBEXHLevel0X 5 2 2 3 6" xfId="39977"/>
    <cellStyle name="SAPBEXHLevel0X 5 2 2 4" xfId="39978"/>
    <cellStyle name="SAPBEXHLevel0X 5 2 2 4 2" xfId="39979"/>
    <cellStyle name="SAPBEXHLevel0X 5 2 2 4 2 2" xfId="39980"/>
    <cellStyle name="SAPBEXHLevel0X 5 2 2 4 3" xfId="39981"/>
    <cellStyle name="SAPBEXHLevel0X 5 2 2 5" xfId="39982"/>
    <cellStyle name="SAPBEXHLevel0X 5 2 2 5 2" xfId="39983"/>
    <cellStyle name="SAPBEXHLevel0X 5 2 2 5 2 2" xfId="39984"/>
    <cellStyle name="SAPBEXHLevel0X 5 2 2 5 3" xfId="39985"/>
    <cellStyle name="SAPBEXHLevel0X 5 2 2 6" xfId="39986"/>
    <cellStyle name="SAPBEXHLevel0X 5 2 2 6 2" xfId="39987"/>
    <cellStyle name="SAPBEXHLevel0X 5 2 2 7" xfId="39988"/>
    <cellStyle name="SAPBEXHLevel0X 5 2 2 7 2" xfId="39989"/>
    <cellStyle name="SAPBEXHLevel0X 5 2 2 8" xfId="39990"/>
    <cellStyle name="SAPBEXHLevel0X 5 2 2_Other Benefits Allocation %" xfId="39991"/>
    <cellStyle name="SAPBEXHLevel0X 5 2 3" xfId="39992"/>
    <cellStyle name="SAPBEXHLevel0X 5 2 3 2" xfId="39993"/>
    <cellStyle name="SAPBEXHLevel0X 5 2 3 2 2" xfId="39994"/>
    <cellStyle name="SAPBEXHLevel0X 5 2 3 3" xfId="39995"/>
    <cellStyle name="SAPBEXHLevel0X 5 2 4" xfId="39996"/>
    <cellStyle name="SAPBEXHLevel0X 5 2_Other Benefits Allocation %" xfId="39997"/>
    <cellStyle name="SAPBEXHLevel0X 5 3" xfId="39998"/>
    <cellStyle name="SAPBEXHLevel0X 5 3 2" xfId="39999"/>
    <cellStyle name="SAPBEXHLevel0X 5 3 2 2" xfId="40000"/>
    <cellStyle name="SAPBEXHLevel0X 5 3 2 2 2" xfId="40001"/>
    <cellStyle name="SAPBEXHLevel0X 5 3 2 2 2 2" xfId="40002"/>
    <cellStyle name="SAPBEXHLevel0X 5 3 2 2 2 2 2" xfId="40003"/>
    <cellStyle name="SAPBEXHLevel0X 5 3 2 2 2 3" xfId="40004"/>
    <cellStyle name="SAPBEXHLevel0X 5 3 2 2 3" xfId="40005"/>
    <cellStyle name="SAPBEXHLevel0X 5 3 2 2 3 2" xfId="40006"/>
    <cellStyle name="SAPBEXHLevel0X 5 3 2 2 3 2 2" xfId="40007"/>
    <cellStyle name="SAPBEXHLevel0X 5 3 2 2 3 3" xfId="40008"/>
    <cellStyle name="SAPBEXHLevel0X 5 3 2 2 4" xfId="40009"/>
    <cellStyle name="SAPBEXHLevel0X 5 3 2 2 4 2" xfId="40010"/>
    <cellStyle name="SAPBEXHLevel0X 5 3 2 2 5" xfId="40011"/>
    <cellStyle name="SAPBEXHLevel0X 5 3 2 2 5 2" xfId="40012"/>
    <cellStyle name="SAPBEXHLevel0X 5 3 2 2 6" xfId="40013"/>
    <cellStyle name="SAPBEXHLevel0X 5 3 2 3" xfId="40014"/>
    <cellStyle name="SAPBEXHLevel0X 5 3 2 3 2" xfId="40015"/>
    <cellStyle name="SAPBEXHLevel0X 5 3 2 3 2 2" xfId="40016"/>
    <cellStyle name="SAPBEXHLevel0X 5 3 2 3 2 2 2" xfId="40017"/>
    <cellStyle name="SAPBEXHLevel0X 5 3 2 3 2 3" xfId="40018"/>
    <cellStyle name="SAPBEXHLevel0X 5 3 2 3 3" xfId="40019"/>
    <cellStyle name="SAPBEXHLevel0X 5 3 2 3 3 2" xfId="40020"/>
    <cellStyle name="SAPBEXHLevel0X 5 3 2 3 3 2 2" xfId="40021"/>
    <cellStyle name="SAPBEXHLevel0X 5 3 2 3 3 3" xfId="40022"/>
    <cellStyle name="SAPBEXHLevel0X 5 3 2 3 4" xfId="40023"/>
    <cellStyle name="SAPBEXHLevel0X 5 3 2 3 4 2" xfId="40024"/>
    <cellStyle name="SAPBEXHLevel0X 5 3 2 3 5" xfId="40025"/>
    <cellStyle name="SAPBEXHLevel0X 5 3 2 3 5 2" xfId="40026"/>
    <cellStyle name="SAPBEXHLevel0X 5 3 2 3 6" xfId="40027"/>
    <cellStyle name="SAPBEXHLevel0X 5 3 2 4" xfId="40028"/>
    <cellStyle name="SAPBEXHLevel0X 5 3 2 4 2" xfId="40029"/>
    <cellStyle name="SAPBEXHLevel0X 5 3 2 4 2 2" xfId="40030"/>
    <cellStyle name="SAPBEXHLevel0X 5 3 2 4 3" xfId="40031"/>
    <cellStyle name="SAPBEXHLevel0X 5 3 2 5" xfId="40032"/>
    <cellStyle name="SAPBEXHLevel0X 5 3 2 5 2" xfId="40033"/>
    <cellStyle name="SAPBEXHLevel0X 5 3 2 5 2 2" xfId="40034"/>
    <cellStyle name="SAPBEXHLevel0X 5 3 2 5 3" xfId="40035"/>
    <cellStyle name="SAPBEXHLevel0X 5 3 2 6" xfId="40036"/>
    <cellStyle name="SAPBEXHLevel0X 5 3 2 6 2" xfId="40037"/>
    <cellStyle name="SAPBEXHLevel0X 5 3 2 7" xfId="40038"/>
    <cellStyle name="SAPBEXHLevel0X 5 3 2 7 2" xfId="40039"/>
    <cellStyle name="SAPBEXHLevel0X 5 3 2 8" xfId="40040"/>
    <cellStyle name="SAPBEXHLevel0X 5 3 2_Other Benefits Allocation %" xfId="40041"/>
    <cellStyle name="SAPBEXHLevel0X 5 3 3" xfId="40042"/>
    <cellStyle name="SAPBEXHLevel0X 5 3 3 2" xfId="40043"/>
    <cellStyle name="SAPBEXHLevel0X 5 3 3 2 2" xfId="40044"/>
    <cellStyle name="SAPBEXHLevel0X 5 3 3 3" xfId="40045"/>
    <cellStyle name="SAPBEXHLevel0X 5 3 4" xfId="40046"/>
    <cellStyle name="SAPBEXHLevel0X 5 3_Other Benefits Allocation %" xfId="40047"/>
    <cellStyle name="SAPBEXHLevel0X 5 4" xfId="40048"/>
    <cellStyle name="SAPBEXHLevel0X 5 4 2" xfId="40049"/>
    <cellStyle name="SAPBEXHLevel0X 5 4 2 2" xfId="40050"/>
    <cellStyle name="SAPBEXHLevel0X 5 4 2 2 2" xfId="40051"/>
    <cellStyle name="SAPBEXHLevel0X 5 4 2 2 2 2" xfId="40052"/>
    <cellStyle name="SAPBEXHLevel0X 5 4 2 2 3" xfId="40053"/>
    <cellStyle name="SAPBEXHLevel0X 5 4 2 3" xfId="40054"/>
    <cellStyle name="SAPBEXHLevel0X 5 4 2 3 2" xfId="40055"/>
    <cellStyle name="SAPBEXHLevel0X 5 4 2 3 2 2" xfId="40056"/>
    <cellStyle name="SAPBEXHLevel0X 5 4 2 3 3" xfId="40057"/>
    <cellStyle name="SAPBEXHLevel0X 5 4 2 4" xfId="40058"/>
    <cellStyle name="SAPBEXHLevel0X 5 4 2 4 2" xfId="40059"/>
    <cellStyle name="SAPBEXHLevel0X 5 4 2 5" xfId="40060"/>
    <cellStyle name="SAPBEXHLevel0X 5 4 2 5 2" xfId="40061"/>
    <cellStyle name="SAPBEXHLevel0X 5 4 2 6" xfId="40062"/>
    <cellStyle name="SAPBEXHLevel0X 5 4 3" xfId="40063"/>
    <cellStyle name="SAPBEXHLevel0X 5 4 3 2" xfId="40064"/>
    <cellStyle name="SAPBEXHLevel0X 5 4 3 2 2" xfId="40065"/>
    <cellStyle name="SAPBEXHLevel0X 5 4 3 2 2 2" xfId="40066"/>
    <cellStyle name="SAPBEXHLevel0X 5 4 3 2 3" xfId="40067"/>
    <cellStyle name="SAPBEXHLevel0X 5 4 3 3" xfId="40068"/>
    <cellStyle name="SAPBEXHLevel0X 5 4 3 3 2" xfId="40069"/>
    <cellStyle name="SAPBEXHLevel0X 5 4 3 3 2 2" xfId="40070"/>
    <cellStyle name="SAPBEXHLevel0X 5 4 3 3 3" xfId="40071"/>
    <cellStyle name="SAPBEXHLevel0X 5 4 3 4" xfId="40072"/>
    <cellStyle name="SAPBEXHLevel0X 5 4 3 4 2" xfId="40073"/>
    <cellStyle name="SAPBEXHLevel0X 5 4 3 5" xfId="40074"/>
    <cellStyle name="SAPBEXHLevel0X 5 4 3 5 2" xfId="40075"/>
    <cellStyle name="SAPBEXHLevel0X 5 4 3 6" xfId="40076"/>
    <cellStyle name="SAPBEXHLevel0X 5 4 4" xfId="40077"/>
    <cellStyle name="SAPBEXHLevel0X 5 4 4 2" xfId="40078"/>
    <cellStyle name="SAPBEXHLevel0X 5 4 4 2 2" xfId="40079"/>
    <cellStyle name="SAPBEXHLevel0X 5 4 4 3" xfId="40080"/>
    <cellStyle name="SAPBEXHLevel0X 5 4 5" xfId="40081"/>
    <cellStyle name="SAPBEXHLevel0X 5 4 5 2" xfId="40082"/>
    <cellStyle name="SAPBEXHLevel0X 5 4 5 2 2" xfId="40083"/>
    <cellStyle name="SAPBEXHLevel0X 5 4 5 3" xfId="40084"/>
    <cellStyle name="SAPBEXHLevel0X 5 4 6" xfId="40085"/>
    <cellStyle name="SAPBEXHLevel0X 5 4 6 2" xfId="40086"/>
    <cellStyle name="SAPBEXHLevel0X 5 4 7" xfId="40087"/>
    <cellStyle name="SAPBEXHLevel0X 5 4 7 2" xfId="40088"/>
    <cellStyle name="SAPBEXHLevel0X 5 4 8" xfId="40089"/>
    <cellStyle name="SAPBEXHLevel0X 5 4_Other Benefits Allocation %" xfId="40090"/>
    <cellStyle name="SAPBEXHLevel0X 5 5" xfId="40091"/>
    <cellStyle name="SAPBEXHLevel0X 5 5 2" xfId="40092"/>
    <cellStyle name="SAPBEXHLevel0X 5 5 2 2" xfId="40093"/>
    <cellStyle name="SAPBEXHLevel0X 5 5 2 3" xfId="40094"/>
    <cellStyle name="SAPBEXHLevel0X 5 5 3" xfId="40095"/>
    <cellStyle name="SAPBEXHLevel0X 5 5 4" xfId="40096"/>
    <cellStyle name="SAPBEXHLevel0X 5 6" xfId="40097"/>
    <cellStyle name="SAPBEXHLevel0X 5 6 2" xfId="40098"/>
    <cellStyle name="SAPBEXHLevel0X 5 6 2 2" xfId="40099"/>
    <cellStyle name="SAPBEXHLevel0X 5 6 2 3" xfId="40100"/>
    <cellStyle name="SAPBEXHLevel0X 5 6 3" xfId="40101"/>
    <cellStyle name="SAPBEXHLevel0X 5 6 4" xfId="40102"/>
    <cellStyle name="SAPBEXHLevel0X 5 7" xfId="40103"/>
    <cellStyle name="SAPBEXHLevel0X 5 7 2" xfId="40104"/>
    <cellStyle name="SAPBEXHLevel0X 5 7 3" xfId="40105"/>
    <cellStyle name="SAPBEXHLevel0X 5 8" xfId="40106"/>
    <cellStyle name="SAPBEXHLevel0X 5 9" xfId="40107"/>
    <cellStyle name="SAPBEXHLevel0X 5_401K Summary" xfId="40108"/>
    <cellStyle name="SAPBEXHLevel0X 6" xfId="40109"/>
    <cellStyle name="SAPBEXHLevel0X 6 2" xfId="40110"/>
    <cellStyle name="SAPBEXHLevel0X 6 2 2" xfId="40111"/>
    <cellStyle name="SAPBEXHLevel0X 6 2 2 2" xfId="40112"/>
    <cellStyle name="SAPBEXHLevel0X 6 2 2 2 2" xfId="40113"/>
    <cellStyle name="SAPBEXHLevel0X 6 2 2 2 2 2" xfId="40114"/>
    <cellStyle name="SAPBEXHLevel0X 6 2 2 2 2 2 2" xfId="40115"/>
    <cellStyle name="SAPBEXHLevel0X 6 2 2 2 2 3" xfId="40116"/>
    <cellStyle name="SAPBEXHLevel0X 6 2 2 2 3" xfId="40117"/>
    <cellStyle name="SAPBEXHLevel0X 6 2 2 2 3 2" xfId="40118"/>
    <cellStyle name="SAPBEXHLevel0X 6 2 2 2 3 2 2" xfId="40119"/>
    <cellStyle name="SAPBEXHLevel0X 6 2 2 2 3 3" xfId="40120"/>
    <cellStyle name="SAPBEXHLevel0X 6 2 2 2 4" xfId="40121"/>
    <cellStyle name="SAPBEXHLevel0X 6 2 2 2 4 2" xfId="40122"/>
    <cellStyle name="SAPBEXHLevel0X 6 2 2 2 5" xfId="40123"/>
    <cellStyle name="SAPBEXHLevel0X 6 2 2 2 5 2" xfId="40124"/>
    <cellStyle name="SAPBEXHLevel0X 6 2 2 2 6" xfId="40125"/>
    <cellStyle name="SAPBEXHLevel0X 6 2 2 3" xfId="40126"/>
    <cellStyle name="SAPBEXHLevel0X 6 2 2 3 2" xfId="40127"/>
    <cellStyle name="SAPBEXHLevel0X 6 2 2 3 2 2" xfId="40128"/>
    <cellStyle name="SAPBEXHLevel0X 6 2 2 3 2 2 2" xfId="40129"/>
    <cellStyle name="SAPBEXHLevel0X 6 2 2 3 2 3" xfId="40130"/>
    <cellStyle name="SAPBEXHLevel0X 6 2 2 3 3" xfId="40131"/>
    <cellStyle name="SAPBEXHLevel0X 6 2 2 3 3 2" xfId="40132"/>
    <cellStyle name="SAPBEXHLevel0X 6 2 2 3 3 2 2" xfId="40133"/>
    <cellStyle name="SAPBEXHLevel0X 6 2 2 3 3 3" xfId="40134"/>
    <cellStyle name="SAPBEXHLevel0X 6 2 2 3 4" xfId="40135"/>
    <cellStyle name="SAPBEXHLevel0X 6 2 2 3 4 2" xfId="40136"/>
    <cellStyle name="SAPBEXHLevel0X 6 2 2 3 5" xfId="40137"/>
    <cellStyle name="SAPBEXHLevel0X 6 2 2 3 5 2" xfId="40138"/>
    <cellStyle name="SAPBEXHLevel0X 6 2 2 3 6" xfId="40139"/>
    <cellStyle name="SAPBEXHLevel0X 6 2 2 4" xfId="40140"/>
    <cellStyle name="SAPBEXHLevel0X 6 2 2 4 2" xfId="40141"/>
    <cellStyle name="SAPBEXHLevel0X 6 2 2 4 2 2" xfId="40142"/>
    <cellStyle name="SAPBEXHLevel0X 6 2 2 4 3" xfId="40143"/>
    <cellStyle name="SAPBEXHLevel0X 6 2 2 5" xfId="40144"/>
    <cellStyle name="SAPBEXHLevel0X 6 2 2 5 2" xfId="40145"/>
    <cellStyle name="SAPBEXHLevel0X 6 2 2 5 2 2" xfId="40146"/>
    <cellStyle name="SAPBEXHLevel0X 6 2 2 5 3" xfId="40147"/>
    <cellStyle name="SAPBEXHLevel0X 6 2 2 6" xfId="40148"/>
    <cellStyle name="SAPBEXHLevel0X 6 2 2 6 2" xfId="40149"/>
    <cellStyle name="SAPBEXHLevel0X 6 2 2 7" xfId="40150"/>
    <cellStyle name="SAPBEXHLevel0X 6 2 2 7 2" xfId="40151"/>
    <cellStyle name="SAPBEXHLevel0X 6 2 2 8" xfId="40152"/>
    <cellStyle name="SAPBEXHLevel0X 6 2 2_Other Benefits Allocation %" xfId="40153"/>
    <cellStyle name="SAPBEXHLevel0X 6 2 3" xfId="40154"/>
    <cellStyle name="SAPBEXHLevel0X 6 2 3 2" xfId="40155"/>
    <cellStyle name="SAPBEXHLevel0X 6 2 3 2 2" xfId="40156"/>
    <cellStyle name="SAPBEXHLevel0X 6 2 3 3" xfId="40157"/>
    <cellStyle name="SAPBEXHLevel0X 6 2 4" xfId="40158"/>
    <cellStyle name="SAPBEXHLevel0X 6 2_Other Benefits Allocation %" xfId="40159"/>
    <cellStyle name="SAPBEXHLevel0X 6 3" xfId="40160"/>
    <cellStyle name="SAPBEXHLevel0X 6 3 2" xfId="40161"/>
    <cellStyle name="SAPBEXHLevel0X 6 3 2 2" xfId="40162"/>
    <cellStyle name="SAPBEXHLevel0X 6 3 2 2 2" xfId="40163"/>
    <cellStyle name="SAPBEXHLevel0X 6 3 2 2 2 2" xfId="40164"/>
    <cellStyle name="SAPBEXHLevel0X 6 3 2 2 2 2 2" xfId="40165"/>
    <cellStyle name="SAPBEXHLevel0X 6 3 2 2 2 3" xfId="40166"/>
    <cellStyle name="SAPBEXHLevel0X 6 3 2 2 3" xfId="40167"/>
    <cellStyle name="SAPBEXHLevel0X 6 3 2 2 3 2" xfId="40168"/>
    <cellStyle name="SAPBEXHLevel0X 6 3 2 2 3 2 2" xfId="40169"/>
    <cellStyle name="SAPBEXHLevel0X 6 3 2 2 3 3" xfId="40170"/>
    <cellStyle name="SAPBEXHLevel0X 6 3 2 2 4" xfId="40171"/>
    <cellStyle name="SAPBEXHLevel0X 6 3 2 2 4 2" xfId="40172"/>
    <cellStyle name="SAPBEXHLevel0X 6 3 2 2 5" xfId="40173"/>
    <cellStyle name="SAPBEXHLevel0X 6 3 2 2 5 2" xfId="40174"/>
    <cellStyle name="SAPBEXHLevel0X 6 3 2 2 6" xfId="40175"/>
    <cellStyle name="SAPBEXHLevel0X 6 3 2 3" xfId="40176"/>
    <cellStyle name="SAPBEXHLevel0X 6 3 2 3 2" xfId="40177"/>
    <cellStyle name="SAPBEXHLevel0X 6 3 2 3 2 2" xfId="40178"/>
    <cellStyle name="SAPBEXHLevel0X 6 3 2 3 2 2 2" xfId="40179"/>
    <cellStyle name="SAPBEXHLevel0X 6 3 2 3 2 3" xfId="40180"/>
    <cellStyle name="SAPBEXHLevel0X 6 3 2 3 3" xfId="40181"/>
    <cellStyle name="SAPBEXHLevel0X 6 3 2 3 3 2" xfId="40182"/>
    <cellStyle name="SAPBEXHLevel0X 6 3 2 3 3 2 2" xfId="40183"/>
    <cellStyle name="SAPBEXHLevel0X 6 3 2 3 3 3" xfId="40184"/>
    <cellStyle name="SAPBEXHLevel0X 6 3 2 3 4" xfId="40185"/>
    <cellStyle name="SAPBEXHLevel0X 6 3 2 3 4 2" xfId="40186"/>
    <cellStyle name="SAPBEXHLevel0X 6 3 2 3 5" xfId="40187"/>
    <cellStyle name="SAPBEXHLevel0X 6 3 2 3 5 2" xfId="40188"/>
    <cellStyle name="SAPBEXHLevel0X 6 3 2 3 6" xfId="40189"/>
    <cellStyle name="SAPBEXHLevel0X 6 3 2 4" xfId="40190"/>
    <cellStyle name="SAPBEXHLevel0X 6 3 2 4 2" xfId="40191"/>
    <cellStyle name="SAPBEXHLevel0X 6 3 2 4 2 2" xfId="40192"/>
    <cellStyle name="SAPBEXHLevel0X 6 3 2 4 3" xfId="40193"/>
    <cellStyle name="SAPBEXHLevel0X 6 3 2 5" xfId="40194"/>
    <cellStyle name="SAPBEXHLevel0X 6 3 2 5 2" xfId="40195"/>
    <cellStyle name="SAPBEXHLevel0X 6 3 2 5 2 2" xfId="40196"/>
    <cellStyle name="SAPBEXHLevel0X 6 3 2 5 3" xfId="40197"/>
    <cellStyle name="SAPBEXHLevel0X 6 3 2 6" xfId="40198"/>
    <cellStyle name="SAPBEXHLevel0X 6 3 2 6 2" xfId="40199"/>
    <cellStyle name="SAPBEXHLevel0X 6 3 2 7" xfId="40200"/>
    <cellStyle name="SAPBEXHLevel0X 6 3 2 7 2" xfId="40201"/>
    <cellStyle name="SAPBEXHLevel0X 6 3 2 8" xfId="40202"/>
    <cellStyle name="SAPBEXHLevel0X 6 3 2_Other Benefits Allocation %" xfId="40203"/>
    <cellStyle name="SAPBEXHLevel0X 6 3 3" xfId="40204"/>
    <cellStyle name="SAPBEXHLevel0X 6 3 3 2" xfId="40205"/>
    <cellStyle name="SAPBEXHLevel0X 6 3 3 2 2" xfId="40206"/>
    <cellStyle name="SAPBEXHLevel0X 6 3 3 3" xfId="40207"/>
    <cellStyle name="SAPBEXHLevel0X 6 3 4" xfId="40208"/>
    <cellStyle name="SAPBEXHLevel0X 6 3_Other Benefits Allocation %" xfId="40209"/>
    <cellStyle name="SAPBEXHLevel0X 6 4" xfId="40210"/>
    <cellStyle name="SAPBEXHLevel0X 6 4 2" xfId="40211"/>
    <cellStyle name="SAPBEXHLevel0X 6 4 2 2" xfId="40212"/>
    <cellStyle name="SAPBEXHLevel0X 6 4 2 2 2" xfId="40213"/>
    <cellStyle name="SAPBEXHLevel0X 6 4 2 2 2 2" xfId="40214"/>
    <cellStyle name="SAPBEXHLevel0X 6 4 2 2 3" xfId="40215"/>
    <cellStyle name="SAPBEXHLevel0X 6 4 2 3" xfId="40216"/>
    <cellStyle name="SAPBEXHLevel0X 6 4 2 3 2" xfId="40217"/>
    <cellStyle name="SAPBEXHLevel0X 6 4 2 3 2 2" xfId="40218"/>
    <cellStyle name="SAPBEXHLevel0X 6 4 2 3 3" xfId="40219"/>
    <cellStyle name="SAPBEXHLevel0X 6 4 2 4" xfId="40220"/>
    <cellStyle name="SAPBEXHLevel0X 6 4 2 4 2" xfId="40221"/>
    <cellStyle name="SAPBEXHLevel0X 6 4 2 5" xfId="40222"/>
    <cellStyle name="SAPBEXHLevel0X 6 4 2 5 2" xfId="40223"/>
    <cellStyle name="SAPBEXHLevel0X 6 4 2 6" xfId="40224"/>
    <cellStyle name="SAPBEXHLevel0X 6 4 3" xfId="40225"/>
    <cellStyle name="SAPBEXHLevel0X 6 4 3 2" xfId="40226"/>
    <cellStyle name="SAPBEXHLevel0X 6 4 3 2 2" xfId="40227"/>
    <cellStyle name="SAPBEXHLevel0X 6 4 3 2 2 2" xfId="40228"/>
    <cellStyle name="SAPBEXHLevel0X 6 4 3 2 3" xfId="40229"/>
    <cellStyle name="SAPBEXHLevel0X 6 4 3 3" xfId="40230"/>
    <cellStyle name="SAPBEXHLevel0X 6 4 3 3 2" xfId="40231"/>
    <cellStyle name="SAPBEXHLevel0X 6 4 3 3 2 2" xfId="40232"/>
    <cellStyle name="SAPBEXHLevel0X 6 4 3 3 3" xfId="40233"/>
    <cellStyle name="SAPBEXHLevel0X 6 4 3 4" xfId="40234"/>
    <cellStyle name="SAPBEXHLevel0X 6 4 3 4 2" xfId="40235"/>
    <cellStyle name="SAPBEXHLevel0X 6 4 3 5" xfId="40236"/>
    <cellStyle name="SAPBEXHLevel0X 6 4 3 5 2" xfId="40237"/>
    <cellStyle name="SAPBEXHLevel0X 6 4 3 6" xfId="40238"/>
    <cellStyle name="SAPBEXHLevel0X 6 4 4" xfId="40239"/>
    <cellStyle name="SAPBEXHLevel0X 6 4 4 2" xfId="40240"/>
    <cellStyle name="SAPBEXHLevel0X 6 4 4 2 2" xfId="40241"/>
    <cellStyle name="SAPBEXHLevel0X 6 4 4 3" xfId="40242"/>
    <cellStyle name="SAPBEXHLevel0X 6 4 5" xfId="40243"/>
    <cellStyle name="SAPBEXHLevel0X 6 4 5 2" xfId="40244"/>
    <cellStyle name="SAPBEXHLevel0X 6 4 5 2 2" xfId="40245"/>
    <cellStyle name="SAPBEXHLevel0X 6 4 5 3" xfId="40246"/>
    <cellStyle name="SAPBEXHLevel0X 6 4 6" xfId="40247"/>
    <cellStyle name="SAPBEXHLevel0X 6 4 6 2" xfId="40248"/>
    <cellStyle name="SAPBEXHLevel0X 6 4 7" xfId="40249"/>
    <cellStyle name="SAPBEXHLevel0X 6 4 7 2" xfId="40250"/>
    <cellStyle name="SAPBEXHLevel0X 6 4 8" xfId="40251"/>
    <cellStyle name="SAPBEXHLevel0X 6 4_Other Benefits Allocation %" xfId="40252"/>
    <cellStyle name="SAPBEXHLevel0X 6 5" xfId="40253"/>
    <cellStyle name="SAPBEXHLevel0X 6 5 2" xfId="40254"/>
    <cellStyle name="SAPBEXHLevel0X 6 5 2 2" xfId="40255"/>
    <cellStyle name="SAPBEXHLevel0X 6 5 2 3" xfId="40256"/>
    <cellStyle name="SAPBEXHLevel0X 6 5 3" xfId="40257"/>
    <cellStyle name="SAPBEXHLevel0X 6 5 4" xfId="40258"/>
    <cellStyle name="SAPBEXHLevel0X 6 6" xfId="40259"/>
    <cellStyle name="SAPBEXHLevel0X 6 6 2" xfId="40260"/>
    <cellStyle name="SAPBEXHLevel0X 6 6 2 2" xfId="40261"/>
    <cellStyle name="SAPBEXHLevel0X 6 6 2 3" xfId="40262"/>
    <cellStyle name="SAPBEXHLevel0X 6 6 3" xfId="40263"/>
    <cellStyle name="SAPBEXHLevel0X 6 6 4" xfId="40264"/>
    <cellStyle name="SAPBEXHLevel0X 6 7" xfId="40265"/>
    <cellStyle name="SAPBEXHLevel0X 6 7 2" xfId="40266"/>
    <cellStyle name="SAPBEXHLevel0X 6 7 3" xfId="40267"/>
    <cellStyle name="SAPBEXHLevel0X 6 8" xfId="40268"/>
    <cellStyle name="SAPBEXHLevel0X 6 9" xfId="40269"/>
    <cellStyle name="SAPBEXHLevel0X 6_401K Summary" xfId="40270"/>
    <cellStyle name="SAPBEXHLevel0X 7" xfId="40271"/>
    <cellStyle name="SAPBEXHLevel0X 7 2" xfId="40272"/>
    <cellStyle name="SAPBEXHLevel0X 7 2 2" xfId="40273"/>
    <cellStyle name="SAPBEXHLevel0X 7 2 2 2" xfId="40274"/>
    <cellStyle name="SAPBEXHLevel0X 7 2 2 2 2" xfId="40275"/>
    <cellStyle name="SAPBEXHLevel0X 7 2 2 2 2 2" xfId="40276"/>
    <cellStyle name="SAPBEXHLevel0X 7 2 2 2 3" xfId="40277"/>
    <cellStyle name="SAPBEXHLevel0X 7 2 2 3" xfId="40278"/>
    <cellStyle name="SAPBEXHLevel0X 7 2 2 3 2" xfId="40279"/>
    <cellStyle name="SAPBEXHLevel0X 7 2 2 3 2 2" xfId="40280"/>
    <cellStyle name="SAPBEXHLevel0X 7 2 2 3 3" xfId="40281"/>
    <cellStyle name="SAPBEXHLevel0X 7 2 2 4" xfId="40282"/>
    <cellStyle name="SAPBEXHLevel0X 7 2 2 4 2" xfId="40283"/>
    <cellStyle name="SAPBEXHLevel0X 7 2 2 5" xfId="40284"/>
    <cellStyle name="SAPBEXHLevel0X 7 2 2 5 2" xfId="40285"/>
    <cellStyle name="SAPBEXHLevel0X 7 2 2 6" xfId="40286"/>
    <cellStyle name="SAPBEXHLevel0X 7 2 3" xfId="40287"/>
    <cellStyle name="SAPBEXHLevel0X 7 2 3 2" xfId="40288"/>
    <cellStyle name="SAPBEXHLevel0X 7 2 3 2 2" xfId="40289"/>
    <cellStyle name="SAPBEXHLevel0X 7 2 3 2 2 2" xfId="40290"/>
    <cellStyle name="SAPBEXHLevel0X 7 2 3 2 3" xfId="40291"/>
    <cellStyle name="SAPBEXHLevel0X 7 2 3 3" xfId="40292"/>
    <cellStyle name="SAPBEXHLevel0X 7 2 3 3 2" xfId="40293"/>
    <cellStyle name="SAPBEXHLevel0X 7 2 3 3 2 2" xfId="40294"/>
    <cellStyle name="SAPBEXHLevel0X 7 2 3 3 3" xfId="40295"/>
    <cellStyle name="SAPBEXHLevel0X 7 2 3 4" xfId="40296"/>
    <cellStyle name="SAPBEXHLevel0X 7 2 3 4 2" xfId="40297"/>
    <cellStyle name="SAPBEXHLevel0X 7 2 3 5" xfId="40298"/>
    <cellStyle name="SAPBEXHLevel0X 7 2 3 5 2" xfId="40299"/>
    <cellStyle name="SAPBEXHLevel0X 7 2 3 6" xfId="40300"/>
    <cellStyle name="SAPBEXHLevel0X 7 2 4" xfId="40301"/>
    <cellStyle name="SAPBEXHLevel0X 7 2 4 2" xfId="40302"/>
    <cellStyle name="SAPBEXHLevel0X 7 2 4 2 2" xfId="40303"/>
    <cellStyle name="SAPBEXHLevel0X 7 2 4 3" xfId="40304"/>
    <cellStyle name="SAPBEXHLevel0X 7 2 5" xfId="40305"/>
    <cellStyle name="SAPBEXHLevel0X 7 2 5 2" xfId="40306"/>
    <cellStyle name="SAPBEXHLevel0X 7 2 5 2 2" xfId="40307"/>
    <cellStyle name="SAPBEXHLevel0X 7 2 5 3" xfId="40308"/>
    <cellStyle name="SAPBEXHLevel0X 7 2 6" xfId="40309"/>
    <cellStyle name="SAPBEXHLevel0X 7 2 6 2" xfId="40310"/>
    <cellStyle name="SAPBEXHLevel0X 7 2 7" xfId="40311"/>
    <cellStyle name="SAPBEXHLevel0X 7 2 7 2" xfId="40312"/>
    <cellStyle name="SAPBEXHLevel0X 7 2 8" xfId="40313"/>
    <cellStyle name="SAPBEXHLevel0X 7 2_Other Benefits Allocation %" xfId="40314"/>
    <cellStyle name="SAPBEXHLevel0X 7 3" xfId="40315"/>
    <cellStyle name="SAPBEXHLevel0X 7 3 2" xfId="40316"/>
    <cellStyle name="SAPBEXHLevel0X 7 3 2 2" xfId="40317"/>
    <cellStyle name="SAPBEXHLevel0X 7 3 3" xfId="40318"/>
    <cellStyle name="SAPBEXHLevel0X 7 4" xfId="40319"/>
    <cellStyle name="SAPBEXHLevel0X 7_Other Benefits Allocation %" xfId="40320"/>
    <cellStyle name="SAPBEXHLevel0X 8" xfId="40321"/>
    <cellStyle name="SAPBEXHLevel0X 8 2" xfId="40322"/>
    <cellStyle name="SAPBEXHLevel0X 8 2 2" xfId="40323"/>
    <cellStyle name="SAPBEXHLevel0X 8 2 2 2" xfId="40324"/>
    <cellStyle name="SAPBEXHLevel0X 8 2 2 2 2" xfId="40325"/>
    <cellStyle name="SAPBEXHLevel0X 8 2 2 2 2 2" xfId="40326"/>
    <cellStyle name="SAPBEXHLevel0X 8 2 2 2 3" xfId="40327"/>
    <cellStyle name="SAPBEXHLevel0X 8 2 2 3" xfId="40328"/>
    <cellStyle name="SAPBEXHLevel0X 8 2 2 3 2" xfId="40329"/>
    <cellStyle name="SAPBEXHLevel0X 8 2 2 3 2 2" xfId="40330"/>
    <cellStyle name="SAPBEXHLevel0X 8 2 2 3 3" xfId="40331"/>
    <cellStyle name="SAPBEXHLevel0X 8 2 2 4" xfId="40332"/>
    <cellStyle name="SAPBEXHLevel0X 8 2 2 4 2" xfId="40333"/>
    <cellStyle name="SAPBEXHLevel0X 8 2 2 5" xfId="40334"/>
    <cellStyle name="SAPBEXHLevel0X 8 2 2 5 2" xfId="40335"/>
    <cellStyle name="SAPBEXHLevel0X 8 2 2 6" xfId="40336"/>
    <cellStyle name="SAPBEXHLevel0X 8 2 3" xfId="40337"/>
    <cellStyle name="SAPBEXHLevel0X 8 2 3 2" xfId="40338"/>
    <cellStyle name="SAPBEXHLevel0X 8 2 3 2 2" xfId="40339"/>
    <cellStyle name="SAPBEXHLevel0X 8 2 3 2 2 2" xfId="40340"/>
    <cellStyle name="SAPBEXHLevel0X 8 2 3 2 3" xfId="40341"/>
    <cellStyle name="SAPBEXHLevel0X 8 2 3 3" xfId="40342"/>
    <cellStyle name="SAPBEXHLevel0X 8 2 3 3 2" xfId="40343"/>
    <cellStyle name="SAPBEXHLevel0X 8 2 3 3 2 2" xfId="40344"/>
    <cellStyle name="SAPBEXHLevel0X 8 2 3 3 3" xfId="40345"/>
    <cellStyle name="SAPBEXHLevel0X 8 2 3 4" xfId="40346"/>
    <cellStyle name="SAPBEXHLevel0X 8 2 3 4 2" xfId="40347"/>
    <cellStyle name="SAPBEXHLevel0X 8 2 3 5" xfId="40348"/>
    <cellStyle name="SAPBEXHLevel0X 8 2 3 5 2" xfId="40349"/>
    <cellStyle name="SAPBEXHLevel0X 8 2 3 6" xfId="40350"/>
    <cellStyle name="SAPBEXHLevel0X 8 2 4" xfId="40351"/>
    <cellStyle name="SAPBEXHLevel0X 8 2 4 2" xfId="40352"/>
    <cellStyle name="SAPBEXHLevel0X 8 2 4 2 2" xfId="40353"/>
    <cellStyle name="SAPBEXHLevel0X 8 2 4 3" xfId="40354"/>
    <cellStyle name="SAPBEXHLevel0X 8 2 5" xfId="40355"/>
    <cellStyle name="SAPBEXHLevel0X 8 2 5 2" xfId="40356"/>
    <cellStyle name="SAPBEXHLevel0X 8 2 5 2 2" xfId="40357"/>
    <cellStyle name="SAPBEXHLevel0X 8 2 5 3" xfId="40358"/>
    <cellStyle name="SAPBEXHLevel0X 8 2 6" xfId="40359"/>
    <cellStyle name="SAPBEXHLevel0X 8 2 6 2" xfId="40360"/>
    <cellStyle name="SAPBEXHLevel0X 8 2 7" xfId="40361"/>
    <cellStyle name="SAPBEXHLevel0X 8 2 7 2" xfId="40362"/>
    <cellStyle name="SAPBEXHLevel0X 8 2 8" xfId="40363"/>
    <cellStyle name="SAPBEXHLevel0X 8 2_Other Benefits Allocation %" xfId="40364"/>
    <cellStyle name="SAPBEXHLevel0X 8 3" xfId="40365"/>
    <cellStyle name="SAPBEXHLevel0X 8 3 2" xfId="40366"/>
    <cellStyle name="SAPBEXHLevel0X 8 3 2 2" xfId="40367"/>
    <cellStyle name="SAPBEXHLevel0X 8 3 3" xfId="40368"/>
    <cellStyle name="SAPBEXHLevel0X 8 4" xfId="40369"/>
    <cellStyle name="SAPBEXHLevel0X 8_Other Benefits Allocation %" xfId="40370"/>
    <cellStyle name="SAPBEXHLevel0X 9" xfId="40371"/>
    <cellStyle name="SAPBEXHLevel0X 9 2" xfId="40372"/>
    <cellStyle name="SAPBEXHLevel0X 9 2 2" xfId="40373"/>
    <cellStyle name="SAPBEXHLevel0X 9 2 2 2" xfId="40374"/>
    <cellStyle name="SAPBEXHLevel0X 9 2 2 2 2" xfId="40375"/>
    <cellStyle name="SAPBEXHLevel0X 9 2 2 3" xfId="40376"/>
    <cellStyle name="SAPBEXHLevel0X 9 2 3" xfId="40377"/>
    <cellStyle name="SAPBEXHLevel0X 9 2 3 2" xfId="40378"/>
    <cellStyle name="SAPBEXHLevel0X 9 2 3 2 2" xfId="40379"/>
    <cellStyle name="SAPBEXHLevel0X 9 2 3 3" xfId="40380"/>
    <cellStyle name="SAPBEXHLevel0X 9 2 4" xfId="40381"/>
    <cellStyle name="SAPBEXHLevel0X 9 2 4 2" xfId="40382"/>
    <cellStyle name="SAPBEXHLevel0X 9 2 5" xfId="40383"/>
    <cellStyle name="SAPBEXHLevel0X 9 2 5 2" xfId="40384"/>
    <cellStyle name="SAPBEXHLevel0X 9 2 6" xfId="40385"/>
    <cellStyle name="SAPBEXHLevel0X 9 3" xfId="40386"/>
    <cellStyle name="SAPBEXHLevel0X 9 3 2" xfId="40387"/>
    <cellStyle name="SAPBEXHLevel0X 9 3 2 2" xfId="40388"/>
    <cellStyle name="SAPBEXHLevel0X 9 3 2 2 2" xfId="40389"/>
    <cellStyle name="SAPBEXHLevel0X 9 3 2 3" xfId="40390"/>
    <cellStyle name="SAPBEXHLevel0X 9 3 3" xfId="40391"/>
    <cellStyle name="SAPBEXHLevel0X 9 3 3 2" xfId="40392"/>
    <cellStyle name="SAPBEXHLevel0X 9 3 3 2 2" xfId="40393"/>
    <cellStyle name="SAPBEXHLevel0X 9 3 3 3" xfId="40394"/>
    <cellStyle name="SAPBEXHLevel0X 9 3 4" xfId="40395"/>
    <cellStyle name="SAPBEXHLevel0X 9 3 4 2" xfId="40396"/>
    <cellStyle name="SAPBEXHLevel0X 9 3 5" xfId="40397"/>
    <cellStyle name="SAPBEXHLevel0X 9 3 5 2" xfId="40398"/>
    <cellStyle name="SAPBEXHLevel0X 9 3 6" xfId="40399"/>
    <cellStyle name="SAPBEXHLevel0X 9 4" xfId="40400"/>
    <cellStyle name="SAPBEXHLevel0X 9 4 2" xfId="40401"/>
    <cellStyle name="SAPBEXHLevel0X 9 4 2 2" xfId="40402"/>
    <cellStyle name="SAPBEXHLevel0X 9 4 2 2 2" xfId="40403"/>
    <cellStyle name="SAPBEXHLevel0X 9 4 2 3" xfId="40404"/>
    <cellStyle name="SAPBEXHLevel0X 9 4 3" xfId="40405"/>
    <cellStyle name="SAPBEXHLevel0X 9 4 3 2" xfId="40406"/>
    <cellStyle name="SAPBEXHLevel0X 9 4 3 2 2" xfId="40407"/>
    <cellStyle name="SAPBEXHLevel0X 9 4 3 3" xfId="40408"/>
    <cellStyle name="SAPBEXHLevel0X 9 4 4" xfId="40409"/>
    <cellStyle name="SAPBEXHLevel0X 9 4 4 2" xfId="40410"/>
    <cellStyle name="SAPBEXHLevel0X 9 4 5" xfId="40411"/>
    <cellStyle name="SAPBEXHLevel0X 9 4 5 2" xfId="40412"/>
    <cellStyle name="SAPBEXHLevel0X 9 4 6" xfId="40413"/>
    <cellStyle name="SAPBEXHLevel0X 9 5" xfId="40414"/>
    <cellStyle name="SAPBEXHLevel0X 9 5 2" xfId="40415"/>
    <cellStyle name="SAPBEXHLevel0X 9 5 2 2" xfId="40416"/>
    <cellStyle name="SAPBEXHLevel0X 9 5 3" xfId="40417"/>
    <cellStyle name="SAPBEXHLevel0X 9 6" xfId="40418"/>
    <cellStyle name="SAPBEXHLevel0X 9_Other Benefits Allocation %" xfId="40419"/>
    <cellStyle name="SAPBEXHLevel0X_2016-18 Budget Payroll" xfId="40420"/>
    <cellStyle name="SAPBEXHLevel1" xfId="40421"/>
    <cellStyle name="SAPBEXHLevel1 10" xfId="40422"/>
    <cellStyle name="SAPBEXHLevel1 10 2" xfId="40423"/>
    <cellStyle name="SAPBEXHLevel1 10 2 2" xfId="40424"/>
    <cellStyle name="SAPBEXHLevel1 10 2 2 2" xfId="40425"/>
    <cellStyle name="SAPBEXHLevel1 10 2 2 2 2" xfId="40426"/>
    <cellStyle name="SAPBEXHLevel1 10 2 2 3" xfId="40427"/>
    <cellStyle name="SAPBEXHLevel1 10 2 3" xfId="40428"/>
    <cellStyle name="SAPBEXHLevel1 10 2 3 2" xfId="40429"/>
    <cellStyle name="SAPBEXHLevel1 10 2 3 2 2" xfId="40430"/>
    <cellStyle name="SAPBEXHLevel1 10 2 3 3" xfId="40431"/>
    <cellStyle name="SAPBEXHLevel1 10 2 4" xfId="40432"/>
    <cellStyle name="SAPBEXHLevel1 10 2 4 2" xfId="40433"/>
    <cellStyle name="SAPBEXHLevel1 10 2 5" xfId="40434"/>
    <cellStyle name="SAPBEXHLevel1 10 2 5 2" xfId="40435"/>
    <cellStyle name="SAPBEXHLevel1 10 2 6" xfId="40436"/>
    <cellStyle name="SAPBEXHLevel1 10 3" xfId="40437"/>
    <cellStyle name="SAPBEXHLevel1 10 3 2" xfId="40438"/>
    <cellStyle name="SAPBEXHLevel1 10 3 2 2" xfId="40439"/>
    <cellStyle name="SAPBEXHLevel1 10 3 2 2 2" xfId="40440"/>
    <cellStyle name="SAPBEXHLevel1 10 3 2 3" xfId="40441"/>
    <cellStyle name="SAPBEXHLevel1 10 3 3" xfId="40442"/>
    <cellStyle name="SAPBEXHLevel1 10 3 3 2" xfId="40443"/>
    <cellStyle name="SAPBEXHLevel1 10 3 3 2 2" xfId="40444"/>
    <cellStyle name="SAPBEXHLevel1 10 3 3 3" xfId="40445"/>
    <cellStyle name="SAPBEXHLevel1 10 3 4" xfId="40446"/>
    <cellStyle name="SAPBEXHLevel1 10 3 4 2" xfId="40447"/>
    <cellStyle name="SAPBEXHLevel1 10 3 5" xfId="40448"/>
    <cellStyle name="SAPBEXHLevel1 10 3 5 2" xfId="40449"/>
    <cellStyle name="SAPBEXHLevel1 10 3 6" xfId="40450"/>
    <cellStyle name="SAPBEXHLevel1 10 4" xfId="40451"/>
    <cellStyle name="SAPBEXHLevel1 10 4 2" xfId="40452"/>
    <cellStyle name="SAPBEXHLevel1 10 4 2 2" xfId="40453"/>
    <cellStyle name="SAPBEXHLevel1 10 4 2 2 2" xfId="40454"/>
    <cellStyle name="SAPBEXHLevel1 10 4 2 3" xfId="40455"/>
    <cellStyle name="SAPBEXHLevel1 10 4 3" xfId="40456"/>
    <cellStyle name="SAPBEXHLevel1 10 4 3 2" xfId="40457"/>
    <cellStyle name="SAPBEXHLevel1 10 4 3 2 2" xfId="40458"/>
    <cellStyle name="SAPBEXHLevel1 10 4 3 3" xfId="40459"/>
    <cellStyle name="SAPBEXHLevel1 10 4 4" xfId="40460"/>
    <cellStyle name="SAPBEXHLevel1 10 4 4 2" xfId="40461"/>
    <cellStyle name="SAPBEXHLevel1 10 4 5" xfId="40462"/>
    <cellStyle name="SAPBEXHLevel1 10 4 5 2" xfId="40463"/>
    <cellStyle name="SAPBEXHLevel1 10 4 6" xfId="40464"/>
    <cellStyle name="SAPBEXHLevel1 10 5" xfId="40465"/>
    <cellStyle name="SAPBEXHLevel1 10 5 2" xfId="40466"/>
    <cellStyle name="SAPBEXHLevel1 10 5 2 2" xfId="40467"/>
    <cellStyle name="SAPBEXHLevel1 10 5 3" xfId="40468"/>
    <cellStyle name="SAPBEXHLevel1 10 6" xfId="40469"/>
    <cellStyle name="SAPBEXHLevel1 10_Other Benefits Allocation %" xfId="40470"/>
    <cellStyle name="SAPBEXHLevel1 11" xfId="40471"/>
    <cellStyle name="SAPBEXHLevel1 11 2" xfId="40472"/>
    <cellStyle name="SAPBEXHLevel1 11 2 2" xfId="40473"/>
    <cellStyle name="SAPBEXHLevel1 11 2 2 2" xfId="40474"/>
    <cellStyle name="SAPBEXHLevel1 11 2 2 2 2" xfId="40475"/>
    <cellStyle name="SAPBEXHLevel1 11 2 2 3" xfId="40476"/>
    <cellStyle name="SAPBEXHLevel1 11 2 3" xfId="40477"/>
    <cellStyle name="SAPBEXHLevel1 11 2 3 2" xfId="40478"/>
    <cellStyle name="SAPBEXHLevel1 11 2 3 2 2" xfId="40479"/>
    <cellStyle name="SAPBEXHLevel1 11 2 3 3" xfId="40480"/>
    <cellStyle name="SAPBEXHLevel1 11 2 4" xfId="40481"/>
    <cellStyle name="SAPBEXHLevel1 11 2 4 2" xfId="40482"/>
    <cellStyle name="SAPBEXHLevel1 11 2 5" xfId="40483"/>
    <cellStyle name="SAPBEXHLevel1 11 2 5 2" xfId="40484"/>
    <cellStyle name="SAPBEXHLevel1 11 2 6" xfId="40485"/>
    <cellStyle name="SAPBEXHLevel1 11 3" xfId="40486"/>
    <cellStyle name="SAPBEXHLevel1 11 3 2" xfId="40487"/>
    <cellStyle name="SAPBEXHLevel1 11 3 2 2" xfId="40488"/>
    <cellStyle name="SAPBEXHLevel1 11 3 2 2 2" xfId="40489"/>
    <cellStyle name="SAPBEXHLevel1 11 3 2 3" xfId="40490"/>
    <cellStyle name="SAPBEXHLevel1 11 3 3" xfId="40491"/>
    <cellStyle name="SAPBEXHLevel1 11 3 3 2" xfId="40492"/>
    <cellStyle name="SAPBEXHLevel1 11 3 3 2 2" xfId="40493"/>
    <cellStyle name="SAPBEXHLevel1 11 3 3 3" xfId="40494"/>
    <cellStyle name="SAPBEXHLevel1 11 3 4" xfId="40495"/>
    <cellStyle name="SAPBEXHLevel1 11 3 4 2" xfId="40496"/>
    <cellStyle name="SAPBEXHLevel1 11 3 5" xfId="40497"/>
    <cellStyle name="SAPBEXHLevel1 11 3 5 2" xfId="40498"/>
    <cellStyle name="SAPBEXHLevel1 11 3 6" xfId="40499"/>
    <cellStyle name="SAPBEXHLevel1 11 4" xfId="40500"/>
    <cellStyle name="SAPBEXHLevel1 11 4 2" xfId="40501"/>
    <cellStyle name="SAPBEXHLevel1 11 4 2 2" xfId="40502"/>
    <cellStyle name="SAPBEXHLevel1 11 4 2 2 2" xfId="40503"/>
    <cellStyle name="SAPBEXHLevel1 11 4 2 3" xfId="40504"/>
    <cellStyle name="SAPBEXHLevel1 11 4 3" xfId="40505"/>
    <cellStyle name="SAPBEXHLevel1 11 4 3 2" xfId="40506"/>
    <cellStyle name="SAPBEXHLevel1 11 4 3 2 2" xfId="40507"/>
    <cellStyle name="SAPBEXHLevel1 11 4 3 3" xfId="40508"/>
    <cellStyle name="SAPBEXHLevel1 11 4 4" xfId="40509"/>
    <cellStyle name="SAPBEXHLevel1 11 4 4 2" xfId="40510"/>
    <cellStyle name="SAPBEXHLevel1 11 4 5" xfId="40511"/>
    <cellStyle name="SAPBEXHLevel1 11 4 5 2" xfId="40512"/>
    <cellStyle name="SAPBEXHLevel1 11 4 6" xfId="40513"/>
    <cellStyle name="SAPBEXHLevel1 11 5" xfId="40514"/>
    <cellStyle name="SAPBEXHLevel1 11 5 2" xfId="40515"/>
    <cellStyle name="SAPBEXHLevel1 11 5 2 2" xfId="40516"/>
    <cellStyle name="SAPBEXHLevel1 11 5 3" xfId="40517"/>
    <cellStyle name="SAPBEXHLevel1 11 6" xfId="40518"/>
    <cellStyle name="SAPBEXHLevel1 11_Other Benefits Allocation %" xfId="40519"/>
    <cellStyle name="SAPBEXHLevel1 12" xfId="40520"/>
    <cellStyle name="SAPBEXHLevel1 12 2" xfId="40521"/>
    <cellStyle name="SAPBEXHLevel1 12 3" xfId="40522"/>
    <cellStyle name="SAPBEXHLevel1 12_Other Benefits Allocation %" xfId="40523"/>
    <cellStyle name="SAPBEXHLevel1 13" xfId="40524"/>
    <cellStyle name="SAPBEXHLevel1 13 2" xfId="40525"/>
    <cellStyle name="SAPBEXHLevel1 13 2 2" xfId="40526"/>
    <cellStyle name="SAPBEXHLevel1 13 2 2 2" xfId="40527"/>
    <cellStyle name="SAPBEXHLevel1 13 2 2 2 2" xfId="40528"/>
    <cellStyle name="SAPBEXHLevel1 13 2 2 3" xfId="40529"/>
    <cellStyle name="SAPBEXHLevel1 13 2 3" xfId="40530"/>
    <cellStyle name="SAPBEXHLevel1 13 2 3 2" xfId="40531"/>
    <cellStyle name="SAPBEXHLevel1 13 2 3 2 2" xfId="40532"/>
    <cellStyle name="SAPBEXHLevel1 13 2 3 3" xfId="40533"/>
    <cellStyle name="SAPBEXHLevel1 13 2 4" xfId="40534"/>
    <cellStyle name="SAPBEXHLevel1 13 2 4 2" xfId="40535"/>
    <cellStyle name="SAPBEXHLevel1 13 2 5" xfId="40536"/>
    <cellStyle name="SAPBEXHLevel1 13 2 5 2" xfId="40537"/>
    <cellStyle name="SAPBEXHLevel1 13 2 6" xfId="40538"/>
    <cellStyle name="SAPBEXHLevel1 13 3" xfId="40539"/>
    <cellStyle name="SAPBEXHLevel1 13 3 2" xfId="40540"/>
    <cellStyle name="SAPBEXHLevel1 13 3 2 2" xfId="40541"/>
    <cellStyle name="SAPBEXHLevel1 13 3 2 2 2" xfId="40542"/>
    <cellStyle name="SAPBEXHLevel1 13 3 2 3" xfId="40543"/>
    <cellStyle name="SAPBEXHLevel1 13 3 3" xfId="40544"/>
    <cellStyle name="SAPBEXHLevel1 13 3 3 2" xfId="40545"/>
    <cellStyle name="SAPBEXHLevel1 13 3 3 2 2" xfId="40546"/>
    <cellStyle name="SAPBEXHLevel1 13 3 3 3" xfId="40547"/>
    <cellStyle name="SAPBEXHLevel1 13 3 4" xfId="40548"/>
    <cellStyle name="SAPBEXHLevel1 13 3 4 2" xfId="40549"/>
    <cellStyle name="SAPBEXHLevel1 13 3 5" xfId="40550"/>
    <cellStyle name="SAPBEXHLevel1 13 3 5 2" xfId="40551"/>
    <cellStyle name="SAPBEXHLevel1 13 3 6" xfId="40552"/>
    <cellStyle name="SAPBEXHLevel1 13 4" xfId="40553"/>
    <cellStyle name="SAPBEXHLevel1 13 4 2" xfId="40554"/>
    <cellStyle name="SAPBEXHLevel1 13 4 2 2" xfId="40555"/>
    <cellStyle name="SAPBEXHLevel1 13 4 3" xfId="40556"/>
    <cellStyle name="SAPBEXHLevel1 13 5" xfId="40557"/>
    <cellStyle name="SAPBEXHLevel1 13 5 2" xfId="40558"/>
    <cellStyle name="SAPBEXHLevel1 13 5 2 2" xfId="40559"/>
    <cellStyle name="SAPBEXHLevel1 13 5 3" xfId="40560"/>
    <cellStyle name="SAPBEXHLevel1 13 6" xfId="40561"/>
    <cellStyle name="SAPBEXHLevel1 13 6 2" xfId="40562"/>
    <cellStyle name="SAPBEXHLevel1 13 7" xfId="40563"/>
    <cellStyle name="SAPBEXHLevel1 13 7 2" xfId="40564"/>
    <cellStyle name="SAPBEXHLevel1 13 8" xfId="40565"/>
    <cellStyle name="SAPBEXHLevel1 13_Other Benefits Allocation %" xfId="40566"/>
    <cellStyle name="SAPBEXHLevel1 14" xfId="40567"/>
    <cellStyle name="SAPBEXHLevel1 14 2" xfId="40568"/>
    <cellStyle name="SAPBEXHLevel1 14 2 2" xfId="40569"/>
    <cellStyle name="SAPBEXHLevel1 14 3" xfId="40570"/>
    <cellStyle name="SAPBEXHLevel1 15" xfId="40571"/>
    <cellStyle name="SAPBEXHLevel1 15 2" xfId="40572"/>
    <cellStyle name="SAPBEXHLevel1 15 2 2" xfId="40573"/>
    <cellStyle name="SAPBEXHLevel1 15 3" xfId="40574"/>
    <cellStyle name="SAPBEXHLevel1 16" xfId="40575"/>
    <cellStyle name="SAPBEXHLevel1 16 2" xfId="40576"/>
    <cellStyle name="SAPBEXHLevel1 16 2 2" xfId="40577"/>
    <cellStyle name="SAPBEXHLevel1 16 3" xfId="40578"/>
    <cellStyle name="SAPBEXHLevel1 17" xfId="40579"/>
    <cellStyle name="SAPBEXHLevel1 17 2" xfId="40580"/>
    <cellStyle name="SAPBEXHLevel1 17 2 2" xfId="40581"/>
    <cellStyle name="SAPBEXHLevel1 17 3" xfId="40582"/>
    <cellStyle name="SAPBEXHLevel1 18" xfId="40583"/>
    <cellStyle name="SAPBEXHLevel1 18 2" xfId="40584"/>
    <cellStyle name="SAPBEXHLevel1 18 2 2" xfId="40585"/>
    <cellStyle name="SAPBEXHLevel1 18 3" xfId="40586"/>
    <cellStyle name="SAPBEXHLevel1 19" xfId="40587"/>
    <cellStyle name="SAPBEXHLevel1 19 2" xfId="40588"/>
    <cellStyle name="SAPBEXHLevel1 19 2 2" xfId="40589"/>
    <cellStyle name="SAPBEXHLevel1 19 3" xfId="40590"/>
    <cellStyle name="SAPBEXHLevel1 2" xfId="40591"/>
    <cellStyle name="SAPBEXHLevel1 2 10" xfId="40592"/>
    <cellStyle name="SAPBEXHLevel1 2 10 2" xfId="40593"/>
    <cellStyle name="SAPBEXHLevel1 2 10 2 2" xfId="40594"/>
    <cellStyle name="SAPBEXHLevel1 2 10 3" xfId="40595"/>
    <cellStyle name="SAPBEXHLevel1 2 11" xfId="40596"/>
    <cellStyle name="SAPBEXHLevel1 2 11 2" xfId="40597"/>
    <cellStyle name="SAPBEXHLevel1 2 11 2 2" xfId="40598"/>
    <cellStyle name="SAPBEXHLevel1 2 11 3" xfId="40599"/>
    <cellStyle name="SAPBEXHLevel1 2 12" xfId="40600"/>
    <cellStyle name="SAPBEXHLevel1 2 12 2" xfId="40601"/>
    <cellStyle name="SAPBEXHLevel1 2 12 2 2" xfId="40602"/>
    <cellStyle name="SAPBEXHLevel1 2 12 3" xfId="40603"/>
    <cellStyle name="SAPBEXHLevel1 2 13" xfId="40604"/>
    <cellStyle name="SAPBEXHLevel1 2 13 2" xfId="40605"/>
    <cellStyle name="SAPBEXHLevel1 2 13 2 2" xfId="40606"/>
    <cellStyle name="SAPBEXHLevel1 2 13 3" xfId="40607"/>
    <cellStyle name="SAPBEXHLevel1 2 14" xfId="40608"/>
    <cellStyle name="SAPBEXHLevel1 2 14 2" xfId="40609"/>
    <cellStyle name="SAPBEXHLevel1 2 14 3" xfId="40610"/>
    <cellStyle name="SAPBEXHLevel1 2 15" xfId="40611"/>
    <cellStyle name="SAPBEXHLevel1 2 16" xfId="40612"/>
    <cellStyle name="SAPBEXHLevel1 2 2" xfId="40613"/>
    <cellStyle name="SAPBEXHLevel1 2 2 10" xfId="40614"/>
    <cellStyle name="SAPBEXHLevel1 2 2 10 2" xfId="40615"/>
    <cellStyle name="SAPBEXHLevel1 2 2 10 2 2" xfId="40616"/>
    <cellStyle name="SAPBEXHLevel1 2 2 10 3" xfId="40617"/>
    <cellStyle name="SAPBEXHLevel1 2 2 11" xfId="40618"/>
    <cellStyle name="SAPBEXHLevel1 2 2 11 2" xfId="40619"/>
    <cellStyle name="SAPBEXHLevel1 2 2 11 2 2" xfId="40620"/>
    <cellStyle name="SAPBEXHLevel1 2 2 11 3" xfId="40621"/>
    <cellStyle name="SAPBEXHLevel1 2 2 12" xfId="40622"/>
    <cellStyle name="SAPBEXHLevel1 2 2 2" xfId="40623"/>
    <cellStyle name="SAPBEXHLevel1 2 2 2 2" xfId="40624"/>
    <cellStyle name="SAPBEXHLevel1 2 2 2 2 2" xfId="40625"/>
    <cellStyle name="SAPBEXHLevel1 2 2 2 2 2 2" xfId="40626"/>
    <cellStyle name="SAPBEXHLevel1 2 2 2 2 2 2 2" xfId="40627"/>
    <cellStyle name="SAPBEXHLevel1 2 2 2 2 2 3" xfId="40628"/>
    <cellStyle name="SAPBEXHLevel1 2 2 2 2 3" xfId="40629"/>
    <cellStyle name="SAPBEXHLevel1 2 2 2 2 3 2" xfId="40630"/>
    <cellStyle name="SAPBEXHLevel1 2 2 2 2 3 2 2" xfId="40631"/>
    <cellStyle name="SAPBEXHLevel1 2 2 2 2 3 3" xfId="40632"/>
    <cellStyle name="SAPBEXHLevel1 2 2 2 2 4" xfId="40633"/>
    <cellStyle name="SAPBEXHLevel1 2 2 2 2 4 2" xfId="40634"/>
    <cellStyle name="SAPBEXHLevel1 2 2 2 2 5" xfId="40635"/>
    <cellStyle name="SAPBEXHLevel1 2 2 2 2 5 2" xfId="40636"/>
    <cellStyle name="SAPBEXHLevel1 2 2 2 2 6" xfId="40637"/>
    <cellStyle name="SAPBEXHLevel1 2 2 2 3" xfId="40638"/>
    <cellStyle name="SAPBEXHLevel1 2 2 2 3 2" xfId="40639"/>
    <cellStyle name="SAPBEXHLevel1 2 2 2 3 2 2" xfId="40640"/>
    <cellStyle name="SAPBEXHLevel1 2 2 2 3 2 2 2" xfId="40641"/>
    <cellStyle name="SAPBEXHLevel1 2 2 2 3 2 3" xfId="40642"/>
    <cellStyle name="SAPBEXHLevel1 2 2 2 3 3" xfId="40643"/>
    <cellStyle name="SAPBEXHLevel1 2 2 2 3 3 2" xfId="40644"/>
    <cellStyle name="SAPBEXHLevel1 2 2 2 3 3 2 2" xfId="40645"/>
    <cellStyle name="SAPBEXHLevel1 2 2 2 3 3 3" xfId="40646"/>
    <cellStyle name="SAPBEXHLevel1 2 2 2 3 4" xfId="40647"/>
    <cellStyle name="SAPBEXHLevel1 2 2 2 3 4 2" xfId="40648"/>
    <cellStyle name="SAPBEXHLevel1 2 2 2 3 5" xfId="40649"/>
    <cellStyle name="SAPBEXHLevel1 2 2 2 3 5 2" xfId="40650"/>
    <cellStyle name="SAPBEXHLevel1 2 2 2 3 6" xfId="40651"/>
    <cellStyle name="SAPBEXHLevel1 2 2 2 4" xfId="40652"/>
    <cellStyle name="SAPBEXHLevel1 2 2 2 4 2" xfId="40653"/>
    <cellStyle name="SAPBEXHLevel1 2 2 2 4 2 2" xfId="40654"/>
    <cellStyle name="SAPBEXHLevel1 2 2 2 4 2 2 2" xfId="40655"/>
    <cellStyle name="SAPBEXHLevel1 2 2 2 4 2 3" xfId="40656"/>
    <cellStyle name="SAPBEXHLevel1 2 2 2 4 3" xfId="40657"/>
    <cellStyle name="SAPBEXHLevel1 2 2 2 4 3 2" xfId="40658"/>
    <cellStyle name="SAPBEXHLevel1 2 2 2 4 3 2 2" xfId="40659"/>
    <cellStyle name="SAPBEXHLevel1 2 2 2 4 3 3" xfId="40660"/>
    <cellStyle name="SAPBEXHLevel1 2 2 2 4 4" xfId="40661"/>
    <cellStyle name="SAPBEXHLevel1 2 2 2 4 4 2" xfId="40662"/>
    <cellStyle name="SAPBEXHLevel1 2 2 2 4 5" xfId="40663"/>
    <cellStyle name="SAPBEXHLevel1 2 2 2 4 5 2" xfId="40664"/>
    <cellStyle name="SAPBEXHLevel1 2 2 2 4 6" xfId="40665"/>
    <cellStyle name="SAPBEXHLevel1 2 2 2 5" xfId="40666"/>
    <cellStyle name="SAPBEXHLevel1 2 2 2 5 2" xfId="40667"/>
    <cellStyle name="SAPBEXHLevel1 2 2 2 5 2 2" xfId="40668"/>
    <cellStyle name="SAPBEXHLevel1 2 2 2 5 2 3" xfId="40669"/>
    <cellStyle name="SAPBEXHLevel1 2 2 2 5 3" xfId="40670"/>
    <cellStyle name="SAPBEXHLevel1 2 2 2 5 4" xfId="40671"/>
    <cellStyle name="SAPBEXHLevel1 2 2 2 6" xfId="40672"/>
    <cellStyle name="SAPBEXHLevel1 2 2 2 6 2" xfId="40673"/>
    <cellStyle name="SAPBEXHLevel1 2 2 2 6 2 2" xfId="40674"/>
    <cellStyle name="SAPBEXHLevel1 2 2 2 6 2 3" xfId="40675"/>
    <cellStyle name="SAPBEXHLevel1 2 2 2 6 3" xfId="40676"/>
    <cellStyle name="SAPBEXHLevel1 2 2 2 6 4" xfId="40677"/>
    <cellStyle name="SAPBEXHLevel1 2 2 2 7" xfId="40678"/>
    <cellStyle name="SAPBEXHLevel1 2 2 2 7 2" xfId="40679"/>
    <cellStyle name="SAPBEXHLevel1 2 2 2 7 3" xfId="40680"/>
    <cellStyle name="SAPBEXHLevel1 2 2 2 8" xfId="40681"/>
    <cellStyle name="SAPBEXHLevel1 2 2 2 9" xfId="40682"/>
    <cellStyle name="SAPBEXHLevel1 2 2 2_Other Benefits Allocation %" xfId="40683"/>
    <cellStyle name="SAPBEXHLevel1 2 2 3" xfId="40684"/>
    <cellStyle name="SAPBEXHLevel1 2 2 3 2" xfId="40685"/>
    <cellStyle name="SAPBEXHLevel1 2 2 3 2 2" xfId="40686"/>
    <cellStyle name="SAPBEXHLevel1 2 2 3 2 2 2" xfId="40687"/>
    <cellStyle name="SAPBEXHLevel1 2 2 3 2 2 2 2" xfId="40688"/>
    <cellStyle name="SAPBEXHLevel1 2 2 3 2 2 3" xfId="40689"/>
    <cellStyle name="SAPBEXHLevel1 2 2 3 2 3" xfId="40690"/>
    <cellStyle name="SAPBEXHLevel1 2 2 3 2 3 2" xfId="40691"/>
    <cellStyle name="SAPBEXHLevel1 2 2 3 2 3 2 2" xfId="40692"/>
    <cellStyle name="SAPBEXHLevel1 2 2 3 2 3 3" xfId="40693"/>
    <cellStyle name="SAPBEXHLevel1 2 2 3 2 4" xfId="40694"/>
    <cellStyle name="SAPBEXHLevel1 2 2 3 2 4 2" xfId="40695"/>
    <cellStyle name="SAPBEXHLevel1 2 2 3 2 5" xfId="40696"/>
    <cellStyle name="SAPBEXHLevel1 2 2 3 2 5 2" xfId="40697"/>
    <cellStyle name="SAPBEXHLevel1 2 2 3 2 6" xfId="40698"/>
    <cellStyle name="SAPBEXHLevel1 2 2 3 3" xfId="40699"/>
    <cellStyle name="SAPBEXHLevel1 2 2 3 3 2" xfId="40700"/>
    <cellStyle name="SAPBEXHLevel1 2 2 3 3 2 2" xfId="40701"/>
    <cellStyle name="SAPBEXHLevel1 2 2 3 3 2 2 2" xfId="40702"/>
    <cellStyle name="SAPBEXHLevel1 2 2 3 3 2 3" xfId="40703"/>
    <cellStyle name="SAPBEXHLevel1 2 2 3 3 3" xfId="40704"/>
    <cellStyle name="SAPBEXHLevel1 2 2 3 3 3 2" xfId="40705"/>
    <cellStyle name="SAPBEXHLevel1 2 2 3 3 3 2 2" xfId="40706"/>
    <cellStyle name="SAPBEXHLevel1 2 2 3 3 3 3" xfId="40707"/>
    <cellStyle name="SAPBEXHLevel1 2 2 3 3 4" xfId="40708"/>
    <cellStyle name="SAPBEXHLevel1 2 2 3 3 4 2" xfId="40709"/>
    <cellStyle name="SAPBEXHLevel1 2 2 3 3 5" xfId="40710"/>
    <cellStyle name="SAPBEXHLevel1 2 2 3 3 5 2" xfId="40711"/>
    <cellStyle name="SAPBEXHLevel1 2 2 3 3 6" xfId="40712"/>
    <cellStyle name="SAPBEXHLevel1 2 2 3 4" xfId="40713"/>
    <cellStyle name="SAPBEXHLevel1 2 2 3 4 2" xfId="40714"/>
    <cellStyle name="SAPBEXHLevel1 2 2 3 4 2 2" xfId="40715"/>
    <cellStyle name="SAPBEXHLevel1 2 2 3 4 2 3" xfId="40716"/>
    <cellStyle name="SAPBEXHLevel1 2 2 3 4 3" xfId="40717"/>
    <cellStyle name="SAPBEXHLevel1 2 2 3 4 4" xfId="40718"/>
    <cellStyle name="SAPBEXHLevel1 2 2 3 5" xfId="40719"/>
    <cellStyle name="SAPBEXHLevel1 2 2 3 5 2" xfId="40720"/>
    <cellStyle name="SAPBEXHLevel1 2 2 3 5 2 2" xfId="40721"/>
    <cellStyle name="SAPBEXHLevel1 2 2 3 5 2 3" xfId="40722"/>
    <cellStyle name="SAPBEXHLevel1 2 2 3 5 3" xfId="40723"/>
    <cellStyle name="SAPBEXHLevel1 2 2 3 5 4" xfId="40724"/>
    <cellStyle name="SAPBEXHLevel1 2 2 3 6" xfId="40725"/>
    <cellStyle name="SAPBEXHLevel1 2 2 3 6 2" xfId="40726"/>
    <cellStyle name="SAPBEXHLevel1 2 2 3 6 2 2" xfId="40727"/>
    <cellStyle name="SAPBEXHLevel1 2 2 3 6 2 3" xfId="40728"/>
    <cellStyle name="SAPBEXHLevel1 2 2 3 6 3" xfId="40729"/>
    <cellStyle name="SAPBEXHLevel1 2 2 3 6 4" xfId="40730"/>
    <cellStyle name="SAPBEXHLevel1 2 2 3 7" xfId="40731"/>
    <cellStyle name="SAPBEXHLevel1 2 2 3 7 2" xfId="40732"/>
    <cellStyle name="SAPBEXHLevel1 2 2 3 7 3" xfId="40733"/>
    <cellStyle name="SAPBEXHLevel1 2 2 3 8" xfId="40734"/>
    <cellStyle name="SAPBEXHLevel1 2 2 3 9" xfId="40735"/>
    <cellStyle name="SAPBEXHLevel1 2 2 3_Other Benefits Allocation %" xfId="40736"/>
    <cellStyle name="SAPBEXHLevel1 2 2 4" xfId="40737"/>
    <cellStyle name="SAPBEXHLevel1 2 2 4 2" xfId="40738"/>
    <cellStyle name="SAPBEXHLevel1 2 2 4 2 2" xfId="40739"/>
    <cellStyle name="SAPBEXHLevel1 2 2 4 2 2 2" xfId="40740"/>
    <cellStyle name="SAPBEXHLevel1 2 2 4 2 2 3" xfId="40741"/>
    <cellStyle name="SAPBEXHLevel1 2 2 4 2 3" xfId="40742"/>
    <cellStyle name="SAPBEXHLevel1 2 2 4 2 4" xfId="40743"/>
    <cellStyle name="SAPBEXHLevel1 2 2 4 3" xfId="40744"/>
    <cellStyle name="SAPBEXHLevel1 2 2 4 3 2" xfId="40745"/>
    <cellStyle name="SAPBEXHLevel1 2 2 4 3 2 2" xfId="40746"/>
    <cellStyle name="SAPBEXHLevel1 2 2 4 3 2 3" xfId="40747"/>
    <cellStyle name="SAPBEXHLevel1 2 2 4 3 3" xfId="40748"/>
    <cellStyle name="SAPBEXHLevel1 2 2 4 3 4" xfId="40749"/>
    <cellStyle name="SAPBEXHLevel1 2 2 4 4" xfId="40750"/>
    <cellStyle name="SAPBEXHLevel1 2 2 4 4 2" xfId="40751"/>
    <cellStyle name="SAPBEXHLevel1 2 2 4 4 2 2" xfId="40752"/>
    <cellStyle name="SAPBEXHLevel1 2 2 4 4 2 3" xfId="40753"/>
    <cellStyle name="SAPBEXHLevel1 2 2 4 4 3" xfId="40754"/>
    <cellStyle name="SAPBEXHLevel1 2 2 4 4 4" xfId="40755"/>
    <cellStyle name="SAPBEXHLevel1 2 2 4 5" xfId="40756"/>
    <cellStyle name="SAPBEXHLevel1 2 2 4 5 2" xfId="40757"/>
    <cellStyle name="SAPBEXHLevel1 2 2 4 5 2 2" xfId="40758"/>
    <cellStyle name="SAPBEXHLevel1 2 2 4 5 2 3" xfId="40759"/>
    <cellStyle name="SAPBEXHLevel1 2 2 4 5 3" xfId="40760"/>
    <cellStyle name="SAPBEXHLevel1 2 2 4 5 4" xfId="40761"/>
    <cellStyle name="SAPBEXHLevel1 2 2 4 6" xfId="40762"/>
    <cellStyle name="SAPBEXHLevel1 2 2 4 6 2" xfId="40763"/>
    <cellStyle name="SAPBEXHLevel1 2 2 4 6 2 2" xfId="40764"/>
    <cellStyle name="SAPBEXHLevel1 2 2 4 6 2 3" xfId="40765"/>
    <cellStyle name="SAPBEXHLevel1 2 2 4 6 3" xfId="40766"/>
    <cellStyle name="SAPBEXHLevel1 2 2 4 6 4" xfId="40767"/>
    <cellStyle name="SAPBEXHLevel1 2 2 4 7" xfId="40768"/>
    <cellStyle name="SAPBEXHLevel1 2 2 4 7 2" xfId="40769"/>
    <cellStyle name="SAPBEXHLevel1 2 2 4 7 3" xfId="40770"/>
    <cellStyle name="SAPBEXHLevel1 2 2 4 8" xfId="40771"/>
    <cellStyle name="SAPBEXHLevel1 2 2 4 9" xfId="40772"/>
    <cellStyle name="SAPBEXHLevel1 2 2 5" xfId="40773"/>
    <cellStyle name="SAPBEXHLevel1 2 2 5 2" xfId="40774"/>
    <cellStyle name="SAPBEXHLevel1 2 2 5 2 2" xfId="40775"/>
    <cellStyle name="SAPBEXHLevel1 2 2 5 2 3" xfId="40776"/>
    <cellStyle name="SAPBEXHLevel1 2 2 5 3" xfId="40777"/>
    <cellStyle name="SAPBEXHLevel1 2 2 5 4" xfId="40778"/>
    <cellStyle name="SAPBEXHLevel1 2 2 6" xfId="40779"/>
    <cellStyle name="SAPBEXHLevel1 2 2 6 2" xfId="40780"/>
    <cellStyle name="SAPBEXHLevel1 2 2 6 2 2" xfId="40781"/>
    <cellStyle name="SAPBEXHLevel1 2 2 6 2 3" xfId="40782"/>
    <cellStyle name="SAPBEXHLevel1 2 2 6 3" xfId="40783"/>
    <cellStyle name="SAPBEXHLevel1 2 2 6 4" xfId="40784"/>
    <cellStyle name="SAPBEXHLevel1 2 2 7" xfId="40785"/>
    <cellStyle name="SAPBEXHLevel1 2 2 7 2" xfId="40786"/>
    <cellStyle name="SAPBEXHLevel1 2 2 7 2 2" xfId="40787"/>
    <cellStyle name="SAPBEXHLevel1 2 2 7 2 3" xfId="40788"/>
    <cellStyle name="SAPBEXHLevel1 2 2 7 3" xfId="40789"/>
    <cellStyle name="SAPBEXHLevel1 2 2 7 4" xfId="40790"/>
    <cellStyle name="SAPBEXHLevel1 2 2 8" xfId="40791"/>
    <cellStyle name="SAPBEXHLevel1 2 2 8 2" xfId="40792"/>
    <cellStyle name="SAPBEXHLevel1 2 2 8 2 2" xfId="40793"/>
    <cellStyle name="SAPBEXHLevel1 2 2 8 2 3" xfId="40794"/>
    <cellStyle name="SAPBEXHLevel1 2 2 8 3" xfId="40795"/>
    <cellStyle name="SAPBEXHLevel1 2 2 8 4" xfId="40796"/>
    <cellStyle name="SAPBEXHLevel1 2 2 9" xfId="40797"/>
    <cellStyle name="SAPBEXHLevel1 2 2 9 2" xfId="40798"/>
    <cellStyle name="SAPBEXHLevel1 2 2 9 2 2" xfId="40799"/>
    <cellStyle name="SAPBEXHLevel1 2 2 9 2 3" xfId="40800"/>
    <cellStyle name="SAPBEXHLevel1 2 2 9 3" xfId="40801"/>
    <cellStyle name="SAPBEXHLevel1 2 2 9 4" xfId="40802"/>
    <cellStyle name="SAPBEXHLevel1 2 2_401K Summary" xfId="40803"/>
    <cellStyle name="SAPBEXHLevel1 2 3" xfId="40804"/>
    <cellStyle name="SAPBEXHLevel1 2 3 10" xfId="40805"/>
    <cellStyle name="SAPBEXHLevel1 2 3 11" xfId="40806"/>
    <cellStyle name="SAPBEXHLevel1 2 3 11 2" xfId="40807"/>
    <cellStyle name="SAPBEXHLevel1 2 3 11 2 2" xfId="40808"/>
    <cellStyle name="SAPBEXHLevel1 2 3 11 3" xfId="40809"/>
    <cellStyle name="SAPBEXHLevel1 2 3 12" xfId="40810"/>
    <cellStyle name="SAPBEXHLevel1 2 3 2" xfId="40811"/>
    <cellStyle name="SAPBEXHLevel1 2 3 2 2" xfId="40812"/>
    <cellStyle name="SAPBEXHLevel1 2 3 2 2 2" xfId="40813"/>
    <cellStyle name="SAPBEXHLevel1 2 3 2 2 2 2" xfId="40814"/>
    <cellStyle name="SAPBEXHLevel1 2 3 2 2 2 2 2" xfId="40815"/>
    <cellStyle name="SAPBEXHLevel1 2 3 2 2 2 3" xfId="40816"/>
    <cellStyle name="SAPBEXHLevel1 2 3 2 2 3" xfId="40817"/>
    <cellStyle name="SAPBEXHLevel1 2 3 2 2 3 2" xfId="40818"/>
    <cellStyle name="SAPBEXHLevel1 2 3 2 2 3 2 2" xfId="40819"/>
    <cellStyle name="SAPBEXHLevel1 2 3 2 2 3 3" xfId="40820"/>
    <cellStyle name="SAPBEXHLevel1 2 3 2 2 4" xfId="40821"/>
    <cellStyle name="SAPBEXHLevel1 2 3 2 2 4 2" xfId="40822"/>
    <cellStyle name="SAPBEXHLevel1 2 3 2 2 5" xfId="40823"/>
    <cellStyle name="SAPBEXHLevel1 2 3 2 2 5 2" xfId="40824"/>
    <cellStyle name="SAPBEXHLevel1 2 3 2 2 6" xfId="40825"/>
    <cellStyle name="SAPBEXHLevel1 2 3 2 3" xfId="40826"/>
    <cellStyle name="SAPBEXHLevel1 2 3 2 3 2" xfId="40827"/>
    <cellStyle name="SAPBEXHLevel1 2 3 2 3 2 2" xfId="40828"/>
    <cellStyle name="SAPBEXHLevel1 2 3 2 3 2 2 2" xfId="40829"/>
    <cellStyle name="SAPBEXHLevel1 2 3 2 3 2 3" xfId="40830"/>
    <cellStyle name="SAPBEXHLevel1 2 3 2 3 3" xfId="40831"/>
    <cellStyle name="SAPBEXHLevel1 2 3 2 3 3 2" xfId="40832"/>
    <cellStyle name="SAPBEXHLevel1 2 3 2 3 3 2 2" xfId="40833"/>
    <cellStyle name="SAPBEXHLevel1 2 3 2 3 3 3" xfId="40834"/>
    <cellStyle name="SAPBEXHLevel1 2 3 2 3 4" xfId="40835"/>
    <cellStyle name="SAPBEXHLevel1 2 3 2 3 4 2" xfId="40836"/>
    <cellStyle name="SAPBEXHLevel1 2 3 2 3 5" xfId="40837"/>
    <cellStyle name="SAPBEXHLevel1 2 3 2 3 5 2" xfId="40838"/>
    <cellStyle name="SAPBEXHLevel1 2 3 2 3 6" xfId="40839"/>
    <cellStyle name="SAPBEXHLevel1 2 3 2 4" xfId="40840"/>
    <cellStyle name="SAPBEXHLevel1 2 3 2 4 2" xfId="40841"/>
    <cellStyle name="SAPBEXHLevel1 2 3 2 4 2 2" xfId="40842"/>
    <cellStyle name="SAPBEXHLevel1 2 3 2 4 2 2 2" xfId="40843"/>
    <cellStyle name="SAPBEXHLevel1 2 3 2 4 2 3" xfId="40844"/>
    <cellStyle name="SAPBEXHLevel1 2 3 2 4 3" xfId="40845"/>
    <cellStyle name="SAPBEXHLevel1 2 3 2 4 3 2" xfId="40846"/>
    <cellStyle name="SAPBEXHLevel1 2 3 2 4 3 2 2" xfId="40847"/>
    <cellStyle name="SAPBEXHLevel1 2 3 2 4 3 3" xfId="40848"/>
    <cellStyle name="SAPBEXHLevel1 2 3 2 4 4" xfId="40849"/>
    <cellStyle name="SAPBEXHLevel1 2 3 2 4 4 2" xfId="40850"/>
    <cellStyle name="SAPBEXHLevel1 2 3 2 4 5" xfId="40851"/>
    <cellStyle name="SAPBEXHLevel1 2 3 2 4 5 2" xfId="40852"/>
    <cellStyle name="SAPBEXHLevel1 2 3 2 4 6" xfId="40853"/>
    <cellStyle name="SAPBEXHLevel1 2 3 2 5" xfId="40854"/>
    <cellStyle name="SAPBEXHLevel1 2 3 2 5 2" xfId="40855"/>
    <cellStyle name="SAPBEXHLevel1 2 3 2 5 2 2" xfId="40856"/>
    <cellStyle name="SAPBEXHLevel1 2 3 2 5 3" xfId="40857"/>
    <cellStyle name="SAPBEXHLevel1 2 3 2 6" xfId="40858"/>
    <cellStyle name="SAPBEXHLevel1 2 3 2_Other Benefits Allocation %" xfId="40859"/>
    <cellStyle name="SAPBEXHLevel1 2 3 3" xfId="40860"/>
    <cellStyle name="SAPBEXHLevel1 2 3 3 2" xfId="40861"/>
    <cellStyle name="SAPBEXHLevel1 2 3 3 2 2" xfId="40862"/>
    <cellStyle name="SAPBEXHLevel1 2 3 3 2 2 2" xfId="40863"/>
    <cellStyle name="SAPBEXHLevel1 2 3 3 2 2 2 2" xfId="40864"/>
    <cellStyle name="SAPBEXHLevel1 2 3 3 2 2 3" xfId="40865"/>
    <cellStyle name="SAPBEXHLevel1 2 3 3 2 3" xfId="40866"/>
    <cellStyle name="SAPBEXHLevel1 2 3 3 2 3 2" xfId="40867"/>
    <cellStyle name="SAPBEXHLevel1 2 3 3 2 3 2 2" xfId="40868"/>
    <cellStyle name="SAPBEXHLevel1 2 3 3 2 3 3" xfId="40869"/>
    <cellStyle name="SAPBEXHLevel1 2 3 3 2 4" xfId="40870"/>
    <cellStyle name="SAPBEXHLevel1 2 3 3 2 4 2" xfId="40871"/>
    <cellStyle name="SAPBEXHLevel1 2 3 3 2 5" xfId="40872"/>
    <cellStyle name="SAPBEXHLevel1 2 3 3 2 5 2" xfId="40873"/>
    <cellStyle name="SAPBEXHLevel1 2 3 3 2 6" xfId="40874"/>
    <cellStyle name="SAPBEXHLevel1 2 3 3 3" xfId="40875"/>
    <cellStyle name="SAPBEXHLevel1 2 3 3 3 2" xfId="40876"/>
    <cellStyle name="SAPBEXHLevel1 2 3 3 3 2 2" xfId="40877"/>
    <cellStyle name="SAPBEXHLevel1 2 3 3 3 2 2 2" xfId="40878"/>
    <cellStyle name="SAPBEXHLevel1 2 3 3 3 2 3" xfId="40879"/>
    <cellStyle name="SAPBEXHLevel1 2 3 3 3 3" xfId="40880"/>
    <cellStyle name="SAPBEXHLevel1 2 3 3 3 3 2" xfId="40881"/>
    <cellStyle name="SAPBEXHLevel1 2 3 3 3 3 2 2" xfId="40882"/>
    <cellStyle name="SAPBEXHLevel1 2 3 3 3 3 3" xfId="40883"/>
    <cellStyle name="SAPBEXHLevel1 2 3 3 3 4" xfId="40884"/>
    <cellStyle name="SAPBEXHLevel1 2 3 3 3 4 2" xfId="40885"/>
    <cellStyle name="SAPBEXHLevel1 2 3 3 3 5" xfId="40886"/>
    <cellStyle name="SAPBEXHLevel1 2 3 3 3 5 2" xfId="40887"/>
    <cellStyle name="SAPBEXHLevel1 2 3 3 3 6" xfId="40888"/>
    <cellStyle name="SAPBEXHLevel1 2 3 3 4" xfId="40889"/>
    <cellStyle name="SAPBEXHLevel1 2 3 3 4 2" xfId="40890"/>
    <cellStyle name="SAPBEXHLevel1 2 3 3 4 2 2" xfId="40891"/>
    <cellStyle name="SAPBEXHLevel1 2 3 3 4 3" xfId="40892"/>
    <cellStyle name="SAPBEXHLevel1 2 3 3 5" xfId="40893"/>
    <cellStyle name="SAPBEXHLevel1 2 3 3 5 2" xfId="40894"/>
    <cellStyle name="SAPBEXHLevel1 2 3 3 5 2 2" xfId="40895"/>
    <cellStyle name="SAPBEXHLevel1 2 3 3 5 3" xfId="40896"/>
    <cellStyle name="SAPBEXHLevel1 2 3 3 6" xfId="40897"/>
    <cellStyle name="SAPBEXHLevel1 2 3 3 6 2" xfId="40898"/>
    <cellStyle name="SAPBEXHLevel1 2 3 3 7" xfId="40899"/>
    <cellStyle name="SAPBEXHLevel1 2 3 3 7 2" xfId="40900"/>
    <cellStyle name="SAPBEXHLevel1 2 3 3 8" xfId="40901"/>
    <cellStyle name="SAPBEXHLevel1 2 3 3_Other Benefits Allocation %" xfId="40902"/>
    <cellStyle name="SAPBEXHLevel1 2 3 4" xfId="40903"/>
    <cellStyle name="SAPBEXHLevel1 2 3 4 2" xfId="40904"/>
    <cellStyle name="SAPBEXHLevel1 2 3 4 2 2" xfId="40905"/>
    <cellStyle name="SAPBEXHLevel1 2 3 4 2 3" xfId="40906"/>
    <cellStyle name="SAPBEXHLevel1 2 3 4 3" xfId="40907"/>
    <cellStyle name="SAPBEXHLevel1 2 3 4 4" xfId="40908"/>
    <cellStyle name="SAPBEXHLevel1 2 3 5" xfId="40909"/>
    <cellStyle name="SAPBEXHLevel1 2 3 5 2" xfId="40910"/>
    <cellStyle name="SAPBEXHLevel1 2 3 5 2 2" xfId="40911"/>
    <cellStyle name="SAPBEXHLevel1 2 3 5 2 3" xfId="40912"/>
    <cellStyle name="SAPBEXHLevel1 2 3 5 3" xfId="40913"/>
    <cellStyle name="SAPBEXHLevel1 2 3 5 4" xfId="40914"/>
    <cellStyle name="SAPBEXHLevel1 2 3 6" xfId="40915"/>
    <cellStyle name="SAPBEXHLevel1 2 3 6 2" xfId="40916"/>
    <cellStyle name="SAPBEXHLevel1 2 3 6 2 2" xfId="40917"/>
    <cellStyle name="SAPBEXHLevel1 2 3 6 2 3" xfId="40918"/>
    <cellStyle name="SAPBEXHLevel1 2 3 6 3" xfId="40919"/>
    <cellStyle name="SAPBEXHLevel1 2 3 6 4" xfId="40920"/>
    <cellStyle name="SAPBEXHLevel1 2 3 7" xfId="40921"/>
    <cellStyle name="SAPBEXHLevel1 2 3 7 2" xfId="40922"/>
    <cellStyle name="SAPBEXHLevel1 2 3 7 3" xfId="40923"/>
    <cellStyle name="SAPBEXHLevel1 2 3 8" xfId="40924"/>
    <cellStyle name="SAPBEXHLevel1 2 3 9" xfId="40925"/>
    <cellStyle name="SAPBEXHLevel1 2 3_401K Summary" xfId="40926"/>
    <cellStyle name="SAPBEXHLevel1 2 4" xfId="40927"/>
    <cellStyle name="SAPBEXHLevel1 2 4 2" xfId="40928"/>
    <cellStyle name="SAPBEXHLevel1 2 4 2 2" xfId="40929"/>
    <cellStyle name="SAPBEXHLevel1 2 4 2 2 2" xfId="40930"/>
    <cellStyle name="SAPBEXHLevel1 2 4 2 2 2 2" xfId="40931"/>
    <cellStyle name="SAPBEXHLevel1 2 4 2 2 3" xfId="40932"/>
    <cellStyle name="SAPBEXHLevel1 2 4 2 3" xfId="40933"/>
    <cellStyle name="SAPBEXHLevel1 2 4 2 3 2" xfId="40934"/>
    <cellStyle name="SAPBEXHLevel1 2 4 2 3 2 2" xfId="40935"/>
    <cellStyle name="SAPBEXHLevel1 2 4 2 3 3" xfId="40936"/>
    <cellStyle name="SAPBEXHLevel1 2 4 2 4" xfId="40937"/>
    <cellStyle name="SAPBEXHLevel1 2 4 2 4 2" xfId="40938"/>
    <cellStyle name="SAPBEXHLevel1 2 4 2 5" xfId="40939"/>
    <cellStyle name="SAPBEXHLevel1 2 4 2 5 2" xfId="40940"/>
    <cellStyle name="SAPBEXHLevel1 2 4 2 6" xfId="40941"/>
    <cellStyle name="SAPBEXHLevel1 2 4 3" xfId="40942"/>
    <cellStyle name="SAPBEXHLevel1 2 4 3 2" xfId="40943"/>
    <cellStyle name="SAPBEXHLevel1 2 4 3 2 2" xfId="40944"/>
    <cellStyle name="SAPBEXHLevel1 2 4 3 2 2 2" xfId="40945"/>
    <cellStyle name="SAPBEXHLevel1 2 4 3 2 3" xfId="40946"/>
    <cellStyle name="SAPBEXHLevel1 2 4 3 3" xfId="40947"/>
    <cellStyle name="SAPBEXHLevel1 2 4 3 3 2" xfId="40948"/>
    <cellStyle name="SAPBEXHLevel1 2 4 3 3 2 2" xfId="40949"/>
    <cellStyle name="SAPBEXHLevel1 2 4 3 3 3" xfId="40950"/>
    <cellStyle name="SAPBEXHLevel1 2 4 3 4" xfId="40951"/>
    <cellStyle name="SAPBEXHLevel1 2 4 3 4 2" xfId="40952"/>
    <cellStyle name="SAPBEXHLevel1 2 4 3 5" xfId="40953"/>
    <cellStyle name="SAPBEXHLevel1 2 4 3 5 2" xfId="40954"/>
    <cellStyle name="SAPBEXHLevel1 2 4 3 6" xfId="40955"/>
    <cellStyle name="SAPBEXHLevel1 2 4 4" xfId="40956"/>
    <cellStyle name="SAPBEXHLevel1 2 4 4 2" xfId="40957"/>
    <cellStyle name="SAPBEXHLevel1 2 4 4 2 2" xfId="40958"/>
    <cellStyle name="SAPBEXHLevel1 2 4 4 2 2 2" xfId="40959"/>
    <cellStyle name="SAPBEXHLevel1 2 4 4 2 3" xfId="40960"/>
    <cellStyle name="SAPBEXHLevel1 2 4 4 3" xfId="40961"/>
    <cellStyle name="SAPBEXHLevel1 2 4 4 3 2" xfId="40962"/>
    <cellStyle name="SAPBEXHLevel1 2 4 4 3 2 2" xfId="40963"/>
    <cellStyle name="SAPBEXHLevel1 2 4 4 3 3" xfId="40964"/>
    <cellStyle name="SAPBEXHLevel1 2 4 4 4" xfId="40965"/>
    <cellStyle name="SAPBEXHLevel1 2 4 4 4 2" xfId="40966"/>
    <cellStyle name="SAPBEXHLevel1 2 4 4 5" xfId="40967"/>
    <cellStyle name="SAPBEXHLevel1 2 4 4 5 2" xfId="40968"/>
    <cellStyle name="SAPBEXHLevel1 2 4 4 6" xfId="40969"/>
    <cellStyle name="SAPBEXHLevel1 2 4 5" xfId="40970"/>
    <cellStyle name="SAPBEXHLevel1 2 4 5 2" xfId="40971"/>
    <cellStyle name="SAPBEXHLevel1 2 4 5 2 2" xfId="40972"/>
    <cellStyle name="SAPBEXHLevel1 2 4 5 2 3" xfId="40973"/>
    <cellStyle name="SAPBEXHLevel1 2 4 5 3" xfId="40974"/>
    <cellStyle name="SAPBEXHLevel1 2 4 5 4" xfId="40975"/>
    <cellStyle name="SAPBEXHLevel1 2 4 6" xfId="40976"/>
    <cellStyle name="SAPBEXHLevel1 2 4 6 2" xfId="40977"/>
    <cellStyle name="SAPBEXHLevel1 2 4 6 2 2" xfId="40978"/>
    <cellStyle name="SAPBEXHLevel1 2 4 6 2 3" xfId="40979"/>
    <cellStyle name="SAPBEXHLevel1 2 4 6 3" xfId="40980"/>
    <cellStyle name="SAPBEXHLevel1 2 4 6 4" xfId="40981"/>
    <cellStyle name="SAPBEXHLevel1 2 4 7" xfId="40982"/>
    <cellStyle name="SAPBEXHLevel1 2 4 7 2" xfId="40983"/>
    <cellStyle name="SAPBEXHLevel1 2 4 7 3" xfId="40984"/>
    <cellStyle name="SAPBEXHLevel1 2 4 8" xfId="40985"/>
    <cellStyle name="SAPBEXHLevel1 2 4 9" xfId="40986"/>
    <cellStyle name="SAPBEXHLevel1 2 4_Other Benefits Allocation %" xfId="40987"/>
    <cellStyle name="SAPBEXHLevel1 2 5" xfId="40988"/>
    <cellStyle name="SAPBEXHLevel1 2 5 2" xfId="40989"/>
    <cellStyle name="SAPBEXHLevel1 2 5 2 2" xfId="40990"/>
    <cellStyle name="SAPBEXHLevel1 2 5 2 2 2" xfId="40991"/>
    <cellStyle name="SAPBEXHLevel1 2 5 2 2 3" xfId="40992"/>
    <cellStyle name="SAPBEXHLevel1 2 5 2 3" xfId="40993"/>
    <cellStyle name="SAPBEXHLevel1 2 5 2 4" xfId="40994"/>
    <cellStyle name="SAPBEXHLevel1 2 5 3" xfId="40995"/>
    <cellStyle name="SAPBEXHLevel1 2 5 3 2" xfId="40996"/>
    <cellStyle name="SAPBEXHLevel1 2 5 3 2 2" xfId="40997"/>
    <cellStyle name="SAPBEXHLevel1 2 5 3 2 3" xfId="40998"/>
    <cellStyle name="SAPBEXHLevel1 2 5 3 3" xfId="40999"/>
    <cellStyle name="SAPBEXHLevel1 2 5 3 4" xfId="41000"/>
    <cellStyle name="SAPBEXHLevel1 2 5 4" xfId="41001"/>
    <cellStyle name="SAPBEXHLevel1 2 5 4 2" xfId="41002"/>
    <cellStyle name="SAPBEXHLevel1 2 5 4 2 2" xfId="41003"/>
    <cellStyle name="SAPBEXHLevel1 2 5 4 2 3" xfId="41004"/>
    <cellStyle name="SAPBEXHLevel1 2 5 4 3" xfId="41005"/>
    <cellStyle name="SAPBEXHLevel1 2 5 4 4" xfId="41006"/>
    <cellStyle name="SAPBEXHLevel1 2 5 5" xfId="41007"/>
    <cellStyle name="SAPBEXHLevel1 2 5 5 2" xfId="41008"/>
    <cellStyle name="SAPBEXHLevel1 2 5 5 2 2" xfId="41009"/>
    <cellStyle name="SAPBEXHLevel1 2 5 5 2 3" xfId="41010"/>
    <cellStyle name="SAPBEXHLevel1 2 5 5 3" xfId="41011"/>
    <cellStyle name="SAPBEXHLevel1 2 5 5 4" xfId="41012"/>
    <cellStyle name="SAPBEXHLevel1 2 5 6" xfId="41013"/>
    <cellStyle name="SAPBEXHLevel1 2 5 6 2" xfId="41014"/>
    <cellStyle name="SAPBEXHLevel1 2 5 6 2 2" xfId="41015"/>
    <cellStyle name="SAPBEXHLevel1 2 5 6 2 3" xfId="41016"/>
    <cellStyle name="SAPBEXHLevel1 2 5 6 3" xfId="41017"/>
    <cellStyle name="SAPBEXHLevel1 2 5 6 4" xfId="41018"/>
    <cellStyle name="SAPBEXHLevel1 2 5 7" xfId="41019"/>
    <cellStyle name="SAPBEXHLevel1 2 5 7 2" xfId="41020"/>
    <cellStyle name="SAPBEXHLevel1 2 5 7 3" xfId="41021"/>
    <cellStyle name="SAPBEXHLevel1 2 5 8" xfId="41022"/>
    <cellStyle name="SAPBEXHLevel1 2 5 9" xfId="41023"/>
    <cellStyle name="SAPBEXHLevel1 2 6" xfId="41024"/>
    <cellStyle name="SAPBEXHLevel1 2 6 2" xfId="41025"/>
    <cellStyle name="SAPBEXHLevel1 2 6 2 2" xfId="41026"/>
    <cellStyle name="SAPBEXHLevel1 2 6 2 3" xfId="41027"/>
    <cellStyle name="SAPBEXHLevel1 2 6 3" xfId="41028"/>
    <cellStyle name="SAPBEXHLevel1 2 6 4" xfId="41029"/>
    <cellStyle name="SAPBEXHLevel1 2 7" xfId="41030"/>
    <cellStyle name="SAPBEXHLevel1 2 7 2" xfId="41031"/>
    <cellStyle name="SAPBEXHLevel1 2 7 2 2" xfId="41032"/>
    <cellStyle name="SAPBEXHLevel1 2 7 2 3" xfId="41033"/>
    <cellStyle name="SAPBEXHLevel1 2 7 3" xfId="41034"/>
    <cellStyle name="SAPBEXHLevel1 2 7 4" xfId="41035"/>
    <cellStyle name="SAPBEXHLevel1 2 8" xfId="41036"/>
    <cellStyle name="SAPBEXHLevel1 2 8 2" xfId="41037"/>
    <cellStyle name="SAPBEXHLevel1 2 8 2 2" xfId="41038"/>
    <cellStyle name="SAPBEXHLevel1 2 8 2 3" xfId="41039"/>
    <cellStyle name="SAPBEXHLevel1 2 8 3" xfId="41040"/>
    <cellStyle name="SAPBEXHLevel1 2 8 4" xfId="41041"/>
    <cellStyle name="SAPBEXHLevel1 2 9" xfId="41042"/>
    <cellStyle name="SAPBEXHLevel1 2 9 2" xfId="41043"/>
    <cellStyle name="SAPBEXHLevel1 2 9 2 2" xfId="41044"/>
    <cellStyle name="SAPBEXHLevel1 2 9 2 2 2" xfId="41045"/>
    <cellStyle name="SAPBEXHLevel1 2 9 2 2 2 2" xfId="41046"/>
    <cellStyle name="SAPBEXHLevel1 2 9 2 2 3" xfId="41047"/>
    <cellStyle name="SAPBEXHLevel1 2 9 2 3" xfId="41048"/>
    <cellStyle name="SAPBEXHLevel1 2 9 2 3 2" xfId="41049"/>
    <cellStyle name="SAPBEXHLevel1 2 9 2 3 2 2" xfId="41050"/>
    <cellStyle name="SAPBEXHLevel1 2 9 2 3 3" xfId="41051"/>
    <cellStyle name="SAPBEXHLevel1 2 9 2 4" xfId="41052"/>
    <cellStyle name="SAPBEXHLevel1 2 9 2 4 2" xfId="41053"/>
    <cellStyle name="SAPBEXHLevel1 2 9 2 5" xfId="41054"/>
    <cellStyle name="SAPBEXHLevel1 2 9 2 5 2" xfId="41055"/>
    <cellStyle name="SAPBEXHLevel1 2 9 2 6" xfId="41056"/>
    <cellStyle name="SAPBEXHLevel1 2 9 3" xfId="41057"/>
    <cellStyle name="SAPBEXHLevel1 2 9 3 2" xfId="41058"/>
    <cellStyle name="SAPBEXHLevel1 2 9 3 2 2" xfId="41059"/>
    <cellStyle name="SAPBEXHLevel1 2 9 3 2 2 2" xfId="41060"/>
    <cellStyle name="SAPBEXHLevel1 2 9 3 2 3" xfId="41061"/>
    <cellStyle name="SAPBEXHLevel1 2 9 3 3" xfId="41062"/>
    <cellStyle name="SAPBEXHLevel1 2 9 3 3 2" xfId="41063"/>
    <cellStyle name="SAPBEXHLevel1 2 9 3 3 2 2" xfId="41064"/>
    <cellStyle name="SAPBEXHLevel1 2 9 3 3 3" xfId="41065"/>
    <cellStyle name="SAPBEXHLevel1 2 9 3 4" xfId="41066"/>
    <cellStyle name="SAPBEXHLevel1 2 9 3 4 2" xfId="41067"/>
    <cellStyle name="SAPBEXHLevel1 2 9 3 5" xfId="41068"/>
    <cellStyle name="SAPBEXHLevel1 2 9 3 5 2" xfId="41069"/>
    <cellStyle name="SAPBEXHLevel1 2 9 3 6" xfId="41070"/>
    <cellStyle name="SAPBEXHLevel1 2 9 4" xfId="41071"/>
    <cellStyle name="SAPBEXHLevel1 2 9 4 2" xfId="41072"/>
    <cellStyle name="SAPBEXHLevel1 2 9 4 2 2" xfId="41073"/>
    <cellStyle name="SAPBEXHLevel1 2 9 4 3" xfId="41074"/>
    <cellStyle name="SAPBEXHLevel1 2 9 5" xfId="41075"/>
    <cellStyle name="SAPBEXHLevel1 2 9 5 2" xfId="41076"/>
    <cellStyle name="SAPBEXHLevel1 2 9 5 2 2" xfId="41077"/>
    <cellStyle name="SAPBEXHLevel1 2 9 5 3" xfId="41078"/>
    <cellStyle name="SAPBEXHLevel1 2 9 6" xfId="41079"/>
    <cellStyle name="SAPBEXHLevel1 2 9 6 2" xfId="41080"/>
    <cellStyle name="SAPBEXHLevel1 2 9 7" xfId="41081"/>
    <cellStyle name="SAPBEXHLevel1 2 9 7 2" xfId="41082"/>
    <cellStyle name="SAPBEXHLevel1 2 9 8" xfId="41083"/>
    <cellStyle name="SAPBEXHLevel1 2 9_Other Benefits Allocation %" xfId="41084"/>
    <cellStyle name="SAPBEXHLevel1 2_401K Summary" xfId="41085"/>
    <cellStyle name="SAPBEXHLevel1 20" xfId="41086"/>
    <cellStyle name="SAPBEXHLevel1 20 2" xfId="41087"/>
    <cellStyle name="SAPBEXHLevel1 20 2 2" xfId="41088"/>
    <cellStyle name="SAPBEXHLevel1 20 3" xfId="41089"/>
    <cellStyle name="SAPBEXHLevel1 21" xfId="41090"/>
    <cellStyle name="SAPBEXHLevel1 21 2" xfId="41091"/>
    <cellStyle name="SAPBEXHLevel1 21 2 2" xfId="41092"/>
    <cellStyle name="SAPBEXHLevel1 21 3" xfId="41093"/>
    <cellStyle name="SAPBEXHLevel1 22" xfId="41094"/>
    <cellStyle name="SAPBEXHLevel1 22 2" xfId="41095"/>
    <cellStyle name="SAPBEXHLevel1 22 2 2" xfId="41096"/>
    <cellStyle name="SAPBEXHLevel1 22 3" xfId="41097"/>
    <cellStyle name="SAPBEXHLevel1 23" xfId="41098"/>
    <cellStyle name="SAPBEXHLevel1 23 2" xfId="41099"/>
    <cellStyle name="SAPBEXHLevel1 23 2 2" xfId="41100"/>
    <cellStyle name="SAPBEXHLevel1 23 3" xfId="41101"/>
    <cellStyle name="SAPBEXHLevel1 24" xfId="41102"/>
    <cellStyle name="SAPBEXHLevel1 24 2" xfId="41103"/>
    <cellStyle name="SAPBEXHLevel1 24 2 2" xfId="41104"/>
    <cellStyle name="SAPBEXHLevel1 24 3" xfId="41105"/>
    <cellStyle name="SAPBEXHLevel1 25" xfId="41106"/>
    <cellStyle name="SAPBEXHLevel1 25 2" xfId="41107"/>
    <cellStyle name="SAPBEXHLevel1 25 2 2" xfId="41108"/>
    <cellStyle name="SAPBEXHLevel1 25 3" xfId="41109"/>
    <cellStyle name="SAPBEXHLevel1 26" xfId="41110"/>
    <cellStyle name="SAPBEXHLevel1 26 2" xfId="41111"/>
    <cellStyle name="SAPBEXHLevel1 27" xfId="41112"/>
    <cellStyle name="SAPBEXHLevel1 27 2" xfId="41113"/>
    <cellStyle name="SAPBEXHLevel1 28" xfId="41114"/>
    <cellStyle name="SAPBEXHLevel1 28 2" xfId="41115"/>
    <cellStyle name="SAPBEXHLevel1 29" xfId="41116"/>
    <cellStyle name="SAPBEXHLevel1 29 2" xfId="41117"/>
    <cellStyle name="SAPBEXHLevel1 3" xfId="41118"/>
    <cellStyle name="SAPBEXHLevel1 3 10" xfId="41119"/>
    <cellStyle name="SAPBEXHLevel1 3 10 2" xfId="41120"/>
    <cellStyle name="SAPBEXHLevel1 3 10 3" xfId="41121"/>
    <cellStyle name="SAPBEXHLevel1 3 11" xfId="41122"/>
    <cellStyle name="SAPBEXHLevel1 3 11 2" xfId="41123"/>
    <cellStyle name="SAPBEXHLevel1 3 11 2 2" xfId="41124"/>
    <cellStyle name="SAPBEXHLevel1 3 11 3" xfId="41125"/>
    <cellStyle name="SAPBEXHLevel1 3 12" xfId="41126"/>
    <cellStyle name="SAPBEXHLevel1 3 2" xfId="41127"/>
    <cellStyle name="SAPBEXHLevel1 3 2 2" xfId="41128"/>
    <cellStyle name="SAPBEXHLevel1 3 2 2 2" xfId="41129"/>
    <cellStyle name="SAPBEXHLevel1 3 2 2 2 2" xfId="41130"/>
    <cellStyle name="SAPBEXHLevel1 3 2 2 2 2 2" xfId="41131"/>
    <cellStyle name="SAPBEXHLevel1 3 2 2 2 2 2 2" xfId="41132"/>
    <cellStyle name="SAPBEXHLevel1 3 2 2 2 2 3" xfId="41133"/>
    <cellStyle name="SAPBEXHLevel1 3 2 2 2 3" xfId="41134"/>
    <cellStyle name="SAPBEXHLevel1 3 2 2 2 3 2" xfId="41135"/>
    <cellStyle name="SAPBEXHLevel1 3 2 2 2 3 2 2" xfId="41136"/>
    <cellStyle name="SAPBEXHLevel1 3 2 2 2 3 3" xfId="41137"/>
    <cellStyle name="SAPBEXHLevel1 3 2 2 2 4" xfId="41138"/>
    <cellStyle name="SAPBEXHLevel1 3 2 2 2 4 2" xfId="41139"/>
    <cellStyle name="SAPBEXHLevel1 3 2 2 2 5" xfId="41140"/>
    <cellStyle name="SAPBEXHLevel1 3 2 2 2 5 2" xfId="41141"/>
    <cellStyle name="SAPBEXHLevel1 3 2 2 2 6" xfId="41142"/>
    <cellStyle name="SAPBEXHLevel1 3 2 2 3" xfId="41143"/>
    <cellStyle name="SAPBEXHLevel1 3 2 2 3 2" xfId="41144"/>
    <cellStyle name="SAPBEXHLevel1 3 2 2 3 2 2" xfId="41145"/>
    <cellStyle name="SAPBEXHLevel1 3 2 2 3 2 2 2" xfId="41146"/>
    <cellStyle name="SAPBEXHLevel1 3 2 2 3 2 3" xfId="41147"/>
    <cellStyle name="SAPBEXHLevel1 3 2 2 3 3" xfId="41148"/>
    <cellStyle name="SAPBEXHLevel1 3 2 2 3 3 2" xfId="41149"/>
    <cellStyle name="SAPBEXHLevel1 3 2 2 3 3 2 2" xfId="41150"/>
    <cellStyle name="SAPBEXHLevel1 3 2 2 3 3 3" xfId="41151"/>
    <cellStyle name="SAPBEXHLevel1 3 2 2 3 4" xfId="41152"/>
    <cellStyle name="SAPBEXHLevel1 3 2 2 3 4 2" xfId="41153"/>
    <cellStyle name="SAPBEXHLevel1 3 2 2 3 5" xfId="41154"/>
    <cellStyle name="SAPBEXHLevel1 3 2 2 3 5 2" xfId="41155"/>
    <cellStyle name="SAPBEXHLevel1 3 2 2 3 6" xfId="41156"/>
    <cellStyle name="SAPBEXHLevel1 3 2 2 4" xfId="41157"/>
    <cellStyle name="SAPBEXHLevel1 3 2 2 4 2" xfId="41158"/>
    <cellStyle name="SAPBEXHLevel1 3 2 2 4 2 2" xfId="41159"/>
    <cellStyle name="SAPBEXHLevel1 3 2 2 4 3" xfId="41160"/>
    <cellStyle name="SAPBEXHLevel1 3 2 2 5" xfId="41161"/>
    <cellStyle name="SAPBEXHLevel1 3 2 2 5 2" xfId="41162"/>
    <cellStyle name="SAPBEXHLevel1 3 2 2 5 2 2" xfId="41163"/>
    <cellStyle name="SAPBEXHLevel1 3 2 2 5 3" xfId="41164"/>
    <cellStyle name="SAPBEXHLevel1 3 2 2 6" xfId="41165"/>
    <cellStyle name="SAPBEXHLevel1 3 2 2 6 2" xfId="41166"/>
    <cellStyle name="SAPBEXHLevel1 3 2 2 7" xfId="41167"/>
    <cellStyle name="SAPBEXHLevel1 3 2 2 7 2" xfId="41168"/>
    <cellStyle name="SAPBEXHLevel1 3 2 2 8" xfId="41169"/>
    <cellStyle name="SAPBEXHLevel1 3 2 2_Other Benefits Allocation %" xfId="41170"/>
    <cellStyle name="SAPBEXHLevel1 3 2 3" xfId="41171"/>
    <cellStyle name="SAPBEXHLevel1 3 2 3 2" xfId="41172"/>
    <cellStyle name="SAPBEXHLevel1 3 2 3 2 2" xfId="41173"/>
    <cellStyle name="SAPBEXHLevel1 3 2 3 2 3" xfId="41174"/>
    <cellStyle name="SAPBEXHLevel1 3 2 3 3" xfId="41175"/>
    <cellStyle name="SAPBEXHLevel1 3 2 3 4" xfId="41176"/>
    <cellStyle name="SAPBEXHLevel1 3 2 4" xfId="41177"/>
    <cellStyle name="SAPBEXHLevel1 3 2 4 2" xfId="41178"/>
    <cellStyle name="SAPBEXHLevel1 3 2 4 2 2" xfId="41179"/>
    <cellStyle name="SAPBEXHLevel1 3 2 4 2 3" xfId="41180"/>
    <cellStyle name="SAPBEXHLevel1 3 2 4 3" xfId="41181"/>
    <cellStyle name="SAPBEXHLevel1 3 2 4 4" xfId="41182"/>
    <cellStyle name="SAPBEXHLevel1 3 2 5" xfId="41183"/>
    <cellStyle name="SAPBEXHLevel1 3 2 5 2" xfId="41184"/>
    <cellStyle name="SAPBEXHLevel1 3 2 5 2 2" xfId="41185"/>
    <cellStyle name="SAPBEXHLevel1 3 2 5 2 3" xfId="41186"/>
    <cellStyle name="SAPBEXHLevel1 3 2 5 3" xfId="41187"/>
    <cellStyle name="SAPBEXHLevel1 3 2 5 4" xfId="41188"/>
    <cellStyle name="SAPBEXHLevel1 3 2 6" xfId="41189"/>
    <cellStyle name="SAPBEXHLevel1 3 2 6 2" xfId="41190"/>
    <cellStyle name="SAPBEXHLevel1 3 2 6 2 2" xfId="41191"/>
    <cellStyle name="SAPBEXHLevel1 3 2 6 2 3" xfId="41192"/>
    <cellStyle name="SAPBEXHLevel1 3 2 6 3" xfId="41193"/>
    <cellStyle name="SAPBEXHLevel1 3 2 6 4" xfId="41194"/>
    <cellStyle name="SAPBEXHLevel1 3 2 7" xfId="41195"/>
    <cellStyle name="SAPBEXHLevel1 3 2 7 2" xfId="41196"/>
    <cellStyle name="SAPBEXHLevel1 3 2 7 3" xfId="41197"/>
    <cellStyle name="SAPBEXHLevel1 3 2 8" xfId="41198"/>
    <cellStyle name="SAPBEXHLevel1 3 2 9" xfId="41199"/>
    <cellStyle name="SAPBEXHLevel1 3 2_Other Benefits Allocation %" xfId="41200"/>
    <cellStyle name="SAPBEXHLevel1 3 3" xfId="41201"/>
    <cellStyle name="SAPBEXHLevel1 3 3 2" xfId="41202"/>
    <cellStyle name="SAPBEXHLevel1 3 3 2 2" xfId="41203"/>
    <cellStyle name="SAPBEXHLevel1 3 3 2 2 2" xfId="41204"/>
    <cellStyle name="SAPBEXHLevel1 3 3 2 2 2 2" xfId="41205"/>
    <cellStyle name="SAPBEXHLevel1 3 3 2 2 2 2 2" xfId="41206"/>
    <cellStyle name="SAPBEXHLevel1 3 3 2 2 2 3" xfId="41207"/>
    <cellStyle name="SAPBEXHLevel1 3 3 2 2 3" xfId="41208"/>
    <cellStyle name="SAPBEXHLevel1 3 3 2 2 3 2" xfId="41209"/>
    <cellStyle name="SAPBEXHLevel1 3 3 2 2 3 2 2" xfId="41210"/>
    <cellStyle name="SAPBEXHLevel1 3 3 2 2 3 3" xfId="41211"/>
    <cellStyle name="SAPBEXHLevel1 3 3 2 2 4" xfId="41212"/>
    <cellStyle name="SAPBEXHLevel1 3 3 2 2 4 2" xfId="41213"/>
    <cellStyle name="SAPBEXHLevel1 3 3 2 2 5" xfId="41214"/>
    <cellStyle name="SAPBEXHLevel1 3 3 2 2 5 2" xfId="41215"/>
    <cellStyle name="SAPBEXHLevel1 3 3 2 2 6" xfId="41216"/>
    <cellStyle name="SAPBEXHLevel1 3 3 2 3" xfId="41217"/>
    <cellStyle name="SAPBEXHLevel1 3 3 2 3 2" xfId="41218"/>
    <cellStyle name="SAPBEXHLevel1 3 3 2 3 2 2" xfId="41219"/>
    <cellStyle name="SAPBEXHLevel1 3 3 2 3 2 2 2" xfId="41220"/>
    <cellStyle name="SAPBEXHLevel1 3 3 2 3 2 3" xfId="41221"/>
    <cellStyle name="SAPBEXHLevel1 3 3 2 3 3" xfId="41222"/>
    <cellStyle name="SAPBEXHLevel1 3 3 2 3 3 2" xfId="41223"/>
    <cellStyle name="SAPBEXHLevel1 3 3 2 3 3 2 2" xfId="41224"/>
    <cellStyle name="SAPBEXHLevel1 3 3 2 3 3 3" xfId="41225"/>
    <cellStyle name="SAPBEXHLevel1 3 3 2 3 4" xfId="41226"/>
    <cellStyle name="SAPBEXHLevel1 3 3 2 3 4 2" xfId="41227"/>
    <cellStyle name="SAPBEXHLevel1 3 3 2 3 5" xfId="41228"/>
    <cellStyle name="SAPBEXHLevel1 3 3 2 3 5 2" xfId="41229"/>
    <cellStyle name="SAPBEXHLevel1 3 3 2 3 6" xfId="41230"/>
    <cellStyle name="SAPBEXHLevel1 3 3 2 4" xfId="41231"/>
    <cellStyle name="SAPBEXHLevel1 3 3 2 4 2" xfId="41232"/>
    <cellStyle name="SAPBEXHLevel1 3 3 2 4 2 2" xfId="41233"/>
    <cellStyle name="SAPBEXHLevel1 3 3 2 4 3" xfId="41234"/>
    <cellStyle name="SAPBEXHLevel1 3 3 2 5" xfId="41235"/>
    <cellStyle name="SAPBEXHLevel1 3 3 2 5 2" xfId="41236"/>
    <cellStyle name="SAPBEXHLevel1 3 3 2 5 2 2" xfId="41237"/>
    <cellStyle name="SAPBEXHLevel1 3 3 2 5 3" xfId="41238"/>
    <cellStyle name="SAPBEXHLevel1 3 3 2 6" xfId="41239"/>
    <cellStyle name="SAPBEXHLevel1 3 3 2 6 2" xfId="41240"/>
    <cellStyle name="SAPBEXHLevel1 3 3 2 7" xfId="41241"/>
    <cellStyle name="SAPBEXHLevel1 3 3 2 7 2" xfId="41242"/>
    <cellStyle name="SAPBEXHLevel1 3 3 2 8" xfId="41243"/>
    <cellStyle name="SAPBEXHLevel1 3 3 2_Other Benefits Allocation %" xfId="41244"/>
    <cellStyle name="SAPBEXHLevel1 3 3 3" xfId="41245"/>
    <cellStyle name="SAPBEXHLevel1 3 3 3 2" xfId="41246"/>
    <cellStyle name="SAPBEXHLevel1 3 3 3 2 2" xfId="41247"/>
    <cellStyle name="SAPBEXHLevel1 3 3 3 2 3" xfId="41248"/>
    <cellStyle name="SAPBEXHLevel1 3 3 3 3" xfId="41249"/>
    <cellStyle name="SAPBEXHLevel1 3 3 3 4" xfId="41250"/>
    <cellStyle name="SAPBEXHLevel1 3 3 4" xfId="41251"/>
    <cellStyle name="SAPBEXHLevel1 3 3 4 2" xfId="41252"/>
    <cellStyle name="SAPBEXHLevel1 3 3 4 2 2" xfId="41253"/>
    <cellStyle name="SAPBEXHLevel1 3 3 4 2 3" xfId="41254"/>
    <cellStyle name="SAPBEXHLevel1 3 3 4 3" xfId="41255"/>
    <cellStyle name="SAPBEXHLevel1 3 3 4 4" xfId="41256"/>
    <cellStyle name="SAPBEXHLevel1 3 3 5" xfId="41257"/>
    <cellStyle name="SAPBEXHLevel1 3 3 5 2" xfId="41258"/>
    <cellStyle name="SAPBEXHLevel1 3 3 5 2 2" xfId="41259"/>
    <cellStyle name="SAPBEXHLevel1 3 3 5 2 3" xfId="41260"/>
    <cellStyle name="SAPBEXHLevel1 3 3 5 3" xfId="41261"/>
    <cellStyle name="SAPBEXHLevel1 3 3 5 4" xfId="41262"/>
    <cellStyle name="SAPBEXHLevel1 3 3 6" xfId="41263"/>
    <cellStyle name="SAPBEXHLevel1 3 3 6 2" xfId="41264"/>
    <cellStyle name="SAPBEXHLevel1 3 3 6 2 2" xfId="41265"/>
    <cellStyle name="SAPBEXHLevel1 3 3 6 2 3" xfId="41266"/>
    <cellStyle name="SAPBEXHLevel1 3 3 6 3" xfId="41267"/>
    <cellStyle name="SAPBEXHLevel1 3 3 6 4" xfId="41268"/>
    <cellStyle name="SAPBEXHLevel1 3 3 7" xfId="41269"/>
    <cellStyle name="SAPBEXHLevel1 3 3 7 2" xfId="41270"/>
    <cellStyle name="SAPBEXHLevel1 3 3 7 3" xfId="41271"/>
    <cellStyle name="SAPBEXHLevel1 3 3 8" xfId="41272"/>
    <cellStyle name="SAPBEXHLevel1 3 3 9" xfId="41273"/>
    <cellStyle name="SAPBEXHLevel1 3 3_Other Benefits Allocation %" xfId="41274"/>
    <cellStyle name="SAPBEXHLevel1 3 4" xfId="41275"/>
    <cellStyle name="SAPBEXHLevel1 3 4 2" xfId="41276"/>
    <cellStyle name="SAPBEXHLevel1 3 4 2 2" xfId="41277"/>
    <cellStyle name="SAPBEXHLevel1 3 4 2 2 2" xfId="41278"/>
    <cellStyle name="SAPBEXHLevel1 3 4 2 2 2 2" xfId="41279"/>
    <cellStyle name="SAPBEXHLevel1 3 4 2 2 2 2 2" xfId="41280"/>
    <cellStyle name="SAPBEXHLevel1 3 4 2 2 2 3" xfId="41281"/>
    <cellStyle name="SAPBEXHLevel1 3 4 2 2 3" xfId="41282"/>
    <cellStyle name="SAPBEXHLevel1 3 4 2 2 3 2" xfId="41283"/>
    <cellStyle name="SAPBEXHLevel1 3 4 2 2 3 2 2" xfId="41284"/>
    <cellStyle name="SAPBEXHLevel1 3 4 2 2 3 3" xfId="41285"/>
    <cellStyle name="SAPBEXHLevel1 3 4 2 2 4" xfId="41286"/>
    <cellStyle name="SAPBEXHLevel1 3 4 2 2 4 2" xfId="41287"/>
    <cellStyle name="SAPBEXHLevel1 3 4 2 2 5" xfId="41288"/>
    <cellStyle name="SAPBEXHLevel1 3 4 2 2 5 2" xfId="41289"/>
    <cellStyle name="SAPBEXHLevel1 3 4 2 2 6" xfId="41290"/>
    <cellStyle name="SAPBEXHLevel1 3 4 2 3" xfId="41291"/>
    <cellStyle name="SAPBEXHLevel1 3 4 2 3 2" xfId="41292"/>
    <cellStyle name="SAPBEXHLevel1 3 4 2 3 2 2" xfId="41293"/>
    <cellStyle name="SAPBEXHLevel1 3 4 2 3 2 2 2" xfId="41294"/>
    <cellStyle name="SAPBEXHLevel1 3 4 2 3 2 3" xfId="41295"/>
    <cellStyle name="SAPBEXHLevel1 3 4 2 3 3" xfId="41296"/>
    <cellStyle name="SAPBEXHLevel1 3 4 2 3 3 2" xfId="41297"/>
    <cellStyle name="SAPBEXHLevel1 3 4 2 3 3 2 2" xfId="41298"/>
    <cellStyle name="SAPBEXHLevel1 3 4 2 3 3 3" xfId="41299"/>
    <cellStyle name="SAPBEXHLevel1 3 4 2 3 4" xfId="41300"/>
    <cellStyle name="SAPBEXHLevel1 3 4 2 3 4 2" xfId="41301"/>
    <cellStyle name="SAPBEXHLevel1 3 4 2 3 5" xfId="41302"/>
    <cellStyle name="SAPBEXHLevel1 3 4 2 3 5 2" xfId="41303"/>
    <cellStyle name="SAPBEXHLevel1 3 4 2 3 6" xfId="41304"/>
    <cellStyle name="SAPBEXHLevel1 3 4 2 4" xfId="41305"/>
    <cellStyle name="SAPBEXHLevel1 3 4 2 4 2" xfId="41306"/>
    <cellStyle name="SAPBEXHLevel1 3 4 2 4 2 2" xfId="41307"/>
    <cellStyle name="SAPBEXHLevel1 3 4 2 4 2 2 2" xfId="41308"/>
    <cellStyle name="SAPBEXHLevel1 3 4 2 4 2 3" xfId="41309"/>
    <cellStyle name="SAPBEXHLevel1 3 4 2 4 3" xfId="41310"/>
    <cellStyle name="SAPBEXHLevel1 3 4 2 4 3 2" xfId="41311"/>
    <cellStyle name="SAPBEXHLevel1 3 4 2 4 3 2 2" xfId="41312"/>
    <cellStyle name="SAPBEXHLevel1 3 4 2 4 3 3" xfId="41313"/>
    <cellStyle name="SAPBEXHLevel1 3 4 2 4 4" xfId="41314"/>
    <cellStyle name="SAPBEXHLevel1 3 4 2 4 4 2" xfId="41315"/>
    <cellStyle name="SAPBEXHLevel1 3 4 2 4 5" xfId="41316"/>
    <cellStyle name="SAPBEXHLevel1 3 4 2 4 5 2" xfId="41317"/>
    <cellStyle name="SAPBEXHLevel1 3 4 2 4 6" xfId="41318"/>
    <cellStyle name="SAPBEXHLevel1 3 4 2 5" xfId="41319"/>
    <cellStyle name="SAPBEXHLevel1 3 4 2 5 2" xfId="41320"/>
    <cellStyle name="SAPBEXHLevel1 3 4 2 5 2 2" xfId="41321"/>
    <cellStyle name="SAPBEXHLevel1 3 4 2 5 3" xfId="41322"/>
    <cellStyle name="SAPBEXHLevel1 3 4 2 6" xfId="41323"/>
    <cellStyle name="SAPBEXHLevel1 3 4 2_Other Benefits Allocation %" xfId="41324"/>
    <cellStyle name="SAPBEXHLevel1 3 4 3" xfId="41325"/>
    <cellStyle name="SAPBEXHLevel1 3 4 3 2" xfId="41326"/>
    <cellStyle name="SAPBEXHLevel1 3 4 3 2 2" xfId="41327"/>
    <cellStyle name="SAPBEXHLevel1 3 4 3 2 2 2" xfId="41328"/>
    <cellStyle name="SAPBEXHLevel1 3 4 3 2 3" xfId="41329"/>
    <cellStyle name="SAPBEXHLevel1 3 4 3 3" xfId="41330"/>
    <cellStyle name="SAPBEXHLevel1 3 4 3 3 2" xfId="41331"/>
    <cellStyle name="SAPBEXHLevel1 3 4 3 3 2 2" xfId="41332"/>
    <cellStyle name="SAPBEXHLevel1 3 4 3 3 3" xfId="41333"/>
    <cellStyle name="SAPBEXHLevel1 3 4 3 4" xfId="41334"/>
    <cellStyle name="SAPBEXHLevel1 3 4 3 4 2" xfId="41335"/>
    <cellStyle name="SAPBEXHLevel1 3 4 3 5" xfId="41336"/>
    <cellStyle name="SAPBEXHLevel1 3 4 3 5 2" xfId="41337"/>
    <cellStyle name="SAPBEXHLevel1 3 4 3 6" xfId="41338"/>
    <cellStyle name="SAPBEXHLevel1 3 4 4" xfId="41339"/>
    <cellStyle name="SAPBEXHLevel1 3 4 4 2" xfId="41340"/>
    <cellStyle name="SAPBEXHLevel1 3 4 4 2 2" xfId="41341"/>
    <cellStyle name="SAPBEXHLevel1 3 4 4 2 2 2" xfId="41342"/>
    <cellStyle name="SAPBEXHLevel1 3 4 4 2 3" xfId="41343"/>
    <cellStyle name="SAPBEXHLevel1 3 4 4 3" xfId="41344"/>
    <cellStyle name="SAPBEXHLevel1 3 4 4 3 2" xfId="41345"/>
    <cellStyle name="SAPBEXHLevel1 3 4 4 3 2 2" xfId="41346"/>
    <cellStyle name="SAPBEXHLevel1 3 4 4 3 3" xfId="41347"/>
    <cellStyle name="SAPBEXHLevel1 3 4 4 4" xfId="41348"/>
    <cellStyle name="SAPBEXHLevel1 3 4 4 4 2" xfId="41349"/>
    <cellStyle name="SAPBEXHLevel1 3 4 4 5" xfId="41350"/>
    <cellStyle name="SAPBEXHLevel1 3 4 4 5 2" xfId="41351"/>
    <cellStyle name="SAPBEXHLevel1 3 4 4 6" xfId="41352"/>
    <cellStyle name="SAPBEXHLevel1 3 4 5" xfId="41353"/>
    <cellStyle name="SAPBEXHLevel1 3 4 5 2" xfId="41354"/>
    <cellStyle name="SAPBEXHLevel1 3 4 5 2 2" xfId="41355"/>
    <cellStyle name="SAPBEXHLevel1 3 4 5 2 2 2" xfId="41356"/>
    <cellStyle name="SAPBEXHLevel1 3 4 5 2 3" xfId="41357"/>
    <cellStyle name="SAPBEXHLevel1 3 4 5 3" xfId="41358"/>
    <cellStyle name="SAPBEXHLevel1 3 4 5 3 2" xfId="41359"/>
    <cellStyle name="SAPBEXHLevel1 3 4 5 3 2 2" xfId="41360"/>
    <cellStyle name="SAPBEXHLevel1 3 4 5 3 3" xfId="41361"/>
    <cellStyle name="SAPBEXHLevel1 3 4 5 4" xfId="41362"/>
    <cellStyle name="SAPBEXHLevel1 3 4 5 4 2" xfId="41363"/>
    <cellStyle name="SAPBEXHLevel1 3 4 5 5" xfId="41364"/>
    <cellStyle name="SAPBEXHLevel1 3 4 5 5 2" xfId="41365"/>
    <cellStyle name="SAPBEXHLevel1 3 4 5 6" xfId="41366"/>
    <cellStyle name="SAPBEXHLevel1 3 4 6" xfId="41367"/>
    <cellStyle name="SAPBEXHLevel1 3 4 6 2" xfId="41368"/>
    <cellStyle name="SAPBEXHLevel1 3 4 6 2 2" xfId="41369"/>
    <cellStyle name="SAPBEXHLevel1 3 4 6 2 3" xfId="41370"/>
    <cellStyle name="SAPBEXHLevel1 3 4 6 3" xfId="41371"/>
    <cellStyle name="SAPBEXHLevel1 3 4 6 4" xfId="41372"/>
    <cellStyle name="SAPBEXHLevel1 3 4 7" xfId="41373"/>
    <cellStyle name="SAPBEXHLevel1 3 4 7 2" xfId="41374"/>
    <cellStyle name="SAPBEXHLevel1 3 4 7 3" xfId="41375"/>
    <cellStyle name="SAPBEXHLevel1 3 4 8" xfId="41376"/>
    <cellStyle name="SAPBEXHLevel1 3 4 9" xfId="41377"/>
    <cellStyle name="SAPBEXHLevel1 3 4_Other Benefits Allocation %" xfId="41378"/>
    <cellStyle name="SAPBEXHLevel1 3 5" xfId="41379"/>
    <cellStyle name="SAPBEXHLevel1 3 5 2" xfId="41380"/>
    <cellStyle name="SAPBEXHLevel1 3 5 2 2" xfId="41381"/>
    <cellStyle name="SAPBEXHLevel1 3 5 2 3" xfId="41382"/>
    <cellStyle name="SAPBEXHLevel1 3 5 3" xfId="41383"/>
    <cellStyle name="SAPBEXHLevel1 3 5 4" xfId="41384"/>
    <cellStyle name="SAPBEXHLevel1 3 6" xfId="41385"/>
    <cellStyle name="SAPBEXHLevel1 3 6 2" xfId="41386"/>
    <cellStyle name="SAPBEXHLevel1 3 6 2 2" xfId="41387"/>
    <cellStyle name="SAPBEXHLevel1 3 6 2 2 2" xfId="41388"/>
    <cellStyle name="SAPBEXHLevel1 3 6 2 2 2 2" xfId="41389"/>
    <cellStyle name="SAPBEXHLevel1 3 6 2 2 3" xfId="41390"/>
    <cellStyle name="SAPBEXHLevel1 3 6 2 3" xfId="41391"/>
    <cellStyle name="SAPBEXHLevel1 3 6 2 3 2" xfId="41392"/>
    <cellStyle name="SAPBEXHLevel1 3 6 2 3 2 2" xfId="41393"/>
    <cellStyle name="SAPBEXHLevel1 3 6 2 3 3" xfId="41394"/>
    <cellStyle name="SAPBEXHLevel1 3 6 2 4" xfId="41395"/>
    <cellStyle name="SAPBEXHLevel1 3 6 2 4 2" xfId="41396"/>
    <cellStyle name="SAPBEXHLevel1 3 6 2 5" xfId="41397"/>
    <cellStyle name="SAPBEXHLevel1 3 6 2 5 2" xfId="41398"/>
    <cellStyle name="SAPBEXHLevel1 3 6 2 6" xfId="41399"/>
    <cellStyle name="SAPBEXHLevel1 3 6 3" xfId="41400"/>
    <cellStyle name="SAPBEXHLevel1 3 6 3 2" xfId="41401"/>
    <cellStyle name="SAPBEXHLevel1 3 6 3 2 2" xfId="41402"/>
    <cellStyle name="SAPBEXHLevel1 3 6 3 2 2 2" xfId="41403"/>
    <cellStyle name="SAPBEXHLevel1 3 6 3 2 3" xfId="41404"/>
    <cellStyle name="SAPBEXHLevel1 3 6 3 3" xfId="41405"/>
    <cellStyle name="SAPBEXHLevel1 3 6 3 3 2" xfId="41406"/>
    <cellStyle name="SAPBEXHLevel1 3 6 3 3 2 2" xfId="41407"/>
    <cellStyle name="SAPBEXHLevel1 3 6 3 3 3" xfId="41408"/>
    <cellStyle name="SAPBEXHLevel1 3 6 3 4" xfId="41409"/>
    <cellStyle name="SAPBEXHLevel1 3 6 3 4 2" xfId="41410"/>
    <cellStyle name="SAPBEXHLevel1 3 6 3 5" xfId="41411"/>
    <cellStyle name="SAPBEXHLevel1 3 6 3 5 2" xfId="41412"/>
    <cellStyle name="SAPBEXHLevel1 3 6 3 6" xfId="41413"/>
    <cellStyle name="SAPBEXHLevel1 3 6 4" xfId="41414"/>
    <cellStyle name="SAPBEXHLevel1 3 6 4 2" xfId="41415"/>
    <cellStyle name="SAPBEXHLevel1 3 6 4 2 2" xfId="41416"/>
    <cellStyle name="SAPBEXHLevel1 3 6 4 3" xfId="41417"/>
    <cellStyle name="SAPBEXHLevel1 3 6 5" xfId="41418"/>
    <cellStyle name="SAPBEXHLevel1 3 6 5 2" xfId="41419"/>
    <cellStyle name="SAPBEXHLevel1 3 6 5 2 2" xfId="41420"/>
    <cellStyle name="SAPBEXHLevel1 3 6 5 3" xfId="41421"/>
    <cellStyle name="SAPBEXHLevel1 3 6 6" xfId="41422"/>
    <cellStyle name="SAPBEXHLevel1 3 6 6 2" xfId="41423"/>
    <cellStyle name="SAPBEXHLevel1 3 6 7" xfId="41424"/>
    <cellStyle name="SAPBEXHLevel1 3 6 7 2" xfId="41425"/>
    <cellStyle name="SAPBEXHLevel1 3 6 8" xfId="41426"/>
    <cellStyle name="SAPBEXHLevel1 3 6_Other Benefits Allocation %" xfId="41427"/>
    <cellStyle name="SAPBEXHLevel1 3 7" xfId="41428"/>
    <cellStyle name="SAPBEXHLevel1 3 7 2" xfId="41429"/>
    <cellStyle name="SAPBEXHLevel1 3 7 2 2" xfId="41430"/>
    <cellStyle name="SAPBEXHLevel1 3 7 2 3" xfId="41431"/>
    <cellStyle name="SAPBEXHLevel1 3 7 3" xfId="41432"/>
    <cellStyle name="SAPBEXHLevel1 3 7 4" xfId="41433"/>
    <cellStyle name="SAPBEXHLevel1 3 8" xfId="41434"/>
    <cellStyle name="SAPBEXHLevel1 3 8 2" xfId="41435"/>
    <cellStyle name="SAPBEXHLevel1 3 8 2 2" xfId="41436"/>
    <cellStyle name="SAPBEXHLevel1 3 8 2 3" xfId="41437"/>
    <cellStyle name="SAPBEXHLevel1 3 8 3" xfId="41438"/>
    <cellStyle name="SAPBEXHLevel1 3 8 4" xfId="41439"/>
    <cellStyle name="SAPBEXHLevel1 3 9" xfId="41440"/>
    <cellStyle name="SAPBEXHLevel1 3 9 2" xfId="41441"/>
    <cellStyle name="SAPBEXHLevel1 3 9 2 2" xfId="41442"/>
    <cellStyle name="SAPBEXHLevel1 3 9 2 3" xfId="41443"/>
    <cellStyle name="SAPBEXHLevel1 3 9 3" xfId="41444"/>
    <cellStyle name="SAPBEXHLevel1 3 9 4" xfId="41445"/>
    <cellStyle name="SAPBEXHLevel1 3_401K Summary" xfId="41446"/>
    <cellStyle name="SAPBEXHLevel1 30" xfId="41447"/>
    <cellStyle name="SAPBEXHLevel1 30 2" xfId="41448"/>
    <cellStyle name="SAPBEXHLevel1 31" xfId="41449"/>
    <cellStyle name="SAPBEXHLevel1 31 2" xfId="41450"/>
    <cellStyle name="SAPBEXHLevel1 32" xfId="41451"/>
    <cellStyle name="SAPBEXHLevel1 32 2" xfId="41452"/>
    <cellStyle name="SAPBEXHLevel1 33" xfId="41453"/>
    <cellStyle name="SAPBEXHLevel1 34" xfId="41454"/>
    <cellStyle name="SAPBEXHLevel1 35" xfId="41455"/>
    <cellStyle name="SAPBEXHLevel1 36" xfId="41456"/>
    <cellStyle name="SAPBEXHLevel1 37" xfId="41457"/>
    <cellStyle name="SAPBEXHLevel1 38" xfId="41458"/>
    <cellStyle name="SAPBEXHLevel1 39" xfId="41459"/>
    <cellStyle name="SAPBEXHLevel1 4" xfId="41460"/>
    <cellStyle name="SAPBEXHLevel1 4 10" xfId="41461"/>
    <cellStyle name="SAPBEXHLevel1 4 10 2" xfId="41462"/>
    <cellStyle name="SAPBEXHLevel1 4 10 2 2" xfId="41463"/>
    <cellStyle name="SAPBEXHLevel1 4 10 3" xfId="41464"/>
    <cellStyle name="SAPBEXHLevel1 4 11" xfId="41465"/>
    <cellStyle name="SAPBEXHLevel1 4 11 2" xfId="41466"/>
    <cellStyle name="SAPBEXHLevel1 4 11 2 2" xfId="41467"/>
    <cellStyle name="SAPBEXHLevel1 4 11 3" xfId="41468"/>
    <cellStyle name="SAPBEXHLevel1 4 12" xfId="41469"/>
    <cellStyle name="SAPBEXHLevel1 4 12 2" xfId="41470"/>
    <cellStyle name="SAPBEXHLevel1 4 12 2 2" xfId="41471"/>
    <cellStyle name="SAPBEXHLevel1 4 12 3" xfId="41472"/>
    <cellStyle name="SAPBEXHLevel1 4 13" xfId="41473"/>
    <cellStyle name="SAPBEXHLevel1 4 2" xfId="41474"/>
    <cellStyle name="SAPBEXHLevel1 4 2 2" xfId="41475"/>
    <cellStyle name="SAPBEXHLevel1 4 2 2 2" xfId="41476"/>
    <cellStyle name="SAPBEXHLevel1 4 2 2 2 2" xfId="41477"/>
    <cellStyle name="SAPBEXHLevel1 4 2 2 2 2 2" xfId="41478"/>
    <cellStyle name="SAPBEXHLevel1 4 2 2 2 2 2 2" xfId="41479"/>
    <cellStyle name="SAPBEXHLevel1 4 2 2 2 2 3" xfId="41480"/>
    <cellStyle name="SAPBEXHLevel1 4 2 2 2 3" xfId="41481"/>
    <cellStyle name="SAPBEXHLevel1 4 2 2 2 3 2" xfId="41482"/>
    <cellStyle name="SAPBEXHLevel1 4 2 2 2 3 2 2" xfId="41483"/>
    <cellStyle name="SAPBEXHLevel1 4 2 2 2 3 3" xfId="41484"/>
    <cellStyle name="SAPBEXHLevel1 4 2 2 2 4" xfId="41485"/>
    <cellStyle name="SAPBEXHLevel1 4 2 2 2 4 2" xfId="41486"/>
    <cellStyle name="SAPBEXHLevel1 4 2 2 2 5" xfId="41487"/>
    <cellStyle name="SAPBEXHLevel1 4 2 2 2 5 2" xfId="41488"/>
    <cellStyle name="SAPBEXHLevel1 4 2 2 2 6" xfId="41489"/>
    <cellStyle name="SAPBEXHLevel1 4 2 2 3" xfId="41490"/>
    <cellStyle name="SAPBEXHLevel1 4 2 2 3 2" xfId="41491"/>
    <cellStyle name="SAPBEXHLevel1 4 2 2 3 2 2" xfId="41492"/>
    <cellStyle name="SAPBEXHLevel1 4 2 2 3 2 2 2" xfId="41493"/>
    <cellStyle name="SAPBEXHLevel1 4 2 2 3 2 3" xfId="41494"/>
    <cellStyle name="SAPBEXHLevel1 4 2 2 3 3" xfId="41495"/>
    <cellStyle name="SAPBEXHLevel1 4 2 2 3 3 2" xfId="41496"/>
    <cellStyle name="SAPBEXHLevel1 4 2 2 3 3 2 2" xfId="41497"/>
    <cellStyle name="SAPBEXHLevel1 4 2 2 3 3 3" xfId="41498"/>
    <cellStyle name="SAPBEXHLevel1 4 2 2 3 4" xfId="41499"/>
    <cellStyle name="SAPBEXHLevel1 4 2 2 3 4 2" xfId="41500"/>
    <cellStyle name="SAPBEXHLevel1 4 2 2 3 5" xfId="41501"/>
    <cellStyle name="SAPBEXHLevel1 4 2 2 3 5 2" xfId="41502"/>
    <cellStyle name="SAPBEXHLevel1 4 2 2 3 6" xfId="41503"/>
    <cellStyle name="SAPBEXHLevel1 4 2 2 4" xfId="41504"/>
    <cellStyle name="SAPBEXHLevel1 4 2 2 4 2" xfId="41505"/>
    <cellStyle name="SAPBEXHLevel1 4 2 2 4 2 2" xfId="41506"/>
    <cellStyle name="SAPBEXHLevel1 4 2 2 4 3" xfId="41507"/>
    <cellStyle name="SAPBEXHLevel1 4 2 2 5" xfId="41508"/>
    <cellStyle name="SAPBEXHLevel1 4 2 2 5 2" xfId="41509"/>
    <cellStyle name="SAPBEXHLevel1 4 2 2 5 2 2" xfId="41510"/>
    <cellStyle name="SAPBEXHLevel1 4 2 2 5 3" xfId="41511"/>
    <cellStyle name="SAPBEXHLevel1 4 2 2 6" xfId="41512"/>
    <cellStyle name="SAPBEXHLevel1 4 2 2 6 2" xfId="41513"/>
    <cellStyle name="SAPBEXHLevel1 4 2 2 7" xfId="41514"/>
    <cellStyle name="SAPBEXHLevel1 4 2 2 7 2" xfId="41515"/>
    <cellStyle name="SAPBEXHLevel1 4 2 2 8" xfId="41516"/>
    <cellStyle name="SAPBEXHLevel1 4 2 2_Other Benefits Allocation %" xfId="41517"/>
    <cellStyle name="SAPBEXHLevel1 4 2 3" xfId="41518"/>
    <cellStyle name="SAPBEXHLevel1 4 2 3 2" xfId="41519"/>
    <cellStyle name="SAPBEXHLevel1 4 2 3 2 2" xfId="41520"/>
    <cellStyle name="SAPBEXHLevel1 4 2 3 3" xfId="41521"/>
    <cellStyle name="SAPBEXHLevel1 4 2 4" xfId="41522"/>
    <cellStyle name="SAPBEXHLevel1 4 2_Other Benefits Allocation %" xfId="41523"/>
    <cellStyle name="SAPBEXHLevel1 4 3" xfId="41524"/>
    <cellStyle name="SAPBEXHLevel1 4 3 2" xfId="41525"/>
    <cellStyle name="SAPBEXHLevel1 4 3 2 2" xfId="41526"/>
    <cellStyle name="SAPBEXHLevel1 4 3 2 2 2" xfId="41527"/>
    <cellStyle name="SAPBEXHLevel1 4 3 2 2 2 2" xfId="41528"/>
    <cellStyle name="SAPBEXHLevel1 4 3 2 2 2 2 2" xfId="41529"/>
    <cellStyle name="SAPBEXHLevel1 4 3 2 2 2 3" xfId="41530"/>
    <cellStyle name="SAPBEXHLevel1 4 3 2 2 3" xfId="41531"/>
    <cellStyle name="SAPBEXHLevel1 4 3 2 2 3 2" xfId="41532"/>
    <cellStyle name="SAPBEXHLevel1 4 3 2 2 3 2 2" xfId="41533"/>
    <cellStyle name="SAPBEXHLevel1 4 3 2 2 3 3" xfId="41534"/>
    <cellStyle name="SAPBEXHLevel1 4 3 2 2 4" xfId="41535"/>
    <cellStyle name="SAPBEXHLevel1 4 3 2 2 4 2" xfId="41536"/>
    <cellStyle name="SAPBEXHLevel1 4 3 2 2 5" xfId="41537"/>
    <cellStyle name="SAPBEXHLevel1 4 3 2 2 5 2" xfId="41538"/>
    <cellStyle name="SAPBEXHLevel1 4 3 2 2 6" xfId="41539"/>
    <cellStyle name="SAPBEXHLevel1 4 3 2 3" xfId="41540"/>
    <cellStyle name="SAPBEXHLevel1 4 3 2 3 2" xfId="41541"/>
    <cellStyle name="SAPBEXHLevel1 4 3 2 3 2 2" xfId="41542"/>
    <cellStyle name="SAPBEXHLevel1 4 3 2 3 2 2 2" xfId="41543"/>
    <cellStyle name="SAPBEXHLevel1 4 3 2 3 2 3" xfId="41544"/>
    <cellStyle name="SAPBEXHLevel1 4 3 2 3 3" xfId="41545"/>
    <cellStyle name="SAPBEXHLevel1 4 3 2 3 3 2" xfId="41546"/>
    <cellStyle name="SAPBEXHLevel1 4 3 2 3 3 2 2" xfId="41547"/>
    <cellStyle name="SAPBEXHLevel1 4 3 2 3 3 3" xfId="41548"/>
    <cellStyle name="SAPBEXHLevel1 4 3 2 3 4" xfId="41549"/>
    <cellStyle name="SAPBEXHLevel1 4 3 2 3 4 2" xfId="41550"/>
    <cellStyle name="SAPBEXHLevel1 4 3 2 3 5" xfId="41551"/>
    <cellStyle name="SAPBEXHLevel1 4 3 2 3 5 2" xfId="41552"/>
    <cellStyle name="SAPBEXHLevel1 4 3 2 3 6" xfId="41553"/>
    <cellStyle name="SAPBEXHLevel1 4 3 2 4" xfId="41554"/>
    <cellStyle name="SAPBEXHLevel1 4 3 2 4 2" xfId="41555"/>
    <cellStyle name="SAPBEXHLevel1 4 3 2 4 2 2" xfId="41556"/>
    <cellStyle name="SAPBEXHLevel1 4 3 2 4 3" xfId="41557"/>
    <cellStyle name="SAPBEXHLevel1 4 3 2 5" xfId="41558"/>
    <cellStyle name="SAPBEXHLevel1 4 3 2 5 2" xfId="41559"/>
    <cellStyle name="SAPBEXHLevel1 4 3 2 5 2 2" xfId="41560"/>
    <cellStyle name="SAPBEXHLevel1 4 3 2 5 3" xfId="41561"/>
    <cellStyle name="SAPBEXHLevel1 4 3 2 6" xfId="41562"/>
    <cellStyle name="SAPBEXHLevel1 4 3 2 6 2" xfId="41563"/>
    <cellStyle name="SAPBEXHLevel1 4 3 2 7" xfId="41564"/>
    <cellStyle name="SAPBEXHLevel1 4 3 2 7 2" xfId="41565"/>
    <cellStyle name="SAPBEXHLevel1 4 3 2 8" xfId="41566"/>
    <cellStyle name="SAPBEXHLevel1 4 3 2_Other Benefits Allocation %" xfId="41567"/>
    <cellStyle name="SAPBEXHLevel1 4 3 3" xfId="41568"/>
    <cellStyle name="SAPBEXHLevel1 4 3 3 2" xfId="41569"/>
    <cellStyle name="SAPBEXHLevel1 4 3 3 2 2" xfId="41570"/>
    <cellStyle name="SAPBEXHLevel1 4 3 3 3" xfId="41571"/>
    <cellStyle name="SAPBEXHLevel1 4 3 4" xfId="41572"/>
    <cellStyle name="SAPBEXHLevel1 4 3_Other Benefits Allocation %" xfId="41573"/>
    <cellStyle name="SAPBEXHLevel1 4 4" xfId="41574"/>
    <cellStyle name="SAPBEXHLevel1 4 4 2" xfId="41575"/>
    <cellStyle name="SAPBEXHLevel1 4 4 2 2" xfId="41576"/>
    <cellStyle name="SAPBEXHLevel1 4 4 2 3" xfId="41577"/>
    <cellStyle name="SAPBEXHLevel1 4 4 3" xfId="41578"/>
    <cellStyle name="SAPBEXHLevel1 4 4 4" xfId="41579"/>
    <cellStyle name="SAPBEXHLevel1 4 4_Other Benefits Allocation %" xfId="41580"/>
    <cellStyle name="SAPBEXHLevel1 4 5" xfId="41581"/>
    <cellStyle name="SAPBEXHLevel1 4 5 2" xfId="41582"/>
    <cellStyle name="SAPBEXHLevel1 4 5 2 2" xfId="41583"/>
    <cellStyle name="SAPBEXHLevel1 4 5 2 2 2" xfId="41584"/>
    <cellStyle name="SAPBEXHLevel1 4 5 2 2 2 2" xfId="41585"/>
    <cellStyle name="SAPBEXHLevel1 4 5 2 2 3" xfId="41586"/>
    <cellStyle name="SAPBEXHLevel1 4 5 2 3" xfId="41587"/>
    <cellStyle name="SAPBEXHLevel1 4 5 2 3 2" xfId="41588"/>
    <cellStyle name="SAPBEXHLevel1 4 5 2 3 2 2" xfId="41589"/>
    <cellStyle name="SAPBEXHLevel1 4 5 2 3 3" xfId="41590"/>
    <cellStyle name="SAPBEXHLevel1 4 5 2 4" xfId="41591"/>
    <cellStyle name="SAPBEXHLevel1 4 5 2 4 2" xfId="41592"/>
    <cellStyle name="SAPBEXHLevel1 4 5 2 5" xfId="41593"/>
    <cellStyle name="SAPBEXHLevel1 4 5 2 5 2" xfId="41594"/>
    <cellStyle name="SAPBEXHLevel1 4 5 2 6" xfId="41595"/>
    <cellStyle name="SAPBEXHLevel1 4 5 3" xfId="41596"/>
    <cellStyle name="SAPBEXHLevel1 4 5 3 2" xfId="41597"/>
    <cellStyle name="SAPBEXHLevel1 4 5 3 2 2" xfId="41598"/>
    <cellStyle name="SAPBEXHLevel1 4 5 3 2 2 2" xfId="41599"/>
    <cellStyle name="SAPBEXHLevel1 4 5 3 2 3" xfId="41600"/>
    <cellStyle name="SAPBEXHLevel1 4 5 3 3" xfId="41601"/>
    <cellStyle name="SAPBEXHLevel1 4 5 3 3 2" xfId="41602"/>
    <cellStyle name="SAPBEXHLevel1 4 5 3 3 2 2" xfId="41603"/>
    <cellStyle name="SAPBEXHLevel1 4 5 3 3 3" xfId="41604"/>
    <cellStyle name="SAPBEXHLevel1 4 5 3 4" xfId="41605"/>
    <cellStyle name="SAPBEXHLevel1 4 5 3 4 2" xfId="41606"/>
    <cellStyle name="SAPBEXHLevel1 4 5 3 5" xfId="41607"/>
    <cellStyle name="SAPBEXHLevel1 4 5 3 5 2" xfId="41608"/>
    <cellStyle name="SAPBEXHLevel1 4 5 3 6" xfId="41609"/>
    <cellStyle name="SAPBEXHLevel1 4 5 4" xfId="41610"/>
    <cellStyle name="SAPBEXHLevel1 4 5 4 2" xfId="41611"/>
    <cellStyle name="SAPBEXHLevel1 4 5 4 2 2" xfId="41612"/>
    <cellStyle name="SAPBEXHLevel1 4 5 4 3" xfId="41613"/>
    <cellStyle name="SAPBEXHLevel1 4 5 5" xfId="41614"/>
    <cellStyle name="SAPBEXHLevel1 4 5 5 2" xfId="41615"/>
    <cellStyle name="SAPBEXHLevel1 4 5 5 2 2" xfId="41616"/>
    <cellStyle name="SAPBEXHLevel1 4 5 5 3" xfId="41617"/>
    <cellStyle name="SAPBEXHLevel1 4 5 6" xfId="41618"/>
    <cellStyle name="SAPBEXHLevel1 4 5 6 2" xfId="41619"/>
    <cellStyle name="SAPBEXHLevel1 4 5 7" xfId="41620"/>
    <cellStyle name="SAPBEXHLevel1 4 5 7 2" xfId="41621"/>
    <cellStyle name="SAPBEXHLevel1 4 5 8" xfId="41622"/>
    <cellStyle name="SAPBEXHLevel1 4 5_Other Benefits Allocation %" xfId="41623"/>
    <cellStyle name="SAPBEXHLevel1 4 6" xfId="41624"/>
    <cellStyle name="SAPBEXHLevel1 4 6 2" xfId="41625"/>
    <cellStyle name="SAPBEXHLevel1 4 6 2 2" xfId="41626"/>
    <cellStyle name="SAPBEXHLevel1 4 6 2 3" xfId="41627"/>
    <cellStyle name="SAPBEXHLevel1 4 6 3" xfId="41628"/>
    <cellStyle name="SAPBEXHLevel1 4 6 4" xfId="41629"/>
    <cellStyle name="SAPBEXHLevel1 4 7" xfId="41630"/>
    <cellStyle name="SAPBEXHLevel1 4 7 2" xfId="41631"/>
    <cellStyle name="SAPBEXHLevel1 4 7 2 2" xfId="41632"/>
    <cellStyle name="SAPBEXHLevel1 4 7 3" xfId="41633"/>
    <cellStyle name="SAPBEXHLevel1 4 8" xfId="41634"/>
    <cellStyle name="SAPBEXHLevel1 4 8 2" xfId="41635"/>
    <cellStyle name="SAPBEXHLevel1 4 8 2 2" xfId="41636"/>
    <cellStyle name="SAPBEXHLevel1 4 8 3" xfId="41637"/>
    <cellStyle name="SAPBEXHLevel1 4 9" xfId="41638"/>
    <cellStyle name="SAPBEXHLevel1 4 9 2" xfId="41639"/>
    <cellStyle name="SAPBEXHLevel1 4 9 2 2" xfId="41640"/>
    <cellStyle name="SAPBEXHLevel1 4 9 3" xfId="41641"/>
    <cellStyle name="SAPBEXHLevel1 4_401K Summary" xfId="41642"/>
    <cellStyle name="SAPBEXHLevel1 40" xfId="41643"/>
    <cellStyle name="SAPBEXHLevel1 41" xfId="41644"/>
    <cellStyle name="SAPBEXHLevel1 42" xfId="41645"/>
    <cellStyle name="SAPBEXHLevel1 43" xfId="41646"/>
    <cellStyle name="SAPBEXHLevel1 44" xfId="41647"/>
    <cellStyle name="SAPBEXHLevel1 45" xfId="41648"/>
    <cellStyle name="SAPBEXHLevel1 46" xfId="41649"/>
    <cellStyle name="SAPBEXHLevel1 5" xfId="41650"/>
    <cellStyle name="SAPBEXHLevel1 5 10" xfId="41651"/>
    <cellStyle name="SAPBEXHLevel1 5 11" xfId="41652"/>
    <cellStyle name="SAPBEXHLevel1 5 11 2" xfId="41653"/>
    <cellStyle name="SAPBEXHLevel1 5 11 2 2" xfId="41654"/>
    <cellStyle name="SAPBEXHLevel1 5 11 3" xfId="41655"/>
    <cellStyle name="SAPBEXHLevel1 5 12" xfId="41656"/>
    <cellStyle name="SAPBEXHLevel1 5 2" xfId="41657"/>
    <cellStyle name="SAPBEXHLevel1 5 2 2" xfId="41658"/>
    <cellStyle name="SAPBEXHLevel1 5 2 2 2" xfId="41659"/>
    <cellStyle name="SAPBEXHLevel1 5 2 2 2 2" xfId="41660"/>
    <cellStyle name="SAPBEXHLevel1 5 2 2 2 2 2" xfId="41661"/>
    <cellStyle name="SAPBEXHLevel1 5 2 2 2 2 2 2" xfId="41662"/>
    <cellStyle name="SAPBEXHLevel1 5 2 2 2 2 3" xfId="41663"/>
    <cellStyle name="SAPBEXHLevel1 5 2 2 2 3" xfId="41664"/>
    <cellStyle name="SAPBEXHLevel1 5 2 2 2 3 2" xfId="41665"/>
    <cellStyle name="SAPBEXHLevel1 5 2 2 2 3 2 2" xfId="41666"/>
    <cellStyle name="SAPBEXHLevel1 5 2 2 2 3 3" xfId="41667"/>
    <cellStyle name="SAPBEXHLevel1 5 2 2 2 4" xfId="41668"/>
    <cellStyle name="SAPBEXHLevel1 5 2 2 2 4 2" xfId="41669"/>
    <cellStyle name="SAPBEXHLevel1 5 2 2 2 5" xfId="41670"/>
    <cellStyle name="SAPBEXHLevel1 5 2 2 2 5 2" xfId="41671"/>
    <cellStyle name="SAPBEXHLevel1 5 2 2 2 6" xfId="41672"/>
    <cellStyle name="SAPBEXHLevel1 5 2 2 3" xfId="41673"/>
    <cellStyle name="SAPBEXHLevel1 5 2 2 3 2" xfId="41674"/>
    <cellStyle name="SAPBEXHLevel1 5 2 2 3 2 2" xfId="41675"/>
    <cellStyle name="SAPBEXHLevel1 5 2 2 3 2 2 2" xfId="41676"/>
    <cellStyle name="SAPBEXHLevel1 5 2 2 3 2 3" xfId="41677"/>
    <cellStyle name="SAPBEXHLevel1 5 2 2 3 3" xfId="41678"/>
    <cellStyle name="SAPBEXHLevel1 5 2 2 3 3 2" xfId="41679"/>
    <cellStyle name="SAPBEXHLevel1 5 2 2 3 3 2 2" xfId="41680"/>
    <cellStyle name="SAPBEXHLevel1 5 2 2 3 3 3" xfId="41681"/>
    <cellStyle name="SAPBEXHLevel1 5 2 2 3 4" xfId="41682"/>
    <cellStyle name="SAPBEXHLevel1 5 2 2 3 4 2" xfId="41683"/>
    <cellStyle name="SAPBEXHLevel1 5 2 2 3 5" xfId="41684"/>
    <cellStyle name="SAPBEXHLevel1 5 2 2 3 5 2" xfId="41685"/>
    <cellStyle name="SAPBEXHLevel1 5 2 2 3 6" xfId="41686"/>
    <cellStyle name="SAPBEXHLevel1 5 2 2 4" xfId="41687"/>
    <cellStyle name="SAPBEXHLevel1 5 2 2 4 2" xfId="41688"/>
    <cellStyle name="SAPBEXHLevel1 5 2 2 4 2 2" xfId="41689"/>
    <cellStyle name="SAPBEXHLevel1 5 2 2 4 3" xfId="41690"/>
    <cellStyle name="SAPBEXHLevel1 5 2 2 5" xfId="41691"/>
    <cellStyle name="SAPBEXHLevel1 5 2 2 5 2" xfId="41692"/>
    <cellStyle name="SAPBEXHLevel1 5 2 2 5 2 2" xfId="41693"/>
    <cellStyle name="SAPBEXHLevel1 5 2 2 5 3" xfId="41694"/>
    <cellStyle name="SAPBEXHLevel1 5 2 2 6" xfId="41695"/>
    <cellStyle name="SAPBEXHLevel1 5 2 2 6 2" xfId="41696"/>
    <cellStyle name="SAPBEXHLevel1 5 2 2 7" xfId="41697"/>
    <cellStyle name="SAPBEXHLevel1 5 2 2 7 2" xfId="41698"/>
    <cellStyle name="SAPBEXHLevel1 5 2 2 8" xfId="41699"/>
    <cellStyle name="SAPBEXHLevel1 5 2 2_Other Benefits Allocation %" xfId="41700"/>
    <cellStyle name="SAPBEXHLevel1 5 2 3" xfId="41701"/>
    <cellStyle name="SAPBEXHLevel1 5 2 3 2" xfId="41702"/>
    <cellStyle name="SAPBEXHLevel1 5 2 3 2 2" xfId="41703"/>
    <cellStyle name="SAPBEXHLevel1 5 2 3 3" xfId="41704"/>
    <cellStyle name="SAPBEXHLevel1 5 2 4" xfId="41705"/>
    <cellStyle name="SAPBEXHLevel1 5 2_Other Benefits Allocation %" xfId="41706"/>
    <cellStyle name="SAPBEXHLevel1 5 3" xfId="41707"/>
    <cellStyle name="SAPBEXHLevel1 5 3 2" xfId="41708"/>
    <cellStyle name="SAPBEXHLevel1 5 3 2 2" xfId="41709"/>
    <cellStyle name="SAPBEXHLevel1 5 3 2 2 2" xfId="41710"/>
    <cellStyle name="SAPBEXHLevel1 5 3 2 2 2 2" xfId="41711"/>
    <cellStyle name="SAPBEXHLevel1 5 3 2 2 2 2 2" xfId="41712"/>
    <cellStyle name="SAPBEXHLevel1 5 3 2 2 2 3" xfId="41713"/>
    <cellStyle name="SAPBEXHLevel1 5 3 2 2 3" xfId="41714"/>
    <cellStyle name="SAPBEXHLevel1 5 3 2 2 3 2" xfId="41715"/>
    <cellStyle name="SAPBEXHLevel1 5 3 2 2 3 2 2" xfId="41716"/>
    <cellStyle name="SAPBEXHLevel1 5 3 2 2 3 3" xfId="41717"/>
    <cellStyle name="SAPBEXHLevel1 5 3 2 2 4" xfId="41718"/>
    <cellStyle name="SAPBEXHLevel1 5 3 2 2 4 2" xfId="41719"/>
    <cellStyle name="SAPBEXHLevel1 5 3 2 2 5" xfId="41720"/>
    <cellStyle name="SAPBEXHLevel1 5 3 2 2 5 2" xfId="41721"/>
    <cellStyle name="SAPBEXHLevel1 5 3 2 2 6" xfId="41722"/>
    <cellStyle name="SAPBEXHLevel1 5 3 2 3" xfId="41723"/>
    <cellStyle name="SAPBEXHLevel1 5 3 2 3 2" xfId="41724"/>
    <cellStyle name="SAPBEXHLevel1 5 3 2 3 2 2" xfId="41725"/>
    <cellStyle name="SAPBEXHLevel1 5 3 2 3 2 2 2" xfId="41726"/>
    <cellStyle name="SAPBEXHLevel1 5 3 2 3 2 3" xfId="41727"/>
    <cellStyle name="SAPBEXHLevel1 5 3 2 3 3" xfId="41728"/>
    <cellStyle name="SAPBEXHLevel1 5 3 2 3 3 2" xfId="41729"/>
    <cellStyle name="SAPBEXHLevel1 5 3 2 3 3 2 2" xfId="41730"/>
    <cellStyle name="SAPBEXHLevel1 5 3 2 3 3 3" xfId="41731"/>
    <cellStyle name="SAPBEXHLevel1 5 3 2 3 4" xfId="41732"/>
    <cellStyle name="SAPBEXHLevel1 5 3 2 3 4 2" xfId="41733"/>
    <cellStyle name="SAPBEXHLevel1 5 3 2 3 5" xfId="41734"/>
    <cellStyle name="SAPBEXHLevel1 5 3 2 3 5 2" xfId="41735"/>
    <cellStyle name="SAPBEXHLevel1 5 3 2 3 6" xfId="41736"/>
    <cellStyle name="SAPBEXHLevel1 5 3 2 4" xfId="41737"/>
    <cellStyle name="SAPBEXHLevel1 5 3 2 4 2" xfId="41738"/>
    <cellStyle name="SAPBEXHLevel1 5 3 2 4 2 2" xfId="41739"/>
    <cellStyle name="SAPBEXHLevel1 5 3 2 4 3" xfId="41740"/>
    <cellStyle name="SAPBEXHLevel1 5 3 2 5" xfId="41741"/>
    <cellStyle name="SAPBEXHLevel1 5 3 2 5 2" xfId="41742"/>
    <cellStyle name="SAPBEXHLevel1 5 3 2 5 2 2" xfId="41743"/>
    <cellStyle name="SAPBEXHLevel1 5 3 2 5 3" xfId="41744"/>
    <cellStyle name="SAPBEXHLevel1 5 3 2 6" xfId="41745"/>
    <cellStyle name="SAPBEXHLevel1 5 3 2 6 2" xfId="41746"/>
    <cellStyle name="SAPBEXHLevel1 5 3 2 7" xfId="41747"/>
    <cellStyle name="SAPBEXHLevel1 5 3 2 7 2" xfId="41748"/>
    <cellStyle name="SAPBEXHLevel1 5 3 2 8" xfId="41749"/>
    <cellStyle name="SAPBEXHLevel1 5 3 2_Other Benefits Allocation %" xfId="41750"/>
    <cellStyle name="SAPBEXHLevel1 5 3 3" xfId="41751"/>
    <cellStyle name="SAPBEXHLevel1 5 3 3 2" xfId="41752"/>
    <cellStyle name="SAPBEXHLevel1 5 3 3 2 2" xfId="41753"/>
    <cellStyle name="SAPBEXHLevel1 5 3 3 3" xfId="41754"/>
    <cellStyle name="SAPBEXHLevel1 5 3 4" xfId="41755"/>
    <cellStyle name="SAPBEXHLevel1 5 3_Other Benefits Allocation %" xfId="41756"/>
    <cellStyle name="SAPBEXHLevel1 5 4" xfId="41757"/>
    <cellStyle name="SAPBEXHLevel1 5 4 2" xfId="41758"/>
    <cellStyle name="SAPBEXHLevel1 5 4 2 2" xfId="41759"/>
    <cellStyle name="SAPBEXHLevel1 5 4 2 2 2" xfId="41760"/>
    <cellStyle name="SAPBEXHLevel1 5 4 2 2 2 2" xfId="41761"/>
    <cellStyle name="SAPBEXHLevel1 5 4 2 2 3" xfId="41762"/>
    <cellStyle name="SAPBEXHLevel1 5 4 2 3" xfId="41763"/>
    <cellStyle name="SAPBEXHLevel1 5 4 2 3 2" xfId="41764"/>
    <cellStyle name="SAPBEXHLevel1 5 4 2 3 2 2" xfId="41765"/>
    <cellStyle name="SAPBEXHLevel1 5 4 2 3 3" xfId="41766"/>
    <cellStyle name="SAPBEXHLevel1 5 4 2 4" xfId="41767"/>
    <cellStyle name="SAPBEXHLevel1 5 4 2 4 2" xfId="41768"/>
    <cellStyle name="SAPBEXHLevel1 5 4 2 5" xfId="41769"/>
    <cellStyle name="SAPBEXHLevel1 5 4 2 5 2" xfId="41770"/>
    <cellStyle name="SAPBEXHLevel1 5 4 2 6" xfId="41771"/>
    <cellStyle name="SAPBEXHLevel1 5 4 3" xfId="41772"/>
    <cellStyle name="SAPBEXHLevel1 5 4 3 2" xfId="41773"/>
    <cellStyle name="SAPBEXHLevel1 5 4 3 2 2" xfId="41774"/>
    <cellStyle name="SAPBEXHLevel1 5 4 3 2 2 2" xfId="41775"/>
    <cellStyle name="SAPBEXHLevel1 5 4 3 2 3" xfId="41776"/>
    <cellStyle name="SAPBEXHLevel1 5 4 3 3" xfId="41777"/>
    <cellStyle name="SAPBEXHLevel1 5 4 3 3 2" xfId="41778"/>
    <cellStyle name="SAPBEXHLevel1 5 4 3 3 2 2" xfId="41779"/>
    <cellStyle name="SAPBEXHLevel1 5 4 3 3 3" xfId="41780"/>
    <cellStyle name="SAPBEXHLevel1 5 4 3 4" xfId="41781"/>
    <cellStyle name="SAPBEXHLevel1 5 4 3 4 2" xfId="41782"/>
    <cellStyle name="SAPBEXHLevel1 5 4 3 5" xfId="41783"/>
    <cellStyle name="SAPBEXHLevel1 5 4 3 5 2" xfId="41784"/>
    <cellStyle name="SAPBEXHLevel1 5 4 3 6" xfId="41785"/>
    <cellStyle name="SAPBEXHLevel1 5 4 4" xfId="41786"/>
    <cellStyle name="SAPBEXHLevel1 5 4 4 2" xfId="41787"/>
    <cellStyle name="SAPBEXHLevel1 5 4 4 2 2" xfId="41788"/>
    <cellStyle name="SAPBEXHLevel1 5 4 4 3" xfId="41789"/>
    <cellStyle name="SAPBEXHLevel1 5 4 5" xfId="41790"/>
    <cellStyle name="SAPBEXHLevel1 5 4 5 2" xfId="41791"/>
    <cellStyle name="SAPBEXHLevel1 5 4 5 2 2" xfId="41792"/>
    <cellStyle name="SAPBEXHLevel1 5 4 5 3" xfId="41793"/>
    <cellStyle name="SAPBEXHLevel1 5 4 6" xfId="41794"/>
    <cellStyle name="SAPBEXHLevel1 5 4 6 2" xfId="41795"/>
    <cellStyle name="SAPBEXHLevel1 5 4 7" xfId="41796"/>
    <cellStyle name="SAPBEXHLevel1 5 4 7 2" xfId="41797"/>
    <cellStyle name="SAPBEXHLevel1 5 4 8" xfId="41798"/>
    <cellStyle name="SAPBEXHLevel1 5 4_Other Benefits Allocation %" xfId="41799"/>
    <cellStyle name="SAPBEXHLevel1 5 5" xfId="41800"/>
    <cellStyle name="SAPBEXHLevel1 5 5 2" xfId="41801"/>
    <cellStyle name="SAPBEXHLevel1 5 5 2 2" xfId="41802"/>
    <cellStyle name="SAPBEXHLevel1 5 5 2 3" xfId="41803"/>
    <cellStyle name="SAPBEXHLevel1 5 5 3" xfId="41804"/>
    <cellStyle name="SAPBEXHLevel1 5 5 4" xfId="41805"/>
    <cellStyle name="SAPBEXHLevel1 5 6" xfId="41806"/>
    <cellStyle name="SAPBEXHLevel1 5 6 2" xfId="41807"/>
    <cellStyle name="SAPBEXHLevel1 5 6 2 2" xfId="41808"/>
    <cellStyle name="SAPBEXHLevel1 5 6 2 3" xfId="41809"/>
    <cellStyle name="SAPBEXHLevel1 5 6 3" xfId="41810"/>
    <cellStyle name="SAPBEXHLevel1 5 6 4" xfId="41811"/>
    <cellStyle name="SAPBEXHLevel1 5 7" xfId="41812"/>
    <cellStyle name="SAPBEXHLevel1 5 7 2" xfId="41813"/>
    <cellStyle name="SAPBEXHLevel1 5 7 3" xfId="41814"/>
    <cellStyle name="SAPBEXHLevel1 5 8" xfId="41815"/>
    <cellStyle name="SAPBEXHLevel1 5 9" xfId="41816"/>
    <cellStyle name="SAPBEXHLevel1 5_401K Summary" xfId="41817"/>
    <cellStyle name="SAPBEXHLevel1 6" xfId="41818"/>
    <cellStyle name="SAPBEXHLevel1 6 2" xfId="41819"/>
    <cellStyle name="SAPBEXHLevel1 6 2 2" xfId="41820"/>
    <cellStyle name="SAPBEXHLevel1 6 2 2 2" xfId="41821"/>
    <cellStyle name="SAPBEXHLevel1 6 2 2 2 2" xfId="41822"/>
    <cellStyle name="SAPBEXHLevel1 6 2 2 2 2 2" xfId="41823"/>
    <cellStyle name="SAPBEXHLevel1 6 2 2 2 2 2 2" xfId="41824"/>
    <cellStyle name="SAPBEXHLevel1 6 2 2 2 2 3" xfId="41825"/>
    <cellStyle name="SAPBEXHLevel1 6 2 2 2 3" xfId="41826"/>
    <cellStyle name="SAPBEXHLevel1 6 2 2 2 3 2" xfId="41827"/>
    <cellStyle name="SAPBEXHLevel1 6 2 2 2 3 2 2" xfId="41828"/>
    <cellStyle name="SAPBEXHLevel1 6 2 2 2 3 3" xfId="41829"/>
    <cellStyle name="SAPBEXHLevel1 6 2 2 2 4" xfId="41830"/>
    <cellStyle name="SAPBEXHLevel1 6 2 2 2 4 2" xfId="41831"/>
    <cellStyle name="SAPBEXHLevel1 6 2 2 2 5" xfId="41832"/>
    <cellStyle name="SAPBEXHLevel1 6 2 2 2 5 2" xfId="41833"/>
    <cellStyle name="SAPBEXHLevel1 6 2 2 2 6" xfId="41834"/>
    <cellStyle name="SAPBEXHLevel1 6 2 2 3" xfId="41835"/>
    <cellStyle name="SAPBEXHLevel1 6 2 2 3 2" xfId="41836"/>
    <cellStyle name="SAPBEXHLevel1 6 2 2 3 2 2" xfId="41837"/>
    <cellStyle name="SAPBEXHLevel1 6 2 2 3 2 2 2" xfId="41838"/>
    <cellStyle name="SAPBEXHLevel1 6 2 2 3 2 3" xfId="41839"/>
    <cellStyle name="SAPBEXHLevel1 6 2 2 3 3" xfId="41840"/>
    <cellStyle name="SAPBEXHLevel1 6 2 2 3 3 2" xfId="41841"/>
    <cellStyle name="SAPBEXHLevel1 6 2 2 3 3 2 2" xfId="41842"/>
    <cellStyle name="SAPBEXHLevel1 6 2 2 3 3 3" xfId="41843"/>
    <cellStyle name="SAPBEXHLevel1 6 2 2 3 4" xfId="41844"/>
    <cellStyle name="SAPBEXHLevel1 6 2 2 3 4 2" xfId="41845"/>
    <cellStyle name="SAPBEXHLevel1 6 2 2 3 5" xfId="41846"/>
    <cellStyle name="SAPBEXHLevel1 6 2 2 3 5 2" xfId="41847"/>
    <cellStyle name="SAPBEXHLevel1 6 2 2 3 6" xfId="41848"/>
    <cellStyle name="SAPBEXHLevel1 6 2 2 4" xfId="41849"/>
    <cellStyle name="SAPBEXHLevel1 6 2 2 4 2" xfId="41850"/>
    <cellStyle name="SAPBEXHLevel1 6 2 2 4 2 2" xfId="41851"/>
    <cellStyle name="SAPBEXHLevel1 6 2 2 4 3" xfId="41852"/>
    <cellStyle name="SAPBEXHLevel1 6 2 2 5" xfId="41853"/>
    <cellStyle name="SAPBEXHLevel1 6 2 2 5 2" xfId="41854"/>
    <cellStyle name="SAPBEXHLevel1 6 2 2 5 2 2" xfId="41855"/>
    <cellStyle name="SAPBEXHLevel1 6 2 2 5 3" xfId="41856"/>
    <cellStyle name="SAPBEXHLevel1 6 2 2 6" xfId="41857"/>
    <cellStyle name="SAPBEXHLevel1 6 2 2 6 2" xfId="41858"/>
    <cellStyle name="SAPBEXHLevel1 6 2 2 7" xfId="41859"/>
    <cellStyle name="SAPBEXHLevel1 6 2 2 7 2" xfId="41860"/>
    <cellStyle name="SAPBEXHLevel1 6 2 2 8" xfId="41861"/>
    <cellStyle name="SAPBEXHLevel1 6 2 2_Other Benefits Allocation %" xfId="41862"/>
    <cellStyle name="SAPBEXHLevel1 6 2 3" xfId="41863"/>
    <cellStyle name="SAPBEXHLevel1 6 2 3 2" xfId="41864"/>
    <cellStyle name="SAPBEXHLevel1 6 2 3 2 2" xfId="41865"/>
    <cellStyle name="SAPBEXHLevel1 6 2 3 3" xfId="41866"/>
    <cellStyle name="SAPBEXHLevel1 6 2 4" xfId="41867"/>
    <cellStyle name="SAPBEXHLevel1 6 2_Other Benefits Allocation %" xfId="41868"/>
    <cellStyle name="SAPBEXHLevel1 6 3" xfId="41869"/>
    <cellStyle name="SAPBEXHLevel1 6 3 2" xfId="41870"/>
    <cellStyle name="SAPBEXHLevel1 6 3 2 2" xfId="41871"/>
    <cellStyle name="SAPBEXHLevel1 6 3 2 2 2" xfId="41872"/>
    <cellStyle name="SAPBEXHLevel1 6 3 2 2 2 2" xfId="41873"/>
    <cellStyle name="SAPBEXHLevel1 6 3 2 2 2 2 2" xfId="41874"/>
    <cellStyle name="SAPBEXHLevel1 6 3 2 2 2 3" xfId="41875"/>
    <cellStyle name="SAPBEXHLevel1 6 3 2 2 3" xfId="41876"/>
    <cellStyle name="SAPBEXHLevel1 6 3 2 2 3 2" xfId="41877"/>
    <cellStyle name="SAPBEXHLevel1 6 3 2 2 3 2 2" xfId="41878"/>
    <cellStyle name="SAPBEXHLevel1 6 3 2 2 3 3" xfId="41879"/>
    <cellStyle name="SAPBEXHLevel1 6 3 2 2 4" xfId="41880"/>
    <cellStyle name="SAPBEXHLevel1 6 3 2 2 4 2" xfId="41881"/>
    <cellStyle name="SAPBEXHLevel1 6 3 2 2 5" xfId="41882"/>
    <cellStyle name="SAPBEXHLevel1 6 3 2 2 5 2" xfId="41883"/>
    <cellStyle name="SAPBEXHLevel1 6 3 2 2 6" xfId="41884"/>
    <cellStyle name="SAPBEXHLevel1 6 3 2 3" xfId="41885"/>
    <cellStyle name="SAPBEXHLevel1 6 3 2 3 2" xfId="41886"/>
    <cellStyle name="SAPBEXHLevel1 6 3 2 3 2 2" xfId="41887"/>
    <cellStyle name="SAPBEXHLevel1 6 3 2 3 2 2 2" xfId="41888"/>
    <cellStyle name="SAPBEXHLevel1 6 3 2 3 2 3" xfId="41889"/>
    <cellStyle name="SAPBEXHLevel1 6 3 2 3 3" xfId="41890"/>
    <cellStyle name="SAPBEXHLevel1 6 3 2 3 3 2" xfId="41891"/>
    <cellStyle name="SAPBEXHLevel1 6 3 2 3 3 2 2" xfId="41892"/>
    <cellStyle name="SAPBEXHLevel1 6 3 2 3 3 3" xfId="41893"/>
    <cellStyle name="SAPBEXHLevel1 6 3 2 3 4" xfId="41894"/>
    <cellStyle name="SAPBEXHLevel1 6 3 2 3 4 2" xfId="41895"/>
    <cellStyle name="SAPBEXHLevel1 6 3 2 3 5" xfId="41896"/>
    <cellStyle name="SAPBEXHLevel1 6 3 2 3 5 2" xfId="41897"/>
    <cellStyle name="SAPBEXHLevel1 6 3 2 3 6" xfId="41898"/>
    <cellStyle name="SAPBEXHLevel1 6 3 2 4" xfId="41899"/>
    <cellStyle name="SAPBEXHLevel1 6 3 2 4 2" xfId="41900"/>
    <cellStyle name="SAPBEXHLevel1 6 3 2 4 2 2" xfId="41901"/>
    <cellStyle name="SAPBEXHLevel1 6 3 2 4 3" xfId="41902"/>
    <cellStyle name="SAPBEXHLevel1 6 3 2 5" xfId="41903"/>
    <cellStyle name="SAPBEXHLevel1 6 3 2 5 2" xfId="41904"/>
    <cellStyle name="SAPBEXHLevel1 6 3 2 5 2 2" xfId="41905"/>
    <cellStyle name="SAPBEXHLevel1 6 3 2 5 3" xfId="41906"/>
    <cellStyle name="SAPBEXHLevel1 6 3 2 6" xfId="41907"/>
    <cellStyle name="SAPBEXHLevel1 6 3 2 6 2" xfId="41908"/>
    <cellStyle name="SAPBEXHLevel1 6 3 2 7" xfId="41909"/>
    <cellStyle name="SAPBEXHLevel1 6 3 2 7 2" xfId="41910"/>
    <cellStyle name="SAPBEXHLevel1 6 3 2 8" xfId="41911"/>
    <cellStyle name="SAPBEXHLevel1 6 3 2_Other Benefits Allocation %" xfId="41912"/>
    <cellStyle name="SAPBEXHLevel1 6 3 3" xfId="41913"/>
    <cellStyle name="SAPBEXHLevel1 6 3 3 2" xfId="41914"/>
    <cellStyle name="SAPBEXHLevel1 6 3 3 2 2" xfId="41915"/>
    <cellStyle name="SAPBEXHLevel1 6 3 3 3" xfId="41916"/>
    <cellStyle name="SAPBEXHLevel1 6 3 4" xfId="41917"/>
    <cellStyle name="SAPBEXHLevel1 6 3_Other Benefits Allocation %" xfId="41918"/>
    <cellStyle name="SAPBEXHLevel1 6 4" xfId="41919"/>
    <cellStyle name="SAPBEXHLevel1 6 4 2" xfId="41920"/>
    <cellStyle name="SAPBEXHLevel1 6 4 2 2" xfId="41921"/>
    <cellStyle name="SAPBEXHLevel1 6 4 2 2 2" xfId="41922"/>
    <cellStyle name="SAPBEXHLevel1 6 4 2 2 2 2" xfId="41923"/>
    <cellStyle name="SAPBEXHLevel1 6 4 2 2 3" xfId="41924"/>
    <cellStyle name="SAPBEXHLevel1 6 4 2 3" xfId="41925"/>
    <cellStyle name="SAPBEXHLevel1 6 4 2 3 2" xfId="41926"/>
    <cellStyle name="SAPBEXHLevel1 6 4 2 3 2 2" xfId="41927"/>
    <cellStyle name="SAPBEXHLevel1 6 4 2 3 3" xfId="41928"/>
    <cellStyle name="SAPBEXHLevel1 6 4 2 4" xfId="41929"/>
    <cellStyle name="SAPBEXHLevel1 6 4 2 4 2" xfId="41930"/>
    <cellStyle name="SAPBEXHLevel1 6 4 2 5" xfId="41931"/>
    <cellStyle name="SAPBEXHLevel1 6 4 2 5 2" xfId="41932"/>
    <cellStyle name="SAPBEXHLevel1 6 4 2 6" xfId="41933"/>
    <cellStyle name="SAPBEXHLevel1 6 4 3" xfId="41934"/>
    <cellStyle name="SAPBEXHLevel1 6 4 3 2" xfId="41935"/>
    <cellStyle name="SAPBEXHLevel1 6 4 3 2 2" xfId="41936"/>
    <cellStyle name="SAPBEXHLevel1 6 4 3 2 2 2" xfId="41937"/>
    <cellStyle name="SAPBEXHLevel1 6 4 3 2 3" xfId="41938"/>
    <cellStyle name="SAPBEXHLevel1 6 4 3 3" xfId="41939"/>
    <cellStyle name="SAPBEXHLevel1 6 4 3 3 2" xfId="41940"/>
    <cellStyle name="SAPBEXHLevel1 6 4 3 3 2 2" xfId="41941"/>
    <cellStyle name="SAPBEXHLevel1 6 4 3 3 3" xfId="41942"/>
    <cellStyle name="SAPBEXHLevel1 6 4 3 4" xfId="41943"/>
    <cellStyle name="SAPBEXHLevel1 6 4 3 4 2" xfId="41944"/>
    <cellStyle name="SAPBEXHLevel1 6 4 3 5" xfId="41945"/>
    <cellStyle name="SAPBEXHLevel1 6 4 3 5 2" xfId="41946"/>
    <cellStyle name="SAPBEXHLevel1 6 4 3 6" xfId="41947"/>
    <cellStyle name="SAPBEXHLevel1 6 4 4" xfId="41948"/>
    <cellStyle name="SAPBEXHLevel1 6 4 4 2" xfId="41949"/>
    <cellStyle name="SAPBEXHLevel1 6 4 4 2 2" xfId="41950"/>
    <cellStyle name="SAPBEXHLevel1 6 4 4 3" xfId="41951"/>
    <cellStyle name="SAPBEXHLevel1 6 4 5" xfId="41952"/>
    <cellStyle name="SAPBEXHLevel1 6 4 5 2" xfId="41953"/>
    <cellStyle name="SAPBEXHLevel1 6 4 5 2 2" xfId="41954"/>
    <cellStyle name="SAPBEXHLevel1 6 4 5 3" xfId="41955"/>
    <cellStyle name="SAPBEXHLevel1 6 4 6" xfId="41956"/>
    <cellStyle name="SAPBEXHLevel1 6 4 6 2" xfId="41957"/>
    <cellStyle name="SAPBEXHLevel1 6 4 7" xfId="41958"/>
    <cellStyle name="SAPBEXHLevel1 6 4 7 2" xfId="41959"/>
    <cellStyle name="SAPBEXHLevel1 6 4 8" xfId="41960"/>
    <cellStyle name="SAPBEXHLevel1 6 4_Other Benefits Allocation %" xfId="41961"/>
    <cellStyle name="SAPBEXHLevel1 6 5" xfId="41962"/>
    <cellStyle name="SAPBEXHLevel1 6 5 2" xfId="41963"/>
    <cellStyle name="SAPBEXHLevel1 6 5 2 2" xfId="41964"/>
    <cellStyle name="SAPBEXHLevel1 6 5 2 3" xfId="41965"/>
    <cellStyle name="SAPBEXHLevel1 6 5 3" xfId="41966"/>
    <cellStyle name="SAPBEXHLevel1 6 5 4" xfId="41967"/>
    <cellStyle name="SAPBEXHLevel1 6 6" xfId="41968"/>
    <cellStyle name="SAPBEXHLevel1 6 6 2" xfId="41969"/>
    <cellStyle name="SAPBEXHLevel1 6 6 2 2" xfId="41970"/>
    <cellStyle name="SAPBEXHLevel1 6 6 2 3" xfId="41971"/>
    <cellStyle name="SAPBEXHLevel1 6 6 3" xfId="41972"/>
    <cellStyle name="SAPBEXHLevel1 6 6 4" xfId="41973"/>
    <cellStyle name="SAPBEXHLevel1 6 7" xfId="41974"/>
    <cellStyle name="SAPBEXHLevel1 6 7 2" xfId="41975"/>
    <cellStyle name="SAPBEXHLevel1 6 7 3" xfId="41976"/>
    <cellStyle name="SAPBEXHLevel1 6 8" xfId="41977"/>
    <cellStyle name="SAPBEXHLevel1 6 9" xfId="41978"/>
    <cellStyle name="SAPBEXHLevel1 6_401K Summary" xfId="41979"/>
    <cellStyle name="SAPBEXHLevel1 7" xfId="41980"/>
    <cellStyle name="SAPBEXHLevel1 7 2" xfId="41981"/>
    <cellStyle name="SAPBEXHLevel1 7 2 2" xfId="41982"/>
    <cellStyle name="SAPBEXHLevel1 7 2 2 2" xfId="41983"/>
    <cellStyle name="SAPBEXHLevel1 7 2 2 2 2" xfId="41984"/>
    <cellStyle name="SAPBEXHLevel1 7 2 2 2 2 2" xfId="41985"/>
    <cellStyle name="SAPBEXHLevel1 7 2 2 2 3" xfId="41986"/>
    <cellStyle name="SAPBEXHLevel1 7 2 2 3" xfId="41987"/>
    <cellStyle name="SAPBEXHLevel1 7 2 2 3 2" xfId="41988"/>
    <cellStyle name="SAPBEXHLevel1 7 2 2 3 2 2" xfId="41989"/>
    <cellStyle name="SAPBEXHLevel1 7 2 2 3 3" xfId="41990"/>
    <cellStyle name="SAPBEXHLevel1 7 2 2 4" xfId="41991"/>
    <cellStyle name="SAPBEXHLevel1 7 2 2 4 2" xfId="41992"/>
    <cellStyle name="SAPBEXHLevel1 7 2 2 5" xfId="41993"/>
    <cellStyle name="SAPBEXHLevel1 7 2 2 5 2" xfId="41994"/>
    <cellStyle name="SAPBEXHLevel1 7 2 2 6" xfId="41995"/>
    <cellStyle name="SAPBEXHLevel1 7 2 3" xfId="41996"/>
    <cellStyle name="SAPBEXHLevel1 7 2 3 2" xfId="41997"/>
    <cellStyle name="SAPBEXHLevel1 7 2 3 2 2" xfId="41998"/>
    <cellStyle name="SAPBEXHLevel1 7 2 3 2 2 2" xfId="41999"/>
    <cellStyle name="SAPBEXHLevel1 7 2 3 2 3" xfId="42000"/>
    <cellStyle name="SAPBEXHLevel1 7 2 3 3" xfId="42001"/>
    <cellStyle name="SAPBEXHLevel1 7 2 3 3 2" xfId="42002"/>
    <cellStyle name="SAPBEXHLevel1 7 2 3 3 2 2" xfId="42003"/>
    <cellStyle name="SAPBEXHLevel1 7 2 3 3 3" xfId="42004"/>
    <cellStyle name="SAPBEXHLevel1 7 2 3 4" xfId="42005"/>
    <cellStyle name="SAPBEXHLevel1 7 2 3 4 2" xfId="42006"/>
    <cellStyle name="SAPBEXHLevel1 7 2 3 5" xfId="42007"/>
    <cellStyle name="SAPBEXHLevel1 7 2 3 5 2" xfId="42008"/>
    <cellStyle name="SAPBEXHLevel1 7 2 3 6" xfId="42009"/>
    <cellStyle name="SAPBEXHLevel1 7 2 4" xfId="42010"/>
    <cellStyle name="SAPBEXHLevel1 7 2 4 2" xfId="42011"/>
    <cellStyle name="SAPBEXHLevel1 7 2 4 2 2" xfId="42012"/>
    <cellStyle name="SAPBEXHLevel1 7 2 4 2 2 2" xfId="42013"/>
    <cellStyle name="SAPBEXHLevel1 7 2 4 2 3" xfId="42014"/>
    <cellStyle name="SAPBEXHLevel1 7 2 4 3" xfId="42015"/>
    <cellStyle name="SAPBEXHLevel1 7 2 4 3 2" xfId="42016"/>
    <cellStyle name="SAPBEXHLevel1 7 2 4 3 2 2" xfId="42017"/>
    <cellStyle name="SAPBEXHLevel1 7 2 4 3 3" xfId="42018"/>
    <cellStyle name="SAPBEXHLevel1 7 2 4 4" xfId="42019"/>
    <cellStyle name="SAPBEXHLevel1 7 2 4 4 2" xfId="42020"/>
    <cellStyle name="SAPBEXHLevel1 7 2 4 5" xfId="42021"/>
    <cellStyle name="SAPBEXHLevel1 7 2 4 5 2" xfId="42022"/>
    <cellStyle name="SAPBEXHLevel1 7 2 4 6" xfId="42023"/>
    <cellStyle name="SAPBEXHLevel1 7 2 5" xfId="42024"/>
    <cellStyle name="SAPBEXHLevel1 7 2 5 2" xfId="42025"/>
    <cellStyle name="SAPBEXHLevel1 7 2 5 2 2" xfId="42026"/>
    <cellStyle name="SAPBEXHLevel1 7 2 5 3" xfId="42027"/>
    <cellStyle name="SAPBEXHLevel1 7 2 6" xfId="42028"/>
    <cellStyle name="SAPBEXHLevel1 7 2_Other Benefits Allocation %" xfId="42029"/>
    <cellStyle name="SAPBEXHLevel1 7 3" xfId="42030"/>
    <cellStyle name="SAPBEXHLevel1 7 3 2" xfId="42031"/>
    <cellStyle name="SAPBEXHLevel1 7 3 2 2" xfId="42032"/>
    <cellStyle name="SAPBEXHLevel1 7 3 2 2 2" xfId="42033"/>
    <cellStyle name="SAPBEXHLevel1 7 3 2 2 2 2" xfId="42034"/>
    <cellStyle name="SAPBEXHLevel1 7 3 2 2 3" xfId="42035"/>
    <cellStyle name="SAPBEXHLevel1 7 3 2 3" xfId="42036"/>
    <cellStyle name="SAPBEXHLevel1 7 3 2 3 2" xfId="42037"/>
    <cellStyle name="SAPBEXHLevel1 7 3 2 3 2 2" xfId="42038"/>
    <cellStyle name="SAPBEXHLevel1 7 3 2 3 3" xfId="42039"/>
    <cellStyle name="SAPBEXHLevel1 7 3 2 4" xfId="42040"/>
    <cellStyle name="SAPBEXHLevel1 7 3 2 4 2" xfId="42041"/>
    <cellStyle name="SAPBEXHLevel1 7 3 2 5" xfId="42042"/>
    <cellStyle name="SAPBEXHLevel1 7 3 2 5 2" xfId="42043"/>
    <cellStyle name="SAPBEXHLevel1 7 3 2 6" xfId="42044"/>
    <cellStyle name="SAPBEXHLevel1 7 3 3" xfId="42045"/>
    <cellStyle name="SAPBEXHLevel1 7 3 3 2" xfId="42046"/>
    <cellStyle name="SAPBEXHLevel1 7 3 3 2 2" xfId="42047"/>
    <cellStyle name="SAPBEXHLevel1 7 3 3 2 2 2" xfId="42048"/>
    <cellStyle name="SAPBEXHLevel1 7 3 3 2 3" xfId="42049"/>
    <cellStyle name="SAPBEXHLevel1 7 3 3 3" xfId="42050"/>
    <cellStyle name="SAPBEXHLevel1 7 3 3 3 2" xfId="42051"/>
    <cellStyle name="SAPBEXHLevel1 7 3 3 3 2 2" xfId="42052"/>
    <cellStyle name="SAPBEXHLevel1 7 3 3 3 3" xfId="42053"/>
    <cellStyle name="SAPBEXHLevel1 7 3 3 4" xfId="42054"/>
    <cellStyle name="SAPBEXHLevel1 7 3 3 4 2" xfId="42055"/>
    <cellStyle name="SAPBEXHLevel1 7 3 3 5" xfId="42056"/>
    <cellStyle name="SAPBEXHLevel1 7 3 3 5 2" xfId="42057"/>
    <cellStyle name="SAPBEXHLevel1 7 3 3 6" xfId="42058"/>
    <cellStyle name="SAPBEXHLevel1 7 3 4" xfId="42059"/>
    <cellStyle name="SAPBEXHLevel1 7 3 4 2" xfId="42060"/>
    <cellStyle name="SAPBEXHLevel1 7 3 4 2 2" xfId="42061"/>
    <cellStyle name="SAPBEXHLevel1 7 3 4 3" xfId="42062"/>
    <cellStyle name="SAPBEXHLevel1 7 3 5" xfId="42063"/>
    <cellStyle name="SAPBEXHLevel1 7 3 5 2" xfId="42064"/>
    <cellStyle name="SAPBEXHLevel1 7 3 5 2 2" xfId="42065"/>
    <cellStyle name="SAPBEXHLevel1 7 3 5 3" xfId="42066"/>
    <cellStyle name="SAPBEXHLevel1 7 3 6" xfId="42067"/>
    <cellStyle name="SAPBEXHLevel1 7 3 6 2" xfId="42068"/>
    <cellStyle name="SAPBEXHLevel1 7 3 7" xfId="42069"/>
    <cellStyle name="SAPBEXHLevel1 7 3 7 2" xfId="42070"/>
    <cellStyle name="SAPBEXHLevel1 7 3 8" xfId="42071"/>
    <cellStyle name="SAPBEXHLevel1 7 3_Other Benefits Allocation %" xfId="42072"/>
    <cellStyle name="SAPBEXHLevel1 7 4" xfId="42073"/>
    <cellStyle name="SAPBEXHLevel1 7 4 2" xfId="42074"/>
    <cellStyle name="SAPBEXHLevel1 7 4 2 2" xfId="42075"/>
    <cellStyle name="SAPBEXHLevel1 7 4 3" xfId="42076"/>
    <cellStyle name="SAPBEXHLevel1 7 5" xfId="42077"/>
    <cellStyle name="SAPBEXHLevel1 7_401K Summary" xfId="42078"/>
    <cellStyle name="SAPBEXHLevel1 8" xfId="42079"/>
    <cellStyle name="SAPBEXHLevel1 8 2" xfId="42080"/>
    <cellStyle name="SAPBEXHLevel1 8 2 2" xfId="42081"/>
    <cellStyle name="SAPBEXHLevel1 8 2 2 2" xfId="42082"/>
    <cellStyle name="SAPBEXHLevel1 8 2 2 2 2" xfId="42083"/>
    <cellStyle name="SAPBEXHLevel1 8 2 2 2 2 2" xfId="42084"/>
    <cellStyle name="SAPBEXHLevel1 8 2 2 2 3" xfId="42085"/>
    <cellStyle name="SAPBEXHLevel1 8 2 2 3" xfId="42086"/>
    <cellStyle name="SAPBEXHLevel1 8 2 2 3 2" xfId="42087"/>
    <cellStyle name="SAPBEXHLevel1 8 2 2 3 2 2" xfId="42088"/>
    <cellStyle name="SAPBEXHLevel1 8 2 2 3 3" xfId="42089"/>
    <cellStyle name="SAPBEXHLevel1 8 2 2 4" xfId="42090"/>
    <cellStyle name="SAPBEXHLevel1 8 2 2 4 2" xfId="42091"/>
    <cellStyle name="SAPBEXHLevel1 8 2 2 5" xfId="42092"/>
    <cellStyle name="SAPBEXHLevel1 8 2 2 5 2" xfId="42093"/>
    <cellStyle name="SAPBEXHLevel1 8 2 2 6" xfId="42094"/>
    <cellStyle name="SAPBEXHLevel1 8 2 3" xfId="42095"/>
    <cellStyle name="SAPBEXHLevel1 8 2 3 2" xfId="42096"/>
    <cellStyle name="SAPBEXHLevel1 8 2 3 2 2" xfId="42097"/>
    <cellStyle name="SAPBEXHLevel1 8 2 3 2 2 2" xfId="42098"/>
    <cellStyle name="SAPBEXHLevel1 8 2 3 2 3" xfId="42099"/>
    <cellStyle name="SAPBEXHLevel1 8 2 3 3" xfId="42100"/>
    <cellStyle name="SAPBEXHLevel1 8 2 3 3 2" xfId="42101"/>
    <cellStyle name="SAPBEXHLevel1 8 2 3 3 2 2" xfId="42102"/>
    <cellStyle name="SAPBEXHLevel1 8 2 3 3 3" xfId="42103"/>
    <cellStyle name="SAPBEXHLevel1 8 2 3 4" xfId="42104"/>
    <cellStyle name="SAPBEXHLevel1 8 2 3 4 2" xfId="42105"/>
    <cellStyle name="SAPBEXHLevel1 8 2 3 5" xfId="42106"/>
    <cellStyle name="SAPBEXHLevel1 8 2 3 5 2" xfId="42107"/>
    <cellStyle name="SAPBEXHLevel1 8 2 3 6" xfId="42108"/>
    <cellStyle name="SAPBEXHLevel1 8 2 4" xfId="42109"/>
    <cellStyle name="SAPBEXHLevel1 8 2 4 2" xfId="42110"/>
    <cellStyle name="SAPBEXHLevel1 8 2 4 2 2" xfId="42111"/>
    <cellStyle name="SAPBEXHLevel1 8 2 4 2 2 2" xfId="42112"/>
    <cellStyle name="SAPBEXHLevel1 8 2 4 2 3" xfId="42113"/>
    <cellStyle name="SAPBEXHLevel1 8 2 4 3" xfId="42114"/>
    <cellStyle name="SAPBEXHLevel1 8 2 4 3 2" xfId="42115"/>
    <cellStyle name="SAPBEXHLevel1 8 2 4 3 2 2" xfId="42116"/>
    <cellStyle name="SAPBEXHLevel1 8 2 4 3 3" xfId="42117"/>
    <cellStyle name="SAPBEXHLevel1 8 2 4 4" xfId="42118"/>
    <cellStyle name="SAPBEXHLevel1 8 2 4 4 2" xfId="42119"/>
    <cellStyle name="SAPBEXHLevel1 8 2 4 5" xfId="42120"/>
    <cellStyle name="SAPBEXHLevel1 8 2 4 5 2" xfId="42121"/>
    <cellStyle name="SAPBEXHLevel1 8 2 4 6" xfId="42122"/>
    <cellStyle name="SAPBEXHLevel1 8 2 5" xfId="42123"/>
    <cellStyle name="SAPBEXHLevel1 8 2 5 2" xfId="42124"/>
    <cellStyle name="SAPBEXHLevel1 8 2 5 2 2" xfId="42125"/>
    <cellStyle name="SAPBEXHLevel1 8 2 5 3" xfId="42126"/>
    <cellStyle name="SAPBEXHLevel1 8 2 6" xfId="42127"/>
    <cellStyle name="SAPBEXHLevel1 8 2_Other Benefits Allocation %" xfId="42128"/>
    <cellStyle name="SAPBEXHLevel1 8 3" xfId="42129"/>
    <cellStyle name="SAPBEXHLevel1 8 3 2" xfId="42130"/>
    <cellStyle name="SAPBEXHLevel1 8 3 2 2" xfId="42131"/>
    <cellStyle name="SAPBEXHLevel1 8 3 2 2 2" xfId="42132"/>
    <cellStyle name="SAPBEXHLevel1 8 3 2 2 2 2" xfId="42133"/>
    <cellStyle name="SAPBEXHLevel1 8 3 2 2 3" xfId="42134"/>
    <cellStyle name="SAPBEXHLevel1 8 3 2 3" xfId="42135"/>
    <cellStyle name="SAPBEXHLevel1 8 3 2 3 2" xfId="42136"/>
    <cellStyle name="SAPBEXHLevel1 8 3 2 3 2 2" xfId="42137"/>
    <cellStyle name="SAPBEXHLevel1 8 3 2 3 3" xfId="42138"/>
    <cellStyle name="SAPBEXHLevel1 8 3 2 4" xfId="42139"/>
    <cellStyle name="SAPBEXHLevel1 8 3 2 4 2" xfId="42140"/>
    <cellStyle name="SAPBEXHLevel1 8 3 2 5" xfId="42141"/>
    <cellStyle name="SAPBEXHLevel1 8 3 2 5 2" xfId="42142"/>
    <cellStyle name="SAPBEXHLevel1 8 3 2 6" xfId="42143"/>
    <cellStyle name="SAPBEXHLevel1 8 3 3" xfId="42144"/>
    <cellStyle name="SAPBEXHLevel1 8 3 3 2" xfId="42145"/>
    <cellStyle name="SAPBEXHLevel1 8 3 3 2 2" xfId="42146"/>
    <cellStyle name="SAPBEXHLevel1 8 3 3 2 2 2" xfId="42147"/>
    <cellStyle name="SAPBEXHLevel1 8 3 3 2 3" xfId="42148"/>
    <cellStyle name="SAPBEXHLevel1 8 3 3 3" xfId="42149"/>
    <cellStyle name="SAPBEXHLevel1 8 3 3 3 2" xfId="42150"/>
    <cellStyle name="SAPBEXHLevel1 8 3 3 3 2 2" xfId="42151"/>
    <cellStyle name="SAPBEXHLevel1 8 3 3 3 3" xfId="42152"/>
    <cellStyle name="SAPBEXHLevel1 8 3 3 4" xfId="42153"/>
    <cellStyle name="SAPBEXHLevel1 8 3 3 4 2" xfId="42154"/>
    <cellStyle name="SAPBEXHLevel1 8 3 3 5" xfId="42155"/>
    <cellStyle name="SAPBEXHLevel1 8 3 3 5 2" xfId="42156"/>
    <cellStyle name="SAPBEXHLevel1 8 3 3 6" xfId="42157"/>
    <cellStyle name="SAPBEXHLevel1 8 3 4" xfId="42158"/>
    <cellStyle name="SAPBEXHLevel1 8 3 4 2" xfId="42159"/>
    <cellStyle name="SAPBEXHLevel1 8 3 4 2 2" xfId="42160"/>
    <cellStyle name="SAPBEXHLevel1 8 3 4 3" xfId="42161"/>
    <cellStyle name="SAPBEXHLevel1 8 3 5" xfId="42162"/>
    <cellStyle name="SAPBEXHLevel1 8 3 5 2" xfId="42163"/>
    <cellStyle name="SAPBEXHLevel1 8 3 5 2 2" xfId="42164"/>
    <cellStyle name="SAPBEXHLevel1 8 3 5 3" xfId="42165"/>
    <cellStyle name="SAPBEXHLevel1 8 3 6" xfId="42166"/>
    <cellStyle name="SAPBEXHLevel1 8 3 6 2" xfId="42167"/>
    <cellStyle name="SAPBEXHLevel1 8 3 7" xfId="42168"/>
    <cellStyle name="SAPBEXHLevel1 8 3 7 2" xfId="42169"/>
    <cellStyle name="SAPBEXHLevel1 8 3 8" xfId="42170"/>
    <cellStyle name="SAPBEXHLevel1 8 3_Other Benefits Allocation %" xfId="42171"/>
    <cellStyle name="SAPBEXHLevel1 8 4" xfId="42172"/>
    <cellStyle name="SAPBEXHLevel1 8 4 2" xfId="42173"/>
    <cellStyle name="SAPBEXHLevel1 8 4 2 2" xfId="42174"/>
    <cellStyle name="SAPBEXHLevel1 8 4 3" xfId="42175"/>
    <cellStyle name="SAPBEXHLevel1 8 5" xfId="42176"/>
    <cellStyle name="SAPBEXHLevel1 8_401K Summary" xfId="42177"/>
    <cellStyle name="SAPBEXHLevel1 9" xfId="42178"/>
    <cellStyle name="SAPBEXHLevel1 9 2" xfId="42179"/>
    <cellStyle name="SAPBEXHLevel1 9 2 2" xfId="42180"/>
    <cellStyle name="SAPBEXHLevel1 9 2 2 2" xfId="42181"/>
    <cellStyle name="SAPBEXHLevel1 9 2 2 2 2" xfId="42182"/>
    <cellStyle name="SAPBEXHLevel1 9 2 2 3" xfId="42183"/>
    <cellStyle name="SAPBEXHLevel1 9 2 3" xfId="42184"/>
    <cellStyle name="SAPBEXHLevel1 9 2 3 2" xfId="42185"/>
    <cellStyle name="SAPBEXHLevel1 9 2 3 2 2" xfId="42186"/>
    <cellStyle name="SAPBEXHLevel1 9 2 3 3" xfId="42187"/>
    <cellStyle name="SAPBEXHLevel1 9 2 4" xfId="42188"/>
    <cellStyle name="SAPBEXHLevel1 9 2 4 2" xfId="42189"/>
    <cellStyle name="SAPBEXHLevel1 9 2 5" xfId="42190"/>
    <cellStyle name="SAPBEXHLevel1 9 2 5 2" xfId="42191"/>
    <cellStyle name="SAPBEXHLevel1 9 2 6" xfId="42192"/>
    <cellStyle name="SAPBEXHLevel1 9 3" xfId="42193"/>
    <cellStyle name="SAPBEXHLevel1 9 3 2" xfId="42194"/>
    <cellStyle name="SAPBEXHLevel1 9 3 2 2" xfId="42195"/>
    <cellStyle name="SAPBEXHLevel1 9 3 2 2 2" xfId="42196"/>
    <cellStyle name="SAPBEXHLevel1 9 3 2 3" xfId="42197"/>
    <cellStyle name="SAPBEXHLevel1 9 3 3" xfId="42198"/>
    <cellStyle name="SAPBEXHLevel1 9 3 3 2" xfId="42199"/>
    <cellStyle name="SAPBEXHLevel1 9 3 3 2 2" xfId="42200"/>
    <cellStyle name="SAPBEXHLevel1 9 3 3 3" xfId="42201"/>
    <cellStyle name="SAPBEXHLevel1 9 3 4" xfId="42202"/>
    <cellStyle name="SAPBEXHLevel1 9 3 4 2" xfId="42203"/>
    <cellStyle name="SAPBEXHLevel1 9 3 5" xfId="42204"/>
    <cellStyle name="SAPBEXHLevel1 9 3 5 2" xfId="42205"/>
    <cellStyle name="SAPBEXHLevel1 9 3 6" xfId="42206"/>
    <cellStyle name="SAPBEXHLevel1 9 4" xfId="42207"/>
    <cellStyle name="SAPBEXHLevel1 9 4 2" xfId="42208"/>
    <cellStyle name="SAPBEXHLevel1 9 4 2 2" xfId="42209"/>
    <cellStyle name="SAPBEXHLevel1 9 4 2 2 2" xfId="42210"/>
    <cellStyle name="SAPBEXHLevel1 9 4 2 3" xfId="42211"/>
    <cellStyle name="SAPBEXHLevel1 9 4 3" xfId="42212"/>
    <cellStyle name="SAPBEXHLevel1 9 4 3 2" xfId="42213"/>
    <cellStyle name="SAPBEXHLevel1 9 4 3 2 2" xfId="42214"/>
    <cellStyle name="SAPBEXHLevel1 9 4 3 3" xfId="42215"/>
    <cellStyle name="SAPBEXHLevel1 9 4 4" xfId="42216"/>
    <cellStyle name="SAPBEXHLevel1 9 4 4 2" xfId="42217"/>
    <cellStyle name="SAPBEXHLevel1 9 4 5" xfId="42218"/>
    <cellStyle name="SAPBEXHLevel1 9 4 5 2" xfId="42219"/>
    <cellStyle name="SAPBEXHLevel1 9 4 6" xfId="42220"/>
    <cellStyle name="SAPBEXHLevel1 9 5" xfId="42221"/>
    <cellStyle name="SAPBEXHLevel1 9 5 2" xfId="42222"/>
    <cellStyle name="SAPBEXHLevel1 9 5 2 2" xfId="42223"/>
    <cellStyle name="SAPBEXHLevel1 9 5 3" xfId="42224"/>
    <cellStyle name="SAPBEXHLevel1 9 6" xfId="42225"/>
    <cellStyle name="SAPBEXHLevel1 9_Other Benefits Allocation %" xfId="42226"/>
    <cellStyle name="SAPBEXHLevel1_2016-18 Budget Payroll" xfId="42227"/>
    <cellStyle name="SAPBEXHLevel1X" xfId="42228"/>
    <cellStyle name="SAPBEXHLevel1X 10" xfId="42229"/>
    <cellStyle name="SAPBEXHLevel1X 10 2" xfId="42230"/>
    <cellStyle name="SAPBEXHLevel1X 10 2 2" xfId="42231"/>
    <cellStyle name="SAPBEXHLevel1X 10 2 2 2" xfId="42232"/>
    <cellStyle name="SAPBEXHLevel1X 10 2 2 2 2" xfId="42233"/>
    <cellStyle name="SAPBEXHLevel1X 10 2 2 3" xfId="42234"/>
    <cellStyle name="SAPBEXHLevel1X 10 2 3" xfId="42235"/>
    <cellStyle name="SAPBEXHLevel1X 10 2 3 2" xfId="42236"/>
    <cellStyle name="SAPBEXHLevel1X 10 2 3 2 2" xfId="42237"/>
    <cellStyle name="SAPBEXHLevel1X 10 2 3 3" xfId="42238"/>
    <cellStyle name="SAPBEXHLevel1X 10 2 4" xfId="42239"/>
    <cellStyle name="SAPBEXHLevel1X 10 2 4 2" xfId="42240"/>
    <cellStyle name="SAPBEXHLevel1X 10 2 5" xfId="42241"/>
    <cellStyle name="SAPBEXHLevel1X 10 2 5 2" xfId="42242"/>
    <cellStyle name="SAPBEXHLevel1X 10 2 6" xfId="42243"/>
    <cellStyle name="SAPBEXHLevel1X 10 3" xfId="42244"/>
    <cellStyle name="SAPBEXHLevel1X 10 3 2" xfId="42245"/>
    <cellStyle name="SAPBEXHLevel1X 10 3 2 2" xfId="42246"/>
    <cellStyle name="SAPBEXHLevel1X 10 3 2 2 2" xfId="42247"/>
    <cellStyle name="SAPBEXHLevel1X 10 3 2 3" xfId="42248"/>
    <cellStyle name="SAPBEXHLevel1X 10 3 3" xfId="42249"/>
    <cellStyle name="SAPBEXHLevel1X 10 3 3 2" xfId="42250"/>
    <cellStyle name="SAPBEXHLevel1X 10 3 3 2 2" xfId="42251"/>
    <cellStyle name="SAPBEXHLevel1X 10 3 3 3" xfId="42252"/>
    <cellStyle name="SAPBEXHLevel1X 10 3 4" xfId="42253"/>
    <cellStyle name="SAPBEXHLevel1X 10 3 4 2" xfId="42254"/>
    <cellStyle name="SAPBEXHLevel1X 10 3 5" xfId="42255"/>
    <cellStyle name="SAPBEXHLevel1X 10 3 5 2" xfId="42256"/>
    <cellStyle name="SAPBEXHLevel1X 10 3 6" xfId="42257"/>
    <cellStyle name="SAPBEXHLevel1X 10 4" xfId="42258"/>
    <cellStyle name="SAPBEXHLevel1X 10 4 2" xfId="42259"/>
    <cellStyle name="SAPBEXHLevel1X 10 4 2 2" xfId="42260"/>
    <cellStyle name="SAPBEXHLevel1X 10 4 2 2 2" xfId="42261"/>
    <cellStyle name="SAPBEXHLevel1X 10 4 2 3" xfId="42262"/>
    <cellStyle name="SAPBEXHLevel1X 10 4 3" xfId="42263"/>
    <cellStyle name="SAPBEXHLevel1X 10 4 3 2" xfId="42264"/>
    <cellStyle name="SAPBEXHLevel1X 10 4 3 2 2" xfId="42265"/>
    <cellStyle name="SAPBEXHLevel1X 10 4 3 3" xfId="42266"/>
    <cellStyle name="SAPBEXHLevel1X 10 4 4" xfId="42267"/>
    <cellStyle name="SAPBEXHLevel1X 10 4 4 2" xfId="42268"/>
    <cellStyle name="SAPBEXHLevel1X 10 4 5" xfId="42269"/>
    <cellStyle name="SAPBEXHLevel1X 10 4 5 2" xfId="42270"/>
    <cellStyle name="SAPBEXHLevel1X 10 4 6" xfId="42271"/>
    <cellStyle name="SAPBEXHLevel1X 10 5" xfId="42272"/>
    <cellStyle name="SAPBEXHLevel1X 10 5 2" xfId="42273"/>
    <cellStyle name="SAPBEXHLevel1X 10 5 2 2" xfId="42274"/>
    <cellStyle name="SAPBEXHLevel1X 10 5 3" xfId="42275"/>
    <cellStyle name="SAPBEXHLevel1X 10 6" xfId="42276"/>
    <cellStyle name="SAPBEXHLevel1X 10_Other Benefits Allocation %" xfId="42277"/>
    <cellStyle name="SAPBEXHLevel1X 11" xfId="42278"/>
    <cellStyle name="SAPBEXHLevel1X 11 2" xfId="42279"/>
    <cellStyle name="SAPBEXHLevel1X 11 3" xfId="42280"/>
    <cellStyle name="SAPBEXHLevel1X 11_Other Benefits Allocation %" xfId="42281"/>
    <cellStyle name="SAPBEXHLevel1X 12" xfId="42282"/>
    <cellStyle name="SAPBEXHLevel1X 12 2" xfId="42283"/>
    <cellStyle name="SAPBEXHLevel1X 12 2 2" xfId="42284"/>
    <cellStyle name="SAPBEXHLevel1X 12 2 2 2" xfId="42285"/>
    <cellStyle name="SAPBEXHLevel1X 12 2 2 2 2" xfId="42286"/>
    <cellStyle name="SAPBEXHLevel1X 12 2 2 3" xfId="42287"/>
    <cellStyle name="SAPBEXHLevel1X 12 2 3" xfId="42288"/>
    <cellStyle name="SAPBEXHLevel1X 12 2 3 2" xfId="42289"/>
    <cellStyle name="SAPBEXHLevel1X 12 2 3 2 2" xfId="42290"/>
    <cellStyle name="SAPBEXHLevel1X 12 2 3 3" xfId="42291"/>
    <cellStyle name="SAPBEXHLevel1X 12 2 4" xfId="42292"/>
    <cellStyle name="SAPBEXHLevel1X 12 2 4 2" xfId="42293"/>
    <cellStyle name="SAPBEXHLevel1X 12 2 5" xfId="42294"/>
    <cellStyle name="SAPBEXHLevel1X 12 2 5 2" xfId="42295"/>
    <cellStyle name="SAPBEXHLevel1X 12 2 6" xfId="42296"/>
    <cellStyle name="SAPBEXHLevel1X 12 3" xfId="42297"/>
    <cellStyle name="SAPBEXHLevel1X 12 3 2" xfId="42298"/>
    <cellStyle name="SAPBEXHLevel1X 12 3 2 2" xfId="42299"/>
    <cellStyle name="SAPBEXHLevel1X 12 3 2 2 2" xfId="42300"/>
    <cellStyle name="SAPBEXHLevel1X 12 3 2 3" xfId="42301"/>
    <cellStyle name="SAPBEXHLevel1X 12 3 3" xfId="42302"/>
    <cellStyle name="SAPBEXHLevel1X 12 3 3 2" xfId="42303"/>
    <cellStyle name="SAPBEXHLevel1X 12 3 3 2 2" xfId="42304"/>
    <cellStyle name="SAPBEXHLevel1X 12 3 3 3" xfId="42305"/>
    <cellStyle name="SAPBEXHLevel1X 12 3 4" xfId="42306"/>
    <cellStyle name="SAPBEXHLevel1X 12 3 4 2" xfId="42307"/>
    <cellStyle name="SAPBEXHLevel1X 12 3 5" xfId="42308"/>
    <cellStyle name="SAPBEXHLevel1X 12 3 5 2" xfId="42309"/>
    <cellStyle name="SAPBEXHLevel1X 12 3 6" xfId="42310"/>
    <cellStyle name="SAPBEXHLevel1X 12 4" xfId="42311"/>
    <cellStyle name="SAPBEXHLevel1X 12 4 2" xfId="42312"/>
    <cellStyle name="SAPBEXHLevel1X 12 4 2 2" xfId="42313"/>
    <cellStyle name="SAPBEXHLevel1X 12 4 3" xfId="42314"/>
    <cellStyle name="SAPBEXHLevel1X 12 5" xfId="42315"/>
    <cellStyle name="SAPBEXHLevel1X 12 5 2" xfId="42316"/>
    <cellStyle name="SAPBEXHLevel1X 12 5 2 2" xfId="42317"/>
    <cellStyle name="SAPBEXHLevel1X 12 5 3" xfId="42318"/>
    <cellStyle name="SAPBEXHLevel1X 12 6" xfId="42319"/>
    <cellStyle name="SAPBEXHLevel1X 12 6 2" xfId="42320"/>
    <cellStyle name="SAPBEXHLevel1X 12 7" xfId="42321"/>
    <cellStyle name="SAPBEXHLevel1X 12 7 2" xfId="42322"/>
    <cellStyle name="SAPBEXHLevel1X 12 8" xfId="42323"/>
    <cellStyle name="SAPBEXHLevel1X 12_Other Benefits Allocation %" xfId="42324"/>
    <cellStyle name="SAPBEXHLevel1X 13" xfId="42325"/>
    <cellStyle name="SAPBEXHLevel1X 13 2" xfId="42326"/>
    <cellStyle name="SAPBEXHLevel1X 13 2 2" xfId="42327"/>
    <cellStyle name="SAPBEXHLevel1X 13 2 2 2" xfId="42328"/>
    <cellStyle name="SAPBEXHLevel1X 13 2 3" xfId="42329"/>
    <cellStyle name="SAPBEXHLevel1X 13 3" xfId="42330"/>
    <cellStyle name="SAPBEXHLevel1X 13 3 2" xfId="42331"/>
    <cellStyle name="SAPBEXHLevel1X 13 3 2 2" xfId="42332"/>
    <cellStyle name="SAPBEXHLevel1X 13 3 3" xfId="42333"/>
    <cellStyle name="SAPBEXHLevel1X 13 4" xfId="42334"/>
    <cellStyle name="SAPBEXHLevel1X 13 4 2" xfId="42335"/>
    <cellStyle name="SAPBEXHLevel1X 13 5" xfId="42336"/>
    <cellStyle name="SAPBEXHLevel1X 13 5 2" xfId="42337"/>
    <cellStyle name="SAPBEXHLevel1X 13 6" xfId="42338"/>
    <cellStyle name="SAPBEXHLevel1X 14" xfId="42339"/>
    <cellStyle name="SAPBEXHLevel1X 14 2" xfId="42340"/>
    <cellStyle name="SAPBEXHLevel1X 14 2 2" xfId="42341"/>
    <cellStyle name="SAPBEXHLevel1X 14 2 2 2" xfId="42342"/>
    <cellStyle name="SAPBEXHLevel1X 14 2 3" xfId="42343"/>
    <cellStyle name="SAPBEXHLevel1X 14 3" xfId="42344"/>
    <cellStyle name="SAPBEXHLevel1X 14 3 2" xfId="42345"/>
    <cellStyle name="SAPBEXHLevel1X 14 3 2 2" xfId="42346"/>
    <cellStyle name="SAPBEXHLevel1X 14 3 3" xfId="42347"/>
    <cellStyle name="SAPBEXHLevel1X 14 4" xfId="42348"/>
    <cellStyle name="SAPBEXHLevel1X 14 4 2" xfId="42349"/>
    <cellStyle name="SAPBEXHLevel1X 14 5" xfId="42350"/>
    <cellStyle name="SAPBEXHLevel1X 14 5 2" xfId="42351"/>
    <cellStyle name="SAPBEXHLevel1X 14 6" xfId="42352"/>
    <cellStyle name="SAPBEXHLevel1X 15" xfId="42353"/>
    <cellStyle name="SAPBEXHLevel1X 15 2" xfId="42354"/>
    <cellStyle name="SAPBEXHLevel1X 15 2 2" xfId="42355"/>
    <cellStyle name="SAPBEXHLevel1X 15 2 2 2" xfId="42356"/>
    <cellStyle name="SAPBEXHLevel1X 15 2 3" xfId="42357"/>
    <cellStyle name="SAPBEXHLevel1X 15 3" xfId="42358"/>
    <cellStyle name="SAPBEXHLevel1X 15 3 2" xfId="42359"/>
    <cellStyle name="SAPBEXHLevel1X 15 3 2 2" xfId="42360"/>
    <cellStyle name="SAPBEXHLevel1X 15 3 3" xfId="42361"/>
    <cellStyle name="SAPBEXHLevel1X 15 4" xfId="42362"/>
    <cellStyle name="SAPBEXHLevel1X 15 4 2" xfId="42363"/>
    <cellStyle name="SAPBEXHLevel1X 15 5" xfId="42364"/>
    <cellStyle name="SAPBEXHLevel1X 15 5 2" xfId="42365"/>
    <cellStyle name="SAPBEXHLevel1X 15 6" xfId="42366"/>
    <cellStyle name="SAPBEXHLevel1X 16" xfId="42367"/>
    <cellStyle name="SAPBEXHLevel1X 16 2" xfId="42368"/>
    <cellStyle name="SAPBEXHLevel1X 16 2 2" xfId="42369"/>
    <cellStyle name="SAPBEXHLevel1X 16 3" xfId="42370"/>
    <cellStyle name="SAPBEXHLevel1X 17" xfId="42371"/>
    <cellStyle name="SAPBEXHLevel1X 17 2" xfId="42372"/>
    <cellStyle name="SAPBEXHLevel1X 17 2 2" xfId="42373"/>
    <cellStyle name="SAPBEXHLevel1X 17 3" xfId="42374"/>
    <cellStyle name="SAPBEXHLevel1X 18" xfId="42375"/>
    <cellStyle name="SAPBEXHLevel1X 18 2" xfId="42376"/>
    <cellStyle name="SAPBEXHLevel1X 18 2 2" xfId="42377"/>
    <cellStyle name="SAPBEXHLevel1X 18 3" xfId="42378"/>
    <cellStyle name="SAPBEXHLevel1X 19" xfId="42379"/>
    <cellStyle name="SAPBEXHLevel1X 19 2" xfId="42380"/>
    <cellStyle name="SAPBEXHLevel1X 19 2 2" xfId="42381"/>
    <cellStyle name="SAPBEXHLevel1X 19 3" xfId="42382"/>
    <cellStyle name="SAPBEXHLevel1X 2" xfId="42383"/>
    <cellStyle name="SAPBEXHLevel1X 2 10" xfId="42384"/>
    <cellStyle name="SAPBEXHLevel1X 2 10 2" xfId="42385"/>
    <cellStyle name="SAPBEXHLevel1X 2 10 2 2" xfId="42386"/>
    <cellStyle name="SAPBEXHLevel1X 2 10 3" xfId="42387"/>
    <cellStyle name="SAPBEXHLevel1X 2 11" xfId="42388"/>
    <cellStyle name="SAPBEXHLevel1X 2 11 2" xfId="42389"/>
    <cellStyle name="SAPBEXHLevel1X 2 11 2 2" xfId="42390"/>
    <cellStyle name="SAPBEXHLevel1X 2 11 3" xfId="42391"/>
    <cellStyle name="SAPBEXHLevel1X 2 12" xfId="42392"/>
    <cellStyle name="SAPBEXHLevel1X 2 12 2" xfId="42393"/>
    <cellStyle name="SAPBEXHLevel1X 2 12 3" xfId="42394"/>
    <cellStyle name="SAPBEXHLevel1X 2 13" xfId="42395"/>
    <cellStyle name="SAPBEXHLevel1X 2 13 2" xfId="42396"/>
    <cellStyle name="SAPBEXHLevel1X 2 13 3" xfId="42397"/>
    <cellStyle name="SAPBEXHLevel1X 2 14" xfId="42398"/>
    <cellStyle name="SAPBEXHLevel1X 2 14 2" xfId="42399"/>
    <cellStyle name="SAPBEXHLevel1X 2 14 3" xfId="42400"/>
    <cellStyle name="SAPBEXHLevel1X 2 15" xfId="42401"/>
    <cellStyle name="SAPBEXHLevel1X 2 16" xfId="42402"/>
    <cellStyle name="SAPBEXHLevel1X 2 2" xfId="42403"/>
    <cellStyle name="SAPBEXHLevel1X 2 2 10" xfId="42404"/>
    <cellStyle name="SAPBEXHLevel1X 2 2 10 2" xfId="42405"/>
    <cellStyle name="SAPBEXHLevel1X 2 2 10 2 2" xfId="42406"/>
    <cellStyle name="SAPBEXHLevel1X 2 2 10 3" xfId="42407"/>
    <cellStyle name="SAPBEXHLevel1X 2 2 11" xfId="42408"/>
    <cellStyle name="SAPBEXHLevel1X 2 2 11 2" xfId="42409"/>
    <cellStyle name="SAPBEXHLevel1X 2 2 11 2 2" xfId="42410"/>
    <cellStyle name="SAPBEXHLevel1X 2 2 11 3" xfId="42411"/>
    <cellStyle name="SAPBEXHLevel1X 2 2 12" xfId="42412"/>
    <cellStyle name="SAPBEXHLevel1X 2 2 2" xfId="42413"/>
    <cellStyle name="SAPBEXHLevel1X 2 2 2 2" xfId="42414"/>
    <cellStyle name="SAPBEXHLevel1X 2 2 2 2 2" xfId="42415"/>
    <cellStyle name="SAPBEXHLevel1X 2 2 2 2 2 2" xfId="42416"/>
    <cellStyle name="SAPBEXHLevel1X 2 2 2 2 2 2 2" xfId="42417"/>
    <cellStyle name="SAPBEXHLevel1X 2 2 2 2 2 3" xfId="42418"/>
    <cellStyle name="SAPBEXHLevel1X 2 2 2 2 3" xfId="42419"/>
    <cellStyle name="SAPBEXHLevel1X 2 2 2 2 3 2" xfId="42420"/>
    <cellStyle name="SAPBEXHLevel1X 2 2 2 2 3 2 2" xfId="42421"/>
    <cellStyle name="SAPBEXHLevel1X 2 2 2 2 3 3" xfId="42422"/>
    <cellStyle name="SAPBEXHLevel1X 2 2 2 2 4" xfId="42423"/>
    <cellStyle name="SAPBEXHLevel1X 2 2 2 2 4 2" xfId="42424"/>
    <cellStyle name="SAPBEXHLevel1X 2 2 2 2 5" xfId="42425"/>
    <cellStyle name="SAPBEXHLevel1X 2 2 2 2 5 2" xfId="42426"/>
    <cellStyle name="SAPBEXHLevel1X 2 2 2 2 6" xfId="42427"/>
    <cellStyle name="SAPBEXHLevel1X 2 2 2 3" xfId="42428"/>
    <cellStyle name="SAPBEXHLevel1X 2 2 2 3 2" xfId="42429"/>
    <cellStyle name="SAPBEXHLevel1X 2 2 2 3 2 2" xfId="42430"/>
    <cellStyle name="SAPBEXHLevel1X 2 2 2 3 2 2 2" xfId="42431"/>
    <cellStyle name="SAPBEXHLevel1X 2 2 2 3 2 3" xfId="42432"/>
    <cellStyle name="SAPBEXHLevel1X 2 2 2 3 3" xfId="42433"/>
    <cellStyle name="SAPBEXHLevel1X 2 2 2 3 3 2" xfId="42434"/>
    <cellStyle name="SAPBEXHLevel1X 2 2 2 3 3 2 2" xfId="42435"/>
    <cellStyle name="SAPBEXHLevel1X 2 2 2 3 3 3" xfId="42436"/>
    <cellStyle name="SAPBEXHLevel1X 2 2 2 3 4" xfId="42437"/>
    <cellStyle name="SAPBEXHLevel1X 2 2 2 3 4 2" xfId="42438"/>
    <cellStyle name="SAPBEXHLevel1X 2 2 2 3 5" xfId="42439"/>
    <cellStyle name="SAPBEXHLevel1X 2 2 2 3 5 2" xfId="42440"/>
    <cellStyle name="SAPBEXHLevel1X 2 2 2 3 6" xfId="42441"/>
    <cellStyle name="SAPBEXHLevel1X 2 2 2 4" xfId="42442"/>
    <cellStyle name="SAPBEXHLevel1X 2 2 2 4 2" xfId="42443"/>
    <cellStyle name="SAPBEXHLevel1X 2 2 2 4 2 2" xfId="42444"/>
    <cellStyle name="SAPBEXHLevel1X 2 2 2 4 2 3" xfId="42445"/>
    <cellStyle name="SAPBEXHLevel1X 2 2 2 4 3" xfId="42446"/>
    <cellStyle name="SAPBEXHLevel1X 2 2 2 4 4" xfId="42447"/>
    <cellStyle name="SAPBEXHLevel1X 2 2 2 5" xfId="42448"/>
    <cellStyle name="SAPBEXHLevel1X 2 2 2 5 2" xfId="42449"/>
    <cellStyle name="SAPBEXHLevel1X 2 2 2 5 2 2" xfId="42450"/>
    <cellStyle name="SAPBEXHLevel1X 2 2 2 5 2 3" xfId="42451"/>
    <cellStyle name="SAPBEXHLevel1X 2 2 2 5 3" xfId="42452"/>
    <cellStyle name="SAPBEXHLevel1X 2 2 2 5 4" xfId="42453"/>
    <cellStyle name="SAPBEXHLevel1X 2 2 2 6" xfId="42454"/>
    <cellStyle name="SAPBEXHLevel1X 2 2 2 6 2" xfId="42455"/>
    <cellStyle name="SAPBEXHLevel1X 2 2 2 6 2 2" xfId="42456"/>
    <cellStyle name="SAPBEXHLevel1X 2 2 2 6 2 3" xfId="42457"/>
    <cellStyle name="SAPBEXHLevel1X 2 2 2 6 3" xfId="42458"/>
    <cellStyle name="SAPBEXHLevel1X 2 2 2 6 4" xfId="42459"/>
    <cellStyle name="SAPBEXHLevel1X 2 2 2 7" xfId="42460"/>
    <cellStyle name="SAPBEXHLevel1X 2 2 2 7 2" xfId="42461"/>
    <cellStyle name="SAPBEXHLevel1X 2 2 2 7 3" xfId="42462"/>
    <cellStyle name="SAPBEXHLevel1X 2 2 2 8" xfId="42463"/>
    <cellStyle name="SAPBEXHLevel1X 2 2 2 9" xfId="42464"/>
    <cellStyle name="SAPBEXHLevel1X 2 2 2_Other Benefits Allocation %" xfId="42465"/>
    <cellStyle name="SAPBEXHLevel1X 2 2 3" xfId="42466"/>
    <cellStyle name="SAPBEXHLevel1X 2 2 3 2" xfId="42467"/>
    <cellStyle name="SAPBEXHLevel1X 2 2 3 2 2" xfId="42468"/>
    <cellStyle name="SAPBEXHLevel1X 2 2 3 2 2 2" xfId="42469"/>
    <cellStyle name="SAPBEXHLevel1X 2 2 3 2 2 3" xfId="42470"/>
    <cellStyle name="SAPBEXHLevel1X 2 2 3 2 3" xfId="42471"/>
    <cellStyle name="SAPBEXHLevel1X 2 2 3 2 4" xfId="42472"/>
    <cellStyle name="SAPBEXHLevel1X 2 2 3 3" xfId="42473"/>
    <cellStyle name="SAPBEXHLevel1X 2 2 3 3 2" xfId="42474"/>
    <cellStyle name="SAPBEXHLevel1X 2 2 3 3 2 2" xfId="42475"/>
    <cellStyle name="SAPBEXHLevel1X 2 2 3 3 2 3" xfId="42476"/>
    <cellStyle name="SAPBEXHLevel1X 2 2 3 3 3" xfId="42477"/>
    <cellStyle name="SAPBEXHLevel1X 2 2 3 3 4" xfId="42478"/>
    <cellStyle name="SAPBEXHLevel1X 2 2 3 4" xfId="42479"/>
    <cellStyle name="SAPBEXHLevel1X 2 2 3 4 2" xfId="42480"/>
    <cellStyle name="SAPBEXHLevel1X 2 2 3 4 2 2" xfId="42481"/>
    <cellStyle name="SAPBEXHLevel1X 2 2 3 4 2 3" xfId="42482"/>
    <cellStyle name="SAPBEXHLevel1X 2 2 3 4 3" xfId="42483"/>
    <cellStyle name="SAPBEXHLevel1X 2 2 3 4 4" xfId="42484"/>
    <cellStyle name="SAPBEXHLevel1X 2 2 3 5" xfId="42485"/>
    <cellStyle name="SAPBEXHLevel1X 2 2 3 5 2" xfId="42486"/>
    <cellStyle name="SAPBEXHLevel1X 2 2 3 5 2 2" xfId="42487"/>
    <cellStyle name="SAPBEXHLevel1X 2 2 3 5 2 3" xfId="42488"/>
    <cellStyle name="SAPBEXHLevel1X 2 2 3 5 3" xfId="42489"/>
    <cellStyle name="SAPBEXHLevel1X 2 2 3 5 4" xfId="42490"/>
    <cellStyle name="SAPBEXHLevel1X 2 2 3 6" xfId="42491"/>
    <cellStyle name="SAPBEXHLevel1X 2 2 3 6 2" xfId="42492"/>
    <cellStyle name="SAPBEXHLevel1X 2 2 3 6 2 2" xfId="42493"/>
    <cellStyle name="SAPBEXHLevel1X 2 2 3 6 2 3" xfId="42494"/>
    <cellStyle name="SAPBEXHLevel1X 2 2 3 6 3" xfId="42495"/>
    <cellStyle name="SAPBEXHLevel1X 2 2 3 6 4" xfId="42496"/>
    <cellStyle name="SAPBEXHLevel1X 2 2 3 7" xfId="42497"/>
    <cellStyle name="SAPBEXHLevel1X 2 2 3 7 2" xfId="42498"/>
    <cellStyle name="SAPBEXHLevel1X 2 2 3 7 3" xfId="42499"/>
    <cellStyle name="SAPBEXHLevel1X 2 2 3 8" xfId="42500"/>
    <cellStyle name="SAPBEXHLevel1X 2 2 3 9" xfId="42501"/>
    <cellStyle name="SAPBEXHLevel1X 2 2 4" xfId="42502"/>
    <cellStyle name="SAPBEXHLevel1X 2 2 4 2" xfId="42503"/>
    <cellStyle name="SAPBEXHLevel1X 2 2 4 2 2" xfId="42504"/>
    <cellStyle name="SAPBEXHLevel1X 2 2 4 2 2 2" xfId="42505"/>
    <cellStyle name="SAPBEXHLevel1X 2 2 4 2 2 3" xfId="42506"/>
    <cellStyle name="SAPBEXHLevel1X 2 2 4 2 3" xfId="42507"/>
    <cellStyle name="SAPBEXHLevel1X 2 2 4 2 4" xfId="42508"/>
    <cellStyle name="SAPBEXHLevel1X 2 2 4 3" xfId="42509"/>
    <cellStyle name="SAPBEXHLevel1X 2 2 4 3 2" xfId="42510"/>
    <cellStyle name="SAPBEXHLevel1X 2 2 4 3 2 2" xfId="42511"/>
    <cellStyle name="SAPBEXHLevel1X 2 2 4 3 2 3" xfId="42512"/>
    <cellStyle name="SAPBEXHLevel1X 2 2 4 3 3" xfId="42513"/>
    <cellStyle name="SAPBEXHLevel1X 2 2 4 3 4" xfId="42514"/>
    <cellStyle name="SAPBEXHLevel1X 2 2 4 4" xfId="42515"/>
    <cellStyle name="SAPBEXHLevel1X 2 2 4 4 2" xfId="42516"/>
    <cellStyle name="SAPBEXHLevel1X 2 2 4 4 2 2" xfId="42517"/>
    <cellStyle name="SAPBEXHLevel1X 2 2 4 4 2 3" xfId="42518"/>
    <cellStyle name="SAPBEXHLevel1X 2 2 4 4 3" xfId="42519"/>
    <cellStyle name="SAPBEXHLevel1X 2 2 4 4 4" xfId="42520"/>
    <cellStyle name="SAPBEXHLevel1X 2 2 4 5" xfId="42521"/>
    <cellStyle name="SAPBEXHLevel1X 2 2 4 5 2" xfId="42522"/>
    <cellStyle name="SAPBEXHLevel1X 2 2 4 5 2 2" xfId="42523"/>
    <cellStyle name="SAPBEXHLevel1X 2 2 4 5 2 3" xfId="42524"/>
    <cellStyle name="SAPBEXHLevel1X 2 2 4 5 3" xfId="42525"/>
    <cellStyle name="SAPBEXHLevel1X 2 2 4 5 4" xfId="42526"/>
    <cellStyle name="SAPBEXHLevel1X 2 2 4 6" xfId="42527"/>
    <cellStyle name="SAPBEXHLevel1X 2 2 4 6 2" xfId="42528"/>
    <cellStyle name="SAPBEXHLevel1X 2 2 4 6 2 2" xfId="42529"/>
    <cellStyle name="SAPBEXHLevel1X 2 2 4 6 2 3" xfId="42530"/>
    <cellStyle name="SAPBEXHLevel1X 2 2 4 6 3" xfId="42531"/>
    <cellStyle name="SAPBEXHLevel1X 2 2 4 6 4" xfId="42532"/>
    <cellStyle name="SAPBEXHLevel1X 2 2 4 7" xfId="42533"/>
    <cellStyle name="SAPBEXHLevel1X 2 2 4 7 2" xfId="42534"/>
    <cellStyle name="SAPBEXHLevel1X 2 2 4 7 3" xfId="42535"/>
    <cellStyle name="SAPBEXHLevel1X 2 2 4 8" xfId="42536"/>
    <cellStyle name="SAPBEXHLevel1X 2 2 4 9" xfId="42537"/>
    <cellStyle name="SAPBEXHLevel1X 2 2 5" xfId="42538"/>
    <cellStyle name="SAPBEXHLevel1X 2 2 5 2" xfId="42539"/>
    <cellStyle name="SAPBEXHLevel1X 2 2 5 2 2" xfId="42540"/>
    <cellStyle name="SAPBEXHLevel1X 2 2 5 2 3" xfId="42541"/>
    <cellStyle name="SAPBEXHLevel1X 2 2 5 3" xfId="42542"/>
    <cellStyle name="SAPBEXHLevel1X 2 2 5 4" xfId="42543"/>
    <cellStyle name="SAPBEXHLevel1X 2 2 6" xfId="42544"/>
    <cellStyle name="SAPBEXHLevel1X 2 2 6 2" xfId="42545"/>
    <cellStyle name="SAPBEXHLevel1X 2 2 6 2 2" xfId="42546"/>
    <cellStyle name="SAPBEXHLevel1X 2 2 6 2 3" xfId="42547"/>
    <cellStyle name="SAPBEXHLevel1X 2 2 6 3" xfId="42548"/>
    <cellStyle name="SAPBEXHLevel1X 2 2 6 4" xfId="42549"/>
    <cellStyle name="SAPBEXHLevel1X 2 2 7" xfId="42550"/>
    <cellStyle name="SAPBEXHLevel1X 2 2 7 2" xfId="42551"/>
    <cellStyle name="SAPBEXHLevel1X 2 2 7 2 2" xfId="42552"/>
    <cellStyle name="SAPBEXHLevel1X 2 2 7 2 3" xfId="42553"/>
    <cellStyle name="SAPBEXHLevel1X 2 2 7 3" xfId="42554"/>
    <cellStyle name="SAPBEXHLevel1X 2 2 7 4" xfId="42555"/>
    <cellStyle name="SAPBEXHLevel1X 2 2 8" xfId="42556"/>
    <cellStyle name="SAPBEXHLevel1X 2 2 8 2" xfId="42557"/>
    <cellStyle name="SAPBEXHLevel1X 2 2 8 2 2" xfId="42558"/>
    <cellStyle name="SAPBEXHLevel1X 2 2 8 2 3" xfId="42559"/>
    <cellStyle name="SAPBEXHLevel1X 2 2 8 3" xfId="42560"/>
    <cellStyle name="SAPBEXHLevel1X 2 2 8 4" xfId="42561"/>
    <cellStyle name="SAPBEXHLevel1X 2 2 9" xfId="42562"/>
    <cellStyle name="SAPBEXHLevel1X 2 2 9 2" xfId="42563"/>
    <cellStyle name="SAPBEXHLevel1X 2 2 9 2 2" xfId="42564"/>
    <cellStyle name="SAPBEXHLevel1X 2 2 9 2 3" xfId="42565"/>
    <cellStyle name="SAPBEXHLevel1X 2 2 9 3" xfId="42566"/>
    <cellStyle name="SAPBEXHLevel1X 2 2 9 4" xfId="42567"/>
    <cellStyle name="SAPBEXHLevel1X 2 2_Other Benefits Allocation %" xfId="42568"/>
    <cellStyle name="SAPBEXHLevel1X 2 3" xfId="42569"/>
    <cellStyle name="SAPBEXHLevel1X 2 3 10" xfId="42570"/>
    <cellStyle name="SAPBEXHLevel1X 2 3 10 2" xfId="42571"/>
    <cellStyle name="SAPBEXHLevel1X 2 3 10 2 2" xfId="42572"/>
    <cellStyle name="SAPBEXHLevel1X 2 3 10 3" xfId="42573"/>
    <cellStyle name="SAPBEXHLevel1X 2 3 11" xfId="42574"/>
    <cellStyle name="SAPBEXHLevel1X 2 3 11 2" xfId="42575"/>
    <cellStyle name="SAPBEXHLevel1X 2 3 11 2 2" xfId="42576"/>
    <cellStyle name="SAPBEXHLevel1X 2 3 11 3" xfId="42577"/>
    <cellStyle name="SAPBEXHLevel1X 2 3 12" xfId="42578"/>
    <cellStyle name="SAPBEXHLevel1X 2 3 2" xfId="42579"/>
    <cellStyle name="SAPBEXHLevel1X 2 3 2 2" xfId="42580"/>
    <cellStyle name="SAPBEXHLevel1X 2 3 2 2 2" xfId="42581"/>
    <cellStyle name="SAPBEXHLevel1X 2 3 2 2 2 2" xfId="42582"/>
    <cellStyle name="SAPBEXHLevel1X 2 3 2 2 2 2 2" xfId="42583"/>
    <cellStyle name="SAPBEXHLevel1X 2 3 2 2 2 3" xfId="42584"/>
    <cellStyle name="SAPBEXHLevel1X 2 3 2 2 3" xfId="42585"/>
    <cellStyle name="SAPBEXHLevel1X 2 3 2 2 3 2" xfId="42586"/>
    <cellStyle name="SAPBEXHLevel1X 2 3 2 2 3 2 2" xfId="42587"/>
    <cellStyle name="SAPBEXHLevel1X 2 3 2 2 3 3" xfId="42588"/>
    <cellStyle name="SAPBEXHLevel1X 2 3 2 2 4" xfId="42589"/>
    <cellStyle name="SAPBEXHLevel1X 2 3 2 2 4 2" xfId="42590"/>
    <cellStyle name="SAPBEXHLevel1X 2 3 2 2 5" xfId="42591"/>
    <cellStyle name="SAPBEXHLevel1X 2 3 2 2 5 2" xfId="42592"/>
    <cellStyle name="SAPBEXHLevel1X 2 3 2 2 6" xfId="42593"/>
    <cellStyle name="SAPBEXHLevel1X 2 3 2 3" xfId="42594"/>
    <cellStyle name="SAPBEXHLevel1X 2 3 2 3 2" xfId="42595"/>
    <cellStyle name="SAPBEXHLevel1X 2 3 2 3 2 2" xfId="42596"/>
    <cellStyle name="SAPBEXHLevel1X 2 3 2 3 2 2 2" xfId="42597"/>
    <cellStyle name="SAPBEXHLevel1X 2 3 2 3 2 3" xfId="42598"/>
    <cellStyle name="SAPBEXHLevel1X 2 3 2 3 3" xfId="42599"/>
    <cellStyle name="SAPBEXHLevel1X 2 3 2 3 3 2" xfId="42600"/>
    <cellStyle name="SAPBEXHLevel1X 2 3 2 3 3 2 2" xfId="42601"/>
    <cellStyle name="SAPBEXHLevel1X 2 3 2 3 3 3" xfId="42602"/>
    <cellStyle name="SAPBEXHLevel1X 2 3 2 3 4" xfId="42603"/>
    <cellStyle name="SAPBEXHLevel1X 2 3 2 3 4 2" xfId="42604"/>
    <cellStyle name="SAPBEXHLevel1X 2 3 2 3 5" xfId="42605"/>
    <cellStyle name="SAPBEXHLevel1X 2 3 2 3 5 2" xfId="42606"/>
    <cellStyle name="SAPBEXHLevel1X 2 3 2 3 6" xfId="42607"/>
    <cellStyle name="SAPBEXHLevel1X 2 3 2 4" xfId="42608"/>
    <cellStyle name="SAPBEXHLevel1X 2 3 2 4 2" xfId="42609"/>
    <cellStyle name="SAPBEXHLevel1X 2 3 2 4 2 2" xfId="42610"/>
    <cellStyle name="SAPBEXHLevel1X 2 3 2 4 3" xfId="42611"/>
    <cellStyle name="SAPBEXHLevel1X 2 3 2 5" xfId="42612"/>
    <cellStyle name="SAPBEXHLevel1X 2 3 2 5 2" xfId="42613"/>
    <cellStyle name="SAPBEXHLevel1X 2 3 2 5 2 2" xfId="42614"/>
    <cellStyle name="SAPBEXHLevel1X 2 3 2 5 3" xfId="42615"/>
    <cellStyle name="SAPBEXHLevel1X 2 3 2 6" xfId="42616"/>
    <cellStyle name="SAPBEXHLevel1X 2 3 2 6 2" xfId="42617"/>
    <cellStyle name="SAPBEXHLevel1X 2 3 2 7" xfId="42618"/>
    <cellStyle name="SAPBEXHLevel1X 2 3 2 7 2" xfId="42619"/>
    <cellStyle name="SAPBEXHLevel1X 2 3 2 8" xfId="42620"/>
    <cellStyle name="SAPBEXHLevel1X 2 3 2_Other Benefits Allocation %" xfId="42621"/>
    <cellStyle name="SAPBEXHLevel1X 2 3 3" xfId="42622"/>
    <cellStyle name="SAPBEXHLevel1X 2 3 3 2" xfId="42623"/>
    <cellStyle name="SAPBEXHLevel1X 2 3 3 2 2" xfId="42624"/>
    <cellStyle name="SAPBEXHLevel1X 2 3 3 2 3" xfId="42625"/>
    <cellStyle name="SAPBEXHLevel1X 2 3 3 3" xfId="42626"/>
    <cellStyle name="SAPBEXHLevel1X 2 3 3 4" xfId="42627"/>
    <cellStyle name="SAPBEXHLevel1X 2 3 4" xfId="42628"/>
    <cellStyle name="SAPBEXHLevel1X 2 3 4 2" xfId="42629"/>
    <cellStyle name="SAPBEXHLevel1X 2 3 4 2 2" xfId="42630"/>
    <cellStyle name="SAPBEXHLevel1X 2 3 4 2 3" xfId="42631"/>
    <cellStyle name="SAPBEXHLevel1X 2 3 4 3" xfId="42632"/>
    <cellStyle name="SAPBEXHLevel1X 2 3 4 4" xfId="42633"/>
    <cellStyle name="SAPBEXHLevel1X 2 3 5" xfId="42634"/>
    <cellStyle name="SAPBEXHLevel1X 2 3 5 2" xfId="42635"/>
    <cellStyle name="SAPBEXHLevel1X 2 3 5 2 2" xfId="42636"/>
    <cellStyle name="SAPBEXHLevel1X 2 3 5 2 3" xfId="42637"/>
    <cellStyle name="SAPBEXHLevel1X 2 3 5 3" xfId="42638"/>
    <cellStyle name="SAPBEXHLevel1X 2 3 5 4" xfId="42639"/>
    <cellStyle name="SAPBEXHLevel1X 2 3 6" xfId="42640"/>
    <cellStyle name="SAPBEXHLevel1X 2 3 6 2" xfId="42641"/>
    <cellStyle name="SAPBEXHLevel1X 2 3 6 2 2" xfId="42642"/>
    <cellStyle name="SAPBEXHLevel1X 2 3 6 2 3" xfId="42643"/>
    <cellStyle name="SAPBEXHLevel1X 2 3 6 3" xfId="42644"/>
    <cellStyle name="SAPBEXHLevel1X 2 3 6 4" xfId="42645"/>
    <cellStyle name="SAPBEXHLevel1X 2 3 7" xfId="42646"/>
    <cellStyle name="SAPBEXHLevel1X 2 3 7 2" xfId="42647"/>
    <cellStyle name="SAPBEXHLevel1X 2 3 7 2 2" xfId="42648"/>
    <cellStyle name="SAPBEXHLevel1X 2 3 7 3" xfId="42649"/>
    <cellStyle name="SAPBEXHLevel1X 2 3 8" xfId="42650"/>
    <cellStyle name="SAPBEXHLevel1X 2 3 8 2" xfId="42651"/>
    <cellStyle name="SAPBEXHLevel1X 2 3 8 2 2" xfId="42652"/>
    <cellStyle name="SAPBEXHLevel1X 2 3 8 3" xfId="42653"/>
    <cellStyle name="SAPBEXHLevel1X 2 3 9" xfId="42654"/>
    <cellStyle name="SAPBEXHLevel1X 2 3 9 2" xfId="42655"/>
    <cellStyle name="SAPBEXHLevel1X 2 3 9 2 2" xfId="42656"/>
    <cellStyle name="SAPBEXHLevel1X 2 3 9 3" xfId="42657"/>
    <cellStyle name="SAPBEXHLevel1X 2 3_Other Benefits Allocation %" xfId="42658"/>
    <cellStyle name="SAPBEXHLevel1X 2 4" xfId="42659"/>
    <cellStyle name="SAPBEXHLevel1X 2 4 2" xfId="42660"/>
    <cellStyle name="SAPBEXHLevel1X 2 4 2 2" xfId="42661"/>
    <cellStyle name="SAPBEXHLevel1X 2 4 2 2 2" xfId="42662"/>
    <cellStyle name="SAPBEXHLevel1X 2 4 2 2 3" xfId="42663"/>
    <cellStyle name="SAPBEXHLevel1X 2 4 2 3" xfId="42664"/>
    <cellStyle name="SAPBEXHLevel1X 2 4 2 4" xfId="42665"/>
    <cellStyle name="SAPBEXHLevel1X 2 4 3" xfId="42666"/>
    <cellStyle name="SAPBEXHLevel1X 2 4 3 2" xfId="42667"/>
    <cellStyle name="SAPBEXHLevel1X 2 4 3 2 2" xfId="42668"/>
    <cellStyle name="SAPBEXHLevel1X 2 4 3 2 3" xfId="42669"/>
    <cellStyle name="SAPBEXHLevel1X 2 4 3 3" xfId="42670"/>
    <cellStyle name="SAPBEXHLevel1X 2 4 3 4" xfId="42671"/>
    <cellStyle name="SAPBEXHLevel1X 2 4 4" xfId="42672"/>
    <cellStyle name="SAPBEXHLevel1X 2 4 4 2" xfId="42673"/>
    <cellStyle name="SAPBEXHLevel1X 2 4 4 2 2" xfId="42674"/>
    <cellStyle name="SAPBEXHLevel1X 2 4 4 2 3" xfId="42675"/>
    <cellStyle name="SAPBEXHLevel1X 2 4 4 3" xfId="42676"/>
    <cellStyle name="SAPBEXHLevel1X 2 4 4 4" xfId="42677"/>
    <cellStyle name="SAPBEXHLevel1X 2 4 5" xfId="42678"/>
    <cellStyle name="SAPBEXHLevel1X 2 4 5 2" xfId="42679"/>
    <cellStyle name="SAPBEXHLevel1X 2 4 5 2 2" xfId="42680"/>
    <cellStyle name="SAPBEXHLevel1X 2 4 5 2 3" xfId="42681"/>
    <cellStyle name="SAPBEXHLevel1X 2 4 5 3" xfId="42682"/>
    <cellStyle name="SAPBEXHLevel1X 2 4 5 4" xfId="42683"/>
    <cellStyle name="SAPBEXHLevel1X 2 4 6" xfId="42684"/>
    <cellStyle name="SAPBEXHLevel1X 2 4 6 2" xfId="42685"/>
    <cellStyle name="SAPBEXHLevel1X 2 4 6 2 2" xfId="42686"/>
    <cellStyle name="SAPBEXHLevel1X 2 4 6 2 3" xfId="42687"/>
    <cellStyle name="SAPBEXHLevel1X 2 4 6 3" xfId="42688"/>
    <cellStyle name="SAPBEXHLevel1X 2 4 6 4" xfId="42689"/>
    <cellStyle name="SAPBEXHLevel1X 2 4 7" xfId="42690"/>
    <cellStyle name="SAPBEXHLevel1X 2 4 7 2" xfId="42691"/>
    <cellStyle name="SAPBEXHLevel1X 2 4 7 3" xfId="42692"/>
    <cellStyle name="SAPBEXHLevel1X 2 4 8" xfId="42693"/>
    <cellStyle name="SAPBEXHLevel1X 2 4 9" xfId="42694"/>
    <cellStyle name="SAPBEXHLevel1X 2 5" xfId="42695"/>
    <cellStyle name="SAPBEXHLevel1X 2 5 2" xfId="42696"/>
    <cellStyle name="SAPBEXHLevel1X 2 5 2 2" xfId="42697"/>
    <cellStyle name="SAPBEXHLevel1X 2 5 2 2 2" xfId="42698"/>
    <cellStyle name="SAPBEXHLevel1X 2 5 2 2 2 2" xfId="42699"/>
    <cellStyle name="SAPBEXHLevel1X 2 5 2 2 3" xfId="42700"/>
    <cellStyle name="SAPBEXHLevel1X 2 5 2 3" xfId="42701"/>
    <cellStyle name="SAPBEXHLevel1X 2 5 2 3 2" xfId="42702"/>
    <cellStyle name="SAPBEXHLevel1X 2 5 2 3 2 2" xfId="42703"/>
    <cellStyle name="SAPBEXHLevel1X 2 5 2 3 3" xfId="42704"/>
    <cellStyle name="SAPBEXHLevel1X 2 5 2 4" xfId="42705"/>
    <cellStyle name="SAPBEXHLevel1X 2 5 2 4 2" xfId="42706"/>
    <cellStyle name="SAPBEXHLevel1X 2 5 2 5" xfId="42707"/>
    <cellStyle name="SAPBEXHLevel1X 2 5 2 5 2" xfId="42708"/>
    <cellStyle name="SAPBEXHLevel1X 2 5 2 6" xfId="42709"/>
    <cellStyle name="SAPBEXHLevel1X 2 5 3" xfId="42710"/>
    <cellStyle name="SAPBEXHLevel1X 2 5 3 2" xfId="42711"/>
    <cellStyle name="SAPBEXHLevel1X 2 5 3 2 2" xfId="42712"/>
    <cellStyle name="SAPBEXHLevel1X 2 5 3 2 2 2" xfId="42713"/>
    <cellStyle name="SAPBEXHLevel1X 2 5 3 2 3" xfId="42714"/>
    <cellStyle name="SAPBEXHLevel1X 2 5 3 3" xfId="42715"/>
    <cellStyle name="SAPBEXHLevel1X 2 5 3 3 2" xfId="42716"/>
    <cellStyle name="SAPBEXHLevel1X 2 5 3 3 2 2" xfId="42717"/>
    <cellStyle name="SAPBEXHLevel1X 2 5 3 3 3" xfId="42718"/>
    <cellStyle name="SAPBEXHLevel1X 2 5 3 4" xfId="42719"/>
    <cellStyle name="SAPBEXHLevel1X 2 5 3 4 2" xfId="42720"/>
    <cellStyle name="SAPBEXHLevel1X 2 5 3 5" xfId="42721"/>
    <cellStyle name="SAPBEXHLevel1X 2 5 3 5 2" xfId="42722"/>
    <cellStyle name="SAPBEXHLevel1X 2 5 3 6" xfId="42723"/>
    <cellStyle name="SAPBEXHLevel1X 2 5 4" xfId="42724"/>
    <cellStyle name="SAPBEXHLevel1X 2 5 4 2" xfId="42725"/>
    <cellStyle name="SAPBEXHLevel1X 2 5 4 2 2" xfId="42726"/>
    <cellStyle name="SAPBEXHLevel1X 2 5 4 2 3" xfId="42727"/>
    <cellStyle name="SAPBEXHLevel1X 2 5 4 3" xfId="42728"/>
    <cellStyle name="SAPBEXHLevel1X 2 5 4 4" xfId="42729"/>
    <cellStyle name="SAPBEXHLevel1X 2 5 5" xfId="42730"/>
    <cellStyle name="SAPBEXHLevel1X 2 5 5 2" xfId="42731"/>
    <cellStyle name="SAPBEXHLevel1X 2 5 5 2 2" xfId="42732"/>
    <cellStyle name="SAPBEXHLevel1X 2 5 5 2 3" xfId="42733"/>
    <cellStyle name="SAPBEXHLevel1X 2 5 5 3" xfId="42734"/>
    <cellStyle name="SAPBEXHLevel1X 2 5 5 4" xfId="42735"/>
    <cellStyle name="SAPBEXHLevel1X 2 5 6" xfId="42736"/>
    <cellStyle name="SAPBEXHLevel1X 2 5 6 2" xfId="42737"/>
    <cellStyle name="SAPBEXHLevel1X 2 5 6 2 2" xfId="42738"/>
    <cellStyle name="SAPBEXHLevel1X 2 5 6 2 3" xfId="42739"/>
    <cellStyle name="SAPBEXHLevel1X 2 5 6 3" xfId="42740"/>
    <cellStyle name="SAPBEXHLevel1X 2 5 6 4" xfId="42741"/>
    <cellStyle name="SAPBEXHLevel1X 2 5 7" xfId="42742"/>
    <cellStyle name="SAPBEXHLevel1X 2 5 7 2" xfId="42743"/>
    <cellStyle name="SAPBEXHLevel1X 2 5 7 3" xfId="42744"/>
    <cellStyle name="SAPBEXHLevel1X 2 5 8" xfId="42745"/>
    <cellStyle name="SAPBEXHLevel1X 2 5 9" xfId="42746"/>
    <cellStyle name="SAPBEXHLevel1X 2 5_Other Benefits Allocation %" xfId="42747"/>
    <cellStyle name="SAPBEXHLevel1X 2 6" xfId="42748"/>
    <cellStyle name="SAPBEXHLevel1X 2 6 2" xfId="42749"/>
    <cellStyle name="SAPBEXHLevel1X 2 6 2 2" xfId="42750"/>
    <cellStyle name="SAPBEXHLevel1X 2 6 2 3" xfId="42751"/>
    <cellStyle name="SAPBEXHLevel1X 2 6 3" xfId="42752"/>
    <cellStyle name="SAPBEXHLevel1X 2 6 4" xfId="42753"/>
    <cellStyle name="SAPBEXHLevel1X 2 7" xfId="42754"/>
    <cellStyle name="SAPBEXHLevel1X 2 7 2" xfId="42755"/>
    <cellStyle name="SAPBEXHLevel1X 2 7 2 2" xfId="42756"/>
    <cellStyle name="SAPBEXHLevel1X 2 7 2 3" xfId="42757"/>
    <cellStyle name="SAPBEXHLevel1X 2 7 3" xfId="42758"/>
    <cellStyle name="SAPBEXHLevel1X 2 7 4" xfId="42759"/>
    <cellStyle name="SAPBEXHLevel1X 2 8" xfId="42760"/>
    <cellStyle name="SAPBEXHLevel1X 2 8 2" xfId="42761"/>
    <cellStyle name="SAPBEXHLevel1X 2 8 2 2" xfId="42762"/>
    <cellStyle name="SAPBEXHLevel1X 2 8 2 3" xfId="42763"/>
    <cellStyle name="SAPBEXHLevel1X 2 8 3" xfId="42764"/>
    <cellStyle name="SAPBEXHLevel1X 2 8 4" xfId="42765"/>
    <cellStyle name="SAPBEXHLevel1X 2 9" xfId="42766"/>
    <cellStyle name="SAPBEXHLevel1X 2 9 2" xfId="42767"/>
    <cellStyle name="SAPBEXHLevel1X 2 9 2 2" xfId="42768"/>
    <cellStyle name="SAPBEXHLevel1X 2 9 2 3" xfId="42769"/>
    <cellStyle name="SAPBEXHLevel1X 2 9 3" xfId="42770"/>
    <cellStyle name="SAPBEXHLevel1X 2 9 4" xfId="42771"/>
    <cellStyle name="SAPBEXHLevel1X 2_401K Summary" xfId="42772"/>
    <cellStyle name="SAPBEXHLevel1X 20" xfId="42773"/>
    <cellStyle name="SAPBEXHLevel1X 20 2" xfId="42774"/>
    <cellStyle name="SAPBEXHLevel1X 20 2 2" xfId="42775"/>
    <cellStyle name="SAPBEXHLevel1X 20 3" xfId="42776"/>
    <cellStyle name="SAPBEXHLevel1X 21" xfId="42777"/>
    <cellStyle name="SAPBEXHLevel1X 21 2" xfId="42778"/>
    <cellStyle name="SAPBEXHLevel1X 21 2 2" xfId="42779"/>
    <cellStyle name="SAPBEXHLevel1X 21 3" xfId="42780"/>
    <cellStyle name="SAPBEXHLevel1X 22" xfId="42781"/>
    <cellStyle name="SAPBEXHLevel1X 22 2" xfId="42782"/>
    <cellStyle name="SAPBEXHLevel1X 22 2 2" xfId="42783"/>
    <cellStyle name="SAPBEXHLevel1X 22 3" xfId="42784"/>
    <cellStyle name="SAPBEXHLevel1X 23" xfId="42785"/>
    <cellStyle name="SAPBEXHLevel1X 23 2" xfId="42786"/>
    <cellStyle name="SAPBEXHLevel1X 23 2 2" xfId="42787"/>
    <cellStyle name="SAPBEXHLevel1X 23 3" xfId="42788"/>
    <cellStyle name="SAPBEXHLevel1X 24" xfId="42789"/>
    <cellStyle name="SAPBEXHLevel1X 24 2" xfId="42790"/>
    <cellStyle name="SAPBEXHLevel1X 24 2 2" xfId="42791"/>
    <cellStyle name="SAPBEXHLevel1X 24 3" xfId="42792"/>
    <cellStyle name="SAPBEXHLevel1X 25" xfId="42793"/>
    <cellStyle name="SAPBEXHLevel1X 25 2" xfId="42794"/>
    <cellStyle name="SAPBEXHLevel1X 25 2 2" xfId="42795"/>
    <cellStyle name="SAPBEXHLevel1X 25 3" xfId="42796"/>
    <cellStyle name="SAPBEXHLevel1X 26" xfId="42797"/>
    <cellStyle name="SAPBEXHLevel1X 26 2" xfId="42798"/>
    <cellStyle name="SAPBEXHLevel1X 26 2 2" xfId="42799"/>
    <cellStyle name="SAPBEXHLevel1X 26 3" xfId="42800"/>
    <cellStyle name="SAPBEXHLevel1X 27" xfId="42801"/>
    <cellStyle name="SAPBEXHLevel1X 27 2" xfId="42802"/>
    <cellStyle name="SAPBEXHLevel1X 27 2 2" xfId="42803"/>
    <cellStyle name="SAPBEXHLevel1X 27 3" xfId="42804"/>
    <cellStyle name="SAPBEXHLevel1X 28" xfId="42805"/>
    <cellStyle name="SAPBEXHLevel1X 28 2" xfId="42806"/>
    <cellStyle name="SAPBEXHLevel1X 29" xfId="42807"/>
    <cellStyle name="SAPBEXHLevel1X 29 2" xfId="42808"/>
    <cellStyle name="SAPBEXHLevel1X 3" xfId="42809"/>
    <cellStyle name="SAPBEXHLevel1X 3 10" xfId="42810"/>
    <cellStyle name="SAPBEXHLevel1X 3 10 2" xfId="42811"/>
    <cellStyle name="SAPBEXHLevel1X 3 10 2 2" xfId="42812"/>
    <cellStyle name="SAPBEXHLevel1X 3 10 3" xfId="42813"/>
    <cellStyle name="SAPBEXHLevel1X 3 11" xfId="42814"/>
    <cellStyle name="SAPBEXHLevel1X 3 12" xfId="42815"/>
    <cellStyle name="SAPBEXHLevel1X 3 2" xfId="42816"/>
    <cellStyle name="SAPBEXHLevel1X 3 2 2" xfId="42817"/>
    <cellStyle name="SAPBEXHLevel1X 3 2 2 2" xfId="42818"/>
    <cellStyle name="SAPBEXHLevel1X 3 2 2 2 2" xfId="42819"/>
    <cellStyle name="SAPBEXHLevel1X 3 2 2 2 2 2" xfId="42820"/>
    <cellStyle name="SAPBEXHLevel1X 3 2 2 2 2 2 2" xfId="42821"/>
    <cellStyle name="SAPBEXHLevel1X 3 2 2 2 2 3" xfId="42822"/>
    <cellStyle name="SAPBEXHLevel1X 3 2 2 2 3" xfId="42823"/>
    <cellStyle name="SAPBEXHLevel1X 3 2 2 2 3 2" xfId="42824"/>
    <cellStyle name="SAPBEXHLevel1X 3 2 2 2 3 2 2" xfId="42825"/>
    <cellStyle name="SAPBEXHLevel1X 3 2 2 2 3 3" xfId="42826"/>
    <cellStyle name="SAPBEXHLevel1X 3 2 2 2 4" xfId="42827"/>
    <cellStyle name="SAPBEXHLevel1X 3 2 2 2 4 2" xfId="42828"/>
    <cellStyle name="SAPBEXHLevel1X 3 2 2 2 5" xfId="42829"/>
    <cellStyle name="SAPBEXHLevel1X 3 2 2 2 5 2" xfId="42830"/>
    <cellStyle name="SAPBEXHLevel1X 3 2 2 2 6" xfId="42831"/>
    <cellStyle name="SAPBEXHLevel1X 3 2 2 3" xfId="42832"/>
    <cellStyle name="SAPBEXHLevel1X 3 2 2 3 2" xfId="42833"/>
    <cellStyle name="SAPBEXHLevel1X 3 2 2 3 2 2" xfId="42834"/>
    <cellStyle name="SAPBEXHLevel1X 3 2 2 3 2 2 2" xfId="42835"/>
    <cellStyle name="SAPBEXHLevel1X 3 2 2 3 2 3" xfId="42836"/>
    <cellStyle name="SAPBEXHLevel1X 3 2 2 3 3" xfId="42837"/>
    <cellStyle name="SAPBEXHLevel1X 3 2 2 3 3 2" xfId="42838"/>
    <cellStyle name="SAPBEXHLevel1X 3 2 2 3 3 2 2" xfId="42839"/>
    <cellStyle name="SAPBEXHLevel1X 3 2 2 3 3 3" xfId="42840"/>
    <cellStyle name="SAPBEXHLevel1X 3 2 2 3 4" xfId="42841"/>
    <cellStyle name="SAPBEXHLevel1X 3 2 2 3 4 2" xfId="42842"/>
    <cellStyle name="SAPBEXHLevel1X 3 2 2 3 5" xfId="42843"/>
    <cellStyle name="SAPBEXHLevel1X 3 2 2 3 5 2" xfId="42844"/>
    <cellStyle name="SAPBEXHLevel1X 3 2 2 3 6" xfId="42845"/>
    <cellStyle name="SAPBEXHLevel1X 3 2 2 4" xfId="42846"/>
    <cellStyle name="SAPBEXHLevel1X 3 2 2 4 2" xfId="42847"/>
    <cellStyle name="SAPBEXHLevel1X 3 2 2 4 2 2" xfId="42848"/>
    <cellStyle name="SAPBEXHLevel1X 3 2 2 4 3" xfId="42849"/>
    <cellStyle name="SAPBEXHLevel1X 3 2 2 5" xfId="42850"/>
    <cellStyle name="SAPBEXHLevel1X 3 2 2 5 2" xfId="42851"/>
    <cellStyle name="SAPBEXHLevel1X 3 2 2 5 2 2" xfId="42852"/>
    <cellStyle name="SAPBEXHLevel1X 3 2 2 5 3" xfId="42853"/>
    <cellStyle name="SAPBEXHLevel1X 3 2 2 6" xfId="42854"/>
    <cellStyle name="SAPBEXHLevel1X 3 2 2 6 2" xfId="42855"/>
    <cellStyle name="SAPBEXHLevel1X 3 2 2 7" xfId="42856"/>
    <cellStyle name="SAPBEXHLevel1X 3 2 2 7 2" xfId="42857"/>
    <cellStyle name="SAPBEXHLevel1X 3 2 2 8" xfId="42858"/>
    <cellStyle name="SAPBEXHLevel1X 3 2 2_Other Benefits Allocation %" xfId="42859"/>
    <cellStyle name="SAPBEXHLevel1X 3 2 3" xfId="42860"/>
    <cellStyle name="SAPBEXHLevel1X 3 2 3 2" xfId="42861"/>
    <cellStyle name="SAPBEXHLevel1X 3 2 3 2 2" xfId="42862"/>
    <cellStyle name="SAPBEXHLevel1X 3 2 3 2 3" xfId="42863"/>
    <cellStyle name="SAPBEXHLevel1X 3 2 3 3" xfId="42864"/>
    <cellStyle name="SAPBEXHLevel1X 3 2 3 4" xfId="42865"/>
    <cellStyle name="SAPBEXHLevel1X 3 2 4" xfId="42866"/>
    <cellStyle name="SAPBEXHLevel1X 3 2 4 2" xfId="42867"/>
    <cellStyle name="SAPBEXHLevel1X 3 2 4 2 2" xfId="42868"/>
    <cellStyle name="SAPBEXHLevel1X 3 2 4 2 3" xfId="42869"/>
    <cellStyle name="SAPBEXHLevel1X 3 2 4 3" xfId="42870"/>
    <cellStyle name="SAPBEXHLevel1X 3 2 4 4" xfId="42871"/>
    <cellStyle name="SAPBEXHLevel1X 3 2 5" xfId="42872"/>
    <cellStyle name="SAPBEXHLevel1X 3 2 5 2" xfId="42873"/>
    <cellStyle name="SAPBEXHLevel1X 3 2 5 2 2" xfId="42874"/>
    <cellStyle name="SAPBEXHLevel1X 3 2 5 2 3" xfId="42875"/>
    <cellStyle name="SAPBEXHLevel1X 3 2 5 3" xfId="42876"/>
    <cellStyle name="SAPBEXHLevel1X 3 2 5 4" xfId="42877"/>
    <cellStyle name="SAPBEXHLevel1X 3 2 6" xfId="42878"/>
    <cellStyle name="SAPBEXHLevel1X 3 2 6 2" xfId="42879"/>
    <cellStyle name="SAPBEXHLevel1X 3 2 6 2 2" xfId="42880"/>
    <cellStyle name="SAPBEXHLevel1X 3 2 6 2 3" xfId="42881"/>
    <cellStyle name="SAPBEXHLevel1X 3 2 6 3" xfId="42882"/>
    <cellStyle name="SAPBEXHLevel1X 3 2 6 4" xfId="42883"/>
    <cellStyle name="SAPBEXHLevel1X 3 2 7" xfId="42884"/>
    <cellStyle name="SAPBEXHLevel1X 3 2 7 2" xfId="42885"/>
    <cellStyle name="SAPBEXHLevel1X 3 2 7 3" xfId="42886"/>
    <cellStyle name="SAPBEXHLevel1X 3 2 8" xfId="42887"/>
    <cellStyle name="SAPBEXHLevel1X 3 2 9" xfId="42888"/>
    <cellStyle name="SAPBEXHLevel1X 3 2_Other Benefits Allocation %" xfId="42889"/>
    <cellStyle name="SAPBEXHLevel1X 3 3" xfId="42890"/>
    <cellStyle name="SAPBEXHLevel1X 3 3 2" xfId="42891"/>
    <cellStyle name="SAPBEXHLevel1X 3 3 2 2" xfId="42892"/>
    <cellStyle name="SAPBEXHLevel1X 3 3 2 2 2" xfId="42893"/>
    <cellStyle name="SAPBEXHLevel1X 3 3 2 2 2 2" xfId="42894"/>
    <cellStyle name="SAPBEXHLevel1X 3 3 2 2 2 2 2" xfId="42895"/>
    <cellStyle name="SAPBEXHLevel1X 3 3 2 2 2 3" xfId="42896"/>
    <cellStyle name="SAPBEXHLevel1X 3 3 2 2 3" xfId="42897"/>
    <cellStyle name="SAPBEXHLevel1X 3 3 2 2 3 2" xfId="42898"/>
    <cellStyle name="SAPBEXHLevel1X 3 3 2 2 3 2 2" xfId="42899"/>
    <cellStyle name="SAPBEXHLevel1X 3 3 2 2 3 3" xfId="42900"/>
    <cellStyle name="SAPBEXHLevel1X 3 3 2 2 4" xfId="42901"/>
    <cellStyle name="SAPBEXHLevel1X 3 3 2 2 4 2" xfId="42902"/>
    <cellStyle name="SAPBEXHLevel1X 3 3 2 2 5" xfId="42903"/>
    <cellStyle name="SAPBEXHLevel1X 3 3 2 2 5 2" xfId="42904"/>
    <cellStyle name="SAPBEXHLevel1X 3 3 2 2 6" xfId="42905"/>
    <cellStyle name="SAPBEXHLevel1X 3 3 2 3" xfId="42906"/>
    <cellStyle name="SAPBEXHLevel1X 3 3 2 3 2" xfId="42907"/>
    <cellStyle name="SAPBEXHLevel1X 3 3 2 3 2 2" xfId="42908"/>
    <cellStyle name="SAPBEXHLevel1X 3 3 2 3 2 2 2" xfId="42909"/>
    <cellStyle name="SAPBEXHLevel1X 3 3 2 3 2 3" xfId="42910"/>
    <cellStyle name="SAPBEXHLevel1X 3 3 2 3 3" xfId="42911"/>
    <cellStyle name="SAPBEXHLevel1X 3 3 2 3 3 2" xfId="42912"/>
    <cellStyle name="SAPBEXHLevel1X 3 3 2 3 3 2 2" xfId="42913"/>
    <cellStyle name="SAPBEXHLevel1X 3 3 2 3 3 3" xfId="42914"/>
    <cellStyle name="SAPBEXHLevel1X 3 3 2 3 4" xfId="42915"/>
    <cellStyle name="SAPBEXHLevel1X 3 3 2 3 4 2" xfId="42916"/>
    <cellStyle name="SAPBEXHLevel1X 3 3 2 3 5" xfId="42917"/>
    <cellStyle name="SAPBEXHLevel1X 3 3 2 3 5 2" xfId="42918"/>
    <cellStyle name="SAPBEXHLevel1X 3 3 2 3 6" xfId="42919"/>
    <cellStyle name="SAPBEXHLevel1X 3 3 2 4" xfId="42920"/>
    <cellStyle name="SAPBEXHLevel1X 3 3 2 4 2" xfId="42921"/>
    <cellStyle name="SAPBEXHLevel1X 3 3 2 4 2 2" xfId="42922"/>
    <cellStyle name="SAPBEXHLevel1X 3 3 2 4 3" xfId="42923"/>
    <cellStyle name="SAPBEXHLevel1X 3 3 2 5" xfId="42924"/>
    <cellStyle name="SAPBEXHLevel1X 3 3 2 5 2" xfId="42925"/>
    <cellStyle name="SAPBEXHLevel1X 3 3 2 5 2 2" xfId="42926"/>
    <cellStyle name="SAPBEXHLevel1X 3 3 2 5 3" xfId="42927"/>
    <cellStyle name="SAPBEXHLevel1X 3 3 2 6" xfId="42928"/>
    <cellStyle name="SAPBEXHLevel1X 3 3 2 6 2" xfId="42929"/>
    <cellStyle name="SAPBEXHLevel1X 3 3 2 7" xfId="42930"/>
    <cellStyle name="SAPBEXHLevel1X 3 3 2 7 2" xfId="42931"/>
    <cellStyle name="SAPBEXHLevel1X 3 3 2 8" xfId="42932"/>
    <cellStyle name="SAPBEXHLevel1X 3 3 2_Other Benefits Allocation %" xfId="42933"/>
    <cellStyle name="SAPBEXHLevel1X 3 3 3" xfId="42934"/>
    <cellStyle name="SAPBEXHLevel1X 3 3 3 2" xfId="42935"/>
    <cellStyle name="SAPBEXHLevel1X 3 3 3 2 2" xfId="42936"/>
    <cellStyle name="SAPBEXHLevel1X 3 3 3 2 3" xfId="42937"/>
    <cellStyle name="SAPBEXHLevel1X 3 3 3 3" xfId="42938"/>
    <cellStyle name="SAPBEXHLevel1X 3 3 3 4" xfId="42939"/>
    <cellStyle name="SAPBEXHLevel1X 3 3 4" xfId="42940"/>
    <cellStyle name="SAPBEXHLevel1X 3 3 4 2" xfId="42941"/>
    <cellStyle name="SAPBEXHLevel1X 3 3 4 2 2" xfId="42942"/>
    <cellStyle name="SAPBEXHLevel1X 3 3 4 2 3" xfId="42943"/>
    <cellStyle name="SAPBEXHLevel1X 3 3 4 3" xfId="42944"/>
    <cellStyle name="SAPBEXHLevel1X 3 3 4 4" xfId="42945"/>
    <cellStyle name="SAPBEXHLevel1X 3 3 5" xfId="42946"/>
    <cellStyle name="SAPBEXHLevel1X 3 3 5 2" xfId="42947"/>
    <cellStyle name="SAPBEXHLevel1X 3 3 5 2 2" xfId="42948"/>
    <cellStyle name="SAPBEXHLevel1X 3 3 5 2 3" xfId="42949"/>
    <cellStyle name="SAPBEXHLevel1X 3 3 5 3" xfId="42950"/>
    <cellStyle name="SAPBEXHLevel1X 3 3 5 4" xfId="42951"/>
    <cellStyle name="SAPBEXHLevel1X 3 3 6" xfId="42952"/>
    <cellStyle name="SAPBEXHLevel1X 3 3 6 2" xfId="42953"/>
    <cellStyle name="SAPBEXHLevel1X 3 3 6 2 2" xfId="42954"/>
    <cellStyle name="SAPBEXHLevel1X 3 3 6 2 3" xfId="42955"/>
    <cellStyle name="SAPBEXHLevel1X 3 3 6 3" xfId="42956"/>
    <cellStyle name="SAPBEXHLevel1X 3 3 6 4" xfId="42957"/>
    <cellStyle name="SAPBEXHLevel1X 3 3 7" xfId="42958"/>
    <cellStyle name="SAPBEXHLevel1X 3 3 7 2" xfId="42959"/>
    <cellStyle name="SAPBEXHLevel1X 3 3 7 3" xfId="42960"/>
    <cellStyle name="SAPBEXHLevel1X 3 3 8" xfId="42961"/>
    <cellStyle name="SAPBEXHLevel1X 3 3 9" xfId="42962"/>
    <cellStyle name="SAPBEXHLevel1X 3 3_Other Benefits Allocation %" xfId="42963"/>
    <cellStyle name="SAPBEXHLevel1X 3 4" xfId="42964"/>
    <cellStyle name="SAPBEXHLevel1X 3 4 2" xfId="42965"/>
    <cellStyle name="SAPBEXHLevel1X 3 4 2 2" xfId="42966"/>
    <cellStyle name="SAPBEXHLevel1X 3 4 2 2 2" xfId="42967"/>
    <cellStyle name="SAPBEXHLevel1X 3 4 2 2 3" xfId="42968"/>
    <cellStyle name="SAPBEXHLevel1X 3 4 2 3" xfId="42969"/>
    <cellStyle name="SAPBEXHLevel1X 3 4 2 4" xfId="42970"/>
    <cellStyle name="SAPBEXHLevel1X 3 4 3" xfId="42971"/>
    <cellStyle name="SAPBEXHLevel1X 3 4 3 2" xfId="42972"/>
    <cellStyle name="SAPBEXHLevel1X 3 4 3 2 2" xfId="42973"/>
    <cellStyle name="SAPBEXHLevel1X 3 4 3 2 3" xfId="42974"/>
    <cellStyle name="SAPBEXHLevel1X 3 4 3 3" xfId="42975"/>
    <cellStyle name="SAPBEXHLevel1X 3 4 3 4" xfId="42976"/>
    <cellStyle name="SAPBEXHLevel1X 3 4 4" xfId="42977"/>
    <cellStyle name="SAPBEXHLevel1X 3 4 4 2" xfId="42978"/>
    <cellStyle name="SAPBEXHLevel1X 3 4 4 2 2" xfId="42979"/>
    <cellStyle name="SAPBEXHLevel1X 3 4 4 2 3" xfId="42980"/>
    <cellStyle name="SAPBEXHLevel1X 3 4 4 3" xfId="42981"/>
    <cellStyle name="SAPBEXHLevel1X 3 4 4 4" xfId="42982"/>
    <cellStyle name="SAPBEXHLevel1X 3 4 5" xfId="42983"/>
    <cellStyle name="SAPBEXHLevel1X 3 4 5 2" xfId="42984"/>
    <cellStyle name="SAPBEXHLevel1X 3 4 5 2 2" xfId="42985"/>
    <cellStyle name="SAPBEXHLevel1X 3 4 5 2 3" xfId="42986"/>
    <cellStyle name="SAPBEXHLevel1X 3 4 5 3" xfId="42987"/>
    <cellStyle name="SAPBEXHLevel1X 3 4 5 4" xfId="42988"/>
    <cellStyle name="SAPBEXHLevel1X 3 4 6" xfId="42989"/>
    <cellStyle name="SAPBEXHLevel1X 3 4 6 2" xfId="42990"/>
    <cellStyle name="SAPBEXHLevel1X 3 4 6 2 2" xfId="42991"/>
    <cellStyle name="SAPBEXHLevel1X 3 4 6 2 3" xfId="42992"/>
    <cellStyle name="SAPBEXHLevel1X 3 4 6 3" xfId="42993"/>
    <cellStyle name="SAPBEXHLevel1X 3 4 6 4" xfId="42994"/>
    <cellStyle name="SAPBEXHLevel1X 3 4 7" xfId="42995"/>
    <cellStyle name="SAPBEXHLevel1X 3 4 7 2" xfId="42996"/>
    <cellStyle name="SAPBEXHLevel1X 3 4 7 3" xfId="42997"/>
    <cellStyle name="SAPBEXHLevel1X 3 4 8" xfId="42998"/>
    <cellStyle name="SAPBEXHLevel1X 3 4 9" xfId="42999"/>
    <cellStyle name="SAPBEXHLevel1X 3 5" xfId="43000"/>
    <cellStyle name="SAPBEXHLevel1X 3 5 2" xfId="43001"/>
    <cellStyle name="SAPBEXHLevel1X 3 5 2 2" xfId="43002"/>
    <cellStyle name="SAPBEXHLevel1X 3 5 2 2 2" xfId="43003"/>
    <cellStyle name="SAPBEXHLevel1X 3 5 2 2 2 2" xfId="43004"/>
    <cellStyle name="SAPBEXHLevel1X 3 5 2 2 3" xfId="43005"/>
    <cellStyle name="SAPBEXHLevel1X 3 5 2 3" xfId="43006"/>
    <cellStyle name="SAPBEXHLevel1X 3 5 2 3 2" xfId="43007"/>
    <cellStyle name="SAPBEXHLevel1X 3 5 2 3 2 2" xfId="43008"/>
    <cellStyle name="SAPBEXHLevel1X 3 5 2 3 3" xfId="43009"/>
    <cellStyle name="SAPBEXHLevel1X 3 5 2 4" xfId="43010"/>
    <cellStyle name="SAPBEXHLevel1X 3 5 2 4 2" xfId="43011"/>
    <cellStyle name="SAPBEXHLevel1X 3 5 2 5" xfId="43012"/>
    <cellStyle name="SAPBEXHLevel1X 3 5 2 5 2" xfId="43013"/>
    <cellStyle name="SAPBEXHLevel1X 3 5 2 6" xfId="43014"/>
    <cellStyle name="SAPBEXHLevel1X 3 5 3" xfId="43015"/>
    <cellStyle name="SAPBEXHLevel1X 3 5 3 2" xfId="43016"/>
    <cellStyle name="SAPBEXHLevel1X 3 5 3 2 2" xfId="43017"/>
    <cellStyle name="SAPBEXHLevel1X 3 5 3 2 2 2" xfId="43018"/>
    <cellStyle name="SAPBEXHLevel1X 3 5 3 2 3" xfId="43019"/>
    <cellStyle name="SAPBEXHLevel1X 3 5 3 3" xfId="43020"/>
    <cellStyle name="SAPBEXHLevel1X 3 5 3 3 2" xfId="43021"/>
    <cellStyle name="SAPBEXHLevel1X 3 5 3 3 2 2" xfId="43022"/>
    <cellStyle name="SAPBEXHLevel1X 3 5 3 3 3" xfId="43023"/>
    <cellStyle name="SAPBEXHLevel1X 3 5 3 4" xfId="43024"/>
    <cellStyle name="SAPBEXHLevel1X 3 5 3 4 2" xfId="43025"/>
    <cellStyle name="SAPBEXHLevel1X 3 5 3 5" xfId="43026"/>
    <cellStyle name="SAPBEXHLevel1X 3 5 3 5 2" xfId="43027"/>
    <cellStyle name="SAPBEXHLevel1X 3 5 3 6" xfId="43028"/>
    <cellStyle name="SAPBEXHLevel1X 3 5 4" xfId="43029"/>
    <cellStyle name="SAPBEXHLevel1X 3 5 4 2" xfId="43030"/>
    <cellStyle name="SAPBEXHLevel1X 3 5 4 2 2" xfId="43031"/>
    <cellStyle name="SAPBEXHLevel1X 3 5 4 3" xfId="43032"/>
    <cellStyle name="SAPBEXHLevel1X 3 5 5" xfId="43033"/>
    <cellStyle name="SAPBEXHLevel1X 3 5 5 2" xfId="43034"/>
    <cellStyle name="SAPBEXHLevel1X 3 5 5 2 2" xfId="43035"/>
    <cellStyle name="SAPBEXHLevel1X 3 5 5 3" xfId="43036"/>
    <cellStyle name="SAPBEXHLevel1X 3 5 6" xfId="43037"/>
    <cellStyle name="SAPBEXHLevel1X 3 5 6 2" xfId="43038"/>
    <cellStyle name="SAPBEXHLevel1X 3 5 7" xfId="43039"/>
    <cellStyle name="SAPBEXHLevel1X 3 5 7 2" xfId="43040"/>
    <cellStyle name="SAPBEXHLevel1X 3 5 8" xfId="43041"/>
    <cellStyle name="SAPBEXHLevel1X 3 5_Other Benefits Allocation %" xfId="43042"/>
    <cellStyle name="SAPBEXHLevel1X 3 6" xfId="43043"/>
    <cellStyle name="SAPBEXHLevel1X 3 6 2" xfId="43044"/>
    <cellStyle name="SAPBEXHLevel1X 3 6 2 2" xfId="43045"/>
    <cellStyle name="SAPBEXHLevel1X 3 6 2 3" xfId="43046"/>
    <cellStyle name="SAPBEXHLevel1X 3 6 3" xfId="43047"/>
    <cellStyle name="SAPBEXHLevel1X 3 6 4" xfId="43048"/>
    <cellStyle name="SAPBEXHLevel1X 3 7" xfId="43049"/>
    <cellStyle name="SAPBEXHLevel1X 3 7 2" xfId="43050"/>
    <cellStyle name="SAPBEXHLevel1X 3 7 2 2" xfId="43051"/>
    <cellStyle name="SAPBEXHLevel1X 3 7 2 3" xfId="43052"/>
    <cellStyle name="SAPBEXHLevel1X 3 7 3" xfId="43053"/>
    <cellStyle name="SAPBEXHLevel1X 3 7 4" xfId="43054"/>
    <cellStyle name="SAPBEXHLevel1X 3 8" xfId="43055"/>
    <cellStyle name="SAPBEXHLevel1X 3 8 2" xfId="43056"/>
    <cellStyle name="SAPBEXHLevel1X 3 8 2 2" xfId="43057"/>
    <cellStyle name="SAPBEXHLevel1X 3 8 2 3" xfId="43058"/>
    <cellStyle name="SAPBEXHLevel1X 3 8 3" xfId="43059"/>
    <cellStyle name="SAPBEXHLevel1X 3 8 4" xfId="43060"/>
    <cellStyle name="SAPBEXHLevel1X 3 9" xfId="43061"/>
    <cellStyle name="SAPBEXHLevel1X 3 9 2" xfId="43062"/>
    <cellStyle name="SAPBEXHLevel1X 3 9 2 2" xfId="43063"/>
    <cellStyle name="SAPBEXHLevel1X 3 9 2 3" xfId="43064"/>
    <cellStyle name="SAPBEXHLevel1X 3 9 3" xfId="43065"/>
    <cellStyle name="SAPBEXHLevel1X 3 9 4" xfId="43066"/>
    <cellStyle name="SAPBEXHLevel1X 3_401K Summary" xfId="43067"/>
    <cellStyle name="SAPBEXHLevel1X 30" xfId="43068"/>
    <cellStyle name="SAPBEXHLevel1X 30 2" xfId="43069"/>
    <cellStyle name="SAPBEXHLevel1X 31" xfId="43070"/>
    <cellStyle name="SAPBEXHLevel1X 31 2" xfId="43071"/>
    <cellStyle name="SAPBEXHLevel1X 32" xfId="43072"/>
    <cellStyle name="SAPBEXHLevel1X 32 2" xfId="43073"/>
    <cellStyle name="SAPBEXHLevel1X 33" xfId="43074"/>
    <cellStyle name="SAPBEXHLevel1X 33 2" xfId="43075"/>
    <cellStyle name="SAPBEXHLevel1X 34" xfId="43076"/>
    <cellStyle name="SAPBEXHLevel1X 34 2" xfId="43077"/>
    <cellStyle name="SAPBEXHLevel1X 35" xfId="43078"/>
    <cellStyle name="SAPBEXHLevel1X 36" xfId="43079"/>
    <cellStyle name="SAPBEXHLevel1X 37" xfId="43080"/>
    <cellStyle name="SAPBEXHLevel1X 38" xfId="43081"/>
    <cellStyle name="SAPBEXHLevel1X 39" xfId="43082"/>
    <cellStyle name="SAPBEXHLevel1X 4" xfId="43083"/>
    <cellStyle name="SAPBEXHLevel1X 4 10" xfId="43084"/>
    <cellStyle name="SAPBEXHLevel1X 4 10 2" xfId="43085"/>
    <cellStyle name="SAPBEXHLevel1X 4 10 2 2" xfId="43086"/>
    <cellStyle name="SAPBEXHLevel1X 4 10 3" xfId="43087"/>
    <cellStyle name="SAPBEXHLevel1X 4 11" xfId="43088"/>
    <cellStyle name="SAPBEXHLevel1X 4 11 2" xfId="43089"/>
    <cellStyle name="SAPBEXHLevel1X 4 11 2 2" xfId="43090"/>
    <cellStyle name="SAPBEXHLevel1X 4 11 3" xfId="43091"/>
    <cellStyle name="SAPBEXHLevel1X 4 12" xfId="43092"/>
    <cellStyle name="SAPBEXHLevel1X 4 2" xfId="43093"/>
    <cellStyle name="SAPBEXHLevel1X 4 2 2" xfId="43094"/>
    <cellStyle name="SAPBEXHLevel1X 4 2 2 2" xfId="43095"/>
    <cellStyle name="SAPBEXHLevel1X 4 2 2 2 2" xfId="43096"/>
    <cellStyle name="SAPBEXHLevel1X 4 2 2 2 2 2" xfId="43097"/>
    <cellStyle name="SAPBEXHLevel1X 4 2 2 2 2 2 2" xfId="43098"/>
    <cellStyle name="SAPBEXHLevel1X 4 2 2 2 2 3" xfId="43099"/>
    <cellStyle name="SAPBEXHLevel1X 4 2 2 2 3" xfId="43100"/>
    <cellStyle name="SAPBEXHLevel1X 4 2 2 2 3 2" xfId="43101"/>
    <cellStyle name="SAPBEXHLevel1X 4 2 2 2 3 2 2" xfId="43102"/>
    <cellStyle name="SAPBEXHLevel1X 4 2 2 2 3 3" xfId="43103"/>
    <cellStyle name="SAPBEXHLevel1X 4 2 2 2 4" xfId="43104"/>
    <cellStyle name="SAPBEXHLevel1X 4 2 2 2 4 2" xfId="43105"/>
    <cellStyle name="SAPBEXHLevel1X 4 2 2 2 5" xfId="43106"/>
    <cellStyle name="SAPBEXHLevel1X 4 2 2 2 5 2" xfId="43107"/>
    <cellStyle name="SAPBEXHLevel1X 4 2 2 2 6" xfId="43108"/>
    <cellStyle name="SAPBEXHLevel1X 4 2 2 3" xfId="43109"/>
    <cellStyle name="SAPBEXHLevel1X 4 2 2 3 2" xfId="43110"/>
    <cellStyle name="SAPBEXHLevel1X 4 2 2 3 2 2" xfId="43111"/>
    <cellStyle name="SAPBEXHLevel1X 4 2 2 3 2 2 2" xfId="43112"/>
    <cellStyle name="SAPBEXHLevel1X 4 2 2 3 2 3" xfId="43113"/>
    <cellStyle name="SAPBEXHLevel1X 4 2 2 3 3" xfId="43114"/>
    <cellStyle name="SAPBEXHLevel1X 4 2 2 3 3 2" xfId="43115"/>
    <cellStyle name="SAPBEXHLevel1X 4 2 2 3 3 2 2" xfId="43116"/>
    <cellStyle name="SAPBEXHLevel1X 4 2 2 3 3 3" xfId="43117"/>
    <cellStyle name="SAPBEXHLevel1X 4 2 2 3 4" xfId="43118"/>
    <cellStyle name="SAPBEXHLevel1X 4 2 2 3 4 2" xfId="43119"/>
    <cellStyle name="SAPBEXHLevel1X 4 2 2 3 5" xfId="43120"/>
    <cellStyle name="SAPBEXHLevel1X 4 2 2 3 5 2" xfId="43121"/>
    <cellStyle name="SAPBEXHLevel1X 4 2 2 3 6" xfId="43122"/>
    <cellStyle name="SAPBEXHLevel1X 4 2 2 4" xfId="43123"/>
    <cellStyle name="SAPBEXHLevel1X 4 2 2 4 2" xfId="43124"/>
    <cellStyle name="SAPBEXHLevel1X 4 2 2 4 2 2" xfId="43125"/>
    <cellStyle name="SAPBEXHLevel1X 4 2 2 4 3" xfId="43126"/>
    <cellStyle name="SAPBEXHLevel1X 4 2 2 5" xfId="43127"/>
    <cellStyle name="SAPBEXHLevel1X 4 2 2 5 2" xfId="43128"/>
    <cellStyle name="SAPBEXHLevel1X 4 2 2 5 2 2" xfId="43129"/>
    <cellStyle name="SAPBEXHLevel1X 4 2 2 5 3" xfId="43130"/>
    <cellStyle name="SAPBEXHLevel1X 4 2 2 6" xfId="43131"/>
    <cellStyle name="SAPBEXHLevel1X 4 2 2 6 2" xfId="43132"/>
    <cellStyle name="SAPBEXHLevel1X 4 2 2 7" xfId="43133"/>
    <cellStyle name="SAPBEXHLevel1X 4 2 2 7 2" xfId="43134"/>
    <cellStyle name="SAPBEXHLevel1X 4 2 2 8" xfId="43135"/>
    <cellStyle name="SAPBEXHLevel1X 4 2 2_Other Benefits Allocation %" xfId="43136"/>
    <cellStyle name="SAPBEXHLevel1X 4 2 3" xfId="43137"/>
    <cellStyle name="SAPBEXHLevel1X 4 2 3 2" xfId="43138"/>
    <cellStyle name="SAPBEXHLevel1X 4 2 3 2 2" xfId="43139"/>
    <cellStyle name="SAPBEXHLevel1X 4 2 3 3" xfId="43140"/>
    <cellStyle name="SAPBEXHLevel1X 4 2 4" xfId="43141"/>
    <cellStyle name="SAPBEXHLevel1X 4 2_Other Benefits Allocation %" xfId="43142"/>
    <cellStyle name="SAPBEXHLevel1X 4 3" xfId="43143"/>
    <cellStyle name="SAPBEXHLevel1X 4 3 2" xfId="43144"/>
    <cellStyle name="SAPBEXHLevel1X 4 3 2 2" xfId="43145"/>
    <cellStyle name="SAPBEXHLevel1X 4 3 2 2 2" xfId="43146"/>
    <cellStyle name="SAPBEXHLevel1X 4 3 2 2 2 2" xfId="43147"/>
    <cellStyle name="SAPBEXHLevel1X 4 3 2 2 2 2 2" xfId="43148"/>
    <cellStyle name="SAPBEXHLevel1X 4 3 2 2 2 3" xfId="43149"/>
    <cellStyle name="SAPBEXHLevel1X 4 3 2 2 3" xfId="43150"/>
    <cellStyle name="SAPBEXHLevel1X 4 3 2 2 3 2" xfId="43151"/>
    <cellStyle name="SAPBEXHLevel1X 4 3 2 2 3 2 2" xfId="43152"/>
    <cellStyle name="SAPBEXHLevel1X 4 3 2 2 3 3" xfId="43153"/>
    <cellStyle name="SAPBEXHLevel1X 4 3 2 2 4" xfId="43154"/>
    <cellStyle name="SAPBEXHLevel1X 4 3 2 2 4 2" xfId="43155"/>
    <cellStyle name="SAPBEXHLevel1X 4 3 2 2 5" xfId="43156"/>
    <cellStyle name="SAPBEXHLevel1X 4 3 2 2 5 2" xfId="43157"/>
    <cellStyle name="SAPBEXHLevel1X 4 3 2 2 6" xfId="43158"/>
    <cellStyle name="SAPBEXHLevel1X 4 3 2 3" xfId="43159"/>
    <cellStyle name="SAPBEXHLevel1X 4 3 2 3 2" xfId="43160"/>
    <cellStyle name="SAPBEXHLevel1X 4 3 2 3 2 2" xfId="43161"/>
    <cellStyle name="SAPBEXHLevel1X 4 3 2 3 2 2 2" xfId="43162"/>
    <cellStyle name="SAPBEXHLevel1X 4 3 2 3 2 3" xfId="43163"/>
    <cellStyle name="SAPBEXHLevel1X 4 3 2 3 3" xfId="43164"/>
    <cellStyle name="SAPBEXHLevel1X 4 3 2 3 3 2" xfId="43165"/>
    <cellStyle name="SAPBEXHLevel1X 4 3 2 3 3 2 2" xfId="43166"/>
    <cellStyle name="SAPBEXHLevel1X 4 3 2 3 3 3" xfId="43167"/>
    <cellStyle name="SAPBEXHLevel1X 4 3 2 3 4" xfId="43168"/>
    <cellStyle name="SAPBEXHLevel1X 4 3 2 3 4 2" xfId="43169"/>
    <cellStyle name="SAPBEXHLevel1X 4 3 2 3 5" xfId="43170"/>
    <cellStyle name="SAPBEXHLevel1X 4 3 2 3 5 2" xfId="43171"/>
    <cellStyle name="SAPBEXHLevel1X 4 3 2 3 6" xfId="43172"/>
    <cellStyle name="SAPBEXHLevel1X 4 3 2 4" xfId="43173"/>
    <cellStyle name="SAPBEXHLevel1X 4 3 2 4 2" xfId="43174"/>
    <cellStyle name="SAPBEXHLevel1X 4 3 2 4 2 2" xfId="43175"/>
    <cellStyle name="SAPBEXHLevel1X 4 3 2 4 3" xfId="43176"/>
    <cellStyle name="SAPBEXHLevel1X 4 3 2 5" xfId="43177"/>
    <cellStyle name="SAPBEXHLevel1X 4 3 2 5 2" xfId="43178"/>
    <cellStyle name="SAPBEXHLevel1X 4 3 2 5 2 2" xfId="43179"/>
    <cellStyle name="SAPBEXHLevel1X 4 3 2 5 3" xfId="43180"/>
    <cellStyle name="SAPBEXHLevel1X 4 3 2 6" xfId="43181"/>
    <cellStyle name="SAPBEXHLevel1X 4 3 2 6 2" xfId="43182"/>
    <cellStyle name="SAPBEXHLevel1X 4 3 2 7" xfId="43183"/>
    <cellStyle name="SAPBEXHLevel1X 4 3 2 7 2" xfId="43184"/>
    <cellStyle name="SAPBEXHLevel1X 4 3 2 8" xfId="43185"/>
    <cellStyle name="SAPBEXHLevel1X 4 3 2_Other Benefits Allocation %" xfId="43186"/>
    <cellStyle name="SAPBEXHLevel1X 4 3 3" xfId="43187"/>
    <cellStyle name="SAPBEXHLevel1X 4 3 3 2" xfId="43188"/>
    <cellStyle name="SAPBEXHLevel1X 4 3 3 2 2" xfId="43189"/>
    <cellStyle name="SAPBEXHLevel1X 4 3 3 3" xfId="43190"/>
    <cellStyle name="SAPBEXHLevel1X 4 3 4" xfId="43191"/>
    <cellStyle name="SAPBEXHLevel1X 4 3_Other Benefits Allocation %" xfId="43192"/>
    <cellStyle name="SAPBEXHLevel1X 4 4" xfId="43193"/>
    <cellStyle name="SAPBEXHLevel1X 4 4 2" xfId="43194"/>
    <cellStyle name="SAPBEXHLevel1X 4 4 2 2" xfId="43195"/>
    <cellStyle name="SAPBEXHLevel1X 4 4 2 3" xfId="43196"/>
    <cellStyle name="SAPBEXHLevel1X 4 4 3" xfId="43197"/>
    <cellStyle name="SAPBEXHLevel1X 4 4 4" xfId="43198"/>
    <cellStyle name="SAPBEXHLevel1X 4 4_Other Benefits Allocation %" xfId="43199"/>
    <cellStyle name="SAPBEXHLevel1X 4 5" xfId="43200"/>
    <cellStyle name="SAPBEXHLevel1X 4 5 2" xfId="43201"/>
    <cellStyle name="SAPBEXHLevel1X 4 5 2 2" xfId="43202"/>
    <cellStyle name="SAPBEXHLevel1X 4 5 2 2 2" xfId="43203"/>
    <cellStyle name="SAPBEXHLevel1X 4 5 2 2 2 2" xfId="43204"/>
    <cellStyle name="SAPBEXHLevel1X 4 5 2 2 3" xfId="43205"/>
    <cellStyle name="SAPBEXHLevel1X 4 5 2 3" xfId="43206"/>
    <cellStyle name="SAPBEXHLevel1X 4 5 2 3 2" xfId="43207"/>
    <cellStyle name="SAPBEXHLevel1X 4 5 2 3 2 2" xfId="43208"/>
    <cellStyle name="SAPBEXHLevel1X 4 5 2 3 3" xfId="43209"/>
    <cellStyle name="SAPBEXHLevel1X 4 5 2 4" xfId="43210"/>
    <cellStyle name="SAPBEXHLevel1X 4 5 2 4 2" xfId="43211"/>
    <cellStyle name="SAPBEXHLevel1X 4 5 2 5" xfId="43212"/>
    <cellStyle name="SAPBEXHLevel1X 4 5 2 5 2" xfId="43213"/>
    <cellStyle name="SAPBEXHLevel1X 4 5 2 6" xfId="43214"/>
    <cellStyle name="SAPBEXHLevel1X 4 5 3" xfId="43215"/>
    <cellStyle name="SAPBEXHLevel1X 4 5 3 2" xfId="43216"/>
    <cellStyle name="SAPBEXHLevel1X 4 5 3 2 2" xfId="43217"/>
    <cellStyle name="SAPBEXHLevel1X 4 5 3 2 2 2" xfId="43218"/>
    <cellStyle name="SAPBEXHLevel1X 4 5 3 2 3" xfId="43219"/>
    <cellStyle name="SAPBEXHLevel1X 4 5 3 3" xfId="43220"/>
    <cellStyle name="SAPBEXHLevel1X 4 5 3 3 2" xfId="43221"/>
    <cellStyle name="SAPBEXHLevel1X 4 5 3 3 2 2" xfId="43222"/>
    <cellStyle name="SAPBEXHLevel1X 4 5 3 3 3" xfId="43223"/>
    <cellStyle name="SAPBEXHLevel1X 4 5 3 4" xfId="43224"/>
    <cellStyle name="SAPBEXHLevel1X 4 5 3 4 2" xfId="43225"/>
    <cellStyle name="SAPBEXHLevel1X 4 5 3 5" xfId="43226"/>
    <cellStyle name="SAPBEXHLevel1X 4 5 3 5 2" xfId="43227"/>
    <cellStyle name="SAPBEXHLevel1X 4 5 3 6" xfId="43228"/>
    <cellStyle name="SAPBEXHLevel1X 4 5 4" xfId="43229"/>
    <cellStyle name="SAPBEXHLevel1X 4 5 4 2" xfId="43230"/>
    <cellStyle name="SAPBEXHLevel1X 4 5 4 2 2" xfId="43231"/>
    <cellStyle name="SAPBEXHLevel1X 4 5 4 3" xfId="43232"/>
    <cellStyle name="SAPBEXHLevel1X 4 5 5" xfId="43233"/>
    <cellStyle name="SAPBEXHLevel1X 4 5 5 2" xfId="43234"/>
    <cellStyle name="SAPBEXHLevel1X 4 5 5 2 2" xfId="43235"/>
    <cellStyle name="SAPBEXHLevel1X 4 5 5 3" xfId="43236"/>
    <cellStyle name="SAPBEXHLevel1X 4 5 6" xfId="43237"/>
    <cellStyle name="SAPBEXHLevel1X 4 5 6 2" xfId="43238"/>
    <cellStyle name="SAPBEXHLevel1X 4 5 7" xfId="43239"/>
    <cellStyle name="SAPBEXHLevel1X 4 5 7 2" xfId="43240"/>
    <cellStyle name="SAPBEXHLevel1X 4 5 8" xfId="43241"/>
    <cellStyle name="SAPBEXHLevel1X 4 5_Other Benefits Allocation %" xfId="43242"/>
    <cellStyle name="SAPBEXHLevel1X 4 6" xfId="43243"/>
    <cellStyle name="SAPBEXHLevel1X 4 6 2" xfId="43244"/>
    <cellStyle name="SAPBEXHLevel1X 4 6 2 2" xfId="43245"/>
    <cellStyle name="SAPBEXHLevel1X 4 6 2 3" xfId="43246"/>
    <cellStyle name="SAPBEXHLevel1X 4 6 3" xfId="43247"/>
    <cellStyle name="SAPBEXHLevel1X 4 6 4" xfId="43248"/>
    <cellStyle name="SAPBEXHLevel1X 4 7" xfId="43249"/>
    <cellStyle name="SAPBEXHLevel1X 4 7 2" xfId="43250"/>
    <cellStyle name="SAPBEXHLevel1X 4 7 2 2" xfId="43251"/>
    <cellStyle name="SAPBEXHLevel1X 4 7 3" xfId="43252"/>
    <cellStyle name="SAPBEXHLevel1X 4 8" xfId="43253"/>
    <cellStyle name="SAPBEXHLevel1X 4 8 2" xfId="43254"/>
    <cellStyle name="SAPBEXHLevel1X 4 8 2 2" xfId="43255"/>
    <cellStyle name="SAPBEXHLevel1X 4 8 3" xfId="43256"/>
    <cellStyle name="SAPBEXHLevel1X 4 9" xfId="43257"/>
    <cellStyle name="SAPBEXHLevel1X 4 9 2" xfId="43258"/>
    <cellStyle name="SAPBEXHLevel1X 4 9 2 2" xfId="43259"/>
    <cellStyle name="SAPBEXHLevel1X 4 9 3" xfId="43260"/>
    <cellStyle name="SAPBEXHLevel1X 4_401K Summary" xfId="43261"/>
    <cellStyle name="SAPBEXHLevel1X 40" xfId="43262"/>
    <cellStyle name="SAPBEXHLevel1X 41" xfId="43263"/>
    <cellStyle name="SAPBEXHLevel1X 42" xfId="43264"/>
    <cellStyle name="SAPBEXHLevel1X 43" xfId="43265"/>
    <cellStyle name="SAPBEXHLevel1X 44" xfId="43266"/>
    <cellStyle name="SAPBEXHLevel1X 45" xfId="43267"/>
    <cellStyle name="SAPBEXHLevel1X 46" xfId="43268"/>
    <cellStyle name="SAPBEXHLevel1X 47" xfId="43269"/>
    <cellStyle name="SAPBEXHLevel1X 48" xfId="43270"/>
    <cellStyle name="SAPBEXHLevel1X 5" xfId="43271"/>
    <cellStyle name="SAPBEXHLevel1X 5 2" xfId="43272"/>
    <cellStyle name="SAPBEXHLevel1X 5 2 2" xfId="43273"/>
    <cellStyle name="SAPBEXHLevel1X 5 2 2 2" xfId="43274"/>
    <cellStyle name="SAPBEXHLevel1X 5 2 2 2 2" xfId="43275"/>
    <cellStyle name="SAPBEXHLevel1X 5 2 2 2 2 2" xfId="43276"/>
    <cellStyle name="SAPBEXHLevel1X 5 2 2 2 2 2 2" xfId="43277"/>
    <cellStyle name="SAPBEXHLevel1X 5 2 2 2 2 3" xfId="43278"/>
    <cellStyle name="SAPBEXHLevel1X 5 2 2 2 3" xfId="43279"/>
    <cellStyle name="SAPBEXHLevel1X 5 2 2 2 3 2" xfId="43280"/>
    <cellStyle name="SAPBEXHLevel1X 5 2 2 2 3 2 2" xfId="43281"/>
    <cellStyle name="SAPBEXHLevel1X 5 2 2 2 3 3" xfId="43282"/>
    <cellStyle name="SAPBEXHLevel1X 5 2 2 2 4" xfId="43283"/>
    <cellStyle name="SAPBEXHLevel1X 5 2 2 2 4 2" xfId="43284"/>
    <cellStyle name="SAPBEXHLevel1X 5 2 2 2 5" xfId="43285"/>
    <cellStyle name="SAPBEXHLevel1X 5 2 2 2 5 2" xfId="43286"/>
    <cellStyle name="SAPBEXHLevel1X 5 2 2 2 6" xfId="43287"/>
    <cellStyle name="SAPBEXHLevel1X 5 2 2 3" xfId="43288"/>
    <cellStyle name="SAPBEXHLevel1X 5 2 2 3 2" xfId="43289"/>
    <cellStyle name="SAPBEXHLevel1X 5 2 2 3 2 2" xfId="43290"/>
    <cellStyle name="SAPBEXHLevel1X 5 2 2 3 2 2 2" xfId="43291"/>
    <cellStyle name="SAPBEXHLevel1X 5 2 2 3 2 3" xfId="43292"/>
    <cellStyle name="SAPBEXHLevel1X 5 2 2 3 3" xfId="43293"/>
    <cellStyle name="SAPBEXHLevel1X 5 2 2 3 3 2" xfId="43294"/>
    <cellStyle name="SAPBEXHLevel1X 5 2 2 3 3 2 2" xfId="43295"/>
    <cellStyle name="SAPBEXHLevel1X 5 2 2 3 3 3" xfId="43296"/>
    <cellStyle name="SAPBEXHLevel1X 5 2 2 3 4" xfId="43297"/>
    <cellStyle name="SAPBEXHLevel1X 5 2 2 3 4 2" xfId="43298"/>
    <cellStyle name="SAPBEXHLevel1X 5 2 2 3 5" xfId="43299"/>
    <cellStyle name="SAPBEXHLevel1X 5 2 2 3 5 2" xfId="43300"/>
    <cellStyle name="SAPBEXHLevel1X 5 2 2 3 6" xfId="43301"/>
    <cellStyle name="SAPBEXHLevel1X 5 2 2 4" xfId="43302"/>
    <cellStyle name="SAPBEXHLevel1X 5 2 2 4 2" xfId="43303"/>
    <cellStyle name="SAPBEXHLevel1X 5 2 2 4 2 2" xfId="43304"/>
    <cellStyle name="SAPBEXHLevel1X 5 2 2 4 3" xfId="43305"/>
    <cellStyle name="SAPBEXHLevel1X 5 2 2 5" xfId="43306"/>
    <cellStyle name="SAPBEXHLevel1X 5 2 2 5 2" xfId="43307"/>
    <cellStyle name="SAPBEXHLevel1X 5 2 2 5 2 2" xfId="43308"/>
    <cellStyle name="SAPBEXHLevel1X 5 2 2 5 3" xfId="43309"/>
    <cellStyle name="SAPBEXHLevel1X 5 2 2 6" xfId="43310"/>
    <cellStyle name="SAPBEXHLevel1X 5 2 2 6 2" xfId="43311"/>
    <cellStyle name="SAPBEXHLevel1X 5 2 2 7" xfId="43312"/>
    <cellStyle name="SAPBEXHLevel1X 5 2 2 7 2" xfId="43313"/>
    <cellStyle name="SAPBEXHLevel1X 5 2 2 8" xfId="43314"/>
    <cellStyle name="SAPBEXHLevel1X 5 2 2_Other Benefits Allocation %" xfId="43315"/>
    <cellStyle name="SAPBEXHLevel1X 5 2 3" xfId="43316"/>
    <cellStyle name="SAPBEXHLevel1X 5 2 3 2" xfId="43317"/>
    <cellStyle name="SAPBEXHLevel1X 5 2 3 2 2" xfId="43318"/>
    <cellStyle name="SAPBEXHLevel1X 5 2 3 3" xfId="43319"/>
    <cellStyle name="SAPBEXHLevel1X 5 2 4" xfId="43320"/>
    <cellStyle name="SAPBEXHLevel1X 5 2_Other Benefits Allocation %" xfId="43321"/>
    <cellStyle name="SAPBEXHLevel1X 5 3" xfId="43322"/>
    <cellStyle name="SAPBEXHLevel1X 5 3 2" xfId="43323"/>
    <cellStyle name="SAPBEXHLevel1X 5 3 2 2" xfId="43324"/>
    <cellStyle name="SAPBEXHLevel1X 5 3 2 2 2" xfId="43325"/>
    <cellStyle name="SAPBEXHLevel1X 5 3 2 2 2 2" xfId="43326"/>
    <cellStyle name="SAPBEXHLevel1X 5 3 2 2 2 2 2" xfId="43327"/>
    <cellStyle name="SAPBEXHLevel1X 5 3 2 2 2 3" xfId="43328"/>
    <cellStyle name="SAPBEXHLevel1X 5 3 2 2 3" xfId="43329"/>
    <cellStyle name="SAPBEXHLevel1X 5 3 2 2 3 2" xfId="43330"/>
    <cellStyle name="SAPBEXHLevel1X 5 3 2 2 3 2 2" xfId="43331"/>
    <cellStyle name="SAPBEXHLevel1X 5 3 2 2 3 3" xfId="43332"/>
    <cellStyle name="SAPBEXHLevel1X 5 3 2 2 4" xfId="43333"/>
    <cellStyle name="SAPBEXHLevel1X 5 3 2 2 4 2" xfId="43334"/>
    <cellStyle name="SAPBEXHLevel1X 5 3 2 2 5" xfId="43335"/>
    <cellStyle name="SAPBEXHLevel1X 5 3 2 2 5 2" xfId="43336"/>
    <cellStyle name="SAPBEXHLevel1X 5 3 2 2 6" xfId="43337"/>
    <cellStyle name="SAPBEXHLevel1X 5 3 2 3" xfId="43338"/>
    <cellStyle name="SAPBEXHLevel1X 5 3 2 3 2" xfId="43339"/>
    <cellStyle name="SAPBEXHLevel1X 5 3 2 3 2 2" xfId="43340"/>
    <cellStyle name="SAPBEXHLevel1X 5 3 2 3 2 2 2" xfId="43341"/>
    <cellStyle name="SAPBEXHLevel1X 5 3 2 3 2 3" xfId="43342"/>
    <cellStyle name="SAPBEXHLevel1X 5 3 2 3 3" xfId="43343"/>
    <cellStyle name="SAPBEXHLevel1X 5 3 2 3 3 2" xfId="43344"/>
    <cellStyle name="SAPBEXHLevel1X 5 3 2 3 3 2 2" xfId="43345"/>
    <cellStyle name="SAPBEXHLevel1X 5 3 2 3 3 3" xfId="43346"/>
    <cellStyle name="SAPBEXHLevel1X 5 3 2 3 4" xfId="43347"/>
    <cellStyle name="SAPBEXHLevel1X 5 3 2 3 4 2" xfId="43348"/>
    <cellStyle name="SAPBEXHLevel1X 5 3 2 3 5" xfId="43349"/>
    <cellStyle name="SAPBEXHLevel1X 5 3 2 3 5 2" xfId="43350"/>
    <cellStyle name="SAPBEXHLevel1X 5 3 2 3 6" xfId="43351"/>
    <cellStyle name="SAPBEXHLevel1X 5 3 2 4" xfId="43352"/>
    <cellStyle name="SAPBEXHLevel1X 5 3 2 4 2" xfId="43353"/>
    <cellStyle name="SAPBEXHLevel1X 5 3 2 4 2 2" xfId="43354"/>
    <cellStyle name="SAPBEXHLevel1X 5 3 2 4 3" xfId="43355"/>
    <cellStyle name="SAPBEXHLevel1X 5 3 2 5" xfId="43356"/>
    <cellStyle name="SAPBEXHLevel1X 5 3 2 5 2" xfId="43357"/>
    <cellStyle name="SAPBEXHLevel1X 5 3 2 5 2 2" xfId="43358"/>
    <cellStyle name="SAPBEXHLevel1X 5 3 2 5 3" xfId="43359"/>
    <cellStyle name="SAPBEXHLevel1X 5 3 2 6" xfId="43360"/>
    <cellStyle name="SAPBEXHLevel1X 5 3 2 6 2" xfId="43361"/>
    <cellStyle name="SAPBEXHLevel1X 5 3 2 7" xfId="43362"/>
    <cellStyle name="SAPBEXHLevel1X 5 3 2 7 2" xfId="43363"/>
    <cellStyle name="SAPBEXHLevel1X 5 3 2 8" xfId="43364"/>
    <cellStyle name="SAPBEXHLevel1X 5 3 2_Other Benefits Allocation %" xfId="43365"/>
    <cellStyle name="SAPBEXHLevel1X 5 3 3" xfId="43366"/>
    <cellStyle name="SAPBEXHLevel1X 5 3 3 2" xfId="43367"/>
    <cellStyle name="SAPBEXHLevel1X 5 3 3 2 2" xfId="43368"/>
    <cellStyle name="SAPBEXHLevel1X 5 3 3 3" xfId="43369"/>
    <cellStyle name="SAPBEXHLevel1X 5 3 4" xfId="43370"/>
    <cellStyle name="SAPBEXHLevel1X 5 3_Other Benefits Allocation %" xfId="43371"/>
    <cellStyle name="SAPBEXHLevel1X 5 4" xfId="43372"/>
    <cellStyle name="SAPBEXHLevel1X 5 4 2" xfId="43373"/>
    <cellStyle name="SAPBEXHLevel1X 5 4 2 2" xfId="43374"/>
    <cellStyle name="SAPBEXHLevel1X 5 4 2 2 2" xfId="43375"/>
    <cellStyle name="SAPBEXHLevel1X 5 4 2 2 2 2" xfId="43376"/>
    <cellStyle name="SAPBEXHLevel1X 5 4 2 2 3" xfId="43377"/>
    <cellStyle name="SAPBEXHLevel1X 5 4 2 3" xfId="43378"/>
    <cellStyle name="SAPBEXHLevel1X 5 4 2 3 2" xfId="43379"/>
    <cellStyle name="SAPBEXHLevel1X 5 4 2 3 2 2" xfId="43380"/>
    <cellStyle name="SAPBEXHLevel1X 5 4 2 3 3" xfId="43381"/>
    <cellStyle name="SAPBEXHLevel1X 5 4 2 4" xfId="43382"/>
    <cellStyle name="SAPBEXHLevel1X 5 4 2 4 2" xfId="43383"/>
    <cellStyle name="SAPBEXHLevel1X 5 4 2 5" xfId="43384"/>
    <cellStyle name="SAPBEXHLevel1X 5 4 2 5 2" xfId="43385"/>
    <cellStyle name="SAPBEXHLevel1X 5 4 2 6" xfId="43386"/>
    <cellStyle name="SAPBEXHLevel1X 5 4 3" xfId="43387"/>
    <cellStyle name="SAPBEXHLevel1X 5 4 3 2" xfId="43388"/>
    <cellStyle name="SAPBEXHLevel1X 5 4 3 2 2" xfId="43389"/>
    <cellStyle name="SAPBEXHLevel1X 5 4 3 2 2 2" xfId="43390"/>
    <cellStyle name="SAPBEXHLevel1X 5 4 3 2 3" xfId="43391"/>
    <cellStyle name="SAPBEXHLevel1X 5 4 3 3" xfId="43392"/>
    <cellStyle name="SAPBEXHLevel1X 5 4 3 3 2" xfId="43393"/>
    <cellStyle name="SAPBEXHLevel1X 5 4 3 3 2 2" xfId="43394"/>
    <cellStyle name="SAPBEXHLevel1X 5 4 3 3 3" xfId="43395"/>
    <cellStyle name="SAPBEXHLevel1X 5 4 3 4" xfId="43396"/>
    <cellStyle name="SAPBEXHLevel1X 5 4 3 4 2" xfId="43397"/>
    <cellStyle name="SAPBEXHLevel1X 5 4 3 5" xfId="43398"/>
    <cellStyle name="SAPBEXHLevel1X 5 4 3 5 2" xfId="43399"/>
    <cellStyle name="SAPBEXHLevel1X 5 4 3 6" xfId="43400"/>
    <cellStyle name="SAPBEXHLevel1X 5 4 4" xfId="43401"/>
    <cellStyle name="SAPBEXHLevel1X 5 4 4 2" xfId="43402"/>
    <cellStyle name="SAPBEXHLevel1X 5 4 4 2 2" xfId="43403"/>
    <cellStyle name="SAPBEXHLevel1X 5 4 4 3" xfId="43404"/>
    <cellStyle name="SAPBEXHLevel1X 5 4 5" xfId="43405"/>
    <cellStyle name="SAPBEXHLevel1X 5 4 5 2" xfId="43406"/>
    <cellStyle name="SAPBEXHLevel1X 5 4 5 2 2" xfId="43407"/>
    <cellStyle name="SAPBEXHLevel1X 5 4 5 3" xfId="43408"/>
    <cellStyle name="SAPBEXHLevel1X 5 4 6" xfId="43409"/>
    <cellStyle name="SAPBEXHLevel1X 5 4 6 2" xfId="43410"/>
    <cellStyle name="SAPBEXHLevel1X 5 4 7" xfId="43411"/>
    <cellStyle name="SAPBEXHLevel1X 5 4 7 2" xfId="43412"/>
    <cellStyle name="SAPBEXHLevel1X 5 4 8" xfId="43413"/>
    <cellStyle name="SAPBEXHLevel1X 5 4_Other Benefits Allocation %" xfId="43414"/>
    <cellStyle name="SAPBEXHLevel1X 5 5" xfId="43415"/>
    <cellStyle name="SAPBEXHLevel1X 5 5 2" xfId="43416"/>
    <cellStyle name="SAPBEXHLevel1X 5 5 2 2" xfId="43417"/>
    <cellStyle name="SAPBEXHLevel1X 5 5 2 3" xfId="43418"/>
    <cellStyle name="SAPBEXHLevel1X 5 5 3" xfId="43419"/>
    <cellStyle name="SAPBEXHLevel1X 5 5 4" xfId="43420"/>
    <cellStyle name="SAPBEXHLevel1X 5 6" xfId="43421"/>
    <cellStyle name="SAPBEXHLevel1X 5 6 2" xfId="43422"/>
    <cellStyle name="SAPBEXHLevel1X 5 6 2 2" xfId="43423"/>
    <cellStyle name="SAPBEXHLevel1X 5 6 2 3" xfId="43424"/>
    <cellStyle name="SAPBEXHLevel1X 5 6 3" xfId="43425"/>
    <cellStyle name="SAPBEXHLevel1X 5 6 4" xfId="43426"/>
    <cellStyle name="SAPBEXHLevel1X 5 7" xfId="43427"/>
    <cellStyle name="SAPBEXHLevel1X 5 7 2" xfId="43428"/>
    <cellStyle name="SAPBEXHLevel1X 5 7 3" xfId="43429"/>
    <cellStyle name="SAPBEXHLevel1X 5 8" xfId="43430"/>
    <cellStyle name="SAPBEXHLevel1X 5 9" xfId="43431"/>
    <cellStyle name="SAPBEXHLevel1X 5_401K Summary" xfId="43432"/>
    <cellStyle name="SAPBEXHLevel1X 6" xfId="43433"/>
    <cellStyle name="SAPBEXHLevel1X 6 2" xfId="43434"/>
    <cellStyle name="SAPBEXHLevel1X 6 2 2" xfId="43435"/>
    <cellStyle name="SAPBEXHLevel1X 6 2 2 2" xfId="43436"/>
    <cellStyle name="SAPBEXHLevel1X 6 2 2 2 2" xfId="43437"/>
    <cellStyle name="SAPBEXHLevel1X 6 2 2 2 2 2" xfId="43438"/>
    <cellStyle name="SAPBEXHLevel1X 6 2 2 2 2 2 2" xfId="43439"/>
    <cellStyle name="SAPBEXHLevel1X 6 2 2 2 2 3" xfId="43440"/>
    <cellStyle name="SAPBEXHLevel1X 6 2 2 2 3" xfId="43441"/>
    <cellStyle name="SAPBEXHLevel1X 6 2 2 2 3 2" xfId="43442"/>
    <cellStyle name="SAPBEXHLevel1X 6 2 2 2 3 2 2" xfId="43443"/>
    <cellStyle name="SAPBEXHLevel1X 6 2 2 2 3 3" xfId="43444"/>
    <cellStyle name="SAPBEXHLevel1X 6 2 2 2 4" xfId="43445"/>
    <cellStyle name="SAPBEXHLevel1X 6 2 2 2 4 2" xfId="43446"/>
    <cellStyle name="SAPBEXHLevel1X 6 2 2 2 5" xfId="43447"/>
    <cellStyle name="SAPBEXHLevel1X 6 2 2 2 5 2" xfId="43448"/>
    <cellStyle name="SAPBEXHLevel1X 6 2 2 2 6" xfId="43449"/>
    <cellStyle name="SAPBEXHLevel1X 6 2 2 3" xfId="43450"/>
    <cellStyle name="SAPBEXHLevel1X 6 2 2 3 2" xfId="43451"/>
    <cellStyle name="SAPBEXHLevel1X 6 2 2 3 2 2" xfId="43452"/>
    <cellStyle name="SAPBEXHLevel1X 6 2 2 3 2 2 2" xfId="43453"/>
    <cellStyle name="SAPBEXHLevel1X 6 2 2 3 2 3" xfId="43454"/>
    <cellStyle name="SAPBEXHLevel1X 6 2 2 3 3" xfId="43455"/>
    <cellStyle name="SAPBEXHLevel1X 6 2 2 3 3 2" xfId="43456"/>
    <cellStyle name="SAPBEXHLevel1X 6 2 2 3 3 2 2" xfId="43457"/>
    <cellStyle name="SAPBEXHLevel1X 6 2 2 3 3 3" xfId="43458"/>
    <cellStyle name="SAPBEXHLevel1X 6 2 2 3 4" xfId="43459"/>
    <cellStyle name="SAPBEXHLevel1X 6 2 2 3 4 2" xfId="43460"/>
    <cellStyle name="SAPBEXHLevel1X 6 2 2 3 5" xfId="43461"/>
    <cellStyle name="SAPBEXHLevel1X 6 2 2 3 5 2" xfId="43462"/>
    <cellStyle name="SAPBEXHLevel1X 6 2 2 3 6" xfId="43463"/>
    <cellStyle name="SAPBEXHLevel1X 6 2 2 4" xfId="43464"/>
    <cellStyle name="SAPBEXHLevel1X 6 2 2 4 2" xfId="43465"/>
    <cellStyle name="SAPBEXHLevel1X 6 2 2 4 2 2" xfId="43466"/>
    <cellStyle name="SAPBEXHLevel1X 6 2 2 4 3" xfId="43467"/>
    <cellStyle name="SAPBEXHLevel1X 6 2 2 5" xfId="43468"/>
    <cellStyle name="SAPBEXHLevel1X 6 2 2 5 2" xfId="43469"/>
    <cellStyle name="SAPBEXHLevel1X 6 2 2 5 2 2" xfId="43470"/>
    <cellStyle name="SAPBEXHLevel1X 6 2 2 5 3" xfId="43471"/>
    <cellStyle name="SAPBEXHLevel1X 6 2 2 6" xfId="43472"/>
    <cellStyle name="SAPBEXHLevel1X 6 2 2 6 2" xfId="43473"/>
    <cellStyle name="SAPBEXHLevel1X 6 2 2 7" xfId="43474"/>
    <cellStyle name="SAPBEXHLevel1X 6 2 2 7 2" xfId="43475"/>
    <cellStyle name="SAPBEXHLevel1X 6 2 2 8" xfId="43476"/>
    <cellStyle name="SAPBEXHLevel1X 6 2 2_Other Benefits Allocation %" xfId="43477"/>
    <cellStyle name="SAPBEXHLevel1X 6 2 3" xfId="43478"/>
    <cellStyle name="SAPBEXHLevel1X 6 2 3 2" xfId="43479"/>
    <cellStyle name="SAPBEXHLevel1X 6 2 3 2 2" xfId="43480"/>
    <cellStyle name="SAPBEXHLevel1X 6 2 3 3" xfId="43481"/>
    <cellStyle name="SAPBEXHLevel1X 6 2 4" xfId="43482"/>
    <cellStyle name="SAPBEXHLevel1X 6 2_Other Benefits Allocation %" xfId="43483"/>
    <cellStyle name="SAPBEXHLevel1X 6 3" xfId="43484"/>
    <cellStyle name="SAPBEXHLevel1X 6 3 2" xfId="43485"/>
    <cellStyle name="SAPBEXHLevel1X 6 3 2 2" xfId="43486"/>
    <cellStyle name="SAPBEXHLevel1X 6 3 2 2 2" xfId="43487"/>
    <cellStyle name="SAPBEXHLevel1X 6 3 2 2 2 2" xfId="43488"/>
    <cellStyle name="SAPBEXHLevel1X 6 3 2 2 2 2 2" xfId="43489"/>
    <cellStyle name="SAPBEXHLevel1X 6 3 2 2 2 3" xfId="43490"/>
    <cellStyle name="SAPBEXHLevel1X 6 3 2 2 3" xfId="43491"/>
    <cellStyle name="SAPBEXHLevel1X 6 3 2 2 3 2" xfId="43492"/>
    <cellStyle name="SAPBEXHLevel1X 6 3 2 2 3 2 2" xfId="43493"/>
    <cellStyle name="SAPBEXHLevel1X 6 3 2 2 3 3" xfId="43494"/>
    <cellStyle name="SAPBEXHLevel1X 6 3 2 2 4" xfId="43495"/>
    <cellStyle name="SAPBEXHLevel1X 6 3 2 2 4 2" xfId="43496"/>
    <cellStyle name="SAPBEXHLevel1X 6 3 2 2 5" xfId="43497"/>
    <cellStyle name="SAPBEXHLevel1X 6 3 2 2 5 2" xfId="43498"/>
    <cellStyle name="SAPBEXHLevel1X 6 3 2 2 6" xfId="43499"/>
    <cellStyle name="SAPBEXHLevel1X 6 3 2 3" xfId="43500"/>
    <cellStyle name="SAPBEXHLevel1X 6 3 2 3 2" xfId="43501"/>
    <cellStyle name="SAPBEXHLevel1X 6 3 2 3 2 2" xfId="43502"/>
    <cellStyle name="SAPBEXHLevel1X 6 3 2 3 2 2 2" xfId="43503"/>
    <cellStyle name="SAPBEXHLevel1X 6 3 2 3 2 3" xfId="43504"/>
    <cellStyle name="SAPBEXHLevel1X 6 3 2 3 3" xfId="43505"/>
    <cellStyle name="SAPBEXHLevel1X 6 3 2 3 3 2" xfId="43506"/>
    <cellStyle name="SAPBEXHLevel1X 6 3 2 3 3 2 2" xfId="43507"/>
    <cellStyle name="SAPBEXHLevel1X 6 3 2 3 3 3" xfId="43508"/>
    <cellStyle name="SAPBEXHLevel1X 6 3 2 3 4" xfId="43509"/>
    <cellStyle name="SAPBEXHLevel1X 6 3 2 3 4 2" xfId="43510"/>
    <cellStyle name="SAPBEXHLevel1X 6 3 2 3 5" xfId="43511"/>
    <cellStyle name="SAPBEXHLevel1X 6 3 2 3 5 2" xfId="43512"/>
    <cellStyle name="SAPBEXHLevel1X 6 3 2 3 6" xfId="43513"/>
    <cellStyle name="SAPBEXHLevel1X 6 3 2 4" xfId="43514"/>
    <cellStyle name="SAPBEXHLevel1X 6 3 2 4 2" xfId="43515"/>
    <cellStyle name="SAPBEXHLevel1X 6 3 2 4 2 2" xfId="43516"/>
    <cellStyle name="SAPBEXHLevel1X 6 3 2 4 3" xfId="43517"/>
    <cellStyle name="SAPBEXHLevel1X 6 3 2 5" xfId="43518"/>
    <cellStyle name="SAPBEXHLevel1X 6 3 2 5 2" xfId="43519"/>
    <cellStyle name="SAPBEXHLevel1X 6 3 2 5 2 2" xfId="43520"/>
    <cellStyle name="SAPBEXHLevel1X 6 3 2 5 3" xfId="43521"/>
    <cellStyle name="SAPBEXHLevel1X 6 3 2 6" xfId="43522"/>
    <cellStyle name="SAPBEXHLevel1X 6 3 2 6 2" xfId="43523"/>
    <cellStyle name="SAPBEXHLevel1X 6 3 2 7" xfId="43524"/>
    <cellStyle name="SAPBEXHLevel1X 6 3 2 7 2" xfId="43525"/>
    <cellStyle name="SAPBEXHLevel1X 6 3 2 8" xfId="43526"/>
    <cellStyle name="SAPBEXHLevel1X 6 3 2_Other Benefits Allocation %" xfId="43527"/>
    <cellStyle name="SAPBEXHLevel1X 6 3 3" xfId="43528"/>
    <cellStyle name="SAPBEXHLevel1X 6 3 3 2" xfId="43529"/>
    <cellStyle name="SAPBEXHLevel1X 6 3 3 2 2" xfId="43530"/>
    <cellStyle name="SAPBEXHLevel1X 6 3 3 3" xfId="43531"/>
    <cellStyle name="SAPBEXHLevel1X 6 3 4" xfId="43532"/>
    <cellStyle name="SAPBEXHLevel1X 6 3_Other Benefits Allocation %" xfId="43533"/>
    <cellStyle name="SAPBEXHLevel1X 6 4" xfId="43534"/>
    <cellStyle name="SAPBEXHLevel1X 6 4 2" xfId="43535"/>
    <cellStyle name="SAPBEXHLevel1X 6 4 2 2" xfId="43536"/>
    <cellStyle name="SAPBEXHLevel1X 6 4 2 2 2" xfId="43537"/>
    <cellStyle name="SAPBEXHLevel1X 6 4 2 2 2 2" xfId="43538"/>
    <cellStyle name="SAPBEXHLevel1X 6 4 2 2 3" xfId="43539"/>
    <cellStyle name="SAPBEXHLevel1X 6 4 2 3" xfId="43540"/>
    <cellStyle name="SAPBEXHLevel1X 6 4 2 3 2" xfId="43541"/>
    <cellStyle name="SAPBEXHLevel1X 6 4 2 3 2 2" xfId="43542"/>
    <cellStyle name="SAPBEXHLevel1X 6 4 2 3 3" xfId="43543"/>
    <cellStyle name="SAPBEXHLevel1X 6 4 2 4" xfId="43544"/>
    <cellStyle name="SAPBEXHLevel1X 6 4 2 4 2" xfId="43545"/>
    <cellStyle name="SAPBEXHLevel1X 6 4 2 5" xfId="43546"/>
    <cellStyle name="SAPBEXHLevel1X 6 4 2 5 2" xfId="43547"/>
    <cellStyle name="SAPBEXHLevel1X 6 4 2 6" xfId="43548"/>
    <cellStyle name="SAPBEXHLevel1X 6 4 3" xfId="43549"/>
    <cellStyle name="SAPBEXHLevel1X 6 4 3 2" xfId="43550"/>
    <cellStyle name="SAPBEXHLevel1X 6 4 3 2 2" xfId="43551"/>
    <cellStyle name="SAPBEXHLevel1X 6 4 3 2 2 2" xfId="43552"/>
    <cellStyle name="SAPBEXHLevel1X 6 4 3 2 3" xfId="43553"/>
    <cellStyle name="SAPBEXHLevel1X 6 4 3 3" xfId="43554"/>
    <cellStyle name="SAPBEXHLevel1X 6 4 3 3 2" xfId="43555"/>
    <cellStyle name="SAPBEXHLevel1X 6 4 3 3 2 2" xfId="43556"/>
    <cellStyle name="SAPBEXHLevel1X 6 4 3 3 3" xfId="43557"/>
    <cellStyle name="SAPBEXHLevel1X 6 4 3 4" xfId="43558"/>
    <cellStyle name="SAPBEXHLevel1X 6 4 3 4 2" xfId="43559"/>
    <cellStyle name="SAPBEXHLevel1X 6 4 3 5" xfId="43560"/>
    <cellStyle name="SAPBEXHLevel1X 6 4 3 5 2" xfId="43561"/>
    <cellStyle name="SAPBEXHLevel1X 6 4 3 6" xfId="43562"/>
    <cellStyle name="SAPBEXHLevel1X 6 4 4" xfId="43563"/>
    <cellStyle name="SAPBEXHLevel1X 6 4 4 2" xfId="43564"/>
    <cellStyle name="SAPBEXHLevel1X 6 4 4 2 2" xfId="43565"/>
    <cellStyle name="SAPBEXHLevel1X 6 4 4 3" xfId="43566"/>
    <cellStyle name="SAPBEXHLevel1X 6 4 5" xfId="43567"/>
    <cellStyle name="SAPBEXHLevel1X 6 4 5 2" xfId="43568"/>
    <cellStyle name="SAPBEXHLevel1X 6 4 5 2 2" xfId="43569"/>
    <cellStyle name="SAPBEXHLevel1X 6 4 5 3" xfId="43570"/>
    <cellStyle name="SAPBEXHLevel1X 6 4 6" xfId="43571"/>
    <cellStyle name="SAPBEXHLevel1X 6 4 6 2" xfId="43572"/>
    <cellStyle name="SAPBEXHLevel1X 6 4 7" xfId="43573"/>
    <cellStyle name="SAPBEXHLevel1X 6 4 7 2" xfId="43574"/>
    <cellStyle name="SAPBEXHLevel1X 6 4 8" xfId="43575"/>
    <cellStyle name="SAPBEXHLevel1X 6 4_Other Benefits Allocation %" xfId="43576"/>
    <cellStyle name="SAPBEXHLevel1X 6 5" xfId="43577"/>
    <cellStyle name="SAPBEXHLevel1X 6 5 2" xfId="43578"/>
    <cellStyle name="SAPBEXHLevel1X 6 5 2 2" xfId="43579"/>
    <cellStyle name="SAPBEXHLevel1X 6 5 2 3" xfId="43580"/>
    <cellStyle name="SAPBEXHLevel1X 6 5 3" xfId="43581"/>
    <cellStyle name="SAPBEXHLevel1X 6 5 4" xfId="43582"/>
    <cellStyle name="SAPBEXHLevel1X 6 6" xfId="43583"/>
    <cellStyle name="SAPBEXHLevel1X 6 6 2" xfId="43584"/>
    <cellStyle name="SAPBEXHLevel1X 6 6 2 2" xfId="43585"/>
    <cellStyle name="SAPBEXHLevel1X 6 6 2 3" xfId="43586"/>
    <cellStyle name="SAPBEXHLevel1X 6 6 3" xfId="43587"/>
    <cellStyle name="SAPBEXHLevel1X 6 6 4" xfId="43588"/>
    <cellStyle name="SAPBEXHLevel1X 6 7" xfId="43589"/>
    <cellStyle name="SAPBEXHLevel1X 6 7 2" xfId="43590"/>
    <cellStyle name="SAPBEXHLevel1X 6 7 3" xfId="43591"/>
    <cellStyle name="SAPBEXHLevel1X 6 8" xfId="43592"/>
    <cellStyle name="SAPBEXHLevel1X 6 9" xfId="43593"/>
    <cellStyle name="SAPBEXHLevel1X 6_401K Summary" xfId="43594"/>
    <cellStyle name="SAPBEXHLevel1X 7" xfId="43595"/>
    <cellStyle name="SAPBEXHLevel1X 7 2" xfId="43596"/>
    <cellStyle name="SAPBEXHLevel1X 7 2 2" xfId="43597"/>
    <cellStyle name="SAPBEXHLevel1X 7 2 2 2" xfId="43598"/>
    <cellStyle name="SAPBEXHLevel1X 7 2 2 2 2" xfId="43599"/>
    <cellStyle name="SAPBEXHLevel1X 7 2 2 2 2 2" xfId="43600"/>
    <cellStyle name="SAPBEXHLevel1X 7 2 2 2 3" xfId="43601"/>
    <cellStyle name="SAPBEXHLevel1X 7 2 2 3" xfId="43602"/>
    <cellStyle name="SAPBEXHLevel1X 7 2 2 3 2" xfId="43603"/>
    <cellStyle name="SAPBEXHLevel1X 7 2 2 3 2 2" xfId="43604"/>
    <cellStyle name="SAPBEXHLevel1X 7 2 2 3 3" xfId="43605"/>
    <cellStyle name="SAPBEXHLevel1X 7 2 2 4" xfId="43606"/>
    <cellStyle name="SAPBEXHLevel1X 7 2 2 4 2" xfId="43607"/>
    <cellStyle name="SAPBEXHLevel1X 7 2 2 5" xfId="43608"/>
    <cellStyle name="SAPBEXHLevel1X 7 2 2 5 2" xfId="43609"/>
    <cellStyle name="SAPBEXHLevel1X 7 2 2 6" xfId="43610"/>
    <cellStyle name="SAPBEXHLevel1X 7 2 3" xfId="43611"/>
    <cellStyle name="SAPBEXHLevel1X 7 2 3 2" xfId="43612"/>
    <cellStyle name="SAPBEXHLevel1X 7 2 3 2 2" xfId="43613"/>
    <cellStyle name="SAPBEXHLevel1X 7 2 3 2 2 2" xfId="43614"/>
    <cellStyle name="SAPBEXHLevel1X 7 2 3 2 3" xfId="43615"/>
    <cellStyle name="SAPBEXHLevel1X 7 2 3 3" xfId="43616"/>
    <cellStyle name="SAPBEXHLevel1X 7 2 3 3 2" xfId="43617"/>
    <cellStyle name="SAPBEXHLevel1X 7 2 3 3 2 2" xfId="43618"/>
    <cellStyle name="SAPBEXHLevel1X 7 2 3 3 3" xfId="43619"/>
    <cellStyle name="SAPBEXHLevel1X 7 2 3 4" xfId="43620"/>
    <cellStyle name="SAPBEXHLevel1X 7 2 3 4 2" xfId="43621"/>
    <cellStyle name="SAPBEXHLevel1X 7 2 3 5" xfId="43622"/>
    <cellStyle name="SAPBEXHLevel1X 7 2 3 5 2" xfId="43623"/>
    <cellStyle name="SAPBEXHLevel1X 7 2 3 6" xfId="43624"/>
    <cellStyle name="SAPBEXHLevel1X 7 2 4" xfId="43625"/>
    <cellStyle name="SAPBEXHLevel1X 7 2 4 2" xfId="43626"/>
    <cellStyle name="SAPBEXHLevel1X 7 2 4 2 2" xfId="43627"/>
    <cellStyle name="SAPBEXHLevel1X 7 2 4 3" xfId="43628"/>
    <cellStyle name="SAPBEXHLevel1X 7 2 5" xfId="43629"/>
    <cellStyle name="SAPBEXHLevel1X 7 2 5 2" xfId="43630"/>
    <cellStyle name="SAPBEXHLevel1X 7 2 5 2 2" xfId="43631"/>
    <cellStyle name="SAPBEXHLevel1X 7 2 5 3" xfId="43632"/>
    <cellStyle name="SAPBEXHLevel1X 7 2 6" xfId="43633"/>
    <cellStyle name="SAPBEXHLevel1X 7 2 6 2" xfId="43634"/>
    <cellStyle name="SAPBEXHLevel1X 7 2 7" xfId="43635"/>
    <cellStyle name="SAPBEXHLevel1X 7 2 7 2" xfId="43636"/>
    <cellStyle name="SAPBEXHLevel1X 7 2 8" xfId="43637"/>
    <cellStyle name="SAPBEXHLevel1X 7 2_Other Benefits Allocation %" xfId="43638"/>
    <cellStyle name="SAPBEXHLevel1X 7 3" xfId="43639"/>
    <cellStyle name="SAPBEXHLevel1X 7 3 2" xfId="43640"/>
    <cellStyle name="SAPBEXHLevel1X 7 3 2 2" xfId="43641"/>
    <cellStyle name="SAPBEXHLevel1X 7 3 3" xfId="43642"/>
    <cellStyle name="SAPBEXHLevel1X 7 4" xfId="43643"/>
    <cellStyle name="SAPBEXHLevel1X 7_Other Benefits Allocation %" xfId="43644"/>
    <cellStyle name="SAPBEXHLevel1X 8" xfId="43645"/>
    <cellStyle name="SAPBEXHLevel1X 8 2" xfId="43646"/>
    <cellStyle name="SAPBEXHLevel1X 8 2 2" xfId="43647"/>
    <cellStyle name="SAPBEXHLevel1X 8 2 2 2" xfId="43648"/>
    <cellStyle name="SAPBEXHLevel1X 8 2 2 2 2" xfId="43649"/>
    <cellStyle name="SAPBEXHLevel1X 8 2 2 2 2 2" xfId="43650"/>
    <cellStyle name="SAPBEXHLevel1X 8 2 2 2 3" xfId="43651"/>
    <cellStyle name="SAPBEXHLevel1X 8 2 2 3" xfId="43652"/>
    <cellStyle name="SAPBEXHLevel1X 8 2 2 3 2" xfId="43653"/>
    <cellStyle name="SAPBEXHLevel1X 8 2 2 3 2 2" xfId="43654"/>
    <cellStyle name="SAPBEXHLevel1X 8 2 2 3 3" xfId="43655"/>
    <cellStyle name="SAPBEXHLevel1X 8 2 2 4" xfId="43656"/>
    <cellStyle name="SAPBEXHLevel1X 8 2 2 4 2" xfId="43657"/>
    <cellStyle name="SAPBEXHLevel1X 8 2 2 5" xfId="43658"/>
    <cellStyle name="SAPBEXHLevel1X 8 2 2 5 2" xfId="43659"/>
    <cellStyle name="SAPBEXHLevel1X 8 2 2 6" xfId="43660"/>
    <cellStyle name="SAPBEXHLevel1X 8 2 3" xfId="43661"/>
    <cellStyle name="SAPBEXHLevel1X 8 2 3 2" xfId="43662"/>
    <cellStyle name="SAPBEXHLevel1X 8 2 3 2 2" xfId="43663"/>
    <cellStyle name="SAPBEXHLevel1X 8 2 3 2 2 2" xfId="43664"/>
    <cellStyle name="SAPBEXHLevel1X 8 2 3 2 3" xfId="43665"/>
    <cellStyle name="SAPBEXHLevel1X 8 2 3 3" xfId="43666"/>
    <cellStyle name="SAPBEXHLevel1X 8 2 3 3 2" xfId="43667"/>
    <cellStyle name="SAPBEXHLevel1X 8 2 3 3 2 2" xfId="43668"/>
    <cellStyle name="SAPBEXHLevel1X 8 2 3 3 3" xfId="43669"/>
    <cellStyle name="SAPBEXHLevel1X 8 2 3 4" xfId="43670"/>
    <cellStyle name="SAPBEXHLevel1X 8 2 3 4 2" xfId="43671"/>
    <cellStyle name="SAPBEXHLevel1X 8 2 3 5" xfId="43672"/>
    <cellStyle name="SAPBEXHLevel1X 8 2 3 5 2" xfId="43673"/>
    <cellStyle name="SAPBEXHLevel1X 8 2 3 6" xfId="43674"/>
    <cellStyle name="SAPBEXHLevel1X 8 2 4" xfId="43675"/>
    <cellStyle name="SAPBEXHLevel1X 8 2 4 2" xfId="43676"/>
    <cellStyle name="SAPBEXHLevel1X 8 2 4 2 2" xfId="43677"/>
    <cellStyle name="SAPBEXHLevel1X 8 2 4 3" xfId="43678"/>
    <cellStyle name="SAPBEXHLevel1X 8 2 5" xfId="43679"/>
    <cellStyle name="SAPBEXHLevel1X 8 2 5 2" xfId="43680"/>
    <cellStyle name="SAPBEXHLevel1X 8 2 5 2 2" xfId="43681"/>
    <cellStyle name="SAPBEXHLevel1X 8 2 5 3" xfId="43682"/>
    <cellStyle name="SAPBEXHLevel1X 8 2 6" xfId="43683"/>
    <cellStyle name="SAPBEXHLevel1X 8 2 6 2" xfId="43684"/>
    <cellStyle name="SAPBEXHLevel1X 8 2 7" xfId="43685"/>
    <cellStyle name="SAPBEXHLevel1X 8 2 7 2" xfId="43686"/>
    <cellStyle name="SAPBEXHLevel1X 8 2 8" xfId="43687"/>
    <cellStyle name="SAPBEXHLevel1X 8 2_Other Benefits Allocation %" xfId="43688"/>
    <cellStyle name="SAPBEXHLevel1X 8 3" xfId="43689"/>
    <cellStyle name="SAPBEXHLevel1X 8 3 2" xfId="43690"/>
    <cellStyle name="SAPBEXHLevel1X 8 3 2 2" xfId="43691"/>
    <cellStyle name="SAPBEXHLevel1X 8 3 3" xfId="43692"/>
    <cellStyle name="SAPBEXHLevel1X 8 4" xfId="43693"/>
    <cellStyle name="SAPBEXHLevel1X 8_Other Benefits Allocation %" xfId="43694"/>
    <cellStyle name="SAPBEXHLevel1X 9" xfId="43695"/>
    <cellStyle name="SAPBEXHLevel1X 9 2" xfId="43696"/>
    <cellStyle name="SAPBEXHLevel1X 9 2 2" xfId="43697"/>
    <cellStyle name="SAPBEXHLevel1X 9 2 2 2" xfId="43698"/>
    <cellStyle name="SAPBEXHLevel1X 9 2 2 2 2" xfId="43699"/>
    <cellStyle name="SAPBEXHLevel1X 9 2 2 3" xfId="43700"/>
    <cellStyle name="SAPBEXHLevel1X 9 2 3" xfId="43701"/>
    <cellStyle name="SAPBEXHLevel1X 9 2 3 2" xfId="43702"/>
    <cellStyle name="SAPBEXHLevel1X 9 2 3 2 2" xfId="43703"/>
    <cellStyle name="SAPBEXHLevel1X 9 2 3 3" xfId="43704"/>
    <cellStyle name="SAPBEXHLevel1X 9 2 4" xfId="43705"/>
    <cellStyle name="SAPBEXHLevel1X 9 2 4 2" xfId="43706"/>
    <cellStyle name="SAPBEXHLevel1X 9 2 5" xfId="43707"/>
    <cellStyle name="SAPBEXHLevel1X 9 2 5 2" xfId="43708"/>
    <cellStyle name="SAPBEXHLevel1X 9 2 6" xfId="43709"/>
    <cellStyle name="SAPBEXHLevel1X 9 3" xfId="43710"/>
    <cellStyle name="SAPBEXHLevel1X 9 3 2" xfId="43711"/>
    <cellStyle name="SAPBEXHLevel1X 9 3 2 2" xfId="43712"/>
    <cellStyle name="SAPBEXHLevel1X 9 3 2 2 2" xfId="43713"/>
    <cellStyle name="SAPBEXHLevel1X 9 3 2 3" xfId="43714"/>
    <cellStyle name="SAPBEXHLevel1X 9 3 3" xfId="43715"/>
    <cellStyle name="SAPBEXHLevel1X 9 3 3 2" xfId="43716"/>
    <cellStyle name="SAPBEXHLevel1X 9 3 3 2 2" xfId="43717"/>
    <cellStyle name="SAPBEXHLevel1X 9 3 3 3" xfId="43718"/>
    <cellStyle name="SAPBEXHLevel1X 9 3 4" xfId="43719"/>
    <cellStyle name="SAPBEXHLevel1X 9 3 4 2" xfId="43720"/>
    <cellStyle name="SAPBEXHLevel1X 9 3 5" xfId="43721"/>
    <cellStyle name="SAPBEXHLevel1X 9 3 5 2" xfId="43722"/>
    <cellStyle name="SAPBEXHLevel1X 9 3 6" xfId="43723"/>
    <cellStyle name="SAPBEXHLevel1X 9 4" xfId="43724"/>
    <cellStyle name="SAPBEXHLevel1X 9 4 2" xfId="43725"/>
    <cellStyle name="SAPBEXHLevel1X 9 4 2 2" xfId="43726"/>
    <cellStyle name="SAPBEXHLevel1X 9 4 2 2 2" xfId="43727"/>
    <cellStyle name="SAPBEXHLevel1X 9 4 2 3" xfId="43728"/>
    <cellStyle name="SAPBEXHLevel1X 9 4 3" xfId="43729"/>
    <cellStyle name="SAPBEXHLevel1X 9 4 3 2" xfId="43730"/>
    <cellStyle name="SAPBEXHLevel1X 9 4 3 2 2" xfId="43731"/>
    <cellStyle name="SAPBEXHLevel1X 9 4 3 3" xfId="43732"/>
    <cellStyle name="SAPBEXHLevel1X 9 4 4" xfId="43733"/>
    <cellStyle name="SAPBEXHLevel1X 9 4 4 2" xfId="43734"/>
    <cellStyle name="SAPBEXHLevel1X 9 4 5" xfId="43735"/>
    <cellStyle name="SAPBEXHLevel1X 9 4 5 2" xfId="43736"/>
    <cellStyle name="SAPBEXHLevel1X 9 4 6" xfId="43737"/>
    <cellStyle name="SAPBEXHLevel1X 9 5" xfId="43738"/>
    <cellStyle name="SAPBEXHLevel1X 9 5 2" xfId="43739"/>
    <cellStyle name="SAPBEXHLevel1X 9 5 2 2" xfId="43740"/>
    <cellStyle name="SAPBEXHLevel1X 9 5 3" xfId="43741"/>
    <cellStyle name="SAPBEXHLevel1X 9 6" xfId="43742"/>
    <cellStyle name="SAPBEXHLevel1X 9_Other Benefits Allocation %" xfId="43743"/>
    <cellStyle name="SAPBEXHLevel1X_2016-18 Budget Payroll" xfId="43744"/>
    <cellStyle name="SAPBEXHLevel2" xfId="43745"/>
    <cellStyle name="SAPBEXHLevel2 10" xfId="43746"/>
    <cellStyle name="SAPBEXHLevel2 10 2" xfId="43747"/>
    <cellStyle name="SAPBEXHLevel2 10 2 2" xfId="43748"/>
    <cellStyle name="SAPBEXHLevel2 10 2 2 2" xfId="43749"/>
    <cellStyle name="SAPBEXHLevel2 10 2 2 2 2" xfId="43750"/>
    <cellStyle name="SAPBEXHLevel2 10 2 2 3" xfId="43751"/>
    <cellStyle name="SAPBEXHLevel2 10 2 3" xfId="43752"/>
    <cellStyle name="SAPBEXHLevel2 10 2 3 2" xfId="43753"/>
    <cellStyle name="SAPBEXHLevel2 10 2 3 2 2" xfId="43754"/>
    <cellStyle name="SAPBEXHLevel2 10 2 3 3" xfId="43755"/>
    <cellStyle name="SAPBEXHLevel2 10 2 4" xfId="43756"/>
    <cellStyle name="SAPBEXHLevel2 10 2 4 2" xfId="43757"/>
    <cellStyle name="SAPBEXHLevel2 10 2 5" xfId="43758"/>
    <cellStyle name="SAPBEXHLevel2 10 2 5 2" xfId="43759"/>
    <cellStyle name="SAPBEXHLevel2 10 2 6" xfId="43760"/>
    <cellStyle name="SAPBEXHLevel2 10 3" xfId="43761"/>
    <cellStyle name="SAPBEXHLevel2 10 3 2" xfId="43762"/>
    <cellStyle name="SAPBEXHLevel2 10 3 2 2" xfId="43763"/>
    <cellStyle name="SAPBEXHLevel2 10 3 2 2 2" xfId="43764"/>
    <cellStyle name="SAPBEXHLevel2 10 3 2 3" xfId="43765"/>
    <cellStyle name="SAPBEXHLevel2 10 3 3" xfId="43766"/>
    <cellStyle name="SAPBEXHLevel2 10 3 3 2" xfId="43767"/>
    <cellStyle name="SAPBEXHLevel2 10 3 3 2 2" xfId="43768"/>
    <cellStyle name="SAPBEXHLevel2 10 3 3 3" xfId="43769"/>
    <cellStyle name="SAPBEXHLevel2 10 3 4" xfId="43770"/>
    <cellStyle name="SAPBEXHLevel2 10 3 4 2" xfId="43771"/>
    <cellStyle name="SAPBEXHLevel2 10 3 5" xfId="43772"/>
    <cellStyle name="SAPBEXHLevel2 10 3 5 2" xfId="43773"/>
    <cellStyle name="SAPBEXHLevel2 10 3 6" xfId="43774"/>
    <cellStyle name="SAPBEXHLevel2 10 4" xfId="43775"/>
    <cellStyle name="SAPBEXHLevel2 10 4 2" xfId="43776"/>
    <cellStyle name="SAPBEXHLevel2 10 4 2 2" xfId="43777"/>
    <cellStyle name="SAPBEXHLevel2 10 4 2 2 2" xfId="43778"/>
    <cellStyle name="SAPBEXHLevel2 10 4 2 3" xfId="43779"/>
    <cellStyle name="SAPBEXHLevel2 10 4 3" xfId="43780"/>
    <cellStyle name="SAPBEXHLevel2 10 4 3 2" xfId="43781"/>
    <cellStyle name="SAPBEXHLevel2 10 4 3 2 2" xfId="43782"/>
    <cellStyle name="SAPBEXHLevel2 10 4 3 3" xfId="43783"/>
    <cellStyle name="SAPBEXHLevel2 10 4 4" xfId="43784"/>
    <cellStyle name="SAPBEXHLevel2 10 4 4 2" xfId="43785"/>
    <cellStyle name="SAPBEXHLevel2 10 4 5" xfId="43786"/>
    <cellStyle name="SAPBEXHLevel2 10 4 5 2" xfId="43787"/>
    <cellStyle name="SAPBEXHLevel2 10 4 6" xfId="43788"/>
    <cellStyle name="SAPBEXHLevel2 10 5" xfId="43789"/>
    <cellStyle name="SAPBEXHLevel2 10 5 2" xfId="43790"/>
    <cellStyle name="SAPBEXHLevel2 10 5 2 2" xfId="43791"/>
    <cellStyle name="SAPBEXHLevel2 10 5 3" xfId="43792"/>
    <cellStyle name="SAPBEXHLevel2 10 6" xfId="43793"/>
    <cellStyle name="SAPBEXHLevel2 10_Other Benefits Allocation %" xfId="43794"/>
    <cellStyle name="SAPBEXHLevel2 11" xfId="43795"/>
    <cellStyle name="SAPBEXHLevel2 11 2" xfId="43796"/>
    <cellStyle name="SAPBEXHLevel2 11 2 2" xfId="43797"/>
    <cellStyle name="SAPBEXHLevel2 11 2 2 2" xfId="43798"/>
    <cellStyle name="SAPBEXHLevel2 11 2 2 2 2" xfId="43799"/>
    <cellStyle name="SAPBEXHLevel2 11 2 2 3" xfId="43800"/>
    <cellStyle name="SAPBEXHLevel2 11 2 3" xfId="43801"/>
    <cellStyle name="SAPBEXHLevel2 11 2 3 2" xfId="43802"/>
    <cellStyle name="SAPBEXHLevel2 11 2 3 2 2" xfId="43803"/>
    <cellStyle name="SAPBEXHLevel2 11 2 3 3" xfId="43804"/>
    <cellStyle name="SAPBEXHLevel2 11 2 4" xfId="43805"/>
    <cellStyle name="SAPBEXHLevel2 11 2 4 2" xfId="43806"/>
    <cellStyle name="SAPBEXHLevel2 11 2 5" xfId="43807"/>
    <cellStyle name="SAPBEXHLevel2 11 2 5 2" xfId="43808"/>
    <cellStyle name="SAPBEXHLevel2 11 2 6" xfId="43809"/>
    <cellStyle name="SAPBEXHLevel2 11 3" xfId="43810"/>
    <cellStyle name="SAPBEXHLevel2 11 3 2" xfId="43811"/>
    <cellStyle name="SAPBEXHLevel2 11 3 2 2" xfId="43812"/>
    <cellStyle name="SAPBEXHLevel2 11 3 2 2 2" xfId="43813"/>
    <cellStyle name="SAPBEXHLevel2 11 3 2 3" xfId="43814"/>
    <cellStyle name="SAPBEXHLevel2 11 3 3" xfId="43815"/>
    <cellStyle name="SAPBEXHLevel2 11 3 3 2" xfId="43816"/>
    <cellStyle name="SAPBEXHLevel2 11 3 3 2 2" xfId="43817"/>
    <cellStyle name="SAPBEXHLevel2 11 3 3 3" xfId="43818"/>
    <cellStyle name="SAPBEXHLevel2 11 3 4" xfId="43819"/>
    <cellStyle name="SAPBEXHLevel2 11 3 4 2" xfId="43820"/>
    <cellStyle name="SAPBEXHLevel2 11 3 5" xfId="43821"/>
    <cellStyle name="SAPBEXHLevel2 11 3 5 2" xfId="43822"/>
    <cellStyle name="SAPBEXHLevel2 11 3 6" xfId="43823"/>
    <cellStyle name="SAPBEXHLevel2 11 4" xfId="43824"/>
    <cellStyle name="SAPBEXHLevel2 11 4 2" xfId="43825"/>
    <cellStyle name="SAPBEXHLevel2 11 4 2 2" xfId="43826"/>
    <cellStyle name="SAPBEXHLevel2 11 4 2 2 2" xfId="43827"/>
    <cellStyle name="SAPBEXHLevel2 11 4 2 3" xfId="43828"/>
    <cellStyle name="SAPBEXHLevel2 11 4 3" xfId="43829"/>
    <cellStyle name="SAPBEXHLevel2 11 4 3 2" xfId="43830"/>
    <cellStyle name="SAPBEXHLevel2 11 4 3 2 2" xfId="43831"/>
    <cellStyle name="SAPBEXHLevel2 11 4 3 3" xfId="43832"/>
    <cellStyle name="SAPBEXHLevel2 11 4 4" xfId="43833"/>
    <cellStyle name="SAPBEXHLevel2 11 4 4 2" xfId="43834"/>
    <cellStyle name="SAPBEXHLevel2 11 4 5" xfId="43835"/>
    <cellStyle name="SAPBEXHLevel2 11 4 5 2" xfId="43836"/>
    <cellStyle name="SAPBEXHLevel2 11 4 6" xfId="43837"/>
    <cellStyle name="SAPBEXHLevel2 11 5" xfId="43838"/>
    <cellStyle name="SAPBEXHLevel2 11 5 2" xfId="43839"/>
    <cellStyle name="SAPBEXHLevel2 11 5 2 2" xfId="43840"/>
    <cellStyle name="SAPBEXHLevel2 11 5 3" xfId="43841"/>
    <cellStyle name="SAPBEXHLevel2 11 6" xfId="43842"/>
    <cellStyle name="SAPBEXHLevel2 11_Other Benefits Allocation %" xfId="43843"/>
    <cellStyle name="SAPBEXHLevel2 12" xfId="43844"/>
    <cellStyle name="SAPBEXHLevel2 12 2" xfId="43845"/>
    <cellStyle name="SAPBEXHLevel2 12 3" xfId="43846"/>
    <cellStyle name="SAPBEXHLevel2 12_Other Benefits Allocation %" xfId="43847"/>
    <cellStyle name="SAPBEXHLevel2 13" xfId="43848"/>
    <cellStyle name="SAPBEXHLevel2 13 2" xfId="43849"/>
    <cellStyle name="SAPBEXHLevel2 13 2 2" xfId="43850"/>
    <cellStyle name="SAPBEXHLevel2 13 2 2 2" xfId="43851"/>
    <cellStyle name="SAPBEXHLevel2 13 2 2 2 2" xfId="43852"/>
    <cellStyle name="SAPBEXHLevel2 13 2 2 3" xfId="43853"/>
    <cellStyle name="SAPBEXHLevel2 13 2 3" xfId="43854"/>
    <cellStyle name="SAPBEXHLevel2 13 2 3 2" xfId="43855"/>
    <cellStyle name="SAPBEXHLevel2 13 2 3 2 2" xfId="43856"/>
    <cellStyle name="SAPBEXHLevel2 13 2 3 3" xfId="43857"/>
    <cellStyle name="SAPBEXHLevel2 13 2 4" xfId="43858"/>
    <cellStyle name="SAPBEXHLevel2 13 2 4 2" xfId="43859"/>
    <cellStyle name="SAPBEXHLevel2 13 2 5" xfId="43860"/>
    <cellStyle name="SAPBEXHLevel2 13 2 5 2" xfId="43861"/>
    <cellStyle name="SAPBEXHLevel2 13 2 6" xfId="43862"/>
    <cellStyle name="SAPBEXHLevel2 13 3" xfId="43863"/>
    <cellStyle name="SAPBEXHLevel2 13 3 2" xfId="43864"/>
    <cellStyle name="SAPBEXHLevel2 13 3 2 2" xfId="43865"/>
    <cellStyle name="SAPBEXHLevel2 13 3 2 2 2" xfId="43866"/>
    <cellStyle name="SAPBEXHLevel2 13 3 2 3" xfId="43867"/>
    <cellStyle name="SAPBEXHLevel2 13 3 3" xfId="43868"/>
    <cellStyle name="SAPBEXHLevel2 13 3 3 2" xfId="43869"/>
    <cellStyle name="SAPBEXHLevel2 13 3 3 2 2" xfId="43870"/>
    <cellStyle name="SAPBEXHLevel2 13 3 3 3" xfId="43871"/>
    <cellStyle name="SAPBEXHLevel2 13 3 4" xfId="43872"/>
    <cellStyle name="SAPBEXHLevel2 13 3 4 2" xfId="43873"/>
    <cellStyle name="SAPBEXHLevel2 13 3 5" xfId="43874"/>
    <cellStyle name="SAPBEXHLevel2 13 3 5 2" xfId="43875"/>
    <cellStyle name="SAPBEXHLevel2 13 3 6" xfId="43876"/>
    <cellStyle name="SAPBEXHLevel2 13 4" xfId="43877"/>
    <cellStyle name="SAPBEXHLevel2 13 4 2" xfId="43878"/>
    <cellStyle name="SAPBEXHLevel2 13 4 2 2" xfId="43879"/>
    <cellStyle name="SAPBEXHLevel2 13 4 3" xfId="43880"/>
    <cellStyle name="SAPBEXHLevel2 13 5" xfId="43881"/>
    <cellStyle name="SAPBEXHLevel2 13 5 2" xfId="43882"/>
    <cellStyle name="SAPBEXHLevel2 13 5 2 2" xfId="43883"/>
    <cellStyle name="SAPBEXHLevel2 13 5 3" xfId="43884"/>
    <cellStyle name="SAPBEXHLevel2 13 6" xfId="43885"/>
    <cellStyle name="SAPBEXHLevel2 13 6 2" xfId="43886"/>
    <cellStyle name="SAPBEXHLevel2 13 7" xfId="43887"/>
    <cellStyle name="SAPBEXHLevel2 13 7 2" xfId="43888"/>
    <cellStyle name="SAPBEXHLevel2 13 8" xfId="43889"/>
    <cellStyle name="SAPBEXHLevel2 13_Other Benefits Allocation %" xfId="43890"/>
    <cellStyle name="SAPBEXHLevel2 14" xfId="43891"/>
    <cellStyle name="SAPBEXHLevel2 14 2" xfId="43892"/>
    <cellStyle name="SAPBEXHLevel2 14 2 2" xfId="43893"/>
    <cellStyle name="SAPBEXHLevel2 14 3" xfId="43894"/>
    <cellStyle name="SAPBEXHLevel2 15" xfId="43895"/>
    <cellStyle name="SAPBEXHLevel2 15 2" xfId="43896"/>
    <cellStyle name="SAPBEXHLevel2 15 2 2" xfId="43897"/>
    <cellStyle name="SAPBEXHLevel2 15 3" xfId="43898"/>
    <cellStyle name="SAPBEXHLevel2 16" xfId="43899"/>
    <cellStyle name="SAPBEXHLevel2 16 2" xfId="43900"/>
    <cellStyle name="SAPBEXHLevel2 16 2 2" xfId="43901"/>
    <cellStyle name="SAPBEXHLevel2 16 3" xfId="43902"/>
    <cellStyle name="SAPBEXHLevel2 17" xfId="43903"/>
    <cellStyle name="SAPBEXHLevel2 17 2" xfId="43904"/>
    <cellStyle name="SAPBEXHLevel2 17 2 2" xfId="43905"/>
    <cellStyle name="SAPBEXHLevel2 17 3" xfId="43906"/>
    <cellStyle name="SAPBEXHLevel2 18" xfId="43907"/>
    <cellStyle name="SAPBEXHLevel2 18 2" xfId="43908"/>
    <cellStyle name="SAPBEXHLevel2 18 2 2" xfId="43909"/>
    <cellStyle name="SAPBEXHLevel2 18 3" xfId="43910"/>
    <cellStyle name="SAPBEXHLevel2 19" xfId="43911"/>
    <cellStyle name="SAPBEXHLevel2 19 2" xfId="43912"/>
    <cellStyle name="SAPBEXHLevel2 19 2 2" xfId="43913"/>
    <cellStyle name="SAPBEXHLevel2 19 3" xfId="43914"/>
    <cellStyle name="SAPBEXHLevel2 2" xfId="43915"/>
    <cellStyle name="SAPBEXHLevel2 2 10" xfId="43916"/>
    <cellStyle name="SAPBEXHLevel2 2 10 2" xfId="43917"/>
    <cellStyle name="SAPBEXHLevel2 2 10 3" xfId="43918"/>
    <cellStyle name="SAPBEXHLevel2 2 11" xfId="43919"/>
    <cellStyle name="SAPBEXHLevel2 2 11 2" xfId="43920"/>
    <cellStyle name="SAPBEXHLevel2 2 11 2 2" xfId="43921"/>
    <cellStyle name="SAPBEXHLevel2 2 11 3" xfId="43922"/>
    <cellStyle name="SAPBEXHLevel2 2 12" xfId="43923"/>
    <cellStyle name="SAPBEXHLevel2 2 12 2" xfId="43924"/>
    <cellStyle name="SAPBEXHLevel2 2 12 2 2" xfId="43925"/>
    <cellStyle name="SAPBEXHLevel2 2 12 3" xfId="43926"/>
    <cellStyle name="SAPBEXHLevel2 2 13" xfId="43927"/>
    <cellStyle name="SAPBEXHLevel2 2 13 2" xfId="43928"/>
    <cellStyle name="SAPBEXHLevel2 2 13 3" xfId="43929"/>
    <cellStyle name="SAPBEXHLevel2 2 14" xfId="43930"/>
    <cellStyle name="SAPBEXHLevel2 2 14 2" xfId="43931"/>
    <cellStyle name="SAPBEXHLevel2 2 14 3" xfId="43932"/>
    <cellStyle name="SAPBEXHLevel2 2 15" xfId="43933"/>
    <cellStyle name="SAPBEXHLevel2 2 16" xfId="43934"/>
    <cellStyle name="SAPBEXHLevel2 2 2" xfId="43935"/>
    <cellStyle name="SAPBEXHLevel2 2 2 10" xfId="43936"/>
    <cellStyle name="SAPBEXHLevel2 2 2 10 2" xfId="43937"/>
    <cellStyle name="SAPBEXHLevel2 2 2 10 2 2" xfId="43938"/>
    <cellStyle name="SAPBEXHLevel2 2 2 10 3" xfId="43939"/>
    <cellStyle name="SAPBEXHLevel2 2 2 11" xfId="43940"/>
    <cellStyle name="SAPBEXHLevel2 2 2 11 2" xfId="43941"/>
    <cellStyle name="SAPBEXHLevel2 2 2 11 2 2" xfId="43942"/>
    <cellStyle name="SAPBEXHLevel2 2 2 11 3" xfId="43943"/>
    <cellStyle name="SAPBEXHLevel2 2 2 12" xfId="43944"/>
    <cellStyle name="SAPBEXHLevel2 2 2 2" xfId="43945"/>
    <cellStyle name="SAPBEXHLevel2 2 2 2 2" xfId="43946"/>
    <cellStyle name="SAPBEXHLevel2 2 2 2 2 2" xfId="43947"/>
    <cellStyle name="SAPBEXHLevel2 2 2 2 2 2 2" xfId="43948"/>
    <cellStyle name="SAPBEXHLevel2 2 2 2 2 2 2 2" xfId="43949"/>
    <cellStyle name="SAPBEXHLevel2 2 2 2 2 2 3" xfId="43950"/>
    <cellStyle name="SAPBEXHLevel2 2 2 2 2 3" xfId="43951"/>
    <cellStyle name="SAPBEXHLevel2 2 2 2 2 3 2" xfId="43952"/>
    <cellStyle name="SAPBEXHLevel2 2 2 2 2 3 2 2" xfId="43953"/>
    <cellStyle name="SAPBEXHLevel2 2 2 2 2 3 3" xfId="43954"/>
    <cellStyle name="SAPBEXHLevel2 2 2 2 2 4" xfId="43955"/>
    <cellStyle name="SAPBEXHLevel2 2 2 2 2 4 2" xfId="43956"/>
    <cellStyle name="SAPBEXHLevel2 2 2 2 2 5" xfId="43957"/>
    <cellStyle name="SAPBEXHLevel2 2 2 2 2 5 2" xfId="43958"/>
    <cellStyle name="SAPBEXHLevel2 2 2 2 2 6" xfId="43959"/>
    <cellStyle name="SAPBEXHLevel2 2 2 2 3" xfId="43960"/>
    <cellStyle name="SAPBEXHLevel2 2 2 2 3 2" xfId="43961"/>
    <cellStyle name="SAPBEXHLevel2 2 2 2 3 2 2" xfId="43962"/>
    <cellStyle name="SAPBEXHLevel2 2 2 2 3 2 2 2" xfId="43963"/>
    <cellStyle name="SAPBEXHLevel2 2 2 2 3 2 3" xfId="43964"/>
    <cellStyle name="SAPBEXHLevel2 2 2 2 3 3" xfId="43965"/>
    <cellStyle name="SAPBEXHLevel2 2 2 2 3 3 2" xfId="43966"/>
    <cellStyle name="SAPBEXHLevel2 2 2 2 3 3 2 2" xfId="43967"/>
    <cellStyle name="SAPBEXHLevel2 2 2 2 3 3 3" xfId="43968"/>
    <cellStyle name="SAPBEXHLevel2 2 2 2 3 4" xfId="43969"/>
    <cellStyle name="SAPBEXHLevel2 2 2 2 3 4 2" xfId="43970"/>
    <cellStyle name="SAPBEXHLevel2 2 2 2 3 5" xfId="43971"/>
    <cellStyle name="SAPBEXHLevel2 2 2 2 3 5 2" xfId="43972"/>
    <cellStyle name="SAPBEXHLevel2 2 2 2 3 6" xfId="43973"/>
    <cellStyle name="SAPBEXHLevel2 2 2 2 4" xfId="43974"/>
    <cellStyle name="SAPBEXHLevel2 2 2 2 4 2" xfId="43975"/>
    <cellStyle name="SAPBEXHLevel2 2 2 2 4 2 2" xfId="43976"/>
    <cellStyle name="SAPBEXHLevel2 2 2 2 4 2 2 2" xfId="43977"/>
    <cellStyle name="SAPBEXHLevel2 2 2 2 4 2 3" xfId="43978"/>
    <cellStyle name="SAPBEXHLevel2 2 2 2 4 3" xfId="43979"/>
    <cellStyle name="SAPBEXHLevel2 2 2 2 4 3 2" xfId="43980"/>
    <cellStyle name="SAPBEXHLevel2 2 2 2 4 3 2 2" xfId="43981"/>
    <cellStyle name="SAPBEXHLevel2 2 2 2 4 3 3" xfId="43982"/>
    <cellStyle name="SAPBEXHLevel2 2 2 2 4 4" xfId="43983"/>
    <cellStyle name="SAPBEXHLevel2 2 2 2 4 4 2" xfId="43984"/>
    <cellStyle name="SAPBEXHLevel2 2 2 2 4 5" xfId="43985"/>
    <cellStyle name="SAPBEXHLevel2 2 2 2 4 5 2" xfId="43986"/>
    <cellStyle name="SAPBEXHLevel2 2 2 2 4 6" xfId="43987"/>
    <cellStyle name="SAPBEXHLevel2 2 2 2 5" xfId="43988"/>
    <cellStyle name="SAPBEXHLevel2 2 2 2 5 2" xfId="43989"/>
    <cellStyle name="SAPBEXHLevel2 2 2 2 5 2 2" xfId="43990"/>
    <cellStyle name="SAPBEXHLevel2 2 2 2 5 2 3" xfId="43991"/>
    <cellStyle name="SAPBEXHLevel2 2 2 2 5 3" xfId="43992"/>
    <cellStyle name="SAPBEXHLevel2 2 2 2 5 4" xfId="43993"/>
    <cellStyle name="SAPBEXHLevel2 2 2 2 6" xfId="43994"/>
    <cellStyle name="SAPBEXHLevel2 2 2 2 6 2" xfId="43995"/>
    <cellStyle name="SAPBEXHLevel2 2 2 2 6 2 2" xfId="43996"/>
    <cellStyle name="SAPBEXHLevel2 2 2 2 6 2 3" xfId="43997"/>
    <cellStyle name="SAPBEXHLevel2 2 2 2 6 3" xfId="43998"/>
    <cellStyle name="SAPBEXHLevel2 2 2 2 6 4" xfId="43999"/>
    <cellStyle name="SAPBEXHLevel2 2 2 2 7" xfId="44000"/>
    <cellStyle name="SAPBEXHLevel2 2 2 2 7 2" xfId="44001"/>
    <cellStyle name="SAPBEXHLevel2 2 2 2 7 3" xfId="44002"/>
    <cellStyle name="SAPBEXHLevel2 2 2 2 8" xfId="44003"/>
    <cellStyle name="SAPBEXHLevel2 2 2 2 9" xfId="44004"/>
    <cellStyle name="SAPBEXHLevel2 2 2 2_Other Benefits Allocation %" xfId="44005"/>
    <cellStyle name="SAPBEXHLevel2 2 2 3" xfId="44006"/>
    <cellStyle name="SAPBEXHLevel2 2 2 3 2" xfId="44007"/>
    <cellStyle name="SAPBEXHLevel2 2 2 3 2 2" xfId="44008"/>
    <cellStyle name="SAPBEXHLevel2 2 2 3 2 2 2" xfId="44009"/>
    <cellStyle name="SAPBEXHLevel2 2 2 3 2 2 2 2" xfId="44010"/>
    <cellStyle name="SAPBEXHLevel2 2 2 3 2 2 3" xfId="44011"/>
    <cellStyle name="SAPBEXHLevel2 2 2 3 2 3" xfId="44012"/>
    <cellStyle name="SAPBEXHLevel2 2 2 3 2 3 2" xfId="44013"/>
    <cellStyle name="SAPBEXHLevel2 2 2 3 2 3 2 2" xfId="44014"/>
    <cellStyle name="SAPBEXHLevel2 2 2 3 2 3 3" xfId="44015"/>
    <cellStyle name="SAPBEXHLevel2 2 2 3 2 4" xfId="44016"/>
    <cellStyle name="SAPBEXHLevel2 2 2 3 2 4 2" xfId="44017"/>
    <cellStyle name="SAPBEXHLevel2 2 2 3 2 5" xfId="44018"/>
    <cellStyle name="SAPBEXHLevel2 2 2 3 2 5 2" xfId="44019"/>
    <cellStyle name="SAPBEXHLevel2 2 2 3 2 6" xfId="44020"/>
    <cellStyle name="SAPBEXHLevel2 2 2 3 3" xfId="44021"/>
    <cellStyle name="SAPBEXHLevel2 2 2 3 3 2" xfId="44022"/>
    <cellStyle name="SAPBEXHLevel2 2 2 3 3 2 2" xfId="44023"/>
    <cellStyle name="SAPBEXHLevel2 2 2 3 3 2 2 2" xfId="44024"/>
    <cellStyle name="SAPBEXHLevel2 2 2 3 3 2 3" xfId="44025"/>
    <cellStyle name="SAPBEXHLevel2 2 2 3 3 3" xfId="44026"/>
    <cellStyle name="SAPBEXHLevel2 2 2 3 3 3 2" xfId="44027"/>
    <cellStyle name="SAPBEXHLevel2 2 2 3 3 3 2 2" xfId="44028"/>
    <cellStyle name="SAPBEXHLevel2 2 2 3 3 3 3" xfId="44029"/>
    <cellStyle name="SAPBEXHLevel2 2 2 3 3 4" xfId="44030"/>
    <cellStyle name="SAPBEXHLevel2 2 2 3 3 4 2" xfId="44031"/>
    <cellStyle name="SAPBEXHLevel2 2 2 3 3 5" xfId="44032"/>
    <cellStyle name="SAPBEXHLevel2 2 2 3 3 5 2" xfId="44033"/>
    <cellStyle name="SAPBEXHLevel2 2 2 3 3 6" xfId="44034"/>
    <cellStyle name="SAPBEXHLevel2 2 2 3 4" xfId="44035"/>
    <cellStyle name="SAPBEXHLevel2 2 2 3 4 2" xfId="44036"/>
    <cellStyle name="SAPBEXHLevel2 2 2 3 4 2 2" xfId="44037"/>
    <cellStyle name="SAPBEXHLevel2 2 2 3 4 2 3" xfId="44038"/>
    <cellStyle name="SAPBEXHLevel2 2 2 3 4 3" xfId="44039"/>
    <cellStyle name="SAPBEXHLevel2 2 2 3 4 4" xfId="44040"/>
    <cellStyle name="SAPBEXHLevel2 2 2 3 5" xfId="44041"/>
    <cellStyle name="SAPBEXHLevel2 2 2 3 5 2" xfId="44042"/>
    <cellStyle name="SAPBEXHLevel2 2 2 3 5 2 2" xfId="44043"/>
    <cellStyle name="SAPBEXHLevel2 2 2 3 5 2 3" xfId="44044"/>
    <cellStyle name="SAPBEXHLevel2 2 2 3 5 3" xfId="44045"/>
    <cellStyle name="SAPBEXHLevel2 2 2 3 5 4" xfId="44046"/>
    <cellStyle name="SAPBEXHLevel2 2 2 3 6" xfId="44047"/>
    <cellStyle name="SAPBEXHLevel2 2 2 3 6 2" xfId="44048"/>
    <cellStyle name="SAPBEXHLevel2 2 2 3 6 2 2" xfId="44049"/>
    <cellStyle name="SAPBEXHLevel2 2 2 3 6 2 3" xfId="44050"/>
    <cellStyle name="SAPBEXHLevel2 2 2 3 6 3" xfId="44051"/>
    <cellStyle name="SAPBEXHLevel2 2 2 3 6 4" xfId="44052"/>
    <cellStyle name="SAPBEXHLevel2 2 2 3 7" xfId="44053"/>
    <cellStyle name="SAPBEXHLevel2 2 2 3 7 2" xfId="44054"/>
    <cellStyle name="SAPBEXHLevel2 2 2 3 7 3" xfId="44055"/>
    <cellStyle name="SAPBEXHLevel2 2 2 3 8" xfId="44056"/>
    <cellStyle name="SAPBEXHLevel2 2 2 3 9" xfId="44057"/>
    <cellStyle name="SAPBEXHLevel2 2 2 3_Other Benefits Allocation %" xfId="44058"/>
    <cellStyle name="SAPBEXHLevel2 2 2 4" xfId="44059"/>
    <cellStyle name="SAPBEXHLevel2 2 2 4 2" xfId="44060"/>
    <cellStyle name="SAPBEXHLevel2 2 2 4 2 2" xfId="44061"/>
    <cellStyle name="SAPBEXHLevel2 2 2 4 2 2 2" xfId="44062"/>
    <cellStyle name="SAPBEXHLevel2 2 2 4 2 2 3" xfId="44063"/>
    <cellStyle name="SAPBEXHLevel2 2 2 4 2 3" xfId="44064"/>
    <cellStyle name="SAPBEXHLevel2 2 2 4 2 4" xfId="44065"/>
    <cellStyle name="SAPBEXHLevel2 2 2 4 3" xfId="44066"/>
    <cellStyle name="SAPBEXHLevel2 2 2 4 3 2" xfId="44067"/>
    <cellStyle name="SAPBEXHLevel2 2 2 4 3 2 2" xfId="44068"/>
    <cellStyle name="SAPBEXHLevel2 2 2 4 3 2 3" xfId="44069"/>
    <cellStyle name="SAPBEXHLevel2 2 2 4 3 3" xfId="44070"/>
    <cellStyle name="SAPBEXHLevel2 2 2 4 3 4" xfId="44071"/>
    <cellStyle name="SAPBEXHLevel2 2 2 4 4" xfId="44072"/>
    <cellStyle name="SAPBEXHLevel2 2 2 4 4 2" xfId="44073"/>
    <cellStyle name="SAPBEXHLevel2 2 2 4 4 2 2" xfId="44074"/>
    <cellStyle name="SAPBEXHLevel2 2 2 4 4 2 3" xfId="44075"/>
    <cellStyle name="SAPBEXHLevel2 2 2 4 4 3" xfId="44076"/>
    <cellStyle name="SAPBEXHLevel2 2 2 4 4 4" xfId="44077"/>
    <cellStyle name="SAPBEXHLevel2 2 2 4 5" xfId="44078"/>
    <cellStyle name="SAPBEXHLevel2 2 2 4 5 2" xfId="44079"/>
    <cellStyle name="SAPBEXHLevel2 2 2 4 5 2 2" xfId="44080"/>
    <cellStyle name="SAPBEXHLevel2 2 2 4 5 2 3" xfId="44081"/>
    <cellStyle name="SAPBEXHLevel2 2 2 4 5 3" xfId="44082"/>
    <cellStyle name="SAPBEXHLevel2 2 2 4 5 4" xfId="44083"/>
    <cellStyle name="SAPBEXHLevel2 2 2 4 6" xfId="44084"/>
    <cellStyle name="SAPBEXHLevel2 2 2 4 6 2" xfId="44085"/>
    <cellStyle name="SAPBEXHLevel2 2 2 4 6 2 2" xfId="44086"/>
    <cellStyle name="SAPBEXHLevel2 2 2 4 6 2 3" xfId="44087"/>
    <cellStyle name="SAPBEXHLevel2 2 2 4 6 3" xfId="44088"/>
    <cellStyle name="SAPBEXHLevel2 2 2 4 6 4" xfId="44089"/>
    <cellStyle name="SAPBEXHLevel2 2 2 4 7" xfId="44090"/>
    <cellStyle name="SAPBEXHLevel2 2 2 4 7 2" xfId="44091"/>
    <cellStyle name="SAPBEXHLevel2 2 2 4 7 3" xfId="44092"/>
    <cellStyle name="SAPBEXHLevel2 2 2 4 8" xfId="44093"/>
    <cellStyle name="SAPBEXHLevel2 2 2 4 9" xfId="44094"/>
    <cellStyle name="SAPBEXHLevel2 2 2 5" xfId="44095"/>
    <cellStyle name="SAPBEXHLevel2 2 2 5 2" xfId="44096"/>
    <cellStyle name="SAPBEXHLevel2 2 2 5 2 2" xfId="44097"/>
    <cellStyle name="SAPBEXHLevel2 2 2 5 2 3" xfId="44098"/>
    <cellStyle name="SAPBEXHLevel2 2 2 5 3" xfId="44099"/>
    <cellStyle name="SAPBEXHLevel2 2 2 5 4" xfId="44100"/>
    <cellStyle name="SAPBEXHLevel2 2 2 6" xfId="44101"/>
    <cellStyle name="SAPBEXHLevel2 2 2 6 2" xfId="44102"/>
    <cellStyle name="SAPBEXHLevel2 2 2 6 2 2" xfId="44103"/>
    <cellStyle name="SAPBEXHLevel2 2 2 6 2 3" xfId="44104"/>
    <cellStyle name="SAPBEXHLevel2 2 2 6 3" xfId="44105"/>
    <cellStyle name="SAPBEXHLevel2 2 2 6 4" xfId="44106"/>
    <cellStyle name="SAPBEXHLevel2 2 2 7" xfId="44107"/>
    <cellStyle name="SAPBEXHLevel2 2 2 7 2" xfId="44108"/>
    <cellStyle name="SAPBEXHLevel2 2 2 7 2 2" xfId="44109"/>
    <cellStyle name="SAPBEXHLevel2 2 2 7 2 3" xfId="44110"/>
    <cellStyle name="SAPBEXHLevel2 2 2 7 3" xfId="44111"/>
    <cellStyle name="SAPBEXHLevel2 2 2 7 4" xfId="44112"/>
    <cellStyle name="SAPBEXHLevel2 2 2 8" xfId="44113"/>
    <cellStyle name="SAPBEXHLevel2 2 2 8 2" xfId="44114"/>
    <cellStyle name="SAPBEXHLevel2 2 2 8 2 2" xfId="44115"/>
    <cellStyle name="SAPBEXHLevel2 2 2 8 2 3" xfId="44116"/>
    <cellStyle name="SAPBEXHLevel2 2 2 8 3" xfId="44117"/>
    <cellStyle name="SAPBEXHLevel2 2 2 8 4" xfId="44118"/>
    <cellStyle name="SAPBEXHLevel2 2 2 9" xfId="44119"/>
    <cellStyle name="SAPBEXHLevel2 2 2 9 2" xfId="44120"/>
    <cellStyle name="SAPBEXHLevel2 2 2 9 2 2" xfId="44121"/>
    <cellStyle name="SAPBEXHLevel2 2 2 9 2 3" xfId="44122"/>
    <cellStyle name="SAPBEXHLevel2 2 2 9 3" xfId="44123"/>
    <cellStyle name="SAPBEXHLevel2 2 2 9 4" xfId="44124"/>
    <cellStyle name="SAPBEXHLevel2 2 2_401K Summary" xfId="44125"/>
    <cellStyle name="SAPBEXHLevel2 2 3" xfId="44126"/>
    <cellStyle name="SAPBEXHLevel2 2 3 10" xfId="44127"/>
    <cellStyle name="SAPBEXHLevel2 2 3 11" xfId="44128"/>
    <cellStyle name="SAPBEXHLevel2 2 3 11 2" xfId="44129"/>
    <cellStyle name="SAPBEXHLevel2 2 3 11 2 2" xfId="44130"/>
    <cellStyle name="SAPBEXHLevel2 2 3 11 3" xfId="44131"/>
    <cellStyle name="SAPBEXHLevel2 2 3 12" xfId="44132"/>
    <cellStyle name="SAPBEXHLevel2 2 3 2" xfId="44133"/>
    <cellStyle name="SAPBEXHLevel2 2 3 2 2" xfId="44134"/>
    <cellStyle name="SAPBEXHLevel2 2 3 2 2 2" xfId="44135"/>
    <cellStyle name="SAPBEXHLevel2 2 3 2 2 2 2" xfId="44136"/>
    <cellStyle name="SAPBEXHLevel2 2 3 2 2 2 2 2" xfId="44137"/>
    <cellStyle name="SAPBEXHLevel2 2 3 2 2 2 3" xfId="44138"/>
    <cellStyle name="SAPBEXHLevel2 2 3 2 2 3" xfId="44139"/>
    <cellStyle name="SAPBEXHLevel2 2 3 2 2 3 2" xfId="44140"/>
    <cellStyle name="SAPBEXHLevel2 2 3 2 2 3 2 2" xfId="44141"/>
    <cellStyle name="SAPBEXHLevel2 2 3 2 2 3 3" xfId="44142"/>
    <cellStyle name="SAPBEXHLevel2 2 3 2 2 4" xfId="44143"/>
    <cellStyle name="SAPBEXHLevel2 2 3 2 2 4 2" xfId="44144"/>
    <cellStyle name="SAPBEXHLevel2 2 3 2 2 5" xfId="44145"/>
    <cellStyle name="SAPBEXHLevel2 2 3 2 2 5 2" xfId="44146"/>
    <cellStyle name="SAPBEXHLevel2 2 3 2 2 6" xfId="44147"/>
    <cellStyle name="SAPBEXHLevel2 2 3 2 3" xfId="44148"/>
    <cellStyle name="SAPBEXHLevel2 2 3 2 3 2" xfId="44149"/>
    <cellStyle name="SAPBEXHLevel2 2 3 2 3 2 2" xfId="44150"/>
    <cellStyle name="SAPBEXHLevel2 2 3 2 3 2 2 2" xfId="44151"/>
    <cellStyle name="SAPBEXHLevel2 2 3 2 3 2 3" xfId="44152"/>
    <cellStyle name="SAPBEXHLevel2 2 3 2 3 3" xfId="44153"/>
    <cellStyle name="SAPBEXHLevel2 2 3 2 3 3 2" xfId="44154"/>
    <cellStyle name="SAPBEXHLevel2 2 3 2 3 3 2 2" xfId="44155"/>
    <cellStyle name="SAPBEXHLevel2 2 3 2 3 3 3" xfId="44156"/>
    <cellStyle name="SAPBEXHLevel2 2 3 2 3 4" xfId="44157"/>
    <cellStyle name="SAPBEXHLevel2 2 3 2 3 4 2" xfId="44158"/>
    <cellStyle name="SAPBEXHLevel2 2 3 2 3 5" xfId="44159"/>
    <cellStyle name="SAPBEXHLevel2 2 3 2 3 5 2" xfId="44160"/>
    <cellStyle name="SAPBEXHLevel2 2 3 2 3 6" xfId="44161"/>
    <cellStyle name="SAPBEXHLevel2 2 3 2 4" xfId="44162"/>
    <cellStyle name="SAPBEXHLevel2 2 3 2 4 2" xfId="44163"/>
    <cellStyle name="SAPBEXHLevel2 2 3 2 4 2 2" xfId="44164"/>
    <cellStyle name="SAPBEXHLevel2 2 3 2 4 2 2 2" xfId="44165"/>
    <cellStyle name="SAPBEXHLevel2 2 3 2 4 2 3" xfId="44166"/>
    <cellStyle name="SAPBEXHLevel2 2 3 2 4 3" xfId="44167"/>
    <cellStyle name="SAPBEXHLevel2 2 3 2 4 3 2" xfId="44168"/>
    <cellStyle name="SAPBEXHLevel2 2 3 2 4 3 2 2" xfId="44169"/>
    <cellStyle name="SAPBEXHLevel2 2 3 2 4 3 3" xfId="44170"/>
    <cellStyle name="SAPBEXHLevel2 2 3 2 4 4" xfId="44171"/>
    <cellStyle name="SAPBEXHLevel2 2 3 2 4 4 2" xfId="44172"/>
    <cellStyle name="SAPBEXHLevel2 2 3 2 4 5" xfId="44173"/>
    <cellStyle name="SAPBEXHLevel2 2 3 2 4 5 2" xfId="44174"/>
    <cellStyle name="SAPBEXHLevel2 2 3 2 4 6" xfId="44175"/>
    <cellStyle name="SAPBEXHLevel2 2 3 2 5" xfId="44176"/>
    <cellStyle name="SAPBEXHLevel2 2 3 2 5 2" xfId="44177"/>
    <cellStyle name="SAPBEXHLevel2 2 3 2 5 2 2" xfId="44178"/>
    <cellStyle name="SAPBEXHLevel2 2 3 2 5 3" xfId="44179"/>
    <cellStyle name="SAPBEXHLevel2 2 3 2 6" xfId="44180"/>
    <cellStyle name="SAPBEXHLevel2 2 3 2_Other Benefits Allocation %" xfId="44181"/>
    <cellStyle name="SAPBEXHLevel2 2 3 3" xfId="44182"/>
    <cellStyle name="SAPBEXHLevel2 2 3 3 2" xfId="44183"/>
    <cellStyle name="SAPBEXHLevel2 2 3 3 2 2" xfId="44184"/>
    <cellStyle name="SAPBEXHLevel2 2 3 3 2 2 2" xfId="44185"/>
    <cellStyle name="SAPBEXHLevel2 2 3 3 2 2 2 2" xfId="44186"/>
    <cellStyle name="SAPBEXHLevel2 2 3 3 2 2 3" xfId="44187"/>
    <cellStyle name="SAPBEXHLevel2 2 3 3 2 3" xfId="44188"/>
    <cellStyle name="SAPBEXHLevel2 2 3 3 2 3 2" xfId="44189"/>
    <cellStyle name="SAPBEXHLevel2 2 3 3 2 3 2 2" xfId="44190"/>
    <cellStyle name="SAPBEXHLevel2 2 3 3 2 3 3" xfId="44191"/>
    <cellStyle name="SAPBEXHLevel2 2 3 3 2 4" xfId="44192"/>
    <cellStyle name="SAPBEXHLevel2 2 3 3 2 4 2" xfId="44193"/>
    <cellStyle name="SAPBEXHLevel2 2 3 3 2 5" xfId="44194"/>
    <cellStyle name="SAPBEXHLevel2 2 3 3 2 5 2" xfId="44195"/>
    <cellStyle name="SAPBEXHLevel2 2 3 3 2 6" xfId="44196"/>
    <cellStyle name="SAPBEXHLevel2 2 3 3 3" xfId="44197"/>
    <cellStyle name="SAPBEXHLevel2 2 3 3 3 2" xfId="44198"/>
    <cellStyle name="SAPBEXHLevel2 2 3 3 3 2 2" xfId="44199"/>
    <cellStyle name="SAPBEXHLevel2 2 3 3 3 2 2 2" xfId="44200"/>
    <cellStyle name="SAPBEXHLevel2 2 3 3 3 2 3" xfId="44201"/>
    <cellStyle name="SAPBEXHLevel2 2 3 3 3 3" xfId="44202"/>
    <cellStyle name="SAPBEXHLevel2 2 3 3 3 3 2" xfId="44203"/>
    <cellStyle name="SAPBEXHLevel2 2 3 3 3 3 2 2" xfId="44204"/>
    <cellStyle name="SAPBEXHLevel2 2 3 3 3 3 3" xfId="44205"/>
    <cellStyle name="SAPBEXHLevel2 2 3 3 3 4" xfId="44206"/>
    <cellStyle name="SAPBEXHLevel2 2 3 3 3 4 2" xfId="44207"/>
    <cellStyle name="SAPBEXHLevel2 2 3 3 3 5" xfId="44208"/>
    <cellStyle name="SAPBEXHLevel2 2 3 3 3 5 2" xfId="44209"/>
    <cellStyle name="SAPBEXHLevel2 2 3 3 3 6" xfId="44210"/>
    <cellStyle name="SAPBEXHLevel2 2 3 3 4" xfId="44211"/>
    <cellStyle name="SAPBEXHLevel2 2 3 3 4 2" xfId="44212"/>
    <cellStyle name="SAPBEXHLevel2 2 3 3 4 2 2" xfId="44213"/>
    <cellStyle name="SAPBEXHLevel2 2 3 3 4 3" xfId="44214"/>
    <cellStyle name="SAPBEXHLevel2 2 3 3 5" xfId="44215"/>
    <cellStyle name="SAPBEXHLevel2 2 3 3 5 2" xfId="44216"/>
    <cellStyle name="SAPBEXHLevel2 2 3 3 5 2 2" xfId="44217"/>
    <cellStyle name="SAPBEXHLevel2 2 3 3 5 3" xfId="44218"/>
    <cellStyle name="SAPBEXHLevel2 2 3 3 6" xfId="44219"/>
    <cellStyle name="SAPBEXHLevel2 2 3 3 6 2" xfId="44220"/>
    <cellStyle name="SAPBEXHLevel2 2 3 3 7" xfId="44221"/>
    <cellStyle name="SAPBEXHLevel2 2 3 3 7 2" xfId="44222"/>
    <cellStyle name="SAPBEXHLevel2 2 3 3 8" xfId="44223"/>
    <cellStyle name="SAPBEXHLevel2 2 3 3_Other Benefits Allocation %" xfId="44224"/>
    <cellStyle name="SAPBEXHLevel2 2 3 4" xfId="44225"/>
    <cellStyle name="SAPBEXHLevel2 2 3 4 2" xfId="44226"/>
    <cellStyle name="SAPBEXHLevel2 2 3 4 2 2" xfId="44227"/>
    <cellStyle name="SAPBEXHLevel2 2 3 4 2 3" xfId="44228"/>
    <cellStyle name="SAPBEXHLevel2 2 3 4 3" xfId="44229"/>
    <cellStyle name="SAPBEXHLevel2 2 3 4 4" xfId="44230"/>
    <cellStyle name="SAPBEXHLevel2 2 3 5" xfId="44231"/>
    <cellStyle name="SAPBEXHLevel2 2 3 5 2" xfId="44232"/>
    <cellStyle name="SAPBEXHLevel2 2 3 5 2 2" xfId="44233"/>
    <cellStyle name="SAPBEXHLevel2 2 3 5 2 3" xfId="44234"/>
    <cellStyle name="SAPBEXHLevel2 2 3 5 3" xfId="44235"/>
    <cellStyle name="SAPBEXHLevel2 2 3 5 4" xfId="44236"/>
    <cellStyle name="SAPBEXHLevel2 2 3 6" xfId="44237"/>
    <cellStyle name="SAPBEXHLevel2 2 3 6 2" xfId="44238"/>
    <cellStyle name="SAPBEXHLevel2 2 3 6 2 2" xfId="44239"/>
    <cellStyle name="SAPBEXHLevel2 2 3 6 2 3" xfId="44240"/>
    <cellStyle name="SAPBEXHLevel2 2 3 6 3" xfId="44241"/>
    <cellStyle name="SAPBEXHLevel2 2 3 6 4" xfId="44242"/>
    <cellStyle name="SAPBEXHLevel2 2 3 7" xfId="44243"/>
    <cellStyle name="SAPBEXHLevel2 2 3 7 2" xfId="44244"/>
    <cellStyle name="SAPBEXHLevel2 2 3 7 3" xfId="44245"/>
    <cellStyle name="SAPBEXHLevel2 2 3 8" xfId="44246"/>
    <cellStyle name="SAPBEXHLevel2 2 3 9" xfId="44247"/>
    <cellStyle name="SAPBEXHLevel2 2 3_401K Summary" xfId="44248"/>
    <cellStyle name="SAPBEXHLevel2 2 4" xfId="44249"/>
    <cellStyle name="SAPBEXHLevel2 2 4 2" xfId="44250"/>
    <cellStyle name="SAPBEXHLevel2 2 4 2 2" xfId="44251"/>
    <cellStyle name="SAPBEXHLevel2 2 4 2 2 2" xfId="44252"/>
    <cellStyle name="SAPBEXHLevel2 2 4 2 2 3" xfId="44253"/>
    <cellStyle name="SAPBEXHLevel2 2 4 2 3" xfId="44254"/>
    <cellStyle name="SAPBEXHLevel2 2 4 2 4" xfId="44255"/>
    <cellStyle name="SAPBEXHLevel2 2 4 3" xfId="44256"/>
    <cellStyle name="SAPBEXHLevel2 2 4 3 2" xfId="44257"/>
    <cellStyle name="SAPBEXHLevel2 2 4 3 2 2" xfId="44258"/>
    <cellStyle name="SAPBEXHLevel2 2 4 3 2 3" xfId="44259"/>
    <cellStyle name="SAPBEXHLevel2 2 4 3 3" xfId="44260"/>
    <cellStyle name="SAPBEXHLevel2 2 4 3 4" xfId="44261"/>
    <cellStyle name="SAPBEXHLevel2 2 4 4" xfId="44262"/>
    <cellStyle name="SAPBEXHLevel2 2 4 4 2" xfId="44263"/>
    <cellStyle name="SAPBEXHLevel2 2 4 4 2 2" xfId="44264"/>
    <cellStyle name="SAPBEXHLevel2 2 4 4 2 3" xfId="44265"/>
    <cellStyle name="SAPBEXHLevel2 2 4 4 3" xfId="44266"/>
    <cellStyle name="SAPBEXHLevel2 2 4 4 4" xfId="44267"/>
    <cellStyle name="SAPBEXHLevel2 2 4 5" xfId="44268"/>
    <cellStyle name="SAPBEXHLevel2 2 4 5 2" xfId="44269"/>
    <cellStyle name="SAPBEXHLevel2 2 4 5 2 2" xfId="44270"/>
    <cellStyle name="SAPBEXHLevel2 2 4 5 2 3" xfId="44271"/>
    <cellStyle name="SAPBEXHLevel2 2 4 5 3" xfId="44272"/>
    <cellStyle name="SAPBEXHLevel2 2 4 5 4" xfId="44273"/>
    <cellStyle name="SAPBEXHLevel2 2 4 6" xfId="44274"/>
    <cellStyle name="SAPBEXHLevel2 2 4 6 2" xfId="44275"/>
    <cellStyle name="SAPBEXHLevel2 2 4 6 2 2" xfId="44276"/>
    <cellStyle name="SAPBEXHLevel2 2 4 6 2 3" xfId="44277"/>
    <cellStyle name="SAPBEXHLevel2 2 4 6 3" xfId="44278"/>
    <cellStyle name="SAPBEXHLevel2 2 4 6 4" xfId="44279"/>
    <cellStyle name="SAPBEXHLevel2 2 4 7" xfId="44280"/>
    <cellStyle name="SAPBEXHLevel2 2 4 7 2" xfId="44281"/>
    <cellStyle name="SAPBEXHLevel2 2 4 7 3" xfId="44282"/>
    <cellStyle name="SAPBEXHLevel2 2 4 8" xfId="44283"/>
    <cellStyle name="SAPBEXHLevel2 2 4 9" xfId="44284"/>
    <cellStyle name="SAPBEXHLevel2 2 5" xfId="44285"/>
    <cellStyle name="SAPBEXHLevel2 2 5 2" xfId="44286"/>
    <cellStyle name="SAPBEXHLevel2 2 5 2 2" xfId="44287"/>
    <cellStyle name="SAPBEXHLevel2 2 5 2 2 2" xfId="44288"/>
    <cellStyle name="SAPBEXHLevel2 2 5 2 2 2 2" xfId="44289"/>
    <cellStyle name="SAPBEXHLevel2 2 5 2 2 3" xfId="44290"/>
    <cellStyle name="SAPBEXHLevel2 2 5 2 3" xfId="44291"/>
    <cellStyle name="SAPBEXHLevel2 2 5 2 3 2" xfId="44292"/>
    <cellStyle name="SAPBEXHLevel2 2 5 2 3 2 2" xfId="44293"/>
    <cellStyle name="SAPBEXHLevel2 2 5 2 3 3" xfId="44294"/>
    <cellStyle name="SAPBEXHLevel2 2 5 2 4" xfId="44295"/>
    <cellStyle name="SAPBEXHLevel2 2 5 2 4 2" xfId="44296"/>
    <cellStyle name="SAPBEXHLevel2 2 5 2 5" xfId="44297"/>
    <cellStyle name="SAPBEXHLevel2 2 5 2 5 2" xfId="44298"/>
    <cellStyle name="SAPBEXHLevel2 2 5 2 6" xfId="44299"/>
    <cellStyle name="SAPBEXHLevel2 2 5 3" xfId="44300"/>
    <cellStyle name="SAPBEXHLevel2 2 5 3 2" xfId="44301"/>
    <cellStyle name="SAPBEXHLevel2 2 5 3 2 2" xfId="44302"/>
    <cellStyle name="SAPBEXHLevel2 2 5 3 2 2 2" xfId="44303"/>
    <cellStyle name="SAPBEXHLevel2 2 5 3 2 3" xfId="44304"/>
    <cellStyle name="SAPBEXHLevel2 2 5 3 3" xfId="44305"/>
    <cellStyle name="SAPBEXHLevel2 2 5 3 3 2" xfId="44306"/>
    <cellStyle name="SAPBEXHLevel2 2 5 3 3 2 2" xfId="44307"/>
    <cellStyle name="SAPBEXHLevel2 2 5 3 3 3" xfId="44308"/>
    <cellStyle name="SAPBEXHLevel2 2 5 3 4" xfId="44309"/>
    <cellStyle name="SAPBEXHLevel2 2 5 3 4 2" xfId="44310"/>
    <cellStyle name="SAPBEXHLevel2 2 5 3 5" xfId="44311"/>
    <cellStyle name="SAPBEXHLevel2 2 5 3 5 2" xfId="44312"/>
    <cellStyle name="SAPBEXHLevel2 2 5 3 6" xfId="44313"/>
    <cellStyle name="SAPBEXHLevel2 2 5 4" xfId="44314"/>
    <cellStyle name="SAPBEXHLevel2 2 5 4 2" xfId="44315"/>
    <cellStyle name="SAPBEXHLevel2 2 5 4 2 2" xfId="44316"/>
    <cellStyle name="SAPBEXHLevel2 2 5 4 2 2 2" xfId="44317"/>
    <cellStyle name="SAPBEXHLevel2 2 5 4 2 3" xfId="44318"/>
    <cellStyle name="SAPBEXHLevel2 2 5 4 3" xfId="44319"/>
    <cellStyle name="SAPBEXHLevel2 2 5 4 3 2" xfId="44320"/>
    <cellStyle name="SAPBEXHLevel2 2 5 4 3 2 2" xfId="44321"/>
    <cellStyle name="SAPBEXHLevel2 2 5 4 3 3" xfId="44322"/>
    <cellStyle name="SAPBEXHLevel2 2 5 4 4" xfId="44323"/>
    <cellStyle name="SAPBEXHLevel2 2 5 4 4 2" xfId="44324"/>
    <cellStyle name="SAPBEXHLevel2 2 5 4 5" xfId="44325"/>
    <cellStyle name="SAPBEXHLevel2 2 5 4 5 2" xfId="44326"/>
    <cellStyle name="SAPBEXHLevel2 2 5 4 6" xfId="44327"/>
    <cellStyle name="SAPBEXHLevel2 2 5 5" xfId="44328"/>
    <cellStyle name="SAPBEXHLevel2 2 5 5 2" xfId="44329"/>
    <cellStyle name="SAPBEXHLevel2 2 5 5 2 2" xfId="44330"/>
    <cellStyle name="SAPBEXHLevel2 2 5 5 2 3" xfId="44331"/>
    <cellStyle name="SAPBEXHLevel2 2 5 5 3" xfId="44332"/>
    <cellStyle name="SAPBEXHLevel2 2 5 5 4" xfId="44333"/>
    <cellStyle name="SAPBEXHLevel2 2 5 6" xfId="44334"/>
    <cellStyle name="SAPBEXHLevel2 2 5 6 2" xfId="44335"/>
    <cellStyle name="SAPBEXHLevel2 2 5 6 2 2" xfId="44336"/>
    <cellStyle name="SAPBEXHLevel2 2 5 6 2 3" xfId="44337"/>
    <cellStyle name="SAPBEXHLevel2 2 5 6 3" xfId="44338"/>
    <cellStyle name="SAPBEXHLevel2 2 5 6 4" xfId="44339"/>
    <cellStyle name="SAPBEXHLevel2 2 5 7" xfId="44340"/>
    <cellStyle name="SAPBEXHLevel2 2 5 7 2" xfId="44341"/>
    <cellStyle name="SAPBEXHLevel2 2 5 7 3" xfId="44342"/>
    <cellStyle name="SAPBEXHLevel2 2 5 8" xfId="44343"/>
    <cellStyle name="SAPBEXHLevel2 2 5 9" xfId="44344"/>
    <cellStyle name="SAPBEXHLevel2 2 5_Other Benefits Allocation %" xfId="44345"/>
    <cellStyle name="SAPBEXHLevel2 2 6" xfId="44346"/>
    <cellStyle name="SAPBEXHLevel2 2 6 2" xfId="44347"/>
    <cellStyle name="SAPBEXHLevel2 2 6 2 2" xfId="44348"/>
    <cellStyle name="SAPBEXHLevel2 2 6 2 3" xfId="44349"/>
    <cellStyle name="SAPBEXHLevel2 2 6 3" xfId="44350"/>
    <cellStyle name="SAPBEXHLevel2 2 6 4" xfId="44351"/>
    <cellStyle name="SAPBEXHLevel2 2 7" xfId="44352"/>
    <cellStyle name="SAPBEXHLevel2 2 7 2" xfId="44353"/>
    <cellStyle name="SAPBEXHLevel2 2 7 2 2" xfId="44354"/>
    <cellStyle name="SAPBEXHLevel2 2 7 2 3" xfId="44355"/>
    <cellStyle name="SAPBEXHLevel2 2 7 3" xfId="44356"/>
    <cellStyle name="SAPBEXHLevel2 2 7 4" xfId="44357"/>
    <cellStyle name="SAPBEXHLevel2 2 8" xfId="44358"/>
    <cellStyle name="SAPBEXHLevel2 2 8 2" xfId="44359"/>
    <cellStyle name="SAPBEXHLevel2 2 8 2 2" xfId="44360"/>
    <cellStyle name="SAPBEXHLevel2 2 8 2 3" xfId="44361"/>
    <cellStyle name="SAPBEXHLevel2 2 8 3" xfId="44362"/>
    <cellStyle name="SAPBEXHLevel2 2 8 4" xfId="44363"/>
    <cellStyle name="SAPBEXHLevel2 2 9" xfId="44364"/>
    <cellStyle name="SAPBEXHLevel2 2 9 2" xfId="44365"/>
    <cellStyle name="SAPBEXHLevel2 2 9 2 2" xfId="44366"/>
    <cellStyle name="SAPBEXHLevel2 2 9 2 3" xfId="44367"/>
    <cellStyle name="SAPBEXHLevel2 2 9 3" xfId="44368"/>
    <cellStyle name="SAPBEXHLevel2 2 9 4" xfId="44369"/>
    <cellStyle name="SAPBEXHLevel2 2_401K Summary" xfId="44370"/>
    <cellStyle name="SAPBEXHLevel2 20" xfId="44371"/>
    <cellStyle name="SAPBEXHLevel2 20 2" xfId="44372"/>
    <cellStyle name="SAPBEXHLevel2 20 2 2" xfId="44373"/>
    <cellStyle name="SAPBEXHLevel2 20 3" xfId="44374"/>
    <cellStyle name="SAPBEXHLevel2 21" xfId="44375"/>
    <cellStyle name="SAPBEXHLevel2 21 2" xfId="44376"/>
    <cellStyle name="SAPBEXHLevel2 21 2 2" xfId="44377"/>
    <cellStyle name="SAPBEXHLevel2 21 3" xfId="44378"/>
    <cellStyle name="SAPBEXHLevel2 22" xfId="44379"/>
    <cellStyle name="SAPBEXHLevel2 22 2" xfId="44380"/>
    <cellStyle name="SAPBEXHLevel2 22 2 2" xfId="44381"/>
    <cellStyle name="SAPBEXHLevel2 22 3" xfId="44382"/>
    <cellStyle name="SAPBEXHLevel2 23" xfId="44383"/>
    <cellStyle name="SAPBEXHLevel2 23 2" xfId="44384"/>
    <cellStyle name="SAPBEXHLevel2 23 2 2" xfId="44385"/>
    <cellStyle name="SAPBEXHLevel2 23 3" xfId="44386"/>
    <cellStyle name="SAPBEXHLevel2 24" xfId="44387"/>
    <cellStyle name="SAPBEXHLevel2 24 2" xfId="44388"/>
    <cellStyle name="SAPBEXHLevel2 24 2 2" xfId="44389"/>
    <cellStyle name="SAPBEXHLevel2 24 3" xfId="44390"/>
    <cellStyle name="SAPBEXHLevel2 25" xfId="44391"/>
    <cellStyle name="SAPBEXHLevel2 25 2" xfId="44392"/>
    <cellStyle name="SAPBEXHLevel2 25 2 2" xfId="44393"/>
    <cellStyle name="SAPBEXHLevel2 25 3" xfId="44394"/>
    <cellStyle name="SAPBEXHLevel2 26" xfId="44395"/>
    <cellStyle name="SAPBEXHLevel2 26 2" xfId="44396"/>
    <cellStyle name="SAPBEXHLevel2 27" xfId="44397"/>
    <cellStyle name="SAPBEXHLevel2 27 2" xfId="44398"/>
    <cellStyle name="SAPBEXHLevel2 28" xfId="44399"/>
    <cellStyle name="SAPBEXHLevel2 28 2" xfId="44400"/>
    <cellStyle name="SAPBEXHLevel2 29" xfId="44401"/>
    <cellStyle name="SAPBEXHLevel2 29 2" xfId="44402"/>
    <cellStyle name="SAPBEXHLevel2 3" xfId="44403"/>
    <cellStyle name="SAPBEXHLevel2 3 10" xfId="44404"/>
    <cellStyle name="SAPBEXHLevel2 3 10 2" xfId="44405"/>
    <cellStyle name="SAPBEXHLevel2 3 10 3" xfId="44406"/>
    <cellStyle name="SAPBEXHLevel2 3 11" xfId="44407"/>
    <cellStyle name="SAPBEXHLevel2 3 11 2" xfId="44408"/>
    <cellStyle name="SAPBEXHLevel2 3 11 2 2" xfId="44409"/>
    <cellStyle name="SAPBEXHLevel2 3 11 3" xfId="44410"/>
    <cellStyle name="SAPBEXHLevel2 3 12" xfId="44411"/>
    <cellStyle name="SAPBEXHLevel2 3 2" xfId="44412"/>
    <cellStyle name="SAPBEXHLevel2 3 2 2" xfId="44413"/>
    <cellStyle name="SAPBEXHLevel2 3 2 2 2" xfId="44414"/>
    <cellStyle name="SAPBEXHLevel2 3 2 2 2 2" xfId="44415"/>
    <cellStyle name="SAPBEXHLevel2 3 2 2 2 2 2" xfId="44416"/>
    <cellStyle name="SAPBEXHLevel2 3 2 2 2 2 2 2" xfId="44417"/>
    <cellStyle name="SAPBEXHLevel2 3 2 2 2 2 3" xfId="44418"/>
    <cellStyle name="SAPBEXHLevel2 3 2 2 2 3" xfId="44419"/>
    <cellStyle name="SAPBEXHLevel2 3 2 2 2 3 2" xfId="44420"/>
    <cellStyle name="SAPBEXHLevel2 3 2 2 2 3 2 2" xfId="44421"/>
    <cellStyle name="SAPBEXHLevel2 3 2 2 2 3 3" xfId="44422"/>
    <cellStyle name="SAPBEXHLevel2 3 2 2 2 4" xfId="44423"/>
    <cellStyle name="SAPBEXHLevel2 3 2 2 2 4 2" xfId="44424"/>
    <cellStyle name="SAPBEXHLevel2 3 2 2 2 5" xfId="44425"/>
    <cellStyle name="SAPBEXHLevel2 3 2 2 2 5 2" xfId="44426"/>
    <cellStyle name="SAPBEXHLevel2 3 2 2 2 6" xfId="44427"/>
    <cellStyle name="SAPBEXHLevel2 3 2 2 3" xfId="44428"/>
    <cellStyle name="SAPBEXHLevel2 3 2 2 3 2" xfId="44429"/>
    <cellStyle name="SAPBEXHLevel2 3 2 2 3 2 2" xfId="44430"/>
    <cellStyle name="SAPBEXHLevel2 3 2 2 3 2 2 2" xfId="44431"/>
    <cellStyle name="SAPBEXHLevel2 3 2 2 3 2 3" xfId="44432"/>
    <cellStyle name="SAPBEXHLevel2 3 2 2 3 3" xfId="44433"/>
    <cellStyle name="SAPBEXHLevel2 3 2 2 3 3 2" xfId="44434"/>
    <cellStyle name="SAPBEXHLevel2 3 2 2 3 3 2 2" xfId="44435"/>
    <cellStyle name="SAPBEXHLevel2 3 2 2 3 3 3" xfId="44436"/>
    <cellStyle name="SAPBEXHLevel2 3 2 2 3 4" xfId="44437"/>
    <cellStyle name="SAPBEXHLevel2 3 2 2 3 4 2" xfId="44438"/>
    <cellStyle name="SAPBEXHLevel2 3 2 2 3 5" xfId="44439"/>
    <cellStyle name="SAPBEXHLevel2 3 2 2 3 5 2" xfId="44440"/>
    <cellStyle name="SAPBEXHLevel2 3 2 2 3 6" xfId="44441"/>
    <cellStyle name="SAPBEXHLevel2 3 2 2 4" xfId="44442"/>
    <cellStyle name="SAPBEXHLevel2 3 2 2 4 2" xfId="44443"/>
    <cellStyle name="SAPBEXHLevel2 3 2 2 4 2 2" xfId="44444"/>
    <cellStyle name="SAPBEXHLevel2 3 2 2 4 3" xfId="44445"/>
    <cellStyle name="SAPBEXHLevel2 3 2 2 5" xfId="44446"/>
    <cellStyle name="SAPBEXHLevel2 3 2 2 5 2" xfId="44447"/>
    <cellStyle name="SAPBEXHLevel2 3 2 2 5 2 2" xfId="44448"/>
    <cellStyle name="SAPBEXHLevel2 3 2 2 5 3" xfId="44449"/>
    <cellStyle name="SAPBEXHLevel2 3 2 2 6" xfId="44450"/>
    <cellStyle name="SAPBEXHLevel2 3 2 2 6 2" xfId="44451"/>
    <cellStyle name="SAPBEXHLevel2 3 2 2 7" xfId="44452"/>
    <cellStyle name="SAPBEXHLevel2 3 2 2 7 2" xfId="44453"/>
    <cellStyle name="SAPBEXHLevel2 3 2 2 8" xfId="44454"/>
    <cellStyle name="SAPBEXHLevel2 3 2 2_Other Benefits Allocation %" xfId="44455"/>
    <cellStyle name="SAPBEXHLevel2 3 2 3" xfId="44456"/>
    <cellStyle name="SAPBEXHLevel2 3 2 3 2" xfId="44457"/>
    <cellStyle name="SAPBEXHLevel2 3 2 3 2 2" xfId="44458"/>
    <cellStyle name="SAPBEXHLevel2 3 2 3 2 3" xfId="44459"/>
    <cellStyle name="SAPBEXHLevel2 3 2 3 3" xfId="44460"/>
    <cellStyle name="SAPBEXHLevel2 3 2 3 4" xfId="44461"/>
    <cellStyle name="SAPBEXHLevel2 3 2 4" xfId="44462"/>
    <cellStyle name="SAPBEXHLevel2 3 2 4 2" xfId="44463"/>
    <cellStyle name="SAPBEXHLevel2 3 2 4 2 2" xfId="44464"/>
    <cellStyle name="SAPBEXHLevel2 3 2 4 2 3" xfId="44465"/>
    <cellStyle name="SAPBEXHLevel2 3 2 4 3" xfId="44466"/>
    <cellStyle name="SAPBEXHLevel2 3 2 4 4" xfId="44467"/>
    <cellStyle name="SAPBEXHLevel2 3 2 5" xfId="44468"/>
    <cellStyle name="SAPBEXHLevel2 3 2 5 2" xfId="44469"/>
    <cellStyle name="SAPBEXHLevel2 3 2 5 2 2" xfId="44470"/>
    <cellStyle name="SAPBEXHLevel2 3 2 5 2 3" xfId="44471"/>
    <cellStyle name="SAPBEXHLevel2 3 2 5 3" xfId="44472"/>
    <cellStyle name="SAPBEXHLevel2 3 2 5 4" xfId="44473"/>
    <cellStyle name="SAPBEXHLevel2 3 2 6" xfId="44474"/>
    <cellStyle name="SAPBEXHLevel2 3 2 6 2" xfId="44475"/>
    <cellStyle name="SAPBEXHLevel2 3 2 6 2 2" xfId="44476"/>
    <cellStyle name="SAPBEXHLevel2 3 2 6 2 3" xfId="44477"/>
    <cellStyle name="SAPBEXHLevel2 3 2 6 3" xfId="44478"/>
    <cellStyle name="SAPBEXHLevel2 3 2 6 4" xfId="44479"/>
    <cellStyle name="SAPBEXHLevel2 3 2 7" xfId="44480"/>
    <cellStyle name="SAPBEXHLevel2 3 2 7 2" xfId="44481"/>
    <cellStyle name="SAPBEXHLevel2 3 2 7 3" xfId="44482"/>
    <cellStyle name="SAPBEXHLevel2 3 2 8" xfId="44483"/>
    <cellStyle name="SAPBEXHLevel2 3 2 9" xfId="44484"/>
    <cellStyle name="SAPBEXHLevel2 3 2_Other Benefits Allocation %" xfId="44485"/>
    <cellStyle name="SAPBEXHLevel2 3 3" xfId="44486"/>
    <cellStyle name="SAPBEXHLevel2 3 3 2" xfId="44487"/>
    <cellStyle name="SAPBEXHLevel2 3 3 2 2" xfId="44488"/>
    <cellStyle name="SAPBEXHLevel2 3 3 2 2 2" xfId="44489"/>
    <cellStyle name="SAPBEXHLevel2 3 3 2 2 2 2" xfId="44490"/>
    <cellStyle name="SAPBEXHLevel2 3 3 2 2 2 2 2" xfId="44491"/>
    <cellStyle name="SAPBEXHLevel2 3 3 2 2 2 3" xfId="44492"/>
    <cellStyle name="SAPBEXHLevel2 3 3 2 2 3" xfId="44493"/>
    <cellStyle name="SAPBEXHLevel2 3 3 2 2 3 2" xfId="44494"/>
    <cellStyle name="SAPBEXHLevel2 3 3 2 2 3 2 2" xfId="44495"/>
    <cellStyle name="SAPBEXHLevel2 3 3 2 2 3 3" xfId="44496"/>
    <cellStyle name="SAPBEXHLevel2 3 3 2 2 4" xfId="44497"/>
    <cellStyle name="SAPBEXHLevel2 3 3 2 2 4 2" xfId="44498"/>
    <cellStyle name="SAPBEXHLevel2 3 3 2 2 5" xfId="44499"/>
    <cellStyle name="SAPBEXHLevel2 3 3 2 2 5 2" xfId="44500"/>
    <cellStyle name="SAPBEXHLevel2 3 3 2 2 6" xfId="44501"/>
    <cellStyle name="SAPBEXHLevel2 3 3 2 3" xfId="44502"/>
    <cellStyle name="SAPBEXHLevel2 3 3 2 3 2" xfId="44503"/>
    <cellStyle name="SAPBEXHLevel2 3 3 2 3 2 2" xfId="44504"/>
    <cellStyle name="SAPBEXHLevel2 3 3 2 3 2 2 2" xfId="44505"/>
    <cellStyle name="SAPBEXHLevel2 3 3 2 3 2 3" xfId="44506"/>
    <cellStyle name="SAPBEXHLevel2 3 3 2 3 3" xfId="44507"/>
    <cellStyle name="SAPBEXHLevel2 3 3 2 3 3 2" xfId="44508"/>
    <cellStyle name="SAPBEXHLevel2 3 3 2 3 3 2 2" xfId="44509"/>
    <cellStyle name="SAPBEXHLevel2 3 3 2 3 3 3" xfId="44510"/>
    <cellStyle name="SAPBEXHLevel2 3 3 2 3 4" xfId="44511"/>
    <cellStyle name="SAPBEXHLevel2 3 3 2 3 4 2" xfId="44512"/>
    <cellStyle name="SAPBEXHLevel2 3 3 2 3 5" xfId="44513"/>
    <cellStyle name="SAPBEXHLevel2 3 3 2 3 5 2" xfId="44514"/>
    <cellStyle name="SAPBEXHLevel2 3 3 2 3 6" xfId="44515"/>
    <cellStyle name="SAPBEXHLevel2 3 3 2 4" xfId="44516"/>
    <cellStyle name="SAPBEXHLevel2 3 3 2 4 2" xfId="44517"/>
    <cellStyle name="SAPBEXHLevel2 3 3 2 4 2 2" xfId="44518"/>
    <cellStyle name="SAPBEXHLevel2 3 3 2 4 3" xfId="44519"/>
    <cellStyle name="SAPBEXHLevel2 3 3 2 5" xfId="44520"/>
    <cellStyle name="SAPBEXHLevel2 3 3 2 5 2" xfId="44521"/>
    <cellStyle name="SAPBEXHLevel2 3 3 2 5 2 2" xfId="44522"/>
    <cellStyle name="SAPBEXHLevel2 3 3 2 5 3" xfId="44523"/>
    <cellStyle name="SAPBEXHLevel2 3 3 2 6" xfId="44524"/>
    <cellStyle name="SAPBEXHLevel2 3 3 2 6 2" xfId="44525"/>
    <cellStyle name="SAPBEXHLevel2 3 3 2 7" xfId="44526"/>
    <cellStyle name="SAPBEXHLevel2 3 3 2 7 2" xfId="44527"/>
    <cellStyle name="SAPBEXHLevel2 3 3 2 8" xfId="44528"/>
    <cellStyle name="SAPBEXHLevel2 3 3 2_Other Benefits Allocation %" xfId="44529"/>
    <cellStyle name="SAPBEXHLevel2 3 3 3" xfId="44530"/>
    <cellStyle name="SAPBEXHLevel2 3 3 3 2" xfId="44531"/>
    <cellStyle name="SAPBEXHLevel2 3 3 3 2 2" xfId="44532"/>
    <cellStyle name="SAPBEXHLevel2 3 3 3 2 3" xfId="44533"/>
    <cellStyle name="SAPBEXHLevel2 3 3 3 3" xfId="44534"/>
    <cellStyle name="SAPBEXHLevel2 3 3 3 4" xfId="44535"/>
    <cellStyle name="SAPBEXHLevel2 3 3 4" xfId="44536"/>
    <cellStyle name="SAPBEXHLevel2 3 3 4 2" xfId="44537"/>
    <cellStyle name="SAPBEXHLevel2 3 3 4 2 2" xfId="44538"/>
    <cellStyle name="SAPBEXHLevel2 3 3 4 2 3" xfId="44539"/>
    <cellStyle name="SAPBEXHLevel2 3 3 4 3" xfId="44540"/>
    <cellStyle name="SAPBEXHLevel2 3 3 4 4" xfId="44541"/>
    <cellStyle name="SAPBEXHLevel2 3 3 5" xfId="44542"/>
    <cellStyle name="SAPBEXHLevel2 3 3 5 2" xfId="44543"/>
    <cellStyle name="SAPBEXHLevel2 3 3 5 2 2" xfId="44544"/>
    <cellStyle name="SAPBEXHLevel2 3 3 5 2 3" xfId="44545"/>
    <cellStyle name="SAPBEXHLevel2 3 3 5 3" xfId="44546"/>
    <cellStyle name="SAPBEXHLevel2 3 3 5 4" xfId="44547"/>
    <cellStyle name="SAPBEXHLevel2 3 3 6" xfId="44548"/>
    <cellStyle name="SAPBEXHLevel2 3 3 6 2" xfId="44549"/>
    <cellStyle name="SAPBEXHLevel2 3 3 6 2 2" xfId="44550"/>
    <cellStyle name="SAPBEXHLevel2 3 3 6 2 3" xfId="44551"/>
    <cellStyle name="SAPBEXHLevel2 3 3 6 3" xfId="44552"/>
    <cellStyle name="SAPBEXHLevel2 3 3 6 4" xfId="44553"/>
    <cellStyle name="SAPBEXHLevel2 3 3 7" xfId="44554"/>
    <cellStyle name="SAPBEXHLevel2 3 3 7 2" xfId="44555"/>
    <cellStyle name="SAPBEXHLevel2 3 3 7 3" xfId="44556"/>
    <cellStyle name="SAPBEXHLevel2 3 3 8" xfId="44557"/>
    <cellStyle name="SAPBEXHLevel2 3 3 9" xfId="44558"/>
    <cellStyle name="SAPBEXHLevel2 3 3_Other Benefits Allocation %" xfId="44559"/>
    <cellStyle name="SAPBEXHLevel2 3 4" xfId="44560"/>
    <cellStyle name="SAPBEXHLevel2 3 4 2" xfId="44561"/>
    <cellStyle name="SAPBEXHLevel2 3 4 2 2" xfId="44562"/>
    <cellStyle name="SAPBEXHLevel2 3 4 2 2 2" xfId="44563"/>
    <cellStyle name="SAPBEXHLevel2 3 4 2 2 2 2" xfId="44564"/>
    <cellStyle name="SAPBEXHLevel2 3 4 2 2 2 2 2" xfId="44565"/>
    <cellStyle name="SAPBEXHLevel2 3 4 2 2 2 3" xfId="44566"/>
    <cellStyle name="SAPBEXHLevel2 3 4 2 2 3" xfId="44567"/>
    <cellStyle name="SAPBEXHLevel2 3 4 2 2 3 2" xfId="44568"/>
    <cellStyle name="SAPBEXHLevel2 3 4 2 2 3 2 2" xfId="44569"/>
    <cellStyle name="SAPBEXHLevel2 3 4 2 2 3 3" xfId="44570"/>
    <cellStyle name="SAPBEXHLevel2 3 4 2 2 4" xfId="44571"/>
    <cellStyle name="SAPBEXHLevel2 3 4 2 2 4 2" xfId="44572"/>
    <cellStyle name="SAPBEXHLevel2 3 4 2 2 5" xfId="44573"/>
    <cellStyle name="SAPBEXHLevel2 3 4 2 2 5 2" xfId="44574"/>
    <cellStyle name="SAPBEXHLevel2 3 4 2 2 6" xfId="44575"/>
    <cellStyle name="SAPBEXHLevel2 3 4 2 3" xfId="44576"/>
    <cellStyle name="SAPBEXHLevel2 3 4 2 3 2" xfId="44577"/>
    <cellStyle name="SAPBEXHLevel2 3 4 2 3 2 2" xfId="44578"/>
    <cellStyle name="SAPBEXHLevel2 3 4 2 3 2 2 2" xfId="44579"/>
    <cellStyle name="SAPBEXHLevel2 3 4 2 3 2 3" xfId="44580"/>
    <cellStyle name="SAPBEXHLevel2 3 4 2 3 3" xfId="44581"/>
    <cellStyle name="SAPBEXHLevel2 3 4 2 3 3 2" xfId="44582"/>
    <cellStyle name="SAPBEXHLevel2 3 4 2 3 3 2 2" xfId="44583"/>
    <cellStyle name="SAPBEXHLevel2 3 4 2 3 3 3" xfId="44584"/>
    <cellStyle name="SAPBEXHLevel2 3 4 2 3 4" xfId="44585"/>
    <cellStyle name="SAPBEXHLevel2 3 4 2 3 4 2" xfId="44586"/>
    <cellStyle name="SAPBEXHLevel2 3 4 2 3 5" xfId="44587"/>
    <cellStyle name="SAPBEXHLevel2 3 4 2 3 5 2" xfId="44588"/>
    <cellStyle name="SAPBEXHLevel2 3 4 2 3 6" xfId="44589"/>
    <cellStyle name="SAPBEXHLevel2 3 4 2 4" xfId="44590"/>
    <cellStyle name="SAPBEXHLevel2 3 4 2 4 2" xfId="44591"/>
    <cellStyle name="SAPBEXHLevel2 3 4 2 4 2 2" xfId="44592"/>
    <cellStyle name="SAPBEXHLevel2 3 4 2 4 2 2 2" xfId="44593"/>
    <cellStyle name="SAPBEXHLevel2 3 4 2 4 2 3" xfId="44594"/>
    <cellStyle name="SAPBEXHLevel2 3 4 2 4 3" xfId="44595"/>
    <cellStyle name="SAPBEXHLevel2 3 4 2 4 3 2" xfId="44596"/>
    <cellStyle name="SAPBEXHLevel2 3 4 2 4 3 2 2" xfId="44597"/>
    <cellStyle name="SAPBEXHLevel2 3 4 2 4 3 3" xfId="44598"/>
    <cellStyle name="SAPBEXHLevel2 3 4 2 4 4" xfId="44599"/>
    <cellStyle name="SAPBEXHLevel2 3 4 2 4 4 2" xfId="44600"/>
    <cellStyle name="SAPBEXHLevel2 3 4 2 4 5" xfId="44601"/>
    <cellStyle name="SAPBEXHLevel2 3 4 2 4 5 2" xfId="44602"/>
    <cellStyle name="SAPBEXHLevel2 3 4 2 4 6" xfId="44603"/>
    <cellStyle name="SAPBEXHLevel2 3 4 2 5" xfId="44604"/>
    <cellStyle name="SAPBEXHLevel2 3 4 2 5 2" xfId="44605"/>
    <cellStyle name="SAPBEXHLevel2 3 4 2 5 2 2" xfId="44606"/>
    <cellStyle name="SAPBEXHLevel2 3 4 2 5 3" xfId="44607"/>
    <cellStyle name="SAPBEXHLevel2 3 4 2 6" xfId="44608"/>
    <cellStyle name="SAPBEXHLevel2 3 4 2_Other Benefits Allocation %" xfId="44609"/>
    <cellStyle name="SAPBEXHLevel2 3 4 3" xfId="44610"/>
    <cellStyle name="SAPBEXHLevel2 3 4 3 2" xfId="44611"/>
    <cellStyle name="SAPBEXHLevel2 3 4 3 2 2" xfId="44612"/>
    <cellStyle name="SAPBEXHLevel2 3 4 3 2 2 2" xfId="44613"/>
    <cellStyle name="SAPBEXHLevel2 3 4 3 2 3" xfId="44614"/>
    <cellStyle name="SAPBEXHLevel2 3 4 3 3" xfId="44615"/>
    <cellStyle name="SAPBEXHLevel2 3 4 3 3 2" xfId="44616"/>
    <cellStyle name="SAPBEXHLevel2 3 4 3 3 2 2" xfId="44617"/>
    <cellStyle name="SAPBEXHLevel2 3 4 3 3 3" xfId="44618"/>
    <cellStyle name="SAPBEXHLevel2 3 4 3 4" xfId="44619"/>
    <cellStyle name="SAPBEXHLevel2 3 4 3 4 2" xfId="44620"/>
    <cellStyle name="SAPBEXHLevel2 3 4 3 5" xfId="44621"/>
    <cellStyle name="SAPBEXHLevel2 3 4 3 5 2" xfId="44622"/>
    <cellStyle name="SAPBEXHLevel2 3 4 3 6" xfId="44623"/>
    <cellStyle name="SAPBEXHLevel2 3 4 4" xfId="44624"/>
    <cellStyle name="SAPBEXHLevel2 3 4 4 2" xfId="44625"/>
    <cellStyle name="SAPBEXHLevel2 3 4 4 2 2" xfId="44626"/>
    <cellStyle name="SAPBEXHLevel2 3 4 4 2 2 2" xfId="44627"/>
    <cellStyle name="SAPBEXHLevel2 3 4 4 2 3" xfId="44628"/>
    <cellStyle name="SAPBEXHLevel2 3 4 4 3" xfId="44629"/>
    <cellStyle name="SAPBEXHLevel2 3 4 4 3 2" xfId="44630"/>
    <cellStyle name="SAPBEXHLevel2 3 4 4 3 2 2" xfId="44631"/>
    <cellStyle name="SAPBEXHLevel2 3 4 4 3 3" xfId="44632"/>
    <cellStyle name="SAPBEXHLevel2 3 4 4 4" xfId="44633"/>
    <cellStyle name="SAPBEXHLevel2 3 4 4 4 2" xfId="44634"/>
    <cellStyle name="SAPBEXHLevel2 3 4 4 5" xfId="44635"/>
    <cellStyle name="SAPBEXHLevel2 3 4 4 5 2" xfId="44636"/>
    <cellStyle name="SAPBEXHLevel2 3 4 4 6" xfId="44637"/>
    <cellStyle name="SAPBEXHLevel2 3 4 5" xfId="44638"/>
    <cellStyle name="SAPBEXHLevel2 3 4 5 2" xfId="44639"/>
    <cellStyle name="SAPBEXHLevel2 3 4 5 2 2" xfId="44640"/>
    <cellStyle name="SAPBEXHLevel2 3 4 5 2 2 2" xfId="44641"/>
    <cellStyle name="SAPBEXHLevel2 3 4 5 2 3" xfId="44642"/>
    <cellStyle name="SAPBEXHLevel2 3 4 5 3" xfId="44643"/>
    <cellStyle name="SAPBEXHLevel2 3 4 5 3 2" xfId="44644"/>
    <cellStyle name="SAPBEXHLevel2 3 4 5 3 2 2" xfId="44645"/>
    <cellStyle name="SAPBEXHLevel2 3 4 5 3 3" xfId="44646"/>
    <cellStyle name="SAPBEXHLevel2 3 4 5 4" xfId="44647"/>
    <cellStyle name="SAPBEXHLevel2 3 4 5 4 2" xfId="44648"/>
    <cellStyle name="SAPBEXHLevel2 3 4 5 5" xfId="44649"/>
    <cellStyle name="SAPBEXHLevel2 3 4 5 5 2" xfId="44650"/>
    <cellStyle name="SAPBEXHLevel2 3 4 5 6" xfId="44651"/>
    <cellStyle name="SAPBEXHLevel2 3 4 6" xfId="44652"/>
    <cellStyle name="SAPBEXHLevel2 3 4 6 2" xfId="44653"/>
    <cellStyle name="SAPBEXHLevel2 3 4 6 2 2" xfId="44654"/>
    <cellStyle name="SAPBEXHLevel2 3 4 6 2 3" xfId="44655"/>
    <cellStyle name="SAPBEXHLevel2 3 4 6 3" xfId="44656"/>
    <cellStyle name="SAPBEXHLevel2 3 4 6 4" xfId="44657"/>
    <cellStyle name="SAPBEXHLevel2 3 4 7" xfId="44658"/>
    <cellStyle name="SAPBEXHLevel2 3 4 7 2" xfId="44659"/>
    <cellStyle name="SAPBEXHLevel2 3 4 7 3" xfId="44660"/>
    <cellStyle name="SAPBEXHLevel2 3 4 8" xfId="44661"/>
    <cellStyle name="SAPBEXHLevel2 3 4 9" xfId="44662"/>
    <cellStyle name="SAPBEXHLevel2 3 4_Other Benefits Allocation %" xfId="44663"/>
    <cellStyle name="SAPBEXHLevel2 3 5" xfId="44664"/>
    <cellStyle name="SAPBEXHLevel2 3 5 2" xfId="44665"/>
    <cellStyle name="SAPBEXHLevel2 3 5 2 2" xfId="44666"/>
    <cellStyle name="SAPBEXHLevel2 3 5 2 3" xfId="44667"/>
    <cellStyle name="SAPBEXHLevel2 3 5 3" xfId="44668"/>
    <cellStyle name="SAPBEXHLevel2 3 5 4" xfId="44669"/>
    <cellStyle name="SAPBEXHLevel2 3 6" xfId="44670"/>
    <cellStyle name="SAPBEXHLevel2 3 6 2" xfId="44671"/>
    <cellStyle name="SAPBEXHLevel2 3 6 2 2" xfId="44672"/>
    <cellStyle name="SAPBEXHLevel2 3 6 2 2 2" xfId="44673"/>
    <cellStyle name="SAPBEXHLevel2 3 6 2 2 2 2" xfId="44674"/>
    <cellStyle name="SAPBEXHLevel2 3 6 2 2 3" xfId="44675"/>
    <cellStyle name="SAPBEXHLevel2 3 6 2 3" xfId="44676"/>
    <cellStyle name="SAPBEXHLevel2 3 6 2 3 2" xfId="44677"/>
    <cellStyle name="SAPBEXHLevel2 3 6 2 3 2 2" xfId="44678"/>
    <cellStyle name="SAPBEXHLevel2 3 6 2 3 3" xfId="44679"/>
    <cellStyle name="SAPBEXHLevel2 3 6 2 4" xfId="44680"/>
    <cellStyle name="SAPBEXHLevel2 3 6 2 4 2" xfId="44681"/>
    <cellStyle name="SAPBEXHLevel2 3 6 2 5" xfId="44682"/>
    <cellStyle name="SAPBEXHLevel2 3 6 2 5 2" xfId="44683"/>
    <cellStyle name="SAPBEXHLevel2 3 6 2 6" xfId="44684"/>
    <cellStyle name="SAPBEXHLevel2 3 6 3" xfId="44685"/>
    <cellStyle name="SAPBEXHLevel2 3 6 3 2" xfId="44686"/>
    <cellStyle name="SAPBEXHLevel2 3 6 3 2 2" xfId="44687"/>
    <cellStyle name="SAPBEXHLevel2 3 6 3 2 2 2" xfId="44688"/>
    <cellStyle name="SAPBEXHLevel2 3 6 3 2 3" xfId="44689"/>
    <cellStyle name="SAPBEXHLevel2 3 6 3 3" xfId="44690"/>
    <cellStyle name="SAPBEXHLevel2 3 6 3 3 2" xfId="44691"/>
    <cellStyle name="SAPBEXHLevel2 3 6 3 3 2 2" xfId="44692"/>
    <cellStyle name="SAPBEXHLevel2 3 6 3 3 3" xfId="44693"/>
    <cellStyle name="SAPBEXHLevel2 3 6 3 4" xfId="44694"/>
    <cellStyle name="SAPBEXHLevel2 3 6 3 4 2" xfId="44695"/>
    <cellStyle name="SAPBEXHLevel2 3 6 3 5" xfId="44696"/>
    <cellStyle name="SAPBEXHLevel2 3 6 3 5 2" xfId="44697"/>
    <cellStyle name="SAPBEXHLevel2 3 6 3 6" xfId="44698"/>
    <cellStyle name="SAPBEXHLevel2 3 6 4" xfId="44699"/>
    <cellStyle name="SAPBEXHLevel2 3 6 4 2" xfId="44700"/>
    <cellStyle name="SAPBEXHLevel2 3 6 4 2 2" xfId="44701"/>
    <cellStyle name="SAPBEXHLevel2 3 6 4 3" xfId="44702"/>
    <cellStyle name="SAPBEXHLevel2 3 6 5" xfId="44703"/>
    <cellStyle name="SAPBEXHLevel2 3 6 5 2" xfId="44704"/>
    <cellStyle name="SAPBEXHLevel2 3 6 5 2 2" xfId="44705"/>
    <cellStyle name="SAPBEXHLevel2 3 6 5 3" xfId="44706"/>
    <cellStyle name="SAPBEXHLevel2 3 6 6" xfId="44707"/>
    <cellStyle name="SAPBEXHLevel2 3 6 6 2" xfId="44708"/>
    <cellStyle name="SAPBEXHLevel2 3 6 7" xfId="44709"/>
    <cellStyle name="SAPBEXHLevel2 3 6 7 2" xfId="44710"/>
    <cellStyle name="SAPBEXHLevel2 3 6 8" xfId="44711"/>
    <cellStyle name="SAPBEXHLevel2 3 6_Other Benefits Allocation %" xfId="44712"/>
    <cellStyle name="SAPBEXHLevel2 3 7" xfId="44713"/>
    <cellStyle name="SAPBEXHLevel2 3 7 2" xfId="44714"/>
    <cellStyle name="SAPBEXHLevel2 3 7 2 2" xfId="44715"/>
    <cellStyle name="SAPBEXHLevel2 3 7 2 3" xfId="44716"/>
    <cellStyle name="SAPBEXHLevel2 3 7 3" xfId="44717"/>
    <cellStyle name="SAPBEXHLevel2 3 7 4" xfId="44718"/>
    <cellStyle name="SAPBEXHLevel2 3 8" xfId="44719"/>
    <cellStyle name="SAPBEXHLevel2 3 8 2" xfId="44720"/>
    <cellStyle name="SAPBEXHLevel2 3 8 2 2" xfId="44721"/>
    <cellStyle name="SAPBEXHLevel2 3 8 2 3" xfId="44722"/>
    <cellStyle name="SAPBEXHLevel2 3 8 3" xfId="44723"/>
    <cellStyle name="SAPBEXHLevel2 3 8 4" xfId="44724"/>
    <cellStyle name="SAPBEXHLevel2 3 9" xfId="44725"/>
    <cellStyle name="SAPBEXHLevel2 3 9 2" xfId="44726"/>
    <cellStyle name="SAPBEXHLevel2 3 9 2 2" xfId="44727"/>
    <cellStyle name="SAPBEXHLevel2 3 9 2 3" xfId="44728"/>
    <cellStyle name="SAPBEXHLevel2 3 9 3" xfId="44729"/>
    <cellStyle name="SAPBEXHLevel2 3 9 4" xfId="44730"/>
    <cellStyle name="SAPBEXHLevel2 3_401K Summary" xfId="44731"/>
    <cellStyle name="SAPBEXHLevel2 30" xfId="44732"/>
    <cellStyle name="SAPBEXHLevel2 30 2" xfId="44733"/>
    <cellStyle name="SAPBEXHLevel2 31" xfId="44734"/>
    <cellStyle name="SAPBEXHLevel2 31 2" xfId="44735"/>
    <cellStyle name="SAPBEXHLevel2 32" xfId="44736"/>
    <cellStyle name="SAPBEXHLevel2 32 2" xfId="44737"/>
    <cellStyle name="SAPBEXHLevel2 33" xfId="44738"/>
    <cellStyle name="SAPBEXHLevel2 34" xfId="44739"/>
    <cellStyle name="SAPBEXHLevel2 35" xfId="44740"/>
    <cellStyle name="SAPBEXHLevel2 36" xfId="44741"/>
    <cellStyle name="SAPBEXHLevel2 37" xfId="44742"/>
    <cellStyle name="SAPBEXHLevel2 38" xfId="44743"/>
    <cellStyle name="SAPBEXHLevel2 39" xfId="44744"/>
    <cellStyle name="SAPBEXHLevel2 4" xfId="44745"/>
    <cellStyle name="SAPBEXHLevel2 4 10" xfId="44746"/>
    <cellStyle name="SAPBEXHLevel2 4 10 2" xfId="44747"/>
    <cellStyle name="SAPBEXHLevel2 4 10 2 2" xfId="44748"/>
    <cellStyle name="SAPBEXHLevel2 4 10 3" xfId="44749"/>
    <cellStyle name="SAPBEXHLevel2 4 11" xfId="44750"/>
    <cellStyle name="SAPBEXHLevel2 4 2" xfId="44751"/>
    <cellStyle name="SAPBEXHLevel2 4 2 2" xfId="44752"/>
    <cellStyle name="SAPBEXHLevel2 4 2 2 2" xfId="44753"/>
    <cellStyle name="SAPBEXHLevel2 4 2 2 2 2" xfId="44754"/>
    <cellStyle name="SAPBEXHLevel2 4 2 2 2 2 2" xfId="44755"/>
    <cellStyle name="SAPBEXHLevel2 4 2 2 2 3" xfId="44756"/>
    <cellStyle name="SAPBEXHLevel2 4 2 2 3" xfId="44757"/>
    <cellStyle name="SAPBEXHLevel2 4 2 2 3 2" xfId="44758"/>
    <cellStyle name="SAPBEXHLevel2 4 2 2 3 2 2" xfId="44759"/>
    <cellStyle name="SAPBEXHLevel2 4 2 2 3 3" xfId="44760"/>
    <cellStyle name="SAPBEXHLevel2 4 2 2 4" xfId="44761"/>
    <cellStyle name="SAPBEXHLevel2 4 2 2 4 2" xfId="44762"/>
    <cellStyle name="SAPBEXHLevel2 4 2 2 5" xfId="44763"/>
    <cellStyle name="SAPBEXHLevel2 4 2 2 5 2" xfId="44764"/>
    <cellStyle name="SAPBEXHLevel2 4 2 2 6" xfId="44765"/>
    <cellStyle name="SAPBEXHLevel2 4 2 3" xfId="44766"/>
    <cellStyle name="SAPBEXHLevel2 4 2 3 2" xfId="44767"/>
    <cellStyle name="SAPBEXHLevel2 4 2 3 2 2" xfId="44768"/>
    <cellStyle name="SAPBEXHLevel2 4 2 3 2 2 2" xfId="44769"/>
    <cellStyle name="SAPBEXHLevel2 4 2 3 2 3" xfId="44770"/>
    <cellStyle name="SAPBEXHLevel2 4 2 3 3" xfId="44771"/>
    <cellStyle name="SAPBEXHLevel2 4 2 3 3 2" xfId="44772"/>
    <cellStyle name="SAPBEXHLevel2 4 2 3 3 2 2" xfId="44773"/>
    <cellStyle name="SAPBEXHLevel2 4 2 3 3 3" xfId="44774"/>
    <cellStyle name="SAPBEXHLevel2 4 2 3 4" xfId="44775"/>
    <cellStyle name="SAPBEXHLevel2 4 2 3 4 2" xfId="44776"/>
    <cellStyle name="SAPBEXHLevel2 4 2 3 5" xfId="44777"/>
    <cellStyle name="SAPBEXHLevel2 4 2 3 5 2" xfId="44778"/>
    <cellStyle name="SAPBEXHLevel2 4 2 3 6" xfId="44779"/>
    <cellStyle name="SAPBEXHLevel2 4 2 4" xfId="44780"/>
    <cellStyle name="SAPBEXHLevel2 4 2 4 2" xfId="44781"/>
    <cellStyle name="SAPBEXHLevel2 4 2 4 2 2" xfId="44782"/>
    <cellStyle name="SAPBEXHLevel2 4 2 4 2 2 2" xfId="44783"/>
    <cellStyle name="SAPBEXHLevel2 4 2 4 2 3" xfId="44784"/>
    <cellStyle name="SAPBEXHLevel2 4 2 4 3" xfId="44785"/>
    <cellStyle name="SAPBEXHLevel2 4 2 4 3 2" xfId="44786"/>
    <cellStyle name="SAPBEXHLevel2 4 2 4 3 2 2" xfId="44787"/>
    <cellStyle name="SAPBEXHLevel2 4 2 4 3 3" xfId="44788"/>
    <cellStyle name="SAPBEXHLevel2 4 2 4 4" xfId="44789"/>
    <cellStyle name="SAPBEXHLevel2 4 2 4 4 2" xfId="44790"/>
    <cellStyle name="SAPBEXHLevel2 4 2 4 5" xfId="44791"/>
    <cellStyle name="SAPBEXHLevel2 4 2 4 5 2" xfId="44792"/>
    <cellStyle name="SAPBEXHLevel2 4 2 4 6" xfId="44793"/>
    <cellStyle name="SAPBEXHLevel2 4 2 5" xfId="44794"/>
    <cellStyle name="SAPBEXHLevel2 4 2 5 2" xfId="44795"/>
    <cellStyle name="SAPBEXHLevel2 4 2 5 2 2" xfId="44796"/>
    <cellStyle name="SAPBEXHLevel2 4 2 5 3" xfId="44797"/>
    <cellStyle name="SAPBEXHLevel2 4 2 6" xfId="44798"/>
    <cellStyle name="SAPBEXHLevel2 4 2_Other Benefits Allocation %" xfId="44799"/>
    <cellStyle name="SAPBEXHLevel2 4 3" xfId="44800"/>
    <cellStyle name="SAPBEXHLevel2 4 3 2" xfId="44801"/>
    <cellStyle name="SAPBEXHLevel2 4 3 2 2" xfId="44802"/>
    <cellStyle name="SAPBEXHLevel2 4 3 2 3" xfId="44803"/>
    <cellStyle name="SAPBEXHLevel2 4 3 3" xfId="44804"/>
    <cellStyle name="SAPBEXHLevel2 4 3 4" xfId="44805"/>
    <cellStyle name="SAPBEXHLevel2 4 3_Other Benefits Allocation %" xfId="44806"/>
    <cellStyle name="SAPBEXHLevel2 4 4" xfId="44807"/>
    <cellStyle name="SAPBEXHLevel2 4 4 2" xfId="44808"/>
    <cellStyle name="SAPBEXHLevel2 4 4 2 2" xfId="44809"/>
    <cellStyle name="SAPBEXHLevel2 4 4 2 2 2" xfId="44810"/>
    <cellStyle name="SAPBEXHLevel2 4 4 2 2 2 2" xfId="44811"/>
    <cellStyle name="SAPBEXHLevel2 4 4 2 2 3" xfId="44812"/>
    <cellStyle name="SAPBEXHLevel2 4 4 2 3" xfId="44813"/>
    <cellStyle name="SAPBEXHLevel2 4 4 2 3 2" xfId="44814"/>
    <cellStyle name="SAPBEXHLevel2 4 4 2 3 2 2" xfId="44815"/>
    <cellStyle name="SAPBEXHLevel2 4 4 2 3 3" xfId="44816"/>
    <cellStyle name="SAPBEXHLevel2 4 4 2 4" xfId="44817"/>
    <cellStyle name="SAPBEXHLevel2 4 4 2 4 2" xfId="44818"/>
    <cellStyle name="SAPBEXHLevel2 4 4 2 5" xfId="44819"/>
    <cellStyle name="SAPBEXHLevel2 4 4 2 5 2" xfId="44820"/>
    <cellStyle name="SAPBEXHLevel2 4 4 2 6" xfId="44821"/>
    <cellStyle name="SAPBEXHLevel2 4 4 3" xfId="44822"/>
    <cellStyle name="SAPBEXHLevel2 4 4 3 2" xfId="44823"/>
    <cellStyle name="SAPBEXHLevel2 4 4 3 2 2" xfId="44824"/>
    <cellStyle name="SAPBEXHLevel2 4 4 3 2 2 2" xfId="44825"/>
    <cellStyle name="SAPBEXHLevel2 4 4 3 2 3" xfId="44826"/>
    <cellStyle name="SAPBEXHLevel2 4 4 3 3" xfId="44827"/>
    <cellStyle name="SAPBEXHLevel2 4 4 3 3 2" xfId="44828"/>
    <cellStyle name="SAPBEXHLevel2 4 4 3 3 2 2" xfId="44829"/>
    <cellStyle name="SAPBEXHLevel2 4 4 3 3 3" xfId="44830"/>
    <cellStyle name="SAPBEXHLevel2 4 4 3 4" xfId="44831"/>
    <cellStyle name="SAPBEXHLevel2 4 4 3 4 2" xfId="44832"/>
    <cellStyle name="SAPBEXHLevel2 4 4 3 5" xfId="44833"/>
    <cellStyle name="SAPBEXHLevel2 4 4 3 5 2" xfId="44834"/>
    <cellStyle name="SAPBEXHLevel2 4 4 3 6" xfId="44835"/>
    <cellStyle name="SAPBEXHLevel2 4 4 4" xfId="44836"/>
    <cellStyle name="SAPBEXHLevel2 4 4 4 2" xfId="44837"/>
    <cellStyle name="SAPBEXHLevel2 4 4 4 2 2" xfId="44838"/>
    <cellStyle name="SAPBEXHLevel2 4 4 4 3" xfId="44839"/>
    <cellStyle name="SAPBEXHLevel2 4 4 5" xfId="44840"/>
    <cellStyle name="SAPBEXHLevel2 4 4 5 2" xfId="44841"/>
    <cellStyle name="SAPBEXHLevel2 4 4 5 2 2" xfId="44842"/>
    <cellStyle name="SAPBEXHLevel2 4 4 5 3" xfId="44843"/>
    <cellStyle name="SAPBEXHLevel2 4 4 6" xfId="44844"/>
    <cellStyle name="SAPBEXHLevel2 4 4 6 2" xfId="44845"/>
    <cellStyle name="SAPBEXHLevel2 4 4 7" xfId="44846"/>
    <cellStyle name="SAPBEXHLevel2 4 4 7 2" xfId="44847"/>
    <cellStyle name="SAPBEXHLevel2 4 4 8" xfId="44848"/>
    <cellStyle name="SAPBEXHLevel2 4 4_Other Benefits Allocation %" xfId="44849"/>
    <cellStyle name="SAPBEXHLevel2 4 5" xfId="44850"/>
    <cellStyle name="SAPBEXHLevel2 4 5 2" xfId="44851"/>
    <cellStyle name="SAPBEXHLevel2 4 5 2 2" xfId="44852"/>
    <cellStyle name="SAPBEXHLevel2 4 5 2 3" xfId="44853"/>
    <cellStyle name="SAPBEXHLevel2 4 5 3" xfId="44854"/>
    <cellStyle name="SAPBEXHLevel2 4 5 4" xfId="44855"/>
    <cellStyle name="SAPBEXHLevel2 4 6" xfId="44856"/>
    <cellStyle name="SAPBEXHLevel2 4 6 2" xfId="44857"/>
    <cellStyle name="SAPBEXHLevel2 4 6 2 2" xfId="44858"/>
    <cellStyle name="SAPBEXHLevel2 4 6 2 3" xfId="44859"/>
    <cellStyle name="SAPBEXHLevel2 4 6 3" xfId="44860"/>
    <cellStyle name="SAPBEXHLevel2 4 6 4" xfId="44861"/>
    <cellStyle name="SAPBEXHLevel2 4 7" xfId="44862"/>
    <cellStyle name="SAPBEXHLevel2 4 7 2" xfId="44863"/>
    <cellStyle name="SAPBEXHLevel2 4 7 2 2" xfId="44864"/>
    <cellStyle name="SAPBEXHLevel2 4 7 3" xfId="44865"/>
    <cellStyle name="SAPBEXHLevel2 4 8" xfId="44866"/>
    <cellStyle name="SAPBEXHLevel2 4 8 2" xfId="44867"/>
    <cellStyle name="SAPBEXHLevel2 4 8 2 2" xfId="44868"/>
    <cellStyle name="SAPBEXHLevel2 4 8 3" xfId="44869"/>
    <cellStyle name="SAPBEXHLevel2 4 9" xfId="44870"/>
    <cellStyle name="SAPBEXHLevel2 4 9 2" xfId="44871"/>
    <cellStyle name="SAPBEXHLevel2 4 9 2 2" xfId="44872"/>
    <cellStyle name="SAPBEXHLevel2 4 9 3" xfId="44873"/>
    <cellStyle name="SAPBEXHLevel2 4_401K Summary" xfId="44874"/>
    <cellStyle name="SAPBEXHLevel2 40" xfId="44875"/>
    <cellStyle name="SAPBEXHLevel2 41" xfId="44876"/>
    <cellStyle name="SAPBEXHLevel2 42" xfId="44877"/>
    <cellStyle name="SAPBEXHLevel2 43" xfId="44878"/>
    <cellStyle name="SAPBEXHLevel2 44" xfId="44879"/>
    <cellStyle name="SAPBEXHLevel2 45" xfId="44880"/>
    <cellStyle name="SAPBEXHLevel2 46" xfId="44881"/>
    <cellStyle name="SAPBEXHLevel2 5" xfId="44882"/>
    <cellStyle name="SAPBEXHLevel2 5 2" xfId="44883"/>
    <cellStyle name="SAPBEXHLevel2 5 2 2" xfId="44884"/>
    <cellStyle name="SAPBEXHLevel2 5 2 2 2" xfId="44885"/>
    <cellStyle name="SAPBEXHLevel2 5 2 2 2 2" xfId="44886"/>
    <cellStyle name="SAPBEXHLevel2 5 2 2 2 2 2" xfId="44887"/>
    <cellStyle name="SAPBEXHLevel2 5 2 2 2 3" xfId="44888"/>
    <cellStyle name="SAPBEXHLevel2 5 2 2 3" xfId="44889"/>
    <cellStyle name="SAPBEXHLevel2 5 2 2 3 2" xfId="44890"/>
    <cellStyle name="SAPBEXHLevel2 5 2 2 3 2 2" xfId="44891"/>
    <cellStyle name="SAPBEXHLevel2 5 2 2 3 3" xfId="44892"/>
    <cellStyle name="SAPBEXHLevel2 5 2 2 4" xfId="44893"/>
    <cellStyle name="SAPBEXHLevel2 5 2 2 4 2" xfId="44894"/>
    <cellStyle name="SAPBEXHLevel2 5 2 2 5" xfId="44895"/>
    <cellStyle name="SAPBEXHLevel2 5 2 2 5 2" xfId="44896"/>
    <cellStyle name="SAPBEXHLevel2 5 2 2 6" xfId="44897"/>
    <cellStyle name="SAPBEXHLevel2 5 2 3" xfId="44898"/>
    <cellStyle name="SAPBEXHLevel2 5 2 3 2" xfId="44899"/>
    <cellStyle name="SAPBEXHLevel2 5 2 3 2 2" xfId="44900"/>
    <cellStyle name="SAPBEXHLevel2 5 2 3 2 2 2" xfId="44901"/>
    <cellStyle name="SAPBEXHLevel2 5 2 3 2 3" xfId="44902"/>
    <cellStyle name="SAPBEXHLevel2 5 2 3 3" xfId="44903"/>
    <cellStyle name="SAPBEXHLevel2 5 2 3 3 2" xfId="44904"/>
    <cellStyle name="SAPBEXHLevel2 5 2 3 3 2 2" xfId="44905"/>
    <cellStyle name="SAPBEXHLevel2 5 2 3 3 3" xfId="44906"/>
    <cellStyle name="SAPBEXHLevel2 5 2 3 4" xfId="44907"/>
    <cellStyle name="SAPBEXHLevel2 5 2 3 4 2" xfId="44908"/>
    <cellStyle name="SAPBEXHLevel2 5 2 3 5" xfId="44909"/>
    <cellStyle name="SAPBEXHLevel2 5 2 3 5 2" xfId="44910"/>
    <cellStyle name="SAPBEXHLevel2 5 2 3 6" xfId="44911"/>
    <cellStyle name="SAPBEXHLevel2 5 2 4" xfId="44912"/>
    <cellStyle name="SAPBEXHLevel2 5 2 4 2" xfId="44913"/>
    <cellStyle name="SAPBEXHLevel2 5 2 4 2 2" xfId="44914"/>
    <cellStyle name="SAPBEXHLevel2 5 2 4 2 2 2" xfId="44915"/>
    <cellStyle name="SAPBEXHLevel2 5 2 4 2 3" xfId="44916"/>
    <cellStyle name="SAPBEXHLevel2 5 2 4 3" xfId="44917"/>
    <cellStyle name="SAPBEXHLevel2 5 2 4 3 2" xfId="44918"/>
    <cellStyle name="SAPBEXHLevel2 5 2 4 3 2 2" xfId="44919"/>
    <cellStyle name="SAPBEXHLevel2 5 2 4 3 3" xfId="44920"/>
    <cellStyle name="SAPBEXHLevel2 5 2 4 4" xfId="44921"/>
    <cellStyle name="SAPBEXHLevel2 5 2 4 4 2" xfId="44922"/>
    <cellStyle name="SAPBEXHLevel2 5 2 4 5" xfId="44923"/>
    <cellStyle name="SAPBEXHLevel2 5 2 4 5 2" xfId="44924"/>
    <cellStyle name="SAPBEXHLevel2 5 2 4 6" xfId="44925"/>
    <cellStyle name="SAPBEXHLevel2 5 2 5" xfId="44926"/>
    <cellStyle name="SAPBEXHLevel2 5 2 5 2" xfId="44927"/>
    <cellStyle name="SAPBEXHLevel2 5 2 5 2 2" xfId="44928"/>
    <cellStyle name="SAPBEXHLevel2 5 2 5 3" xfId="44929"/>
    <cellStyle name="SAPBEXHLevel2 5 2 6" xfId="44930"/>
    <cellStyle name="SAPBEXHLevel2 5 2_Other Benefits Allocation %" xfId="44931"/>
    <cellStyle name="SAPBEXHLevel2 5 3" xfId="44932"/>
    <cellStyle name="SAPBEXHLevel2 5 3 2" xfId="44933"/>
    <cellStyle name="SAPBEXHLevel2 5 3 2 2" xfId="44934"/>
    <cellStyle name="SAPBEXHLevel2 5 3 2 2 2" xfId="44935"/>
    <cellStyle name="SAPBEXHLevel2 5 3 2 2 2 2" xfId="44936"/>
    <cellStyle name="SAPBEXHLevel2 5 3 2 2 3" xfId="44937"/>
    <cellStyle name="SAPBEXHLevel2 5 3 2 3" xfId="44938"/>
    <cellStyle name="SAPBEXHLevel2 5 3 2 3 2" xfId="44939"/>
    <cellStyle name="SAPBEXHLevel2 5 3 2 3 2 2" xfId="44940"/>
    <cellStyle name="SAPBEXHLevel2 5 3 2 3 3" xfId="44941"/>
    <cellStyle name="SAPBEXHLevel2 5 3 2 4" xfId="44942"/>
    <cellStyle name="SAPBEXHLevel2 5 3 2 4 2" xfId="44943"/>
    <cellStyle name="SAPBEXHLevel2 5 3 2 5" xfId="44944"/>
    <cellStyle name="SAPBEXHLevel2 5 3 2 5 2" xfId="44945"/>
    <cellStyle name="SAPBEXHLevel2 5 3 2 6" xfId="44946"/>
    <cellStyle name="SAPBEXHLevel2 5 3 3" xfId="44947"/>
    <cellStyle name="SAPBEXHLevel2 5 3 3 2" xfId="44948"/>
    <cellStyle name="SAPBEXHLevel2 5 3 3 2 2" xfId="44949"/>
    <cellStyle name="SAPBEXHLevel2 5 3 3 2 2 2" xfId="44950"/>
    <cellStyle name="SAPBEXHLevel2 5 3 3 2 3" xfId="44951"/>
    <cellStyle name="SAPBEXHLevel2 5 3 3 3" xfId="44952"/>
    <cellStyle name="SAPBEXHLevel2 5 3 3 3 2" xfId="44953"/>
    <cellStyle name="SAPBEXHLevel2 5 3 3 3 2 2" xfId="44954"/>
    <cellStyle name="SAPBEXHLevel2 5 3 3 3 3" xfId="44955"/>
    <cellStyle name="SAPBEXHLevel2 5 3 3 4" xfId="44956"/>
    <cellStyle name="SAPBEXHLevel2 5 3 3 4 2" xfId="44957"/>
    <cellStyle name="SAPBEXHLevel2 5 3 3 5" xfId="44958"/>
    <cellStyle name="SAPBEXHLevel2 5 3 3 5 2" xfId="44959"/>
    <cellStyle name="SAPBEXHLevel2 5 3 3 6" xfId="44960"/>
    <cellStyle name="SAPBEXHLevel2 5 3 4" xfId="44961"/>
    <cellStyle name="SAPBEXHLevel2 5 3 4 2" xfId="44962"/>
    <cellStyle name="SAPBEXHLevel2 5 3 4 2 2" xfId="44963"/>
    <cellStyle name="SAPBEXHLevel2 5 3 4 3" xfId="44964"/>
    <cellStyle name="SAPBEXHLevel2 5 3 5" xfId="44965"/>
    <cellStyle name="SAPBEXHLevel2 5 3 5 2" xfId="44966"/>
    <cellStyle name="SAPBEXHLevel2 5 3 5 2 2" xfId="44967"/>
    <cellStyle name="SAPBEXHLevel2 5 3 5 3" xfId="44968"/>
    <cellStyle name="SAPBEXHLevel2 5 3 6" xfId="44969"/>
    <cellStyle name="SAPBEXHLevel2 5 3 6 2" xfId="44970"/>
    <cellStyle name="SAPBEXHLevel2 5 3 7" xfId="44971"/>
    <cellStyle name="SAPBEXHLevel2 5 3 7 2" xfId="44972"/>
    <cellStyle name="SAPBEXHLevel2 5 3 8" xfId="44973"/>
    <cellStyle name="SAPBEXHLevel2 5 3_Other Benefits Allocation %" xfId="44974"/>
    <cellStyle name="SAPBEXHLevel2 5 4" xfId="44975"/>
    <cellStyle name="SAPBEXHLevel2 5 4 2" xfId="44976"/>
    <cellStyle name="SAPBEXHLevel2 5 4 2 2" xfId="44977"/>
    <cellStyle name="SAPBEXHLevel2 5 4 2 3" xfId="44978"/>
    <cellStyle name="SAPBEXHLevel2 5 4 3" xfId="44979"/>
    <cellStyle name="SAPBEXHLevel2 5 4 4" xfId="44980"/>
    <cellStyle name="SAPBEXHLevel2 5 5" xfId="44981"/>
    <cellStyle name="SAPBEXHLevel2 5 5 2" xfId="44982"/>
    <cellStyle name="SAPBEXHLevel2 5 5 2 2" xfId="44983"/>
    <cellStyle name="SAPBEXHLevel2 5 5 2 3" xfId="44984"/>
    <cellStyle name="SAPBEXHLevel2 5 5 3" xfId="44985"/>
    <cellStyle name="SAPBEXHLevel2 5 5 4" xfId="44986"/>
    <cellStyle name="SAPBEXHLevel2 5 6" xfId="44987"/>
    <cellStyle name="SAPBEXHLevel2 5 6 2" xfId="44988"/>
    <cellStyle name="SAPBEXHLevel2 5 6 2 2" xfId="44989"/>
    <cellStyle name="SAPBEXHLevel2 5 6 2 3" xfId="44990"/>
    <cellStyle name="SAPBEXHLevel2 5 6 3" xfId="44991"/>
    <cellStyle name="SAPBEXHLevel2 5 6 4" xfId="44992"/>
    <cellStyle name="SAPBEXHLevel2 5 7" xfId="44993"/>
    <cellStyle name="SAPBEXHLevel2 5 7 2" xfId="44994"/>
    <cellStyle name="SAPBEXHLevel2 5 7 3" xfId="44995"/>
    <cellStyle name="SAPBEXHLevel2 5 8" xfId="44996"/>
    <cellStyle name="SAPBEXHLevel2 5 9" xfId="44997"/>
    <cellStyle name="SAPBEXHLevel2 5_401K Summary" xfId="44998"/>
    <cellStyle name="SAPBEXHLevel2 6" xfId="44999"/>
    <cellStyle name="SAPBEXHLevel2 6 2" xfId="45000"/>
    <cellStyle name="SAPBEXHLevel2 6 2 2" xfId="45001"/>
    <cellStyle name="SAPBEXHLevel2 6 2 2 2" xfId="45002"/>
    <cellStyle name="SAPBEXHLevel2 6 2 2 2 2" xfId="45003"/>
    <cellStyle name="SAPBEXHLevel2 6 2 2 3" xfId="45004"/>
    <cellStyle name="SAPBEXHLevel2 6 2 3" xfId="45005"/>
    <cellStyle name="SAPBEXHLevel2 6 2 3 2" xfId="45006"/>
    <cellStyle name="SAPBEXHLevel2 6 2 3 2 2" xfId="45007"/>
    <cellStyle name="SAPBEXHLevel2 6 2 3 3" xfId="45008"/>
    <cellStyle name="SAPBEXHLevel2 6 2 4" xfId="45009"/>
    <cellStyle name="SAPBEXHLevel2 6 2 4 2" xfId="45010"/>
    <cellStyle name="SAPBEXHLevel2 6 2 5" xfId="45011"/>
    <cellStyle name="SAPBEXHLevel2 6 2 5 2" xfId="45012"/>
    <cellStyle name="SAPBEXHLevel2 6 2 6" xfId="45013"/>
    <cellStyle name="SAPBEXHLevel2 6 3" xfId="45014"/>
    <cellStyle name="SAPBEXHLevel2 6 3 2" xfId="45015"/>
    <cellStyle name="SAPBEXHLevel2 6 3 2 2" xfId="45016"/>
    <cellStyle name="SAPBEXHLevel2 6 3 2 2 2" xfId="45017"/>
    <cellStyle name="SAPBEXHLevel2 6 3 2 3" xfId="45018"/>
    <cellStyle name="SAPBEXHLevel2 6 3 3" xfId="45019"/>
    <cellStyle name="SAPBEXHLevel2 6 3 3 2" xfId="45020"/>
    <cellStyle name="SAPBEXHLevel2 6 3 3 2 2" xfId="45021"/>
    <cellStyle name="SAPBEXHLevel2 6 3 3 3" xfId="45022"/>
    <cellStyle name="SAPBEXHLevel2 6 3 4" xfId="45023"/>
    <cellStyle name="SAPBEXHLevel2 6 3 4 2" xfId="45024"/>
    <cellStyle name="SAPBEXHLevel2 6 3 5" xfId="45025"/>
    <cellStyle name="SAPBEXHLevel2 6 3 5 2" xfId="45026"/>
    <cellStyle name="SAPBEXHLevel2 6 3 6" xfId="45027"/>
    <cellStyle name="SAPBEXHLevel2 6 4" xfId="45028"/>
    <cellStyle name="SAPBEXHLevel2 6 4 2" xfId="45029"/>
    <cellStyle name="SAPBEXHLevel2 6 4 2 2" xfId="45030"/>
    <cellStyle name="SAPBEXHLevel2 6 4 2 2 2" xfId="45031"/>
    <cellStyle name="SAPBEXHLevel2 6 4 2 3" xfId="45032"/>
    <cellStyle name="SAPBEXHLevel2 6 4 3" xfId="45033"/>
    <cellStyle name="SAPBEXHLevel2 6 4 3 2" xfId="45034"/>
    <cellStyle name="SAPBEXHLevel2 6 4 3 2 2" xfId="45035"/>
    <cellStyle name="SAPBEXHLevel2 6 4 3 3" xfId="45036"/>
    <cellStyle name="SAPBEXHLevel2 6 4 4" xfId="45037"/>
    <cellStyle name="SAPBEXHLevel2 6 4 4 2" xfId="45038"/>
    <cellStyle name="SAPBEXHLevel2 6 4 5" xfId="45039"/>
    <cellStyle name="SAPBEXHLevel2 6 4 5 2" xfId="45040"/>
    <cellStyle name="SAPBEXHLevel2 6 4 6" xfId="45041"/>
    <cellStyle name="SAPBEXHLevel2 6 5" xfId="45042"/>
    <cellStyle name="SAPBEXHLevel2 6 5 2" xfId="45043"/>
    <cellStyle name="SAPBEXHLevel2 6 5 2 2" xfId="45044"/>
    <cellStyle name="SAPBEXHLevel2 6 5 2 3" xfId="45045"/>
    <cellStyle name="SAPBEXHLevel2 6 5 3" xfId="45046"/>
    <cellStyle name="SAPBEXHLevel2 6 5 4" xfId="45047"/>
    <cellStyle name="SAPBEXHLevel2 6 6" xfId="45048"/>
    <cellStyle name="SAPBEXHLevel2 6 6 2" xfId="45049"/>
    <cellStyle name="SAPBEXHLevel2 6 6 2 2" xfId="45050"/>
    <cellStyle name="SAPBEXHLevel2 6 6 2 3" xfId="45051"/>
    <cellStyle name="SAPBEXHLevel2 6 6 3" xfId="45052"/>
    <cellStyle name="SAPBEXHLevel2 6 6 4" xfId="45053"/>
    <cellStyle name="SAPBEXHLevel2 6 7" xfId="45054"/>
    <cellStyle name="SAPBEXHLevel2 6 7 2" xfId="45055"/>
    <cellStyle name="SAPBEXHLevel2 6 7 3" xfId="45056"/>
    <cellStyle name="SAPBEXHLevel2 6 8" xfId="45057"/>
    <cellStyle name="SAPBEXHLevel2 6 9" xfId="45058"/>
    <cellStyle name="SAPBEXHLevel2 6_Other Benefits Allocation %" xfId="45059"/>
    <cellStyle name="SAPBEXHLevel2 7" xfId="45060"/>
    <cellStyle name="SAPBEXHLevel2 7 2" xfId="45061"/>
    <cellStyle name="SAPBEXHLevel2 7 2 2" xfId="45062"/>
    <cellStyle name="SAPBEXHLevel2 7 2 2 2" xfId="45063"/>
    <cellStyle name="SAPBEXHLevel2 7 2 2 2 2" xfId="45064"/>
    <cellStyle name="SAPBEXHLevel2 7 2 2 3" xfId="45065"/>
    <cellStyle name="SAPBEXHLevel2 7 2 3" xfId="45066"/>
    <cellStyle name="SAPBEXHLevel2 7 2 3 2" xfId="45067"/>
    <cellStyle name="SAPBEXHLevel2 7 2 3 2 2" xfId="45068"/>
    <cellStyle name="SAPBEXHLevel2 7 2 3 3" xfId="45069"/>
    <cellStyle name="SAPBEXHLevel2 7 2 4" xfId="45070"/>
    <cellStyle name="SAPBEXHLevel2 7 2 4 2" xfId="45071"/>
    <cellStyle name="SAPBEXHLevel2 7 2 5" xfId="45072"/>
    <cellStyle name="SAPBEXHLevel2 7 2 5 2" xfId="45073"/>
    <cellStyle name="SAPBEXHLevel2 7 2 6" xfId="45074"/>
    <cellStyle name="SAPBEXHLevel2 7 3" xfId="45075"/>
    <cellStyle name="SAPBEXHLevel2 7 3 2" xfId="45076"/>
    <cellStyle name="SAPBEXHLevel2 7 3 2 2" xfId="45077"/>
    <cellStyle name="SAPBEXHLevel2 7 3 2 2 2" xfId="45078"/>
    <cellStyle name="SAPBEXHLevel2 7 3 2 3" xfId="45079"/>
    <cellStyle name="SAPBEXHLevel2 7 3 3" xfId="45080"/>
    <cellStyle name="SAPBEXHLevel2 7 3 3 2" xfId="45081"/>
    <cellStyle name="SAPBEXHLevel2 7 3 3 2 2" xfId="45082"/>
    <cellStyle name="SAPBEXHLevel2 7 3 3 3" xfId="45083"/>
    <cellStyle name="SAPBEXHLevel2 7 3 4" xfId="45084"/>
    <cellStyle name="SAPBEXHLevel2 7 3 4 2" xfId="45085"/>
    <cellStyle name="SAPBEXHLevel2 7 3 5" xfId="45086"/>
    <cellStyle name="SAPBEXHLevel2 7 3 5 2" xfId="45087"/>
    <cellStyle name="SAPBEXHLevel2 7 3 6" xfId="45088"/>
    <cellStyle name="SAPBEXHLevel2 7 4" xfId="45089"/>
    <cellStyle name="SAPBEXHLevel2 7 4 2" xfId="45090"/>
    <cellStyle name="SAPBEXHLevel2 7 4 2 2" xfId="45091"/>
    <cellStyle name="SAPBEXHLevel2 7 4 2 2 2" xfId="45092"/>
    <cellStyle name="SAPBEXHLevel2 7 4 2 3" xfId="45093"/>
    <cellStyle name="SAPBEXHLevel2 7 4 3" xfId="45094"/>
    <cellStyle name="SAPBEXHLevel2 7 4 3 2" xfId="45095"/>
    <cellStyle name="SAPBEXHLevel2 7 4 3 2 2" xfId="45096"/>
    <cellStyle name="SAPBEXHLevel2 7 4 3 3" xfId="45097"/>
    <cellStyle name="SAPBEXHLevel2 7 4 4" xfId="45098"/>
    <cellStyle name="SAPBEXHLevel2 7 4 4 2" xfId="45099"/>
    <cellStyle name="SAPBEXHLevel2 7 4 5" xfId="45100"/>
    <cellStyle name="SAPBEXHLevel2 7 4 5 2" xfId="45101"/>
    <cellStyle name="SAPBEXHLevel2 7 4 6" xfId="45102"/>
    <cellStyle name="SAPBEXHLevel2 7 5" xfId="45103"/>
    <cellStyle name="SAPBEXHLevel2 7 5 2" xfId="45104"/>
    <cellStyle name="SAPBEXHLevel2 7 5 2 2" xfId="45105"/>
    <cellStyle name="SAPBEXHLevel2 7 5 3" xfId="45106"/>
    <cellStyle name="SAPBEXHLevel2 7 6" xfId="45107"/>
    <cellStyle name="SAPBEXHLevel2 7_Other Benefits Allocation %" xfId="45108"/>
    <cellStyle name="SAPBEXHLevel2 8" xfId="45109"/>
    <cellStyle name="SAPBEXHLevel2 8 2" xfId="45110"/>
    <cellStyle name="SAPBEXHLevel2 8 2 2" xfId="45111"/>
    <cellStyle name="SAPBEXHLevel2 8 2 2 2" xfId="45112"/>
    <cellStyle name="SAPBEXHLevel2 8 2 2 2 2" xfId="45113"/>
    <cellStyle name="SAPBEXHLevel2 8 2 2 3" xfId="45114"/>
    <cellStyle name="SAPBEXHLevel2 8 2 3" xfId="45115"/>
    <cellStyle name="SAPBEXHLevel2 8 2 3 2" xfId="45116"/>
    <cellStyle name="SAPBEXHLevel2 8 2 3 2 2" xfId="45117"/>
    <cellStyle name="SAPBEXHLevel2 8 2 3 3" xfId="45118"/>
    <cellStyle name="SAPBEXHLevel2 8 2 4" xfId="45119"/>
    <cellStyle name="SAPBEXHLevel2 8 2 4 2" xfId="45120"/>
    <cellStyle name="SAPBEXHLevel2 8 2 5" xfId="45121"/>
    <cellStyle name="SAPBEXHLevel2 8 2 5 2" xfId="45122"/>
    <cellStyle name="SAPBEXHLevel2 8 2 6" xfId="45123"/>
    <cellStyle name="SAPBEXHLevel2 8 3" xfId="45124"/>
    <cellStyle name="SAPBEXHLevel2 8 3 2" xfId="45125"/>
    <cellStyle name="SAPBEXHLevel2 8 3 2 2" xfId="45126"/>
    <cellStyle name="SAPBEXHLevel2 8 3 2 2 2" xfId="45127"/>
    <cellStyle name="SAPBEXHLevel2 8 3 2 3" xfId="45128"/>
    <cellStyle name="SAPBEXHLevel2 8 3 3" xfId="45129"/>
    <cellStyle name="SAPBEXHLevel2 8 3 3 2" xfId="45130"/>
    <cellStyle name="SAPBEXHLevel2 8 3 3 2 2" xfId="45131"/>
    <cellStyle name="SAPBEXHLevel2 8 3 3 3" xfId="45132"/>
    <cellStyle name="SAPBEXHLevel2 8 3 4" xfId="45133"/>
    <cellStyle name="SAPBEXHLevel2 8 3 4 2" xfId="45134"/>
    <cellStyle name="SAPBEXHLevel2 8 3 5" xfId="45135"/>
    <cellStyle name="SAPBEXHLevel2 8 3 5 2" xfId="45136"/>
    <cellStyle name="SAPBEXHLevel2 8 3 6" xfId="45137"/>
    <cellStyle name="SAPBEXHLevel2 8 4" xfId="45138"/>
    <cellStyle name="SAPBEXHLevel2 8 4 2" xfId="45139"/>
    <cellStyle name="SAPBEXHLevel2 8 4 2 2" xfId="45140"/>
    <cellStyle name="SAPBEXHLevel2 8 4 2 2 2" xfId="45141"/>
    <cellStyle name="SAPBEXHLevel2 8 4 2 3" xfId="45142"/>
    <cellStyle name="SAPBEXHLevel2 8 4 3" xfId="45143"/>
    <cellStyle name="SAPBEXHLevel2 8 4 3 2" xfId="45144"/>
    <cellStyle name="SAPBEXHLevel2 8 4 3 2 2" xfId="45145"/>
    <cellStyle name="SAPBEXHLevel2 8 4 3 3" xfId="45146"/>
    <cellStyle name="SAPBEXHLevel2 8 4 4" xfId="45147"/>
    <cellStyle name="SAPBEXHLevel2 8 4 4 2" xfId="45148"/>
    <cellStyle name="SAPBEXHLevel2 8 4 5" xfId="45149"/>
    <cellStyle name="SAPBEXHLevel2 8 4 5 2" xfId="45150"/>
    <cellStyle name="SAPBEXHLevel2 8 4 6" xfId="45151"/>
    <cellStyle name="SAPBEXHLevel2 8 5" xfId="45152"/>
    <cellStyle name="SAPBEXHLevel2 8 5 2" xfId="45153"/>
    <cellStyle name="SAPBEXHLevel2 8 5 2 2" xfId="45154"/>
    <cellStyle name="SAPBEXHLevel2 8 5 3" xfId="45155"/>
    <cellStyle name="SAPBEXHLevel2 8 6" xfId="45156"/>
    <cellStyle name="SAPBEXHLevel2 8_Other Benefits Allocation %" xfId="45157"/>
    <cellStyle name="SAPBEXHLevel2 9" xfId="45158"/>
    <cellStyle name="SAPBEXHLevel2 9 2" xfId="45159"/>
    <cellStyle name="SAPBEXHLevel2 9 2 2" xfId="45160"/>
    <cellStyle name="SAPBEXHLevel2 9 2 2 2" xfId="45161"/>
    <cellStyle name="SAPBEXHLevel2 9 2 2 2 2" xfId="45162"/>
    <cellStyle name="SAPBEXHLevel2 9 2 2 3" xfId="45163"/>
    <cellStyle name="SAPBEXHLevel2 9 2 3" xfId="45164"/>
    <cellStyle name="SAPBEXHLevel2 9 2 3 2" xfId="45165"/>
    <cellStyle name="SAPBEXHLevel2 9 2 3 2 2" xfId="45166"/>
    <cellStyle name="SAPBEXHLevel2 9 2 3 3" xfId="45167"/>
    <cellStyle name="SAPBEXHLevel2 9 2 4" xfId="45168"/>
    <cellStyle name="SAPBEXHLevel2 9 2 4 2" xfId="45169"/>
    <cellStyle name="SAPBEXHLevel2 9 2 5" xfId="45170"/>
    <cellStyle name="SAPBEXHLevel2 9 2 5 2" xfId="45171"/>
    <cellStyle name="SAPBEXHLevel2 9 2 6" xfId="45172"/>
    <cellStyle name="SAPBEXHLevel2 9 3" xfId="45173"/>
    <cellStyle name="SAPBEXHLevel2 9 3 2" xfId="45174"/>
    <cellStyle name="SAPBEXHLevel2 9 3 2 2" xfId="45175"/>
    <cellStyle name="SAPBEXHLevel2 9 3 2 2 2" xfId="45176"/>
    <cellStyle name="SAPBEXHLevel2 9 3 2 3" xfId="45177"/>
    <cellStyle name="SAPBEXHLevel2 9 3 3" xfId="45178"/>
    <cellStyle name="SAPBEXHLevel2 9 3 3 2" xfId="45179"/>
    <cellStyle name="SAPBEXHLevel2 9 3 3 2 2" xfId="45180"/>
    <cellStyle name="SAPBEXHLevel2 9 3 3 3" xfId="45181"/>
    <cellStyle name="SAPBEXHLevel2 9 3 4" xfId="45182"/>
    <cellStyle name="SAPBEXHLevel2 9 3 4 2" xfId="45183"/>
    <cellStyle name="SAPBEXHLevel2 9 3 5" xfId="45184"/>
    <cellStyle name="SAPBEXHLevel2 9 3 5 2" xfId="45185"/>
    <cellStyle name="SAPBEXHLevel2 9 3 6" xfId="45186"/>
    <cellStyle name="SAPBEXHLevel2 9 4" xfId="45187"/>
    <cellStyle name="SAPBEXHLevel2 9 4 2" xfId="45188"/>
    <cellStyle name="SAPBEXHLevel2 9 4 2 2" xfId="45189"/>
    <cellStyle name="SAPBEXHLevel2 9 4 2 2 2" xfId="45190"/>
    <cellStyle name="SAPBEXHLevel2 9 4 2 3" xfId="45191"/>
    <cellStyle name="SAPBEXHLevel2 9 4 3" xfId="45192"/>
    <cellStyle name="SAPBEXHLevel2 9 4 3 2" xfId="45193"/>
    <cellStyle name="SAPBEXHLevel2 9 4 3 2 2" xfId="45194"/>
    <cellStyle name="SAPBEXHLevel2 9 4 3 3" xfId="45195"/>
    <cellStyle name="SAPBEXHLevel2 9 4 4" xfId="45196"/>
    <cellStyle name="SAPBEXHLevel2 9 4 4 2" xfId="45197"/>
    <cellStyle name="SAPBEXHLevel2 9 4 5" xfId="45198"/>
    <cellStyle name="SAPBEXHLevel2 9 4 5 2" xfId="45199"/>
    <cellStyle name="SAPBEXHLevel2 9 4 6" xfId="45200"/>
    <cellStyle name="SAPBEXHLevel2 9 5" xfId="45201"/>
    <cellStyle name="SAPBEXHLevel2 9 5 2" xfId="45202"/>
    <cellStyle name="SAPBEXHLevel2 9 5 2 2" xfId="45203"/>
    <cellStyle name="SAPBEXHLevel2 9 5 3" xfId="45204"/>
    <cellStyle name="SAPBEXHLevel2 9 6" xfId="45205"/>
    <cellStyle name="SAPBEXHLevel2 9_Other Benefits Allocation %" xfId="45206"/>
    <cellStyle name="SAPBEXHLevel2_01-13 NEE  F&amp;O Prelim" xfId="45207"/>
    <cellStyle name="SAPBEXHLevel2X" xfId="45208"/>
    <cellStyle name="SAPBEXHLevel2X 10" xfId="45209"/>
    <cellStyle name="SAPBEXHLevel2X 10 2" xfId="45210"/>
    <cellStyle name="SAPBEXHLevel2X 10 2 2" xfId="45211"/>
    <cellStyle name="SAPBEXHLevel2X 10 2 2 2" xfId="45212"/>
    <cellStyle name="SAPBEXHLevel2X 10 2 2 2 2" xfId="45213"/>
    <cellStyle name="SAPBEXHLevel2X 10 2 2 3" xfId="45214"/>
    <cellStyle name="SAPBEXHLevel2X 10 2 3" xfId="45215"/>
    <cellStyle name="SAPBEXHLevel2X 10 2 3 2" xfId="45216"/>
    <cellStyle name="SAPBEXHLevel2X 10 2 3 2 2" xfId="45217"/>
    <cellStyle name="SAPBEXHLevel2X 10 2 3 3" xfId="45218"/>
    <cellStyle name="SAPBEXHLevel2X 10 2 4" xfId="45219"/>
    <cellStyle name="SAPBEXHLevel2X 10 2 4 2" xfId="45220"/>
    <cellStyle name="SAPBEXHLevel2X 10 2 5" xfId="45221"/>
    <cellStyle name="SAPBEXHLevel2X 10 2 5 2" xfId="45222"/>
    <cellStyle name="SAPBEXHLevel2X 10 2 6" xfId="45223"/>
    <cellStyle name="SAPBEXHLevel2X 10 3" xfId="45224"/>
    <cellStyle name="SAPBEXHLevel2X 10 3 2" xfId="45225"/>
    <cellStyle name="SAPBEXHLevel2X 10 3 2 2" xfId="45226"/>
    <cellStyle name="SAPBEXHLevel2X 10 3 2 2 2" xfId="45227"/>
    <cellStyle name="SAPBEXHLevel2X 10 3 2 3" xfId="45228"/>
    <cellStyle name="SAPBEXHLevel2X 10 3 3" xfId="45229"/>
    <cellStyle name="SAPBEXHLevel2X 10 3 3 2" xfId="45230"/>
    <cellStyle name="SAPBEXHLevel2X 10 3 3 2 2" xfId="45231"/>
    <cellStyle name="SAPBEXHLevel2X 10 3 3 3" xfId="45232"/>
    <cellStyle name="SAPBEXHLevel2X 10 3 4" xfId="45233"/>
    <cellStyle name="SAPBEXHLevel2X 10 3 4 2" xfId="45234"/>
    <cellStyle name="SAPBEXHLevel2X 10 3 5" xfId="45235"/>
    <cellStyle name="SAPBEXHLevel2X 10 3 5 2" xfId="45236"/>
    <cellStyle name="SAPBEXHLevel2X 10 3 6" xfId="45237"/>
    <cellStyle name="SAPBEXHLevel2X 10 4" xfId="45238"/>
    <cellStyle name="SAPBEXHLevel2X 10 4 2" xfId="45239"/>
    <cellStyle name="SAPBEXHLevel2X 10 4 2 2" xfId="45240"/>
    <cellStyle name="SAPBEXHLevel2X 10 4 2 2 2" xfId="45241"/>
    <cellStyle name="SAPBEXHLevel2X 10 4 2 3" xfId="45242"/>
    <cellStyle name="SAPBEXHLevel2X 10 4 3" xfId="45243"/>
    <cellStyle name="SAPBEXHLevel2X 10 4 3 2" xfId="45244"/>
    <cellStyle name="SAPBEXHLevel2X 10 4 3 2 2" xfId="45245"/>
    <cellStyle name="SAPBEXHLevel2X 10 4 3 3" xfId="45246"/>
    <cellStyle name="SAPBEXHLevel2X 10 4 4" xfId="45247"/>
    <cellStyle name="SAPBEXHLevel2X 10 4 4 2" xfId="45248"/>
    <cellStyle name="SAPBEXHLevel2X 10 4 5" xfId="45249"/>
    <cellStyle name="SAPBEXHLevel2X 10 4 5 2" xfId="45250"/>
    <cellStyle name="SAPBEXHLevel2X 10 4 6" xfId="45251"/>
    <cellStyle name="SAPBEXHLevel2X 10 5" xfId="45252"/>
    <cellStyle name="SAPBEXHLevel2X 10 5 2" xfId="45253"/>
    <cellStyle name="SAPBEXHLevel2X 10 5 2 2" xfId="45254"/>
    <cellStyle name="SAPBEXHLevel2X 10 5 3" xfId="45255"/>
    <cellStyle name="SAPBEXHLevel2X 10 6" xfId="45256"/>
    <cellStyle name="SAPBEXHLevel2X 10_Other Benefits Allocation %" xfId="45257"/>
    <cellStyle name="SAPBEXHLevel2X 11" xfId="45258"/>
    <cellStyle name="SAPBEXHLevel2X 11 2" xfId="45259"/>
    <cellStyle name="SAPBEXHLevel2X 11 3" xfId="45260"/>
    <cellStyle name="SAPBEXHLevel2X 11_Other Benefits Allocation %" xfId="45261"/>
    <cellStyle name="SAPBEXHLevel2X 12" xfId="45262"/>
    <cellStyle name="SAPBEXHLevel2X 12 2" xfId="45263"/>
    <cellStyle name="SAPBEXHLevel2X 12 2 2" xfId="45264"/>
    <cellStyle name="SAPBEXHLevel2X 12 2 2 2" xfId="45265"/>
    <cellStyle name="SAPBEXHLevel2X 12 2 2 2 2" xfId="45266"/>
    <cellStyle name="SAPBEXHLevel2X 12 2 2 3" xfId="45267"/>
    <cellStyle name="SAPBEXHLevel2X 12 2 3" xfId="45268"/>
    <cellStyle name="SAPBEXHLevel2X 12 2 3 2" xfId="45269"/>
    <cellStyle name="SAPBEXHLevel2X 12 2 3 2 2" xfId="45270"/>
    <cellStyle name="SAPBEXHLevel2X 12 2 3 3" xfId="45271"/>
    <cellStyle name="SAPBEXHLevel2X 12 2 4" xfId="45272"/>
    <cellStyle name="SAPBEXHLevel2X 12 2 4 2" xfId="45273"/>
    <cellStyle name="SAPBEXHLevel2X 12 2 5" xfId="45274"/>
    <cellStyle name="SAPBEXHLevel2X 12 2 5 2" xfId="45275"/>
    <cellStyle name="SAPBEXHLevel2X 12 2 6" xfId="45276"/>
    <cellStyle name="SAPBEXHLevel2X 12 3" xfId="45277"/>
    <cellStyle name="SAPBEXHLevel2X 12 3 2" xfId="45278"/>
    <cellStyle name="SAPBEXHLevel2X 12 3 2 2" xfId="45279"/>
    <cellStyle name="SAPBEXHLevel2X 12 3 2 2 2" xfId="45280"/>
    <cellStyle name="SAPBEXHLevel2X 12 3 2 3" xfId="45281"/>
    <cellStyle name="SAPBEXHLevel2X 12 3 3" xfId="45282"/>
    <cellStyle name="SAPBEXHLevel2X 12 3 3 2" xfId="45283"/>
    <cellStyle name="SAPBEXHLevel2X 12 3 3 2 2" xfId="45284"/>
    <cellStyle name="SAPBEXHLevel2X 12 3 3 3" xfId="45285"/>
    <cellStyle name="SAPBEXHLevel2X 12 3 4" xfId="45286"/>
    <cellStyle name="SAPBEXHLevel2X 12 3 4 2" xfId="45287"/>
    <cellStyle name="SAPBEXHLevel2X 12 3 5" xfId="45288"/>
    <cellStyle name="SAPBEXHLevel2X 12 3 5 2" xfId="45289"/>
    <cellStyle name="SAPBEXHLevel2X 12 3 6" xfId="45290"/>
    <cellStyle name="SAPBEXHLevel2X 12 4" xfId="45291"/>
    <cellStyle name="SAPBEXHLevel2X 12 4 2" xfId="45292"/>
    <cellStyle name="SAPBEXHLevel2X 12 4 2 2" xfId="45293"/>
    <cellStyle name="SAPBEXHLevel2X 12 4 3" xfId="45294"/>
    <cellStyle name="SAPBEXHLevel2X 12 5" xfId="45295"/>
    <cellStyle name="SAPBEXHLevel2X 12 5 2" xfId="45296"/>
    <cellStyle name="SAPBEXHLevel2X 12 5 2 2" xfId="45297"/>
    <cellStyle name="SAPBEXHLevel2X 12 5 3" xfId="45298"/>
    <cellStyle name="SAPBEXHLevel2X 12 6" xfId="45299"/>
    <cellStyle name="SAPBEXHLevel2X 12 6 2" xfId="45300"/>
    <cellStyle name="SAPBEXHLevel2X 12 7" xfId="45301"/>
    <cellStyle name="SAPBEXHLevel2X 12 7 2" xfId="45302"/>
    <cellStyle name="SAPBEXHLevel2X 12 8" xfId="45303"/>
    <cellStyle name="SAPBEXHLevel2X 12_Other Benefits Allocation %" xfId="45304"/>
    <cellStyle name="SAPBEXHLevel2X 13" xfId="45305"/>
    <cellStyle name="SAPBEXHLevel2X 13 2" xfId="45306"/>
    <cellStyle name="SAPBEXHLevel2X 13 2 2" xfId="45307"/>
    <cellStyle name="SAPBEXHLevel2X 13 2 2 2" xfId="45308"/>
    <cellStyle name="SAPBEXHLevel2X 13 2 3" xfId="45309"/>
    <cellStyle name="SAPBEXHLevel2X 13 3" xfId="45310"/>
    <cellStyle name="SAPBEXHLevel2X 13 3 2" xfId="45311"/>
    <cellStyle name="SAPBEXHLevel2X 13 3 2 2" xfId="45312"/>
    <cellStyle name="SAPBEXHLevel2X 13 3 3" xfId="45313"/>
    <cellStyle name="SAPBEXHLevel2X 13 4" xfId="45314"/>
    <cellStyle name="SAPBEXHLevel2X 13 4 2" xfId="45315"/>
    <cellStyle name="SAPBEXHLevel2X 13 5" xfId="45316"/>
    <cellStyle name="SAPBEXHLevel2X 13 5 2" xfId="45317"/>
    <cellStyle name="SAPBEXHLevel2X 13 6" xfId="45318"/>
    <cellStyle name="SAPBEXHLevel2X 14" xfId="45319"/>
    <cellStyle name="SAPBEXHLevel2X 14 2" xfId="45320"/>
    <cellStyle name="SAPBEXHLevel2X 14 2 2" xfId="45321"/>
    <cellStyle name="SAPBEXHLevel2X 14 2 2 2" xfId="45322"/>
    <cellStyle name="SAPBEXHLevel2X 14 2 3" xfId="45323"/>
    <cellStyle name="SAPBEXHLevel2X 14 3" xfId="45324"/>
    <cellStyle name="SAPBEXHLevel2X 14 3 2" xfId="45325"/>
    <cellStyle name="SAPBEXHLevel2X 14 3 2 2" xfId="45326"/>
    <cellStyle name="SAPBEXHLevel2X 14 3 3" xfId="45327"/>
    <cellStyle name="SAPBEXHLevel2X 14 4" xfId="45328"/>
    <cellStyle name="SAPBEXHLevel2X 14 4 2" xfId="45329"/>
    <cellStyle name="SAPBEXHLevel2X 14 5" xfId="45330"/>
    <cellStyle name="SAPBEXHLevel2X 14 5 2" xfId="45331"/>
    <cellStyle name="SAPBEXHLevel2X 14 6" xfId="45332"/>
    <cellStyle name="SAPBEXHLevel2X 15" xfId="45333"/>
    <cellStyle name="SAPBEXHLevel2X 15 2" xfId="45334"/>
    <cellStyle name="SAPBEXHLevel2X 15 2 2" xfId="45335"/>
    <cellStyle name="SAPBEXHLevel2X 15 2 2 2" xfId="45336"/>
    <cellStyle name="SAPBEXHLevel2X 15 2 3" xfId="45337"/>
    <cellStyle name="SAPBEXHLevel2X 15 3" xfId="45338"/>
    <cellStyle name="SAPBEXHLevel2X 15 3 2" xfId="45339"/>
    <cellStyle name="SAPBEXHLevel2X 15 3 2 2" xfId="45340"/>
    <cellStyle name="SAPBEXHLevel2X 15 3 3" xfId="45341"/>
    <cellStyle name="SAPBEXHLevel2X 15 4" xfId="45342"/>
    <cellStyle name="SAPBEXHLevel2X 15 4 2" xfId="45343"/>
    <cellStyle name="SAPBEXHLevel2X 15 5" xfId="45344"/>
    <cellStyle name="SAPBEXHLevel2X 15 5 2" xfId="45345"/>
    <cellStyle name="SAPBEXHLevel2X 15 6" xfId="45346"/>
    <cellStyle name="SAPBEXHLevel2X 16" xfId="45347"/>
    <cellStyle name="SAPBEXHLevel2X 16 2" xfId="45348"/>
    <cellStyle name="SAPBEXHLevel2X 16 2 2" xfId="45349"/>
    <cellStyle name="SAPBEXHLevel2X 16 3" xfId="45350"/>
    <cellStyle name="SAPBEXHLevel2X 17" xfId="45351"/>
    <cellStyle name="SAPBEXHLevel2X 17 2" xfId="45352"/>
    <cellStyle name="SAPBEXHLevel2X 17 2 2" xfId="45353"/>
    <cellStyle name="SAPBEXHLevel2X 17 3" xfId="45354"/>
    <cellStyle name="SAPBEXHLevel2X 18" xfId="45355"/>
    <cellStyle name="SAPBEXHLevel2X 18 2" xfId="45356"/>
    <cellStyle name="SAPBEXHLevel2X 18 2 2" xfId="45357"/>
    <cellStyle name="SAPBEXHLevel2X 18 3" xfId="45358"/>
    <cellStyle name="SAPBEXHLevel2X 19" xfId="45359"/>
    <cellStyle name="SAPBEXHLevel2X 19 2" xfId="45360"/>
    <cellStyle name="SAPBEXHLevel2X 19 2 2" xfId="45361"/>
    <cellStyle name="SAPBEXHLevel2X 19 3" xfId="45362"/>
    <cellStyle name="SAPBEXHLevel2X 2" xfId="45363"/>
    <cellStyle name="SAPBEXHLevel2X 2 10" xfId="45364"/>
    <cellStyle name="SAPBEXHLevel2X 2 10 2" xfId="45365"/>
    <cellStyle name="SAPBEXHLevel2X 2 10 2 2" xfId="45366"/>
    <cellStyle name="SAPBEXHLevel2X 2 10 3" xfId="45367"/>
    <cellStyle name="SAPBEXHLevel2X 2 11" xfId="45368"/>
    <cellStyle name="SAPBEXHLevel2X 2 11 2" xfId="45369"/>
    <cellStyle name="SAPBEXHLevel2X 2 11 2 2" xfId="45370"/>
    <cellStyle name="SAPBEXHLevel2X 2 11 3" xfId="45371"/>
    <cellStyle name="SAPBEXHLevel2X 2 12" xfId="45372"/>
    <cellStyle name="SAPBEXHLevel2X 2 12 2" xfId="45373"/>
    <cellStyle name="SAPBEXHLevel2X 2 12 3" xfId="45374"/>
    <cellStyle name="SAPBEXHLevel2X 2 13" xfId="45375"/>
    <cellStyle name="SAPBEXHLevel2X 2 13 2" xfId="45376"/>
    <cellStyle name="SAPBEXHLevel2X 2 13 3" xfId="45377"/>
    <cellStyle name="SAPBEXHLevel2X 2 14" xfId="45378"/>
    <cellStyle name="SAPBEXHLevel2X 2 14 2" xfId="45379"/>
    <cellStyle name="SAPBEXHLevel2X 2 14 3" xfId="45380"/>
    <cellStyle name="SAPBEXHLevel2X 2 15" xfId="45381"/>
    <cellStyle name="SAPBEXHLevel2X 2 16" xfId="45382"/>
    <cellStyle name="SAPBEXHLevel2X 2 2" xfId="45383"/>
    <cellStyle name="SAPBEXHLevel2X 2 2 10" xfId="45384"/>
    <cellStyle name="SAPBEXHLevel2X 2 2 10 2" xfId="45385"/>
    <cellStyle name="SAPBEXHLevel2X 2 2 10 2 2" xfId="45386"/>
    <cellStyle name="SAPBEXHLevel2X 2 2 10 3" xfId="45387"/>
    <cellStyle name="SAPBEXHLevel2X 2 2 11" xfId="45388"/>
    <cellStyle name="SAPBEXHLevel2X 2 2 11 2" xfId="45389"/>
    <cellStyle name="SAPBEXHLevel2X 2 2 11 2 2" xfId="45390"/>
    <cellStyle name="SAPBEXHLevel2X 2 2 11 3" xfId="45391"/>
    <cellStyle name="SAPBEXHLevel2X 2 2 12" xfId="45392"/>
    <cellStyle name="SAPBEXHLevel2X 2 2 2" xfId="45393"/>
    <cellStyle name="SAPBEXHLevel2X 2 2 2 2" xfId="45394"/>
    <cellStyle name="SAPBEXHLevel2X 2 2 2 2 2" xfId="45395"/>
    <cellStyle name="SAPBEXHLevel2X 2 2 2 2 2 2" xfId="45396"/>
    <cellStyle name="SAPBEXHLevel2X 2 2 2 2 2 2 2" xfId="45397"/>
    <cellStyle name="SAPBEXHLevel2X 2 2 2 2 2 3" xfId="45398"/>
    <cellStyle name="SAPBEXHLevel2X 2 2 2 2 3" xfId="45399"/>
    <cellStyle name="SAPBEXHLevel2X 2 2 2 2 3 2" xfId="45400"/>
    <cellStyle name="SAPBEXHLevel2X 2 2 2 2 3 2 2" xfId="45401"/>
    <cellStyle name="SAPBEXHLevel2X 2 2 2 2 3 3" xfId="45402"/>
    <cellStyle name="SAPBEXHLevel2X 2 2 2 2 4" xfId="45403"/>
    <cellStyle name="SAPBEXHLevel2X 2 2 2 2 4 2" xfId="45404"/>
    <cellStyle name="SAPBEXHLevel2X 2 2 2 2 5" xfId="45405"/>
    <cellStyle name="SAPBEXHLevel2X 2 2 2 2 5 2" xfId="45406"/>
    <cellStyle name="SAPBEXHLevel2X 2 2 2 2 6" xfId="45407"/>
    <cellStyle name="SAPBEXHLevel2X 2 2 2 3" xfId="45408"/>
    <cellStyle name="SAPBEXHLevel2X 2 2 2 3 2" xfId="45409"/>
    <cellStyle name="SAPBEXHLevel2X 2 2 2 3 2 2" xfId="45410"/>
    <cellStyle name="SAPBEXHLevel2X 2 2 2 3 2 2 2" xfId="45411"/>
    <cellStyle name="SAPBEXHLevel2X 2 2 2 3 2 3" xfId="45412"/>
    <cellStyle name="SAPBEXHLevel2X 2 2 2 3 3" xfId="45413"/>
    <cellStyle name="SAPBEXHLevel2X 2 2 2 3 3 2" xfId="45414"/>
    <cellStyle name="SAPBEXHLevel2X 2 2 2 3 3 2 2" xfId="45415"/>
    <cellStyle name="SAPBEXHLevel2X 2 2 2 3 3 3" xfId="45416"/>
    <cellStyle name="SAPBEXHLevel2X 2 2 2 3 4" xfId="45417"/>
    <cellStyle name="SAPBEXHLevel2X 2 2 2 3 4 2" xfId="45418"/>
    <cellStyle name="SAPBEXHLevel2X 2 2 2 3 5" xfId="45419"/>
    <cellStyle name="SAPBEXHLevel2X 2 2 2 3 5 2" xfId="45420"/>
    <cellStyle name="SAPBEXHLevel2X 2 2 2 3 6" xfId="45421"/>
    <cellStyle name="SAPBEXHLevel2X 2 2 2 4" xfId="45422"/>
    <cellStyle name="SAPBEXHLevel2X 2 2 2 4 2" xfId="45423"/>
    <cellStyle name="SAPBEXHLevel2X 2 2 2 4 2 2" xfId="45424"/>
    <cellStyle name="SAPBEXHLevel2X 2 2 2 4 2 3" xfId="45425"/>
    <cellStyle name="SAPBEXHLevel2X 2 2 2 4 3" xfId="45426"/>
    <cellStyle name="SAPBEXHLevel2X 2 2 2 4 4" xfId="45427"/>
    <cellStyle name="SAPBEXHLevel2X 2 2 2 5" xfId="45428"/>
    <cellStyle name="SAPBEXHLevel2X 2 2 2 5 2" xfId="45429"/>
    <cellStyle name="SAPBEXHLevel2X 2 2 2 5 2 2" xfId="45430"/>
    <cellStyle name="SAPBEXHLevel2X 2 2 2 5 2 3" xfId="45431"/>
    <cellStyle name="SAPBEXHLevel2X 2 2 2 5 3" xfId="45432"/>
    <cellStyle name="SAPBEXHLevel2X 2 2 2 5 4" xfId="45433"/>
    <cellStyle name="SAPBEXHLevel2X 2 2 2 6" xfId="45434"/>
    <cellStyle name="SAPBEXHLevel2X 2 2 2 6 2" xfId="45435"/>
    <cellStyle name="SAPBEXHLevel2X 2 2 2 6 2 2" xfId="45436"/>
    <cellStyle name="SAPBEXHLevel2X 2 2 2 6 2 3" xfId="45437"/>
    <cellStyle name="SAPBEXHLevel2X 2 2 2 6 3" xfId="45438"/>
    <cellStyle name="SAPBEXHLevel2X 2 2 2 6 4" xfId="45439"/>
    <cellStyle name="SAPBEXHLevel2X 2 2 2 7" xfId="45440"/>
    <cellStyle name="SAPBEXHLevel2X 2 2 2 7 2" xfId="45441"/>
    <cellStyle name="SAPBEXHLevel2X 2 2 2 7 3" xfId="45442"/>
    <cellStyle name="SAPBEXHLevel2X 2 2 2 8" xfId="45443"/>
    <cellStyle name="SAPBEXHLevel2X 2 2 2 9" xfId="45444"/>
    <cellStyle name="SAPBEXHLevel2X 2 2 2_Other Benefits Allocation %" xfId="45445"/>
    <cellStyle name="SAPBEXHLevel2X 2 2 3" xfId="45446"/>
    <cellStyle name="SAPBEXHLevel2X 2 2 3 2" xfId="45447"/>
    <cellStyle name="SAPBEXHLevel2X 2 2 3 2 2" xfId="45448"/>
    <cellStyle name="SAPBEXHLevel2X 2 2 3 2 2 2" xfId="45449"/>
    <cellStyle name="SAPBEXHLevel2X 2 2 3 2 2 3" xfId="45450"/>
    <cellStyle name="SAPBEXHLevel2X 2 2 3 2 3" xfId="45451"/>
    <cellStyle name="SAPBEXHLevel2X 2 2 3 2 4" xfId="45452"/>
    <cellStyle name="SAPBEXHLevel2X 2 2 3 3" xfId="45453"/>
    <cellStyle name="SAPBEXHLevel2X 2 2 3 3 2" xfId="45454"/>
    <cellStyle name="SAPBEXHLevel2X 2 2 3 3 2 2" xfId="45455"/>
    <cellStyle name="SAPBEXHLevel2X 2 2 3 3 2 3" xfId="45456"/>
    <cellStyle name="SAPBEXHLevel2X 2 2 3 3 3" xfId="45457"/>
    <cellStyle name="SAPBEXHLevel2X 2 2 3 3 4" xfId="45458"/>
    <cellStyle name="SAPBEXHLevel2X 2 2 3 4" xfId="45459"/>
    <cellStyle name="SAPBEXHLevel2X 2 2 3 4 2" xfId="45460"/>
    <cellStyle name="SAPBEXHLevel2X 2 2 3 4 2 2" xfId="45461"/>
    <cellStyle name="SAPBEXHLevel2X 2 2 3 4 2 3" xfId="45462"/>
    <cellStyle name="SAPBEXHLevel2X 2 2 3 4 3" xfId="45463"/>
    <cellStyle name="SAPBEXHLevel2X 2 2 3 4 4" xfId="45464"/>
    <cellStyle name="SAPBEXHLevel2X 2 2 3 5" xfId="45465"/>
    <cellStyle name="SAPBEXHLevel2X 2 2 3 5 2" xfId="45466"/>
    <cellStyle name="SAPBEXHLevel2X 2 2 3 5 2 2" xfId="45467"/>
    <cellStyle name="SAPBEXHLevel2X 2 2 3 5 2 3" xfId="45468"/>
    <cellStyle name="SAPBEXHLevel2X 2 2 3 5 3" xfId="45469"/>
    <cellStyle name="SAPBEXHLevel2X 2 2 3 5 4" xfId="45470"/>
    <cellStyle name="SAPBEXHLevel2X 2 2 3 6" xfId="45471"/>
    <cellStyle name="SAPBEXHLevel2X 2 2 3 6 2" xfId="45472"/>
    <cellStyle name="SAPBEXHLevel2X 2 2 3 6 2 2" xfId="45473"/>
    <cellStyle name="SAPBEXHLevel2X 2 2 3 6 2 3" xfId="45474"/>
    <cellStyle name="SAPBEXHLevel2X 2 2 3 6 3" xfId="45475"/>
    <cellStyle name="SAPBEXHLevel2X 2 2 3 6 4" xfId="45476"/>
    <cellStyle name="SAPBEXHLevel2X 2 2 3 7" xfId="45477"/>
    <cellStyle name="SAPBEXHLevel2X 2 2 3 7 2" xfId="45478"/>
    <cellStyle name="SAPBEXHLevel2X 2 2 3 7 3" xfId="45479"/>
    <cellStyle name="SAPBEXHLevel2X 2 2 3 8" xfId="45480"/>
    <cellStyle name="SAPBEXHLevel2X 2 2 3 9" xfId="45481"/>
    <cellStyle name="SAPBEXHLevel2X 2 2 4" xfId="45482"/>
    <cellStyle name="SAPBEXHLevel2X 2 2 4 2" xfId="45483"/>
    <cellStyle name="SAPBEXHLevel2X 2 2 4 2 2" xfId="45484"/>
    <cellStyle name="SAPBEXHLevel2X 2 2 4 2 2 2" xfId="45485"/>
    <cellStyle name="SAPBEXHLevel2X 2 2 4 2 2 3" xfId="45486"/>
    <cellStyle name="SAPBEXHLevel2X 2 2 4 2 3" xfId="45487"/>
    <cellStyle name="SAPBEXHLevel2X 2 2 4 2 4" xfId="45488"/>
    <cellStyle name="SAPBEXHLevel2X 2 2 4 3" xfId="45489"/>
    <cellStyle name="SAPBEXHLevel2X 2 2 4 3 2" xfId="45490"/>
    <cellStyle name="SAPBEXHLevel2X 2 2 4 3 2 2" xfId="45491"/>
    <cellStyle name="SAPBEXHLevel2X 2 2 4 3 2 3" xfId="45492"/>
    <cellStyle name="SAPBEXHLevel2X 2 2 4 3 3" xfId="45493"/>
    <cellStyle name="SAPBEXHLevel2X 2 2 4 3 4" xfId="45494"/>
    <cellStyle name="SAPBEXHLevel2X 2 2 4 4" xfId="45495"/>
    <cellStyle name="SAPBEXHLevel2X 2 2 4 4 2" xfId="45496"/>
    <cellStyle name="SAPBEXHLevel2X 2 2 4 4 2 2" xfId="45497"/>
    <cellStyle name="SAPBEXHLevel2X 2 2 4 4 2 3" xfId="45498"/>
    <cellStyle name="SAPBEXHLevel2X 2 2 4 4 3" xfId="45499"/>
    <cellStyle name="SAPBEXHLevel2X 2 2 4 4 4" xfId="45500"/>
    <cellStyle name="SAPBEXHLevel2X 2 2 4 5" xfId="45501"/>
    <cellStyle name="SAPBEXHLevel2X 2 2 4 5 2" xfId="45502"/>
    <cellStyle name="SAPBEXHLevel2X 2 2 4 5 2 2" xfId="45503"/>
    <cellStyle name="SAPBEXHLevel2X 2 2 4 5 2 3" xfId="45504"/>
    <cellStyle name="SAPBEXHLevel2X 2 2 4 5 3" xfId="45505"/>
    <cellStyle name="SAPBEXHLevel2X 2 2 4 5 4" xfId="45506"/>
    <cellStyle name="SAPBEXHLevel2X 2 2 4 6" xfId="45507"/>
    <cellStyle name="SAPBEXHLevel2X 2 2 4 6 2" xfId="45508"/>
    <cellStyle name="SAPBEXHLevel2X 2 2 4 6 2 2" xfId="45509"/>
    <cellStyle name="SAPBEXHLevel2X 2 2 4 6 2 3" xfId="45510"/>
    <cellStyle name="SAPBEXHLevel2X 2 2 4 6 3" xfId="45511"/>
    <cellStyle name="SAPBEXHLevel2X 2 2 4 6 4" xfId="45512"/>
    <cellStyle name="SAPBEXHLevel2X 2 2 4 7" xfId="45513"/>
    <cellStyle name="SAPBEXHLevel2X 2 2 4 7 2" xfId="45514"/>
    <cellStyle name="SAPBEXHLevel2X 2 2 4 7 3" xfId="45515"/>
    <cellStyle name="SAPBEXHLevel2X 2 2 4 8" xfId="45516"/>
    <cellStyle name="SAPBEXHLevel2X 2 2 4 9" xfId="45517"/>
    <cellStyle name="SAPBEXHLevel2X 2 2 5" xfId="45518"/>
    <cellStyle name="SAPBEXHLevel2X 2 2 5 2" xfId="45519"/>
    <cellStyle name="SAPBEXHLevel2X 2 2 5 2 2" xfId="45520"/>
    <cellStyle name="SAPBEXHLevel2X 2 2 5 2 3" xfId="45521"/>
    <cellStyle name="SAPBEXHLevel2X 2 2 5 3" xfId="45522"/>
    <cellStyle name="SAPBEXHLevel2X 2 2 5 4" xfId="45523"/>
    <cellStyle name="SAPBEXHLevel2X 2 2 6" xfId="45524"/>
    <cellStyle name="SAPBEXHLevel2X 2 2 6 2" xfId="45525"/>
    <cellStyle name="SAPBEXHLevel2X 2 2 6 2 2" xfId="45526"/>
    <cellStyle name="SAPBEXHLevel2X 2 2 6 2 3" xfId="45527"/>
    <cellStyle name="SAPBEXHLevel2X 2 2 6 3" xfId="45528"/>
    <cellStyle name="SAPBEXHLevel2X 2 2 6 4" xfId="45529"/>
    <cellStyle name="SAPBEXHLevel2X 2 2 7" xfId="45530"/>
    <cellStyle name="SAPBEXHLevel2X 2 2 7 2" xfId="45531"/>
    <cellStyle name="SAPBEXHLevel2X 2 2 7 2 2" xfId="45532"/>
    <cellStyle name="SAPBEXHLevel2X 2 2 7 2 3" xfId="45533"/>
    <cellStyle name="SAPBEXHLevel2X 2 2 7 3" xfId="45534"/>
    <cellStyle name="SAPBEXHLevel2X 2 2 7 4" xfId="45535"/>
    <cellStyle name="SAPBEXHLevel2X 2 2 8" xfId="45536"/>
    <cellStyle name="SAPBEXHLevel2X 2 2 8 2" xfId="45537"/>
    <cellStyle name="SAPBEXHLevel2X 2 2 8 2 2" xfId="45538"/>
    <cellStyle name="SAPBEXHLevel2X 2 2 8 2 3" xfId="45539"/>
    <cellStyle name="SAPBEXHLevel2X 2 2 8 3" xfId="45540"/>
    <cellStyle name="SAPBEXHLevel2X 2 2 8 4" xfId="45541"/>
    <cellStyle name="SAPBEXHLevel2X 2 2 9" xfId="45542"/>
    <cellStyle name="SAPBEXHLevel2X 2 2 9 2" xfId="45543"/>
    <cellStyle name="SAPBEXHLevel2X 2 2 9 2 2" xfId="45544"/>
    <cellStyle name="SAPBEXHLevel2X 2 2 9 2 3" xfId="45545"/>
    <cellStyle name="SAPBEXHLevel2X 2 2 9 3" xfId="45546"/>
    <cellStyle name="SAPBEXHLevel2X 2 2 9 4" xfId="45547"/>
    <cellStyle name="SAPBEXHLevel2X 2 2_Other Benefits Allocation %" xfId="45548"/>
    <cellStyle name="SAPBEXHLevel2X 2 3" xfId="45549"/>
    <cellStyle name="SAPBEXHLevel2X 2 3 10" xfId="45550"/>
    <cellStyle name="SAPBEXHLevel2X 2 3 10 2" xfId="45551"/>
    <cellStyle name="SAPBEXHLevel2X 2 3 10 2 2" xfId="45552"/>
    <cellStyle name="SAPBEXHLevel2X 2 3 10 3" xfId="45553"/>
    <cellStyle name="SAPBEXHLevel2X 2 3 11" xfId="45554"/>
    <cellStyle name="SAPBEXHLevel2X 2 3 11 2" xfId="45555"/>
    <cellStyle name="SAPBEXHLevel2X 2 3 11 2 2" xfId="45556"/>
    <cellStyle name="SAPBEXHLevel2X 2 3 11 3" xfId="45557"/>
    <cellStyle name="SAPBEXHLevel2X 2 3 12" xfId="45558"/>
    <cellStyle name="SAPBEXHLevel2X 2 3 2" xfId="45559"/>
    <cellStyle name="SAPBEXHLevel2X 2 3 2 2" xfId="45560"/>
    <cellStyle name="SAPBEXHLevel2X 2 3 2 2 2" xfId="45561"/>
    <cellStyle name="SAPBEXHLevel2X 2 3 2 2 2 2" xfId="45562"/>
    <cellStyle name="SAPBEXHLevel2X 2 3 2 2 2 2 2" xfId="45563"/>
    <cellStyle name="SAPBEXHLevel2X 2 3 2 2 2 3" xfId="45564"/>
    <cellStyle name="SAPBEXHLevel2X 2 3 2 2 3" xfId="45565"/>
    <cellStyle name="SAPBEXHLevel2X 2 3 2 2 3 2" xfId="45566"/>
    <cellStyle name="SAPBEXHLevel2X 2 3 2 2 3 2 2" xfId="45567"/>
    <cellStyle name="SAPBEXHLevel2X 2 3 2 2 3 3" xfId="45568"/>
    <cellStyle name="SAPBEXHLevel2X 2 3 2 2 4" xfId="45569"/>
    <cellStyle name="SAPBEXHLevel2X 2 3 2 2 4 2" xfId="45570"/>
    <cellStyle name="SAPBEXHLevel2X 2 3 2 2 5" xfId="45571"/>
    <cellStyle name="SAPBEXHLevel2X 2 3 2 2 5 2" xfId="45572"/>
    <cellStyle name="SAPBEXHLevel2X 2 3 2 2 6" xfId="45573"/>
    <cellStyle name="SAPBEXHLevel2X 2 3 2 3" xfId="45574"/>
    <cellStyle name="SAPBEXHLevel2X 2 3 2 3 2" xfId="45575"/>
    <cellStyle name="SAPBEXHLevel2X 2 3 2 3 2 2" xfId="45576"/>
    <cellStyle name="SAPBEXHLevel2X 2 3 2 3 2 2 2" xfId="45577"/>
    <cellStyle name="SAPBEXHLevel2X 2 3 2 3 2 3" xfId="45578"/>
    <cellStyle name="SAPBEXHLevel2X 2 3 2 3 3" xfId="45579"/>
    <cellStyle name="SAPBEXHLevel2X 2 3 2 3 3 2" xfId="45580"/>
    <cellStyle name="SAPBEXHLevel2X 2 3 2 3 3 2 2" xfId="45581"/>
    <cellStyle name="SAPBEXHLevel2X 2 3 2 3 3 3" xfId="45582"/>
    <cellStyle name="SAPBEXHLevel2X 2 3 2 3 4" xfId="45583"/>
    <cellStyle name="SAPBEXHLevel2X 2 3 2 3 4 2" xfId="45584"/>
    <cellStyle name="SAPBEXHLevel2X 2 3 2 3 5" xfId="45585"/>
    <cellStyle name="SAPBEXHLevel2X 2 3 2 3 5 2" xfId="45586"/>
    <cellStyle name="SAPBEXHLevel2X 2 3 2 3 6" xfId="45587"/>
    <cellStyle name="SAPBEXHLevel2X 2 3 2 4" xfId="45588"/>
    <cellStyle name="SAPBEXHLevel2X 2 3 2 4 2" xfId="45589"/>
    <cellStyle name="SAPBEXHLevel2X 2 3 2 4 2 2" xfId="45590"/>
    <cellStyle name="SAPBEXHLevel2X 2 3 2 4 3" xfId="45591"/>
    <cellStyle name="SAPBEXHLevel2X 2 3 2 5" xfId="45592"/>
    <cellStyle name="SAPBEXHLevel2X 2 3 2 5 2" xfId="45593"/>
    <cellStyle name="SAPBEXHLevel2X 2 3 2 5 2 2" xfId="45594"/>
    <cellStyle name="SAPBEXHLevel2X 2 3 2 5 3" xfId="45595"/>
    <cellStyle name="SAPBEXHLevel2X 2 3 2 6" xfId="45596"/>
    <cellStyle name="SAPBEXHLevel2X 2 3 2 6 2" xfId="45597"/>
    <cellStyle name="SAPBEXHLevel2X 2 3 2 7" xfId="45598"/>
    <cellStyle name="SAPBEXHLevel2X 2 3 2 7 2" xfId="45599"/>
    <cellStyle name="SAPBEXHLevel2X 2 3 2 8" xfId="45600"/>
    <cellStyle name="SAPBEXHLevel2X 2 3 2_Other Benefits Allocation %" xfId="45601"/>
    <cellStyle name="SAPBEXHLevel2X 2 3 3" xfId="45602"/>
    <cellStyle name="SAPBEXHLevel2X 2 3 3 2" xfId="45603"/>
    <cellStyle name="SAPBEXHLevel2X 2 3 3 2 2" xfId="45604"/>
    <cellStyle name="SAPBEXHLevel2X 2 3 3 2 3" xfId="45605"/>
    <cellStyle name="SAPBEXHLevel2X 2 3 3 3" xfId="45606"/>
    <cellStyle name="SAPBEXHLevel2X 2 3 3 4" xfId="45607"/>
    <cellStyle name="SAPBEXHLevel2X 2 3 4" xfId="45608"/>
    <cellStyle name="SAPBEXHLevel2X 2 3 4 2" xfId="45609"/>
    <cellStyle name="SAPBEXHLevel2X 2 3 4 2 2" xfId="45610"/>
    <cellStyle name="SAPBEXHLevel2X 2 3 4 2 3" xfId="45611"/>
    <cellStyle name="SAPBEXHLevel2X 2 3 4 3" xfId="45612"/>
    <cellStyle name="SAPBEXHLevel2X 2 3 4 4" xfId="45613"/>
    <cellStyle name="SAPBEXHLevel2X 2 3 5" xfId="45614"/>
    <cellStyle name="SAPBEXHLevel2X 2 3 5 2" xfId="45615"/>
    <cellStyle name="SAPBEXHLevel2X 2 3 5 2 2" xfId="45616"/>
    <cellStyle name="SAPBEXHLevel2X 2 3 5 2 3" xfId="45617"/>
    <cellStyle name="SAPBEXHLevel2X 2 3 5 3" xfId="45618"/>
    <cellStyle name="SAPBEXHLevel2X 2 3 5 4" xfId="45619"/>
    <cellStyle name="SAPBEXHLevel2X 2 3 6" xfId="45620"/>
    <cellStyle name="SAPBEXHLevel2X 2 3 6 2" xfId="45621"/>
    <cellStyle name="SAPBEXHLevel2X 2 3 6 2 2" xfId="45622"/>
    <cellStyle name="SAPBEXHLevel2X 2 3 6 2 3" xfId="45623"/>
    <cellStyle name="SAPBEXHLevel2X 2 3 6 3" xfId="45624"/>
    <cellStyle name="SAPBEXHLevel2X 2 3 6 4" xfId="45625"/>
    <cellStyle name="SAPBEXHLevel2X 2 3 7" xfId="45626"/>
    <cellStyle name="SAPBEXHLevel2X 2 3 7 2" xfId="45627"/>
    <cellStyle name="SAPBEXHLevel2X 2 3 7 2 2" xfId="45628"/>
    <cellStyle name="SAPBEXHLevel2X 2 3 7 3" xfId="45629"/>
    <cellStyle name="SAPBEXHLevel2X 2 3 8" xfId="45630"/>
    <cellStyle name="SAPBEXHLevel2X 2 3 8 2" xfId="45631"/>
    <cellStyle name="SAPBEXHLevel2X 2 3 8 2 2" xfId="45632"/>
    <cellStyle name="SAPBEXHLevel2X 2 3 8 3" xfId="45633"/>
    <cellStyle name="SAPBEXHLevel2X 2 3 9" xfId="45634"/>
    <cellStyle name="SAPBEXHLevel2X 2 3 9 2" xfId="45635"/>
    <cellStyle name="SAPBEXHLevel2X 2 3 9 2 2" xfId="45636"/>
    <cellStyle name="SAPBEXHLevel2X 2 3 9 3" xfId="45637"/>
    <cellStyle name="SAPBEXHLevel2X 2 3_Other Benefits Allocation %" xfId="45638"/>
    <cellStyle name="SAPBEXHLevel2X 2 4" xfId="45639"/>
    <cellStyle name="SAPBEXHLevel2X 2 4 2" xfId="45640"/>
    <cellStyle name="SAPBEXHLevel2X 2 4 2 2" xfId="45641"/>
    <cellStyle name="SAPBEXHLevel2X 2 4 2 2 2" xfId="45642"/>
    <cellStyle name="SAPBEXHLevel2X 2 4 2 2 3" xfId="45643"/>
    <cellStyle name="SAPBEXHLevel2X 2 4 2 3" xfId="45644"/>
    <cellStyle name="SAPBEXHLevel2X 2 4 2 4" xfId="45645"/>
    <cellStyle name="SAPBEXHLevel2X 2 4 3" xfId="45646"/>
    <cellStyle name="SAPBEXHLevel2X 2 4 3 2" xfId="45647"/>
    <cellStyle name="SAPBEXHLevel2X 2 4 3 2 2" xfId="45648"/>
    <cellStyle name="SAPBEXHLevel2X 2 4 3 2 3" xfId="45649"/>
    <cellStyle name="SAPBEXHLevel2X 2 4 3 3" xfId="45650"/>
    <cellStyle name="SAPBEXHLevel2X 2 4 3 4" xfId="45651"/>
    <cellStyle name="SAPBEXHLevel2X 2 4 4" xfId="45652"/>
    <cellStyle name="SAPBEXHLevel2X 2 4 4 2" xfId="45653"/>
    <cellStyle name="SAPBEXHLevel2X 2 4 4 2 2" xfId="45654"/>
    <cellStyle name="SAPBEXHLevel2X 2 4 4 2 3" xfId="45655"/>
    <cellStyle name="SAPBEXHLevel2X 2 4 4 3" xfId="45656"/>
    <cellStyle name="SAPBEXHLevel2X 2 4 4 4" xfId="45657"/>
    <cellStyle name="SAPBEXHLevel2X 2 4 5" xfId="45658"/>
    <cellStyle name="SAPBEXHLevel2X 2 4 5 2" xfId="45659"/>
    <cellStyle name="SAPBEXHLevel2X 2 4 5 2 2" xfId="45660"/>
    <cellStyle name="SAPBEXHLevel2X 2 4 5 2 3" xfId="45661"/>
    <cellStyle name="SAPBEXHLevel2X 2 4 5 3" xfId="45662"/>
    <cellStyle name="SAPBEXHLevel2X 2 4 5 4" xfId="45663"/>
    <cellStyle name="SAPBEXHLevel2X 2 4 6" xfId="45664"/>
    <cellStyle name="SAPBEXHLevel2X 2 4 6 2" xfId="45665"/>
    <cellStyle name="SAPBEXHLevel2X 2 4 6 2 2" xfId="45666"/>
    <cellStyle name="SAPBEXHLevel2X 2 4 6 2 3" xfId="45667"/>
    <cellStyle name="SAPBEXHLevel2X 2 4 6 3" xfId="45668"/>
    <cellStyle name="SAPBEXHLevel2X 2 4 6 4" xfId="45669"/>
    <cellStyle name="SAPBEXHLevel2X 2 4 7" xfId="45670"/>
    <cellStyle name="SAPBEXHLevel2X 2 4 7 2" xfId="45671"/>
    <cellStyle name="SAPBEXHLevel2X 2 4 7 3" xfId="45672"/>
    <cellStyle name="SAPBEXHLevel2X 2 4 8" xfId="45673"/>
    <cellStyle name="SAPBEXHLevel2X 2 4 9" xfId="45674"/>
    <cellStyle name="SAPBEXHLevel2X 2 5" xfId="45675"/>
    <cellStyle name="SAPBEXHLevel2X 2 5 2" xfId="45676"/>
    <cellStyle name="SAPBEXHLevel2X 2 5 2 2" xfId="45677"/>
    <cellStyle name="SAPBEXHLevel2X 2 5 2 2 2" xfId="45678"/>
    <cellStyle name="SAPBEXHLevel2X 2 5 2 2 2 2" xfId="45679"/>
    <cellStyle name="SAPBEXHLevel2X 2 5 2 2 3" xfId="45680"/>
    <cellStyle name="SAPBEXHLevel2X 2 5 2 3" xfId="45681"/>
    <cellStyle name="SAPBEXHLevel2X 2 5 2 3 2" xfId="45682"/>
    <cellStyle name="SAPBEXHLevel2X 2 5 2 3 2 2" xfId="45683"/>
    <cellStyle name="SAPBEXHLevel2X 2 5 2 3 3" xfId="45684"/>
    <cellStyle name="SAPBEXHLevel2X 2 5 2 4" xfId="45685"/>
    <cellStyle name="SAPBEXHLevel2X 2 5 2 4 2" xfId="45686"/>
    <cellStyle name="SAPBEXHLevel2X 2 5 2 5" xfId="45687"/>
    <cellStyle name="SAPBEXHLevel2X 2 5 2 5 2" xfId="45688"/>
    <cellStyle name="SAPBEXHLevel2X 2 5 2 6" xfId="45689"/>
    <cellStyle name="SAPBEXHLevel2X 2 5 3" xfId="45690"/>
    <cellStyle name="SAPBEXHLevel2X 2 5 3 2" xfId="45691"/>
    <cellStyle name="SAPBEXHLevel2X 2 5 3 2 2" xfId="45692"/>
    <cellStyle name="SAPBEXHLevel2X 2 5 3 2 2 2" xfId="45693"/>
    <cellStyle name="SAPBEXHLevel2X 2 5 3 2 3" xfId="45694"/>
    <cellStyle name="SAPBEXHLevel2X 2 5 3 3" xfId="45695"/>
    <cellStyle name="SAPBEXHLevel2X 2 5 3 3 2" xfId="45696"/>
    <cellStyle name="SAPBEXHLevel2X 2 5 3 3 2 2" xfId="45697"/>
    <cellStyle name="SAPBEXHLevel2X 2 5 3 3 3" xfId="45698"/>
    <cellStyle name="SAPBEXHLevel2X 2 5 3 4" xfId="45699"/>
    <cellStyle name="SAPBEXHLevel2X 2 5 3 4 2" xfId="45700"/>
    <cellStyle name="SAPBEXHLevel2X 2 5 3 5" xfId="45701"/>
    <cellStyle name="SAPBEXHLevel2X 2 5 3 5 2" xfId="45702"/>
    <cellStyle name="SAPBEXHLevel2X 2 5 3 6" xfId="45703"/>
    <cellStyle name="SAPBEXHLevel2X 2 5 4" xfId="45704"/>
    <cellStyle name="SAPBEXHLevel2X 2 5 4 2" xfId="45705"/>
    <cellStyle name="SAPBEXHLevel2X 2 5 4 2 2" xfId="45706"/>
    <cellStyle name="SAPBEXHLevel2X 2 5 4 2 3" xfId="45707"/>
    <cellStyle name="SAPBEXHLevel2X 2 5 4 3" xfId="45708"/>
    <cellStyle name="SAPBEXHLevel2X 2 5 4 4" xfId="45709"/>
    <cellStyle name="SAPBEXHLevel2X 2 5 5" xfId="45710"/>
    <cellStyle name="SAPBEXHLevel2X 2 5 5 2" xfId="45711"/>
    <cellStyle name="SAPBEXHLevel2X 2 5 5 2 2" xfId="45712"/>
    <cellStyle name="SAPBEXHLevel2X 2 5 5 2 3" xfId="45713"/>
    <cellStyle name="SAPBEXHLevel2X 2 5 5 3" xfId="45714"/>
    <cellStyle name="SAPBEXHLevel2X 2 5 5 4" xfId="45715"/>
    <cellStyle name="SAPBEXHLevel2X 2 5 6" xfId="45716"/>
    <cellStyle name="SAPBEXHLevel2X 2 5 6 2" xfId="45717"/>
    <cellStyle name="SAPBEXHLevel2X 2 5 6 2 2" xfId="45718"/>
    <cellStyle name="SAPBEXHLevel2X 2 5 6 2 3" xfId="45719"/>
    <cellStyle name="SAPBEXHLevel2X 2 5 6 3" xfId="45720"/>
    <cellStyle name="SAPBEXHLevel2X 2 5 6 4" xfId="45721"/>
    <cellStyle name="SAPBEXHLevel2X 2 5 7" xfId="45722"/>
    <cellStyle name="SAPBEXHLevel2X 2 5 7 2" xfId="45723"/>
    <cellStyle name="SAPBEXHLevel2X 2 5 7 3" xfId="45724"/>
    <cellStyle name="SAPBEXHLevel2X 2 5 8" xfId="45725"/>
    <cellStyle name="SAPBEXHLevel2X 2 5 9" xfId="45726"/>
    <cellStyle name="SAPBEXHLevel2X 2 5_Other Benefits Allocation %" xfId="45727"/>
    <cellStyle name="SAPBEXHLevel2X 2 6" xfId="45728"/>
    <cellStyle name="SAPBEXHLevel2X 2 6 2" xfId="45729"/>
    <cellStyle name="SAPBEXHLevel2X 2 6 2 2" xfId="45730"/>
    <cellStyle name="SAPBEXHLevel2X 2 6 2 3" xfId="45731"/>
    <cellStyle name="SAPBEXHLevel2X 2 6 3" xfId="45732"/>
    <cellStyle name="SAPBEXHLevel2X 2 6 4" xfId="45733"/>
    <cellStyle name="SAPBEXHLevel2X 2 7" xfId="45734"/>
    <cellStyle name="SAPBEXHLevel2X 2 7 2" xfId="45735"/>
    <cellStyle name="SAPBEXHLevel2X 2 7 2 2" xfId="45736"/>
    <cellStyle name="SAPBEXHLevel2X 2 7 2 3" xfId="45737"/>
    <cellStyle name="SAPBEXHLevel2X 2 7 3" xfId="45738"/>
    <cellStyle name="SAPBEXHLevel2X 2 7 4" xfId="45739"/>
    <cellStyle name="SAPBEXHLevel2X 2 8" xfId="45740"/>
    <cellStyle name="SAPBEXHLevel2X 2 8 2" xfId="45741"/>
    <cellStyle name="SAPBEXHLevel2X 2 8 2 2" xfId="45742"/>
    <cellStyle name="SAPBEXHLevel2X 2 8 2 3" xfId="45743"/>
    <cellStyle name="SAPBEXHLevel2X 2 8 3" xfId="45744"/>
    <cellStyle name="SAPBEXHLevel2X 2 8 4" xfId="45745"/>
    <cellStyle name="SAPBEXHLevel2X 2 9" xfId="45746"/>
    <cellStyle name="SAPBEXHLevel2X 2 9 2" xfId="45747"/>
    <cellStyle name="SAPBEXHLevel2X 2 9 2 2" xfId="45748"/>
    <cellStyle name="SAPBEXHLevel2X 2 9 2 3" xfId="45749"/>
    <cellStyle name="SAPBEXHLevel2X 2 9 3" xfId="45750"/>
    <cellStyle name="SAPBEXHLevel2X 2 9 4" xfId="45751"/>
    <cellStyle name="SAPBEXHLevel2X 2_401K Summary" xfId="45752"/>
    <cellStyle name="SAPBEXHLevel2X 20" xfId="45753"/>
    <cellStyle name="SAPBEXHLevel2X 20 2" xfId="45754"/>
    <cellStyle name="SAPBEXHLevel2X 20 2 2" xfId="45755"/>
    <cellStyle name="SAPBEXHLevel2X 20 3" xfId="45756"/>
    <cellStyle name="SAPBEXHLevel2X 21" xfId="45757"/>
    <cellStyle name="SAPBEXHLevel2X 21 2" xfId="45758"/>
    <cellStyle name="SAPBEXHLevel2X 21 2 2" xfId="45759"/>
    <cellStyle name="SAPBEXHLevel2X 21 3" xfId="45760"/>
    <cellStyle name="SAPBEXHLevel2X 22" xfId="45761"/>
    <cellStyle name="SAPBEXHLevel2X 22 2" xfId="45762"/>
    <cellStyle name="SAPBEXHLevel2X 22 2 2" xfId="45763"/>
    <cellStyle name="SAPBEXHLevel2X 22 3" xfId="45764"/>
    <cellStyle name="SAPBEXHLevel2X 23" xfId="45765"/>
    <cellStyle name="SAPBEXHLevel2X 23 2" xfId="45766"/>
    <cellStyle name="SAPBEXHLevel2X 23 2 2" xfId="45767"/>
    <cellStyle name="SAPBEXHLevel2X 23 3" xfId="45768"/>
    <cellStyle name="SAPBEXHLevel2X 24" xfId="45769"/>
    <cellStyle name="SAPBEXHLevel2X 24 2" xfId="45770"/>
    <cellStyle name="SAPBEXHLevel2X 24 2 2" xfId="45771"/>
    <cellStyle name="SAPBEXHLevel2X 24 3" xfId="45772"/>
    <cellStyle name="SAPBEXHLevel2X 25" xfId="45773"/>
    <cellStyle name="SAPBEXHLevel2X 25 2" xfId="45774"/>
    <cellStyle name="SAPBEXHLevel2X 25 2 2" xfId="45775"/>
    <cellStyle name="SAPBEXHLevel2X 25 3" xfId="45776"/>
    <cellStyle name="SAPBEXHLevel2X 26" xfId="45777"/>
    <cellStyle name="SAPBEXHLevel2X 26 2" xfId="45778"/>
    <cellStyle name="SAPBEXHLevel2X 26 2 2" xfId="45779"/>
    <cellStyle name="SAPBEXHLevel2X 26 3" xfId="45780"/>
    <cellStyle name="SAPBEXHLevel2X 27" xfId="45781"/>
    <cellStyle name="SAPBEXHLevel2X 27 2" xfId="45782"/>
    <cellStyle name="SAPBEXHLevel2X 27 2 2" xfId="45783"/>
    <cellStyle name="SAPBEXHLevel2X 27 3" xfId="45784"/>
    <cellStyle name="SAPBEXHLevel2X 28" xfId="45785"/>
    <cellStyle name="SAPBEXHLevel2X 28 2" xfId="45786"/>
    <cellStyle name="SAPBEXHLevel2X 29" xfId="45787"/>
    <cellStyle name="SAPBEXHLevel2X 29 2" xfId="45788"/>
    <cellStyle name="SAPBEXHLevel2X 3" xfId="45789"/>
    <cellStyle name="SAPBEXHLevel2X 3 10" xfId="45790"/>
    <cellStyle name="SAPBEXHLevel2X 3 10 2" xfId="45791"/>
    <cellStyle name="SAPBEXHLevel2X 3 10 2 2" xfId="45792"/>
    <cellStyle name="SAPBEXHLevel2X 3 10 3" xfId="45793"/>
    <cellStyle name="SAPBEXHLevel2X 3 11" xfId="45794"/>
    <cellStyle name="SAPBEXHLevel2X 3 12" xfId="45795"/>
    <cellStyle name="SAPBEXHLevel2X 3 2" xfId="45796"/>
    <cellStyle name="SAPBEXHLevel2X 3 2 2" xfId="45797"/>
    <cellStyle name="SAPBEXHLevel2X 3 2 2 2" xfId="45798"/>
    <cellStyle name="SAPBEXHLevel2X 3 2 2 2 2" xfId="45799"/>
    <cellStyle name="SAPBEXHLevel2X 3 2 2 2 2 2" xfId="45800"/>
    <cellStyle name="SAPBEXHLevel2X 3 2 2 2 2 2 2" xfId="45801"/>
    <cellStyle name="SAPBEXHLevel2X 3 2 2 2 2 3" xfId="45802"/>
    <cellStyle name="SAPBEXHLevel2X 3 2 2 2 3" xfId="45803"/>
    <cellStyle name="SAPBEXHLevel2X 3 2 2 2 3 2" xfId="45804"/>
    <cellStyle name="SAPBEXHLevel2X 3 2 2 2 3 2 2" xfId="45805"/>
    <cellStyle name="SAPBEXHLevel2X 3 2 2 2 3 3" xfId="45806"/>
    <cellStyle name="SAPBEXHLevel2X 3 2 2 2 4" xfId="45807"/>
    <cellStyle name="SAPBEXHLevel2X 3 2 2 2 4 2" xfId="45808"/>
    <cellStyle name="SAPBEXHLevel2X 3 2 2 2 5" xfId="45809"/>
    <cellStyle name="SAPBEXHLevel2X 3 2 2 2 5 2" xfId="45810"/>
    <cellStyle name="SAPBEXHLevel2X 3 2 2 2 6" xfId="45811"/>
    <cellStyle name="SAPBEXHLevel2X 3 2 2 3" xfId="45812"/>
    <cellStyle name="SAPBEXHLevel2X 3 2 2 3 2" xfId="45813"/>
    <cellStyle name="SAPBEXHLevel2X 3 2 2 3 2 2" xfId="45814"/>
    <cellStyle name="SAPBEXHLevel2X 3 2 2 3 2 2 2" xfId="45815"/>
    <cellStyle name="SAPBEXHLevel2X 3 2 2 3 2 3" xfId="45816"/>
    <cellStyle name="SAPBEXHLevel2X 3 2 2 3 3" xfId="45817"/>
    <cellStyle name="SAPBEXHLevel2X 3 2 2 3 3 2" xfId="45818"/>
    <cellStyle name="SAPBEXHLevel2X 3 2 2 3 3 2 2" xfId="45819"/>
    <cellStyle name="SAPBEXHLevel2X 3 2 2 3 3 3" xfId="45820"/>
    <cellStyle name="SAPBEXHLevel2X 3 2 2 3 4" xfId="45821"/>
    <cellStyle name="SAPBEXHLevel2X 3 2 2 3 4 2" xfId="45822"/>
    <cellStyle name="SAPBEXHLevel2X 3 2 2 3 5" xfId="45823"/>
    <cellStyle name="SAPBEXHLevel2X 3 2 2 3 5 2" xfId="45824"/>
    <cellStyle name="SAPBEXHLevel2X 3 2 2 3 6" xfId="45825"/>
    <cellStyle name="SAPBEXHLevel2X 3 2 2 4" xfId="45826"/>
    <cellStyle name="SAPBEXHLevel2X 3 2 2 4 2" xfId="45827"/>
    <cellStyle name="SAPBEXHLevel2X 3 2 2 4 2 2" xfId="45828"/>
    <cellStyle name="SAPBEXHLevel2X 3 2 2 4 3" xfId="45829"/>
    <cellStyle name="SAPBEXHLevel2X 3 2 2 5" xfId="45830"/>
    <cellStyle name="SAPBEXHLevel2X 3 2 2 5 2" xfId="45831"/>
    <cellStyle name="SAPBEXHLevel2X 3 2 2 5 2 2" xfId="45832"/>
    <cellStyle name="SAPBEXHLevel2X 3 2 2 5 3" xfId="45833"/>
    <cellStyle name="SAPBEXHLevel2X 3 2 2 6" xfId="45834"/>
    <cellStyle name="SAPBEXHLevel2X 3 2 2 6 2" xfId="45835"/>
    <cellStyle name="SAPBEXHLevel2X 3 2 2 7" xfId="45836"/>
    <cellStyle name="SAPBEXHLevel2X 3 2 2 7 2" xfId="45837"/>
    <cellStyle name="SAPBEXHLevel2X 3 2 2 8" xfId="45838"/>
    <cellStyle name="SAPBEXHLevel2X 3 2 2_Other Benefits Allocation %" xfId="45839"/>
    <cellStyle name="SAPBEXHLevel2X 3 2 3" xfId="45840"/>
    <cellStyle name="SAPBEXHLevel2X 3 2 3 2" xfId="45841"/>
    <cellStyle name="SAPBEXHLevel2X 3 2 3 2 2" xfId="45842"/>
    <cellStyle name="SAPBEXHLevel2X 3 2 3 2 3" xfId="45843"/>
    <cellStyle name="SAPBEXHLevel2X 3 2 3 3" xfId="45844"/>
    <cellStyle name="SAPBEXHLevel2X 3 2 3 4" xfId="45845"/>
    <cellStyle name="SAPBEXHLevel2X 3 2 4" xfId="45846"/>
    <cellStyle name="SAPBEXHLevel2X 3 2 4 2" xfId="45847"/>
    <cellStyle name="SAPBEXHLevel2X 3 2 4 2 2" xfId="45848"/>
    <cellStyle name="SAPBEXHLevel2X 3 2 4 2 3" xfId="45849"/>
    <cellStyle name="SAPBEXHLevel2X 3 2 4 3" xfId="45850"/>
    <cellStyle name="SAPBEXHLevel2X 3 2 4 4" xfId="45851"/>
    <cellStyle name="SAPBEXHLevel2X 3 2 5" xfId="45852"/>
    <cellStyle name="SAPBEXHLevel2X 3 2 5 2" xfId="45853"/>
    <cellStyle name="SAPBEXHLevel2X 3 2 5 2 2" xfId="45854"/>
    <cellStyle name="SAPBEXHLevel2X 3 2 5 2 3" xfId="45855"/>
    <cellStyle name="SAPBEXHLevel2X 3 2 5 3" xfId="45856"/>
    <cellStyle name="SAPBEXHLevel2X 3 2 5 4" xfId="45857"/>
    <cellStyle name="SAPBEXHLevel2X 3 2 6" xfId="45858"/>
    <cellStyle name="SAPBEXHLevel2X 3 2 6 2" xfId="45859"/>
    <cellStyle name="SAPBEXHLevel2X 3 2 6 2 2" xfId="45860"/>
    <cellStyle name="SAPBEXHLevel2X 3 2 6 2 3" xfId="45861"/>
    <cellStyle name="SAPBEXHLevel2X 3 2 6 3" xfId="45862"/>
    <cellStyle name="SAPBEXHLevel2X 3 2 6 4" xfId="45863"/>
    <cellStyle name="SAPBEXHLevel2X 3 2 7" xfId="45864"/>
    <cellStyle name="SAPBEXHLevel2X 3 2 7 2" xfId="45865"/>
    <cellStyle name="SAPBEXHLevel2X 3 2 7 3" xfId="45866"/>
    <cellStyle name="SAPBEXHLevel2X 3 2 8" xfId="45867"/>
    <cellStyle name="SAPBEXHLevel2X 3 2 9" xfId="45868"/>
    <cellStyle name="SAPBEXHLevel2X 3 2_Other Benefits Allocation %" xfId="45869"/>
    <cellStyle name="SAPBEXHLevel2X 3 3" xfId="45870"/>
    <cellStyle name="SAPBEXHLevel2X 3 3 2" xfId="45871"/>
    <cellStyle name="SAPBEXHLevel2X 3 3 2 2" xfId="45872"/>
    <cellStyle name="SAPBEXHLevel2X 3 3 2 2 2" xfId="45873"/>
    <cellStyle name="SAPBEXHLevel2X 3 3 2 2 2 2" xfId="45874"/>
    <cellStyle name="SAPBEXHLevel2X 3 3 2 2 2 2 2" xfId="45875"/>
    <cellStyle name="SAPBEXHLevel2X 3 3 2 2 2 3" xfId="45876"/>
    <cellStyle name="SAPBEXHLevel2X 3 3 2 2 3" xfId="45877"/>
    <cellStyle name="SAPBEXHLevel2X 3 3 2 2 3 2" xfId="45878"/>
    <cellStyle name="SAPBEXHLevel2X 3 3 2 2 3 2 2" xfId="45879"/>
    <cellStyle name="SAPBEXHLevel2X 3 3 2 2 3 3" xfId="45880"/>
    <cellStyle name="SAPBEXHLevel2X 3 3 2 2 4" xfId="45881"/>
    <cellStyle name="SAPBEXHLevel2X 3 3 2 2 4 2" xfId="45882"/>
    <cellStyle name="SAPBEXHLevel2X 3 3 2 2 5" xfId="45883"/>
    <cellStyle name="SAPBEXHLevel2X 3 3 2 2 5 2" xfId="45884"/>
    <cellStyle name="SAPBEXHLevel2X 3 3 2 2 6" xfId="45885"/>
    <cellStyle name="SAPBEXHLevel2X 3 3 2 3" xfId="45886"/>
    <cellStyle name="SAPBEXHLevel2X 3 3 2 3 2" xfId="45887"/>
    <cellStyle name="SAPBEXHLevel2X 3 3 2 3 2 2" xfId="45888"/>
    <cellStyle name="SAPBEXHLevel2X 3 3 2 3 2 2 2" xfId="45889"/>
    <cellStyle name="SAPBEXHLevel2X 3 3 2 3 2 3" xfId="45890"/>
    <cellStyle name="SAPBEXHLevel2X 3 3 2 3 3" xfId="45891"/>
    <cellStyle name="SAPBEXHLevel2X 3 3 2 3 3 2" xfId="45892"/>
    <cellStyle name="SAPBEXHLevel2X 3 3 2 3 3 2 2" xfId="45893"/>
    <cellStyle name="SAPBEXHLevel2X 3 3 2 3 3 3" xfId="45894"/>
    <cellStyle name="SAPBEXHLevel2X 3 3 2 3 4" xfId="45895"/>
    <cellStyle name="SAPBEXHLevel2X 3 3 2 3 4 2" xfId="45896"/>
    <cellStyle name="SAPBEXHLevel2X 3 3 2 3 5" xfId="45897"/>
    <cellStyle name="SAPBEXHLevel2X 3 3 2 3 5 2" xfId="45898"/>
    <cellStyle name="SAPBEXHLevel2X 3 3 2 3 6" xfId="45899"/>
    <cellStyle name="SAPBEXHLevel2X 3 3 2 4" xfId="45900"/>
    <cellStyle name="SAPBEXHLevel2X 3 3 2 4 2" xfId="45901"/>
    <cellStyle name="SAPBEXHLevel2X 3 3 2 4 2 2" xfId="45902"/>
    <cellStyle name="SAPBEXHLevel2X 3 3 2 4 3" xfId="45903"/>
    <cellStyle name="SAPBEXHLevel2X 3 3 2 5" xfId="45904"/>
    <cellStyle name="SAPBEXHLevel2X 3 3 2 5 2" xfId="45905"/>
    <cellStyle name="SAPBEXHLevel2X 3 3 2 5 2 2" xfId="45906"/>
    <cellStyle name="SAPBEXHLevel2X 3 3 2 5 3" xfId="45907"/>
    <cellStyle name="SAPBEXHLevel2X 3 3 2 6" xfId="45908"/>
    <cellStyle name="SAPBEXHLevel2X 3 3 2 6 2" xfId="45909"/>
    <cellStyle name="SAPBEXHLevel2X 3 3 2 7" xfId="45910"/>
    <cellStyle name="SAPBEXHLevel2X 3 3 2 7 2" xfId="45911"/>
    <cellStyle name="SAPBEXHLevel2X 3 3 2 8" xfId="45912"/>
    <cellStyle name="SAPBEXHLevel2X 3 3 2_Other Benefits Allocation %" xfId="45913"/>
    <cellStyle name="SAPBEXHLevel2X 3 3 3" xfId="45914"/>
    <cellStyle name="SAPBEXHLevel2X 3 3 3 2" xfId="45915"/>
    <cellStyle name="SAPBEXHLevel2X 3 3 3 2 2" xfId="45916"/>
    <cellStyle name="SAPBEXHLevel2X 3 3 3 2 3" xfId="45917"/>
    <cellStyle name="SAPBEXHLevel2X 3 3 3 3" xfId="45918"/>
    <cellStyle name="SAPBEXHLevel2X 3 3 3 4" xfId="45919"/>
    <cellStyle name="SAPBEXHLevel2X 3 3 4" xfId="45920"/>
    <cellStyle name="SAPBEXHLevel2X 3 3 4 2" xfId="45921"/>
    <cellStyle name="SAPBEXHLevel2X 3 3 4 2 2" xfId="45922"/>
    <cellStyle name="SAPBEXHLevel2X 3 3 4 2 3" xfId="45923"/>
    <cellStyle name="SAPBEXHLevel2X 3 3 4 3" xfId="45924"/>
    <cellStyle name="SAPBEXHLevel2X 3 3 4 4" xfId="45925"/>
    <cellStyle name="SAPBEXHLevel2X 3 3 5" xfId="45926"/>
    <cellStyle name="SAPBEXHLevel2X 3 3 5 2" xfId="45927"/>
    <cellStyle name="SAPBEXHLevel2X 3 3 5 2 2" xfId="45928"/>
    <cellStyle name="SAPBEXHLevel2X 3 3 5 2 3" xfId="45929"/>
    <cellStyle name="SAPBEXHLevel2X 3 3 5 3" xfId="45930"/>
    <cellStyle name="SAPBEXHLevel2X 3 3 5 4" xfId="45931"/>
    <cellStyle name="SAPBEXHLevel2X 3 3 6" xfId="45932"/>
    <cellStyle name="SAPBEXHLevel2X 3 3 6 2" xfId="45933"/>
    <cellStyle name="SAPBEXHLevel2X 3 3 6 2 2" xfId="45934"/>
    <cellStyle name="SAPBEXHLevel2X 3 3 6 2 3" xfId="45935"/>
    <cellStyle name="SAPBEXHLevel2X 3 3 6 3" xfId="45936"/>
    <cellStyle name="SAPBEXHLevel2X 3 3 6 4" xfId="45937"/>
    <cellStyle name="SAPBEXHLevel2X 3 3 7" xfId="45938"/>
    <cellStyle name="SAPBEXHLevel2X 3 3 7 2" xfId="45939"/>
    <cellStyle name="SAPBEXHLevel2X 3 3 7 3" xfId="45940"/>
    <cellStyle name="SAPBEXHLevel2X 3 3 8" xfId="45941"/>
    <cellStyle name="SAPBEXHLevel2X 3 3 9" xfId="45942"/>
    <cellStyle name="SAPBEXHLevel2X 3 3_Other Benefits Allocation %" xfId="45943"/>
    <cellStyle name="SAPBEXHLevel2X 3 4" xfId="45944"/>
    <cellStyle name="SAPBEXHLevel2X 3 4 2" xfId="45945"/>
    <cellStyle name="SAPBEXHLevel2X 3 4 2 2" xfId="45946"/>
    <cellStyle name="SAPBEXHLevel2X 3 4 2 2 2" xfId="45947"/>
    <cellStyle name="SAPBEXHLevel2X 3 4 2 2 3" xfId="45948"/>
    <cellStyle name="SAPBEXHLevel2X 3 4 2 3" xfId="45949"/>
    <cellStyle name="SAPBEXHLevel2X 3 4 2 4" xfId="45950"/>
    <cellStyle name="SAPBEXHLevel2X 3 4 3" xfId="45951"/>
    <cellStyle name="SAPBEXHLevel2X 3 4 3 2" xfId="45952"/>
    <cellStyle name="SAPBEXHLevel2X 3 4 3 2 2" xfId="45953"/>
    <cellStyle name="SAPBEXHLevel2X 3 4 3 2 3" xfId="45954"/>
    <cellStyle name="SAPBEXHLevel2X 3 4 3 3" xfId="45955"/>
    <cellStyle name="SAPBEXHLevel2X 3 4 3 4" xfId="45956"/>
    <cellStyle name="SAPBEXHLevel2X 3 4 4" xfId="45957"/>
    <cellStyle name="SAPBEXHLevel2X 3 4 4 2" xfId="45958"/>
    <cellStyle name="SAPBEXHLevel2X 3 4 4 2 2" xfId="45959"/>
    <cellStyle name="SAPBEXHLevel2X 3 4 4 2 3" xfId="45960"/>
    <cellStyle name="SAPBEXHLevel2X 3 4 4 3" xfId="45961"/>
    <cellStyle name="SAPBEXHLevel2X 3 4 4 4" xfId="45962"/>
    <cellStyle name="SAPBEXHLevel2X 3 4 5" xfId="45963"/>
    <cellStyle name="SAPBEXHLevel2X 3 4 5 2" xfId="45964"/>
    <cellStyle name="SAPBEXHLevel2X 3 4 5 2 2" xfId="45965"/>
    <cellStyle name="SAPBEXHLevel2X 3 4 5 2 3" xfId="45966"/>
    <cellStyle name="SAPBEXHLevel2X 3 4 5 3" xfId="45967"/>
    <cellStyle name="SAPBEXHLevel2X 3 4 5 4" xfId="45968"/>
    <cellStyle name="SAPBEXHLevel2X 3 4 6" xfId="45969"/>
    <cellStyle name="SAPBEXHLevel2X 3 4 6 2" xfId="45970"/>
    <cellStyle name="SAPBEXHLevel2X 3 4 6 2 2" xfId="45971"/>
    <cellStyle name="SAPBEXHLevel2X 3 4 6 2 3" xfId="45972"/>
    <cellStyle name="SAPBEXHLevel2X 3 4 6 3" xfId="45973"/>
    <cellStyle name="SAPBEXHLevel2X 3 4 6 4" xfId="45974"/>
    <cellStyle name="SAPBEXHLevel2X 3 4 7" xfId="45975"/>
    <cellStyle name="SAPBEXHLevel2X 3 4 7 2" xfId="45976"/>
    <cellStyle name="SAPBEXHLevel2X 3 4 7 3" xfId="45977"/>
    <cellStyle name="SAPBEXHLevel2X 3 4 8" xfId="45978"/>
    <cellStyle name="SAPBEXHLevel2X 3 4 9" xfId="45979"/>
    <cellStyle name="SAPBEXHLevel2X 3 5" xfId="45980"/>
    <cellStyle name="SAPBEXHLevel2X 3 5 2" xfId="45981"/>
    <cellStyle name="SAPBEXHLevel2X 3 5 2 2" xfId="45982"/>
    <cellStyle name="SAPBEXHLevel2X 3 5 2 2 2" xfId="45983"/>
    <cellStyle name="SAPBEXHLevel2X 3 5 2 2 2 2" xfId="45984"/>
    <cellStyle name="SAPBEXHLevel2X 3 5 2 2 3" xfId="45985"/>
    <cellStyle name="SAPBEXHLevel2X 3 5 2 3" xfId="45986"/>
    <cellStyle name="SAPBEXHLevel2X 3 5 2 3 2" xfId="45987"/>
    <cellStyle name="SAPBEXHLevel2X 3 5 2 3 2 2" xfId="45988"/>
    <cellStyle name="SAPBEXHLevel2X 3 5 2 3 3" xfId="45989"/>
    <cellStyle name="SAPBEXHLevel2X 3 5 2 4" xfId="45990"/>
    <cellStyle name="SAPBEXHLevel2X 3 5 2 4 2" xfId="45991"/>
    <cellStyle name="SAPBEXHLevel2X 3 5 2 5" xfId="45992"/>
    <cellStyle name="SAPBEXHLevel2X 3 5 2 5 2" xfId="45993"/>
    <cellStyle name="SAPBEXHLevel2X 3 5 2 6" xfId="45994"/>
    <cellStyle name="SAPBEXHLevel2X 3 5 3" xfId="45995"/>
    <cellStyle name="SAPBEXHLevel2X 3 5 3 2" xfId="45996"/>
    <cellStyle name="SAPBEXHLevel2X 3 5 3 2 2" xfId="45997"/>
    <cellStyle name="SAPBEXHLevel2X 3 5 3 2 2 2" xfId="45998"/>
    <cellStyle name="SAPBEXHLevel2X 3 5 3 2 3" xfId="45999"/>
    <cellStyle name="SAPBEXHLevel2X 3 5 3 3" xfId="46000"/>
    <cellStyle name="SAPBEXHLevel2X 3 5 3 3 2" xfId="46001"/>
    <cellStyle name="SAPBEXHLevel2X 3 5 3 3 2 2" xfId="46002"/>
    <cellStyle name="SAPBEXHLevel2X 3 5 3 3 3" xfId="46003"/>
    <cellStyle name="SAPBEXHLevel2X 3 5 3 4" xfId="46004"/>
    <cellStyle name="SAPBEXHLevel2X 3 5 3 4 2" xfId="46005"/>
    <cellStyle name="SAPBEXHLevel2X 3 5 3 5" xfId="46006"/>
    <cellStyle name="SAPBEXHLevel2X 3 5 3 5 2" xfId="46007"/>
    <cellStyle name="SAPBEXHLevel2X 3 5 3 6" xfId="46008"/>
    <cellStyle name="SAPBEXHLevel2X 3 5 4" xfId="46009"/>
    <cellStyle name="SAPBEXHLevel2X 3 5 4 2" xfId="46010"/>
    <cellStyle name="SAPBEXHLevel2X 3 5 4 2 2" xfId="46011"/>
    <cellStyle name="SAPBEXHLevel2X 3 5 4 3" xfId="46012"/>
    <cellStyle name="SAPBEXHLevel2X 3 5 5" xfId="46013"/>
    <cellStyle name="SAPBEXHLevel2X 3 5 5 2" xfId="46014"/>
    <cellStyle name="SAPBEXHLevel2X 3 5 5 2 2" xfId="46015"/>
    <cellStyle name="SAPBEXHLevel2X 3 5 5 3" xfId="46016"/>
    <cellStyle name="SAPBEXHLevel2X 3 5 6" xfId="46017"/>
    <cellStyle name="SAPBEXHLevel2X 3 5 6 2" xfId="46018"/>
    <cellStyle name="SAPBEXHLevel2X 3 5 7" xfId="46019"/>
    <cellStyle name="SAPBEXHLevel2X 3 5 7 2" xfId="46020"/>
    <cellStyle name="SAPBEXHLevel2X 3 5 8" xfId="46021"/>
    <cellStyle name="SAPBEXHLevel2X 3 5_Other Benefits Allocation %" xfId="46022"/>
    <cellStyle name="SAPBEXHLevel2X 3 6" xfId="46023"/>
    <cellStyle name="SAPBEXHLevel2X 3 6 2" xfId="46024"/>
    <cellStyle name="SAPBEXHLevel2X 3 6 2 2" xfId="46025"/>
    <cellStyle name="SAPBEXHLevel2X 3 6 2 3" xfId="46026"/>
    <cellStyle name="SAPBEXHLevel2X 3 6 3" xfId="46027"/>
    <cellStyle name="SAPBEXHLevel2X 3 6 4" xfId="46028"/>
    <cellStyle name="SAPBEXHLevel2X 3 7" xfId="46029"/>
    <cellStyle name="SAPBEXHLevel2X 3 7 2" xfId="46030"/>
    <cellStyle name="SAPBEXHLevel2X 3 7 2 2" xfId="46031"/>
    <cellStyle name="SAPBEXHLevel2X 3 7 2 3" xfId="46032"/>
    <cellStyle name="SAPBEXHLevel2X 3 7 3" xfId="46033"/>
    <cellStyle name="SAPBEXHLevel2X 3 7 4" xfId="46034"/>
    <cellStyle name="SAPBEXHLevel2X 3 8" xfId="46035"/>
    <cellStyle name="SAPBEXHLevel2X 3 8 2" xfId="46036"/>
    <cellStyle name="SAPBEXHLevel2X 3 8 2 2" xfId="46037"/>
    <cellStyle name="SAPBEXHLevel2X 3 8 2 3" xfId="46038"/>
    <cellStyle name="SAPBEXHLevel2X 3 8 3" xfId="46039"/>
    <cellStyle name="SAPBEXHLevel2X 3 8 4" xfId="46040"/>
    <cellStyle name="SAPBEXHLevel2X 3 9" xfId="46041"/>
    <cellStyle name="SAPBEXHLevel2X 3 9 2" xfId="46042"/>
    <cellStyle name="SAPBEXHLevel2X 3 9 2 2" xfId="46043"/>
    <cellStyle name="SAPBEXHLevel2X 3 9 2 3" xfId="46044"/>
    <cellStyle name="SAPBEXHLevel2X 3 9 3" xfId="46045"/>
    <cellStyle name="SAPBEXHLevel2X 3 9 4" xfId="46046"/>
    <cellStyle name="SAPBEXHLevel2X 3_401K Summary" xfId="46047"/>
    <cellStyle name="SAPBEXHLevel2X 30" xfId="46048"/>
    <cellStyle name="SAPBEXHLevel2X 30 2" xfId="46049"/>
    <cellStyle name="SAPBEXHLevel2X 31" xfId="46050"/>
    <cellStyle name="SAPBEXHLevel2X 31 2" xfId="46051"/>
    <cellStyle name="SAPBEXHLevel2X 32" xfId="46052"/>
    <cellStyle name="SAPBEXHLevel2X 32 2" xfId="46053"/>
    <cellStyle name="SAPBEXHLevel2X 33" xfId="46054"/>
    <cellStyle name="SAPBEXHLevel2X 33 2" xfId="46055"/>
    <cellStyle name="SAPBEXHLevel2X 34" xfId="46056"/>
    <cellStyle name="SAPBEXHLevel2X 34 2" xfId="46057"/>
    <cellStyle name="SAPBEXHLevel2X 35" xfId="46058"/>
    <cellStyle name="SAPBEXHLevel2X 36" xfId="46059"/>
    <cellStyle name="SAPBEXHLevel2X 37" xfId="46060"/>
    <cellStyle name="SAPBEXHLevel2X 38" xfId="46061"/>
    <cellStyle name="SAPBEXHLevel2X 39" xfId="46062"/>
    <cellStyle name="SAPBEXHLevel2X 4" xfId="46063"/>
    <cellStyle name="SAPBEXHLevel2X 4 10" xfId="46064"/>
    <cellStyle name="SAPBEXHLevel2X 4 10 2" xfId="46065"/>
    <cellStyle name="SAPBEXHLevel2X 4 10 2 2" xfId="46066"/>
    <cellStyle name="SAPBEXHLevel2X 4 10 3" xfId="46067"/>
    <cellStyle name="SAPBEXHLevel2X 4 11" xfId="46068"/>
    <cellStyle name="SAPBEXHLevel2X 4 11 2" xfId="46069"/>
    <cellStyle name="SAPBEXHLevel2X 4 11 2 2" xfId="46070"/>
    <cellStyle name="SAPBEXHLevel2X 4 11 3" xfId="46071"/>
    <cellStyle name="SAPBEXHLevel2X 4 12" xfId="46072"/>
    <cellStyle name="SAPBEXHLevel2X 4 2" xfId="46073"/>
    <cellStyle name="SAPBEXHLevel2X 4 2 2" xfId="46074"/>
    <cellStyle name="SAPBEXHLevel2X 4 2 2 2" xfId="46075"/>
    <cellStyle name="SAPBEXHLevel2X 4 2 2 2 2" xfId="46076"/>
    <cellStyle name="SAPBEXHLevel2X 4 2 2 2 2 2" xfId="46077"/>
    <cellStyle name="SAPBEXHLevel2X 4 2 2 2 2 2 2" xfId="46078"/>
    <cellStyle name="SAPBEXHLevel2X 4 2 2 2 2 3" xfId="46079"/>
    <cellStyle name="SAPBEXHLevel2X 4 2 2 2 3" xfId="46080"/>
    <cellStyle name="SAPBEXHLevel2X 4 2 2 2 3 2" xfId="46081"/>
    <cellStyle name="SAPBEXHLevel2X 4 2 2 2 3 2 2" xfId="46082"/>
    <cellStyle name="SAPBEXHLevel2X 4 2 2 2 3 3" xfId="46083"/>
    <cellStyle name="SAPBEXHLevel2X 4 2 2 2 4" xfId="46084"/>
    <cellStyle name="SAPBEXHLevel2X 4 2 2 2 4 2" xfId="46085"/>
    <cellStyle name="SAPBEXHLevel2X 4 2 2 2 5" xfId="46086"/>
    <cellStyle name="SAPBEXHLevel2X 4 2 2 2 5 2" xfId="46087"/>
    <cellStyle name="SAPBEXHLevel2X 4 2 2 2 6" xfId="46088"/>
    <cellStyle name="SAPBEXHLevel2X 4 2 2 3" xfId="46089"/>
    <cellStyle name="SAPBEXHLevel2X 4 2 2 3 2" xfId="46090"/>
    <cellStyle name="SAPBEXHLevel2X 4 2 2 3 2 2" xfId="46091"/>
    <cellStyle name="SAPBEXHLevel2X 4 2 2 3 2 2 2" xfId="46092"/>
    <cellStyle name="SAPBEXHLevel2X 4 2 2 3 2 3" xfId="46093"/>
    <cellStyle name="SAPBEXHLevel2X 4 2 2 3 3" xfId="46094"/>
    <cellStyle name="SAPBEXHLevel2X 4 2 2 3 3 2" xfId="46095"/>
    <cellStyle name="SAPBEXHLevel2X 4 2 2 3 3 2 2" xfId="46096"/>
    <cellStyle name="SAPBEXHLevel2X 4 2 2 3 3 3" xfId="46097"/>
    <cellStyle name="SAPBEXHLevel2X 4 2 2 3 4" xfId="46098"/>
    <cellStyle name="SAPBEXHLevel2X 4 2 2 3 4 2" xfId="46099"/>
    <cellStyle name="SAPBEXHLevel2X 4 2 2 3 5" xfId="46100"/>
    <cellStyle name="SAPBEXHLevel2X 4 2 2 3 5 2" xfId="46101"/>
    <cellStyle name="SAPBEXHLevel2X 4 2 2 3 6" xfId="46102"/>
    <cellStyle name="SAPBEXHLevel2X 4 2 2 4" xfId="46103"/>
    <cellStyle name="SAPBEXHLevel2X 4 2 2 4 2" xfId="46104"/>
    <cellStyle name="SAPBEXHLevel2X 4 2 2 4 2 2" xfId="46105"/>
    <cellStyle name="SAPBEXHLevel2X 4 2 2 4 3" xfId="46106"/>
    <cellStyle name="SAPBEXHLevel2X 4 2 2 5" xfId="46107"/>
    <cellStyle name="SAPBEXHLevel2X 4 2 2 5 2" xfId="46108"/>
    <cellStyle name="SAPBEXHLevel2X 4 2 2 5 2 2" xfId="46109"/>
    <cellStyle name="SAPBEXHLevel2X 4 2 2 5 3" xfId="46110"/>
    <cellStyle name="SAPBEXHLevel2X 4 2 2 6" xfId="46111"/>
    <cellStyle name="SAPBEXHLevel2X 4 2 2 6 2" xfId="46112"/>
    <cellStyle name="SAPBEXHLevel2X 4 2 2 7" xfId="46113"/>
    <cellStyle name="SAPBEXHLevel2X 4 2 2 7 2" xfId="46114"/>
    <cellStyle name="SAPBEXHLevel2X 4 2 2 8" xfId="46115"/>
    <cellStyle name="SAPBEXHLevel2X 4 2 2_Other Benefits Allocation %" xfId="46116"/>
    <cellStyle name="SAPBEXHLevel2X 4 2 3" xfId="46117"/>
    <cellStyle name="SAPBEXHLevel2X 4 2 3 2" xfId="46118"/>
    <cellStyle name="SAPBEXHLevel2X 4 2 3 2 2" xfId="46119"/>
    <cellStyle name="SAPBEXHLevel2X 4 2 3 3" xfId="46120"/>
    <cellStyle name="SAPBEXHLevel2X 4 2 4" xfId="46121"/>
    <cellStyle name="SAPBEXHLevel2X 4 2_Other Benefits Allocation %" xfId="46122"/>
    <cellStyle name="SAPBEXHLevel2X 4 3" xfId="46123"/>
    <cellStyle name="SAPBEXHLevel2X 4 3 2" xfId="46124"/>
    <cellStyle name="SAPBEXHLevel2X 4 3 2 2" xfId="46125"/>
    <cellStyle name="SAPBEXHLevel2X 4 3 2 2 2" xfId="46126"/>
    <cellStyle name="SAPBEXHLevel2X 4 3 2 2 2 2" xfId="46127"/>
    <cellStyle name="SAPBEXHLevel2X 4 3 2 2 2 2 2" xfId="46128"/>
    <cellStyle name="SAPBEXHLevel2X 4 3 2 2 2 3" xfId="46129"/>
    <cellStyle name="SAPBEXHLevel2X 4 3 2 2 3" xfId="46130"/>
    <cellStyle name="SAPBEXHLevel2X 4 3 2 2 3 2" xfId="46131"/>
    <cellStyle name="SAPBEXHLevel2X 4 3 2 2 3 2 2" xfId="46132"/>
    <cellStyle name="SAPBEXHLevel2X 4 3 2 2 3 3" xfId="46133"/>
    <cellStyle name="SAPBEXHLevel2X 4 3 2 2 4" xfId="46134"/>
    <cellStyle name="SAPBEXHLevel2X 4 3 2 2 4 2" xfId="46135"/>
    <cellStyle name="SAPBEXHLevel2X 4 3 2 2 5" xfId="46136"/>
    <cellStyle name="SAPBEXHLevel2X 4 3 2 2 5 2" xfId="46137"/>
    <cellStyle name="SAPBEXHLevel2X 4 3 2 2 6" xfId="46138"/>
    <cellStyle name="SAPBEXHLevel2X 4 3 2 3" xfId="46139"/>
    <cellStyle name="SAPBEXHLevel2X 4 3 2 3 2" xfId="46140"/>
    <cellStyle name="SAPBEXHLevel2X 4 3 2 3 2 2" xfId="46141"/>
    <cellStyle name="SAPBEXHLevel2X 4 3 2 3 2 2 2" xfId="46142"/>
    <cellStyle name="SAPBEXHLevel2X 4 3 2 3 2 3" xfId="46143"/>
    <cellStyle name="SAPBEXHLevel2X 4 3 2 3 3" xfId="46144"/>
    <cellStyle name="SAPBEXHLevel2X 4 3 2 3 3 2" xfId="46145"/>
    <cellStyle name="SAPBEXHLevel2X 4 3 2 3 3 2 2" xfId="46146"/>
    <cellStyle name="SAPBEXHLevel2X 4 3 2 3 3 3" xfId="46147"/>
    <cellStyle name="SAPBEXHLevel2X 4 3 2 3 4" xfId="46148"/>
    <cellStyle name="SAPBEXHLevel2X 4 3 2 3 4 2" xfId="46149"/>
    <cellStyle name="SAPBEXHLevel2X 4 3 2 3 5" xfId="46150"/>
    <cellStyle name="SAPBEXHLevel2X 4 3 2 3 5 2" xfId="46151"/>
    <cellStyle name="SAPBEXHLevel2X 4 3 2 3 6" xfId="46152"/>
    <cellStyle name="SAPBEXHLevel2X 4 3 2 4" xfId="46153"/>
    <cellStyle name="SAPBEXHLevel2X 4 3 2 4 2" xfId="46154"/>
    <cellStyle name="SAPBEXHLevel2X 4 3 2 4 2 2" xfId="46155"/>
    <cellStyle name="SAPBEXHLevel2X 4 3 2 4 3" xfId="46156"/>
    <cellStyle name="SAPBEXHLevel2X 4 3 2 5" xfId="46157"/>
    <cellStyle name="SAPBEXHLevel2X 4 3 2 5 2" xfId="46158"/>
    <cellStyle name="SAPBEXHLevel2X 4 3 2 5 2 2" xfId="46159"/>
    <cellStyle name="SAPBEXHLevel2X 4 3 2 5 3" xfId="46160"/>
    <cellStyle name="SAPBEXHLevel2X 4 3 2 6" xfId="46161"/>
    <cellStyle name="SAPBEXHLevel2X 4 3 2 6 2" xfId="46162"/>
    <cellStyle name="SAPBEXHLevel2X 4 3 2 7" xfId="46163"/>
    <cellStyle name="SAPBEXHLevel2X 4 3 2 7 2" xfId="46164"/>
    <cellStyle name="SAPBEXHLevel2X 4 3 2 8" xfId="46165"/>
    <cellStyle name="SAPBEXHLevel2X 4 3 2_Other Benefits Allocation %" xfId="46166"/>
    <cellStyle name="SAPBEXHLevel2X 4 3 3" xfId="46167"/>
    <cellStyle name="SAPBEXHLevel2X 4 3 3 2" xfId="46168"/>
    <cellStyle name="SAPBEXHLevel2X 4 3 3 2 2" xfId="46169"/>
    <cellStyle name="SAPBEXHLevel2X 4 3 3 3" xfId="46170"/>
    <cellStyle name="SAPBEXHLevel2X 4 3 4" xfId="46171"/>
    <cellStyle name="SAPBEXHLevel2X 4 3_Other Benefits Allocation %" xfId="46172"/>
    <cellStyle name="SAPBEXHLevel2X 4 4" xfId="46173"/>
    <cellStyle name="SAPBEXHLevel2X 4 4 2" xfId="46174"/>
    <cellStyle name="SAPBEXHLevel2X 4 4 2 2" xfId="46175"/>
    <cellStyle name="SAPBEXHLevel2X 4 4 2 3" xfId="46176"/>
    <cellStyle name="SAPBEXHLevel2X 4 4 3" xfId="46177"/>
    <cellStyle name="SAPBEXHLevel2X 4 4 4" xfId="46178"/>
    <cellStyle name="SAPBEXHLevel2X 4 4_Other Benefits Allocation %" xfId="46179"/>
    <cellStyle name="SAPBEXHLevel2X 4 5" xfId="46180"/>
    <cellStyle name="SAPBEXHLevel2X 4 5 2" xfId="46181"/>
    <cellStyle name="SAPBEXHLevel2X 4 5 2 2" xfId="46182"/>
    <cellStyle name="SAPBEXHLevel2X 4 5 2 2 2" xfId="46183"/>
    <cellStyle name="SAPBEXHLevel2X 4 5 2 2 2 2" xfId="46184"/>
    <cellStyle name="SAPBEXHLevel2X 4 5 2 2 3" xfId="46185"/>
    <cellStyle name="SAPBEXHLevel2X 4 5 2 3" xfId="46186"/>
    <cellStyle name="SAPBEXHLevel2X 4 5 2 3 2" xfId="46187"/>
    <cellStyle name="SAPBEXHLevel2X 4 5 2 3 2 2" xfId="46188"/>
    <cellStyle name="SAPBEXHLevel2X 4 5 2 3 3" xfId="46189"/>
    <cellStyle name="SAPBEXHLevel2X 4 5 2 4" xfId="46190"/>
    <cellStyle name="SAPBEXHLevel2X 4 5 2 4 2" xfId="46191"/>
    <cellStyle name="SAPBEXHLevel2X 4 5 2 5" xfId="46192"/>
    <cellStyle name="SAPBEXHLevel2X 4 5 2 5 2" xfId="46193"/>
    <cellStyle name="SAPBEXHLevel2X 4 5 2 6" xfId="46194"/>
    <cellStyle name="SAPBEXHLevel2X 4 5 3" xfId="46195"/>
    <cellStyle name="SAPBEXHLevel2X 4 5 3 2" xfId="46196"/>
    <cellStyle name="SAPBEXHLevel2X 4 5 3 2 2" xfId="46197"/>
    <cellStyle name="SAPBEXHLevel2X 4 5 3 2 2 2" xfId="46198"/>
    <cellStyle name="SAPBEXHLevel2X 4 5 3 2 3" xfId="46199"/>
    <cellStyle name="SAPBEXHLevel2X 4 5 3 3" xfId="46200"/>
    <cellStyle name="SAPBEXHLevel2X 4 5 3 3 2" xfId="46201"/>
    <cellStyle name="SAPBEXHLevel2X 4 5 3 3 2 2" xfId="46202"/>
    <cellStyle name="SAPBEXHLevel2X 4 5 3 3 3" xfId="46203"/>
    <cellStyle name="SAPBEXHLevel2X 4 5 3 4" xfId="46204"/>
    <cellStyle name="SAPBEXHLevel2X 4 5 3 4 2" xfId="46205"/>
    <cellStyle name="SAPBEXHLevel2X 4 5 3 5" xfId="46206"/>
    <cellStyle name="SAPBEXHLevel2X 4 5 3 5 2" xfId="46207"/>
    <cellStyle name="SAPBEXHLevel2X 4 5 3 6" xfId="46208"/>
    <cellStyle name="SAPBEXHLevel2X 4 5 4" xfId="46209"/>
    <cellStyle name="SAPBEXHLevel2X 4 5 4 2" xfId="46210"/>
    <cellStyle name="SAPBEXHLevel2X 4 5 4 2 2" xfId="46211"/>
    <cellStyle name="SAPBEXHLevel2X 4 5 4 3" xfId="46212"/>
    <cellStyle name="SAPBEXHLevel2X 4 5 5" xfId="46213"/>
    <cellStyle name="SAPBEXHLevel2X 4 5 5 2" xfId="46214"/>
    <cellStyle name="SAPBEXHLevel2X 4 5 5 2 2" xfId="46215"/>
    <cellStyle name="SAPBEXHLevel2X 4 5 5 3" xfId="46216"/>
    <cellStyle name="SAPBEXHLevel2X 4 5 6" xfId="46217"/>
    <cellStyle name="SAPBEXHLevel2X 4 5 6 2" xfId="46218"/>
    <cellStyle name="SAPBEXHLevel2X 4 5 7" xfId="46219"/>
    <cellStyle name="SAPBEXHLevel2X 4 5 7 2" xfId="46220"/>
    <cellStyle name="SAPBEXHLevel2X 4 5 8" xfId="46221"/>
    <cellStyle name="SAPBEXHLevel2X 4 5_Other Benefits Allocation %" xfId="46222"/>
    <cellStyle name="SAPBEXHLevel2X 4 6" xfId="46223"/>
    <cellStyle name="SAPBEXHLevel2X 4 6 2" xfId="46224"/>
    <cellStyle name="SAPBEXHLevel2X 4 6 2 2" xfId="46225"/>
    <cellStyle name="SAPBEXHLevel2X 4 6 2 3" xfId="46226"/>
    <cellStyle name="SAPBEXHLevel2X 4 6 3" xfId="46227"/>
    <cellStyle name="SAPBEXHLevel2X 4 6 4" xfId="46228"/>
    <cellStyle name="SAPBEXHLevel2X 4 7" xfId="46229"/>
    <cellStyle name="SAPBEXHLevel2X 4 7 2" xfId="46230"/>
    <cellStyle name="SAPBEXHLevel2X 4 7 2 2" xfId="46231"/>
    <cellStyle name="SAPBEXHLevel2X 4 7 3" xfId="46232"/>
    <cellStyle name="SAPBEXHLevel2X 4 8" xfId="46233"/>
    <cellStyle name="SAPBEXHLevel2X 4 8 2" xfId="46234"/>
    <cellStyle name="SAPBEXHLevel2X 4 8 2 2" xfId="46235"/>
    <cellStyle name="SAPBEXHLevel2X 4 8 3" xfId="46236"/>
    <cellStyle name="SAPBEXHLevel2X 4 9" xfId="46237"/>
    <cellStyle name="SAPBEXHLevel2X 4 9 2" xfId="46238"/>
    <cellStyle name="SAPBEXHLevel2X 4 9 2 2" xfId="46239"/>
    <cellStyle name="SAPBEXHLevel2X 4 9 3" xfId="46240"/>
    <cellStyle name="SAPBEXHLevel2X 4_401K Summary" xfId="46241"/>
    <cellStyle name="SAPBEXHLevel2X 40" xfId="46242"/>
    <cellStyle name="SAPBEXHLevel2X 41" xfId="46243"/>
    <cellStyle name="SAPBEXHLevel2X 42" xfId="46244"/>
    <cellStyle name="SAPBEXHLevel2X 43" xfId="46245"/>
    <cellStyle name="SAPBEXHLevel2X 44" xfId="46246"/>
    <cellStyle name="SAPBEXHLevel2X 45" xfId="46247"/>
    <cellStyle name="SAPBEXHLevel2X 46" xfId="46248"/>
    <cellStyle name="SAPBEXHLevel2X 47" xfId="46249"/>
    <cellStyle name="SAPBEXHLevel2X 48" xfId="46250"/>
    <cellStyle name="SAPBEXHLevel2X 5" xfId="46251"/>
    <cellStyle name="SAPBEXHLevel2X 5 2" xfId="46252"/>
    <cellStyle name="SAPBEXHLevel2X 5 2 2" xfId="46253"/>
    <cellStyle name="SAPBEXHLevel2X 5 2 2 2" xfId="46254"/>
    <cellStyle name="SAPBEXHLevel2X 5 2 2 2 2" xfId="46255"/>
    <cellStyle name="SAPBEXHLevel2X 5 2 2 2 2 2" xfId="46256"/>
    <cellStyle name="SAPBEXHLevel2X 5 2 2 2 2 2 2" xfId="46257"/>
    <cellStyle name="SAPBEXHLevel2X 5 2 2 2 2 3" xfId="46258"/>
    <cellStyle name="SAPBEXHLevel2X 5 2 2 2 3" xfId="46259"/>
    <cellStyle name="SAPBEXHLevel2X 5 2 2 2 3 2" xfId="46260"/>
    <cellStyle name="SAPBEXHLevel2X 5 2 2 2 3 2 2" xfId="46261"/>
    <cellStyle name="SAPBEXHLevel2X 5 2 2 2 3 3" xfId="46262"/>
    <cellStyle name="SAPBEXHLevel2X 5 2 2 2 4" xfId="46263"/>
    <cellStyle name="SAPBEXHLevel2X 5 2 2 2 4 2" xfId="46264"/>
    <cellStyle name="SAPBEXHLevel2X 5 2 2 2 5" xfId="46265"/>
    <cellStyle name="SAPBEXHLevel2X 5 2 2 2 5 2" xfId="46266"/>
    <cellStyle name="SAPBEXHLevel2X 5 2 2 2 6" xfId="46267"/>
    <cellStyle name="SAPBEXHLevel2X 5 2 2 3" xfId="46268"/>
    <cellStyle name="SAPBEXHLevel2X 5 2 2 3 2" xfId="46269"/>
    <cellStyle name="SAPBEXHLevel2X 5 2 2 3 2 2" xfId="46270"/>
    <cellStyle name="SAPBEXHLevel2X 5 2 2 3 2 2 2" xfId="46271"/>
    <cellStyle name="SAPBEXHLevel2X 5 2 2 3 2 3" xfId="46272"/>
    <cellStyle name="SAPBEXHLevel2X 5 2 2 3 3" xfId="46273"/>
    <cellStyle name="SAPBEXHLevel2X 5 2 2 3 3 2" xfId="46274"/>
    <cellStyle name="SAPBEXHLevel2X 5 2 2 3 3 2 2" xfId="46275"/>
    <cellStyle name="SAPBEXHLevel2X 5 2 2 3 3 3" xfId="46276"/>
    <cellStyle name="SAPBEXHLevel2X 5 2 2 3 4" xfId="46277"/>
    <cellStyle name="SAPBEXHLevel2X 5 2 2 3 4 2" xfId="46278"/>
    <cellStyle name="SAPBEXHLevel2X 5 2 2 3 5" xfId="46279"/>
    <cellStyle name="SAPBEXHLevel2X 5 2 2 3 5 2" xfId="46280"/>
    <cellStyle name="SAPBEXHLevel2X 5 2 2 3 6" xfId="46281"/>
    <cellStyle name="SAPBEXHLevel2X 5 2 2 4" xfId="46282"/>
    <cellStyle name="SAPBEXHLevel2X 5 2 2 4 2" xfId="46283"/>
    <cellStyle name="SAPBEXHLevel2X 5 2 2 4 2 2" xfId="46284"/>
    <cellStyle name="SAPBEXHLevel2X 5 2 2 4 3" xfId="46285"/>
    <cellStyle name="SAPBEXHLevel2X 5 2 2 5" xfId="46286"/>
    <cellStyle name="SAPBEXHLevel2X 5 2 2 5 2" xfId="46287"/>
    <cellStyle name="SAPBEXHLevel2X 5 2 2 5 2 2" xfId="46288"/>
    <cellStyle name="SAPBEXHLevel2X 5 2 2 5 3" xfId="46289"/>
    <cellStyle name="SAPBEXHLevel2X 5 2 2 6" xfId="46290"/>
    <cellStyle name="SAPBEXHLevel2X 5 2 2 6 2" xfId="46291"/>
    <cellStyle name="SAPBEXHLevel2X 5 2 2 7" xfId="46292"/>
    <cellStyle name="SAPBEXHLevel2X 5 2 2 7 2" xfId="46293"/>
    <cellStyle name="SAPBEXHLevel2X 5 2 2 8" xfId="46294"/>
    <cellStyle name="SAPBEXHLevel2X 5 2 2_Other Benefits Allocation %" xfId="46295"/>
    <cellStyle name="SAPBEXHLevel2X 5 2 3" xfId="46296"/>
    <cellStyle name="SAPBEXHLevel2X 5 2 3 2" xfId="46297"/>
    <cellStyle name="SAPBEXHLevel2X 5 2 3 2 2" xfId="46298"/>
    <cellStyle name="SAPBEXHLevel2X 5 2 3 3" xfId="46299"/>
    <cellStyle name="SAPBEXHLevel2X 5 2 4" xfId="46300"/>
    <cellStyle name="SAPBEXHLevel2X 5 2_Other Benefits Allocation %" xfId="46301"/>
    <cellStyle name="SAPBEXHLevel2X 5 3" xfId="46302"/>
    <cellStyle name="SAPBEXHLevel2X 5 3 2" xfId="46303"/>
    <cellStyle name="SAPBEXHLevel2X 5 3 2 2" xfId="46304"/>
    <cellStyle name="SAPBEXHLevel2X 5 3 2 2 2" xfId="46305"/>
    <cellStyle name="SAPBEXHLevel2X 5 3 2 2 2 2" xfId="46306"/>
    <cellStyle name="SAPBEXHLevel2X 5 3 2 2 2 2 2" xfId="46307"/>
    <cellStyle name="SAPBEXHLevel2X 5 3 2 2 2 3" xfId="46308"/>
    <cellStyle name="SAPBEXHLevel2X 5 3 2 2 3" xfId="46309"/>
    <cellStyle name="SAPBEXHLevel2X 5 3 2 2 3 2" xfId="46310"/>
    <cellStyle name="SAPBEXHLevel2X 5 3 2 2 3 2 2" xfId="46311"/>
    <cellStyle name="SAPBEXHLevel2X 5 3 2 2 3 3" xfId="46312"/>
    <cellStyle name="SAPBEXHLevel2X 5 3 2 2 4" xfId="46313"/>
    <cellStyle name="SAPBEXHLevel2X 5 3 2 2 4 2" xfId="46314"/>
    <cellStyle name="SAPBEXHLevel2X 5 3 2 2 5" xfId="46315"/>
    <cellStyle name="SAPBEXHLevel2X 5 3 2 2 5 2" xfId="46316"/>
    <cellStyle name="SAPBEXHLevel2X 5 3 2 2 6" xfId="46317"/>
    <cellStyle name="SAPBEXHLevel2X 5 3 2 3" xfId="46318"/>
    <cellStyle name="SAPBEXHLevel2X 5 3 2 3 2" xfId="46319"/>
    <cellStyle name="SAPBEXHLevel2X 5 3 2 3 2 2" xfId="46320"/>
    <cellStyle name="SAPBEXHLevel2X 5 3 2 3 2 2 2" xfId="46321"/>
    <cellStyle name="SAPBEXHLevel2X 5 3 2 3 2 3" xfId="46322"/>
    <cellStyle name="SAPBEXHLevel2X 5 3 2 3 3" xfId="46323"/>
    <cellStyle name="SAPBEXHLevel2X 5 3 2 3 3 2" xfId="46324"/>
    <cellStyle name="SAPBEXHLevel2X 5 3 2 3 3 2 2" xfId="46325"/>
    <cellStyle name="SAPBEXHLevel2X 5 3 2 3 3 3" xfId="46326"/>
    <cellStyle name="SAPBEXHLevel2X 5 3 2 3 4" xfId="46327"/>
    <cellStyle name="SAPBEXHLevel2X 5 3 2 3 4 2" xfId="46328"/>
    <cellStyle name="SAPBEXHLevel2X 5 3 2 3 5" xfId="46329"/>
    <cellStyle name="SAPBEXHLevel2X 5 3 2 3 5 2" xfId="46330"/>
    <cellStyle name="SAPBEXHLevel2X 5 3 2 3 6" xfId="46331"/>
    <cellStyle name="SAPBEXHLevel2X 5 3 2 4" xfId="46332"/>
    <cellStyle name="SAPBEXHLevel2X 5 3 2 4 2" xfId="46333"/>
    <cellStyle name="SAPBEXHLevel2X 5 3 2 4 2 2" xfId="46334"/>
    <cellStyle name="SAPBEXHLevel2X 5 3 2 4 3" xfId="46335"/>
    <cellStyle name="SAPBEXHLevel2X 5 3 2 5" xfId="46336"/>
    <cellStyle name="SAPBEXHLevel2X 5 3 2 5 2" xfId="46337"/>
    <cellStyle name="SAPBEXHLevel2X 5 3 2 5 2 2" xfId="46338"/>
    <cellStyle name="SAPBEXHLevel2X 5 3 2 5 3" xfId="46339"/>
    <cellStyle name="SAPBEXHLevel2X 5 3 2 6" xfId="46340"/>
    <cellStyle name="SAPBEXHLevel2X 5 3 2 6 2" xfId="46341"/>
    <cellStyle name="SAPBEXHLevel2X 5 3 2 7" xfId="46342"/>
    <cellStyle name="SAPBEXHLevel2X 5 3 2 7 2" xfId="46343"/>
    <cellStyle name="SAPBEXHLevel2X 5 3 2 8" xfId="46344"/>
    <cellStyle name="SAPBEXHLevel2X 5 3 2_Other Benefits Allocation %" xfId="46345"/>
    <cellStyle name="SAPBEXHLevel2X 5 3 3" xfId="46346"/>
    <cellStyle name="SAPBEXHLevel2X 5 3 3 2" xfId="46347"/>
    <cellStyle name="SAPBEXHLevel2X 5 3 3 2 2" xfId="46348"/>
    <cellStyle name="SAPBEXHLevel2X 5 3 3 3" xfId="46349"/>
    <cellStyle name="SAPBEXHLevel2X 5 3 4" xfId="46350"/>
    <cellStyle name="SAPBEXHLevel2X 5 3_Other Benefits Allocation %" xfId="46351"/>
    <cellStyle name="SAPBEXHLevel2X 5 4" xfId="46352"/>
    <cellStyle name="SAPBEXHLevel2X 5 4 2" xfId="46353"/>
    <cellStyle name="SAPBEXHLevel2X 5 4 2 2" xfId="46354"/>
    <cellStyle name="SAPBEXHLevel2X 5 4 2 2 2" xfId="46355"/>
    <cellStyle name="SAPBEXHLevel2X 5 4 2 2 2 2" xfId="46356"/>
    <cellStyle name="SAPBEXHLevel2X 5 4 2 2 3" xfId="46357"/>
    <cellStyle name="SAPBEXHLevel2X 5 4 2 3" xfId="46358"/>
    <cellStyle name="SAPBEXHLevel2X 5 4 2 3 2" xfId="46359"/>
    <cellStyle name="SAPBEXHLevel2X 5 4 2 3 2 2" xfId="46360"/>
    <cellStyle name="SAPBEXHLevel2X 5 4 2 3 3" xfId="46361"/>
    <cellStyle name="SAPBEXHLevel2X 5 4 2 4" xfId="46362"/>
    <cellStyle name="SAPBEXHLevel2X 5 4 2 4 2" xfId="46363"/>
    <cellStyle name="SAPBEXHLevel2X 5 4 2 5" xfId="46364"/>
    <cellStyle name="SAPBEXHLevel2X 5 4 2 5 2" xfId="46365"/>
    <cellStyle name="SAPBEXHLevel2X 5 4 2 6" xfId="46366"/>
    <cellStyle name="SAPBEXHLevel2X 5 4 3" xfId="46367"/>
    <cellStyle name="SAPBEXHLevel2X 5 4 3 2" xfId="46368"/>
    <cellStyle name="SAPBEXHLevel2X 5 4 3 2 2" xfId="46369"/>
    <cellStyle name="SAPBEXHLevel2X 5 4 3 2 2 2" xfId="46370"/>
    <cellStyle name="SAPBEXHLevel2X 5 4 3 2 3" xfId="46371"/>
    <cellStyle name="SAPBEXHLevel2X 5 4 3 3" xfId="46372"/>
    <cellStyle name="SAPBEXHLevel2X 5 4 3 3 2" xfId="46373"/>
    <cellStyle name="SAPBEXHLevel2X 5 4 3 3 2 2" xfId="46374"/>
    <cellStyle name="SAPBEXHLevel2X 5 4 3 3 3" xfId="46375"/>
    <cellStyle name="SAPBEXHLevel2X 5 4 3 4" xfId="46376"/>
    <cellStyle name="SAPBEXHLevel2X 5 4 3 4 2" xfId="46377"/>
    <cellStyle name="SAPBEXHLevel2X 5 4 3 5" xfId="46378"/>
    <cellStyle name="SAPBEXHLevel2X 5 4 3 5 2" xfId="46379"/>
    <cellStyle name="SAPBEXHLevel2X 5 4 3 6" xfId="46380"/>
    <cellStyle name="SAPBEXHLevel2X 5 4 4" xfId="46381"/>
    <cellStyle name="SAPBEXHLevel2X 5 4 4 2" xfId="46382"/>
    <cellStyle name="SAPBEXHLevel2X 5 4 4 2 2" xfId="46383"/>
    <cellStyle name="SAPBEXHLevel2X 5 4 4 3" xfId="46384"/>
    <cellStyle name="SAPBEXHLevel2X 5 4 5" xfId="46385"/>
    <cellStyle name="SAPBEXHLevel2X 5 4 5 2" xfId="46386"/>
    <cellStyle name="SAPBEXHLevel2X 5 4 5 2 2" xfId="46387"/>
    <cellStyle name="SAPBEXHLevel2X 5 4 5 3" xfId="46388"/>
    <cellStyle name="SAPBEXHLevel2X 5 4 6" xfId="46389"/>
    <cellStyle name="SAPBEXHLevel2X 5 4 6 2" xfId="46390"/>
    <cellStyle name="SAPBEXHLevel2X 5 4 7" xfId="46391"/>
    <cellStyle name="SAPBEXHLevel2X 5 4 7 2" xfId="46392"/>
    <cellStyle name="SAPBEXHLevel2X 5 4 8" xfId="46393"/>
    <cellStyle name="SAPBEXHLevel2X 5 4_Other Benefits Allocation %" xfId="46394"/>
    <cellStyle name="SAPBEXHLevel2X 5 5" xfId="46395"/>
    <cellStyle name="SAPBEXHLevel2X 5 5 2" xfId="46396"/>
    <cellStyle name="SAPBEXHLevel2X 5 5 2 2" xfId="46397"/>
    <cellStyle name="SAPBEXHLevel2X 5 5 2 3" xfId="46398"/>
    <cellStyle name="SAPBEXHLevel2X 5 5 3" xfId="46399"/>
    <cellStyle name="SAPBEXHLevel2X 5 5 4" xfId="46400"/>
    <cellStyle name="SAPBEXHLevel2X 5 6" xfId="46401"/>
    <cellStyle name="SAPBEXHLevel2X 5 6 2" xfId="46402"/>
    <cellStyle name="SAPBEXHLevel2X 5 6 2 2" xfId="46403"/>
    <cellStyle name="SAPBEXHLevel2X 5 6 2 3" xfId="46404"/>
    <cellStyle name="SAPBEXHLevel2X 5 6 3" xfId="46405"/>
    <cellStyle name="SAPBEXHLevel2X 5 6 4" xfId="46406"/>
    <cellStyle name="SAPBEXHLevel2X 5 7" xfId="46407"/>
    <cellStyle name="SAPBEXHLevel2X 5 7 2" xfId="46408"/>
    <cellStyle name="SAPBEXHLevel2X 5 7 3" xfId="46409"/>
    <cellStyle name="SAPBEXHLevel2X 5 8" xfId="46410"/>
    <cellStyle name="SAPBEXHLevel2X 5 9" xfId="46411"/>
    <cellStyle name="SAPBEXHLevel2X 5_401K Summary" xfId="46412"/>
    <cellStyle name="SAPBEXHLevel2X 6" xfId="46413"/>
    <cellStyle name="SAPBEXHLevel2X 6 2" xfId="46414"/>
    <cellStyle name="SAPBEXHLevel2X 6 2 2" xfId="46415"/>
    <cellStyle name="SAPBEXHLevel2X 6 2 2 2" xfId="46416"/>
    <cellStyle name="SAPBEXHLevel2X 6 2 2 2 2" xfId="46417"/>
    <cellStyle name="SAPBEXHLevel2X 6 2 2 2 2 2" xfId="46418"/>
    <cellStyle name="SAPBEXHLevel2X 6 2 2 2 2 2 2" xfId="46419"/>
    <cellStyle name="SAPBEXHLevel2X 6 2 2 2 2 3" xfId="46420"/>
    <cellStyle name="SAPBEXHLevel2X 6 2 2 2 3" xfId="46421"/>
    <cellStyle name="SAPBEXHLevel2X 6 2 2 2 3 2" xfId="46422"/>
    <cellStyle name="SAPBEXHLevel2X 6 2 2 2 3 2 2" xfId="46423"/>
    <cellStyle name="SAPBEXHLevel2X 6 2 2 2 3 3" xfId="46424"/>
    <cellStyle name="SAPBEXHLevel2X 6 2 2 2 4" xfId="46425"/>
    <cellStyle name="SAPBEXHLevel2X 6 2 2 2 4 2" xfId="46426"/>
    <cellStyle name="SAPBEXHLevel2X 6 2 2 2 5" xfId="46427"/>
    <cellStyle name="SAPBEXHLevel2X 6 2 2 2 5 2" xfId="46428"/>
    <cellStyle name="SAPBEXHLevel2X 6 2 2 2 6" xfId="46429"/>
    <cellStyle name="SAPBEXHLevel2X 6 2 2 3" xfId="46430"/>
    <cellStyle name="SAPBEXHLevel2X 6 2 2 3 2" xfId="46431"/>
    <cellStyle name="SAPBEXHLevel2X 6 2 2 3 2 2" xfId="46432"/>
    <cellStyle name="SAPBEXHLevel2X 6 2 2 3 2 2 2" xfId="46433"/>
    <cellStyle name="SAPBEXHLevel2X 6 2 2 3 2 3" xfId="46434"/>
    <cellStyle name="SAPBEXHLevel2X 6 2 2 3 3" xfId="46435"/>
    <cellStyle name="SAPBEXHLevel2X 6 2 2 3 3 2" xfId="46436"/>
    <cellStyle name="SAPBEXHLevel2X 6 2 2 3 3 2 2" xfId="46437"/>
    <cellStyle name="SAPBEXHLevel2X 6 2 2 3 3 3" xfId="46438"/>
    <cellStyle name="SAPBEXHLevel2X 6 2 2 3 4" xfId="46439"/>
    <cellStyle name="SAPBEXHLevel2X 6 2 2 3 4 2" xfId="46440"/>
    <cellStyle name="SAPBEXHLevel2X 6 2 2 3 5" xfId="46441"/>
    <cellStyle name="SAPBEXHLevel2X 6 2 2 3 5 2" xfId="46442"/>
    <cellStyle name="SAPBEXHLevel2X 6 2 2 3 6" xfId="46443"/>
    <cellStyle name="SAPBEXHLevel2X 6 2 2 4" xfId="46444"/>
    <cellStyle name="SAPBEXHLevel2X 6 2 2 4 2" xfId="46445"/>
    <cellStyle name="SAPBEXHLevel2X 6 2 2 4 2 2" xfId="46446"/>
    <cellStyle name="SAPBEXHLevel2X 6 2 2 4 3" xfId="46447"/>
    <cellStyle name="SAPBEXHLevel2X 6 2 2 5" xfId="46448"/>
    <cellStyle name="SAPBEXHLevel2X 6 2 2 5 2" xfId="46449"/>
    <cellStyle name="SAPBEXHLevel2X 6 2 2 5 2 2" xfId="46450"/>
    <cellStyle name="SAPBEXHLevel2X 6 2 2 5 3" xfId="46451"/>
    <cellStyle name="SAPBEXHLevel2X 6 2 2 6" xfId="46452"/>
    <cellStyle name="SAPBEXHLevel2X 6 2 2 6 2" xfId="46453"/>
    <cellStyle name="SAPBEXHLevel2X 6 2 2 7" xfId="46454"/>
    <cellStyle name="SAPBEXHLevel2X 6 2 2 7 2" xfId="46455"/>
    <cellStyle name="SAPBEXHLevel2X 6 2 2 8" xfId="46456"/>
    <cellStyle name="SAPBEXHLevel2X 6 2 2_Other Benefits Allocation %" xfId="46457"/>
    <cellStyle name="SAPBEXHLevel2X 6 2 3" xfId="46458"/>
    <cellStyle name="SAPBEXHLevel2X 6 2 3 2" xfId="46459"/>
    <cellStyle name="SAPBEXHLevel2X 6 2 3 2 2" xfId="46460"/>
    <cellStyle name="SAPBEXHLevel2X 6 2 3 3" xfId="46461"/>
    <cellStyle name="SAPBEXHLevel2X 6 2 4" xfId="46462"/>
    <cellStyle name="SAPBEXHLevel2X 6 2_Other Benefits Allocation %" xfId="46463"/>
    <cellStyle name="SAPBEXHLevel2X 6 3" xfId="46464"/>
    <cellStyle name="SAPBEXHLevel2X 6 3 2" xfId="46465"/>
    <cellStyle name="SAPBEXHLevel2X 6 3 2 2" xfId="46466"/>
    <cellStyle name="SAPBEXHLevel2X 6 3 2 2 2" xfId="46467"/>
    <cellStyle name="SAPBEXHLevel2X 6 3 2 2 2 2" xfId="46468"/>
    <cellStyle name="SAPBEXHLevel2X 6 3 2 2 2 2 2" xfId="46469"/>
    <cellStyle name="SAPBEXHLevel2X 6 3 2 2 2 3" xfId="46470"/>
    <cellStyle name="SAPBEXHLevel2X 6 3 2 2 3" xfId="46471"/>
    <cellStyle name="SAPBEXHLevel2X 6 3 2 2 3 2" xfId="46472"/>
    <cellStyle name="SAPBEXHLevel2X 6 3 2 2 3 2 2" xfId="46473"/>
    <cellStyle name="SAPBEXHLevel2X 6 3 2 2 3 3" xfId="46474"/>
    <cellStyle name="SAPBEXHLevel2X 6 3 2 2 4" xfId="46475"/>
    <cellStyle name="SAPBEXHLevel2X 6 3 2 2 4 2" xfId="46476"/>
    <cellStyle name="SAPBEXHLevel2X 6 3 2 2 5" xfId="46477"/>
    <cellStyle name="SAPBEXHLevel2X 6 3 2 2 5 2" xfId="46478"/>
    <cellStyle name="SAPBEXHLevel2X 6 3 2 2 6" xfId="46479"/>
    <cellStyle name="SAPBEXHLevel2X 6 3 2 3" xfId="46480"/>
    <cellStyle name="SAPBEXHLevel2X 6 3 2 3 2" xfId="46481"/>
    <cellStyle name="SAPBEXHLevel2X 6 3 2 3 2 2" xfId="46482"/>
    <cellStyle name="SAPBEXHLevel2X 6 3 2 3 2 2 2" xfId="46483"/>
    <cellStyle name="SAPBEXHLevel2X 6 3 2 3 2 3" xfId="46484"/>
    <cellStyle name="SAPBEXHLevel2X 6 3 2 3 3" xfId="46485"/>
    <cellStyle name="SAPBEXHLevel2X 6 3 2 3 3 2" xfId="46486"/>
    <cellStyle name="SAPBEXHLevel2X 6 3 2 3 3 2 2" xfId="46487"/>
    <cellStyle name="SAPBEXHLevel2X 6 3 2 3 3 3" xfId="46488"/>
    <cellStyle name="SAPBEXHLevel2X 6 3 2 3 4" xfId="46489"/>
    <cellStyle name="SAPBEXHLevel2X 6 3 2 3 4 2" xfId="46490"/>
    <cellStyle name="SAPBEXHLevel2X 6 3 2 3 5" xfId="46491"/>
    <cellStyle name="SAPBEXHLevel2X 6 3 2 3 5 2" xfId="46492"/>
    <cellStyle name="SAPBEXHLevel2X 6 3 2 3 6" xfId="46493"/>
    <cellStyle name="SAPBEXHLevel2X 6 3 2 4" xfId="46494"/>
    <cellStyle name="SAPBEXHLevel2X 6 3 2 4 2" xfId="46495"/>
    <cellStyle name="SAPBEXHLevel2X 6 3 2 4 2 2" xfId="46496"/>
    <cellStyle name="SAPBEXHLevel2X 6 3 2 4 3" xfId="46497"/>
    <cellStyle name="SAPBEXHLevel2X 6 3 2 5" xfId="46498"/>
    <cellStyle name="SAPBEXHLevel2X 6 3 2 5 2" xfId="46499"/>
    <cellStyle name="SAPBEXHLevel2X 6 3 2 5 2 2" xfId="46500"/>
    <cellStyle name="SAPBEXHLevel2X 6 3 2 5 3" xfId="46501"/>
    <cellStyle name="SAPBEXHLevel2X 6 3 2 6" xfId="46502"/>
    <cellStyle name="SAPBEXHLevel2X 6 3 2 6 2" xfId="46503"/>
    <cellStyle name="SAPBEXHLevel2X 6 3 2 7" xfId="46504"/>
    <cellStyle name="SAPBEXHLevel2X 6 3 2 7 2" xfId="46505"/>
    <cellStyle name="SAPBEXHLevel2X 6 3 2 8" xfId="46506"/>
    <cellStyle name="SAPBEXHLevel2X 6 3 2_Other Benefits Allocation %" xfId="46507"/>
    <cellStyle name="SAPBEXHLevel2X 6 3 3" xfId="46508"/>
    <cellStyle name="SAPBEXHLevel2X 6 3 3 2" xfId="46509"/>
    <cellStyle name="SAPBEXHLevel2X 6 3 3 2 2" xfId="46510"/>
    <cellStyle name="SAPBEXHLevel2X 6 3 3 3" xfId="46511"/>
    <cellStyle name="SAPBEXHLevel2X 6 3 4" xfId="46512"/>
    <cellStyle name="SAPBEXHLevel2X 6 3_Other Benefits Allocation %" xfId="46513"/>
    <cellStyle name="SAPBEXHLevel2X 6 4" xfId="46514"/>
    <cellStyle name="SAPBEXHLevel2X 6 4 2" xfId="46515"/>
    <cellStyle name="SAPBEXHLevel2X 6 4 2 2" xfId="46516"/>
    <cellStyle name="SAPBEXHLevel2X 6 4 2 2 2" xfId="46517"/>
    <cellStyle name="SAPBEXHLevel2X 6 4 2 2 2 2" xfId="46518"/>
    <cellStyle name="SAPBEXHLevel2X 6 4 2 2 3" xfId="46519"/>
    <cellStyle name="SAPBEXHLevel2X 6 4 2 3" xfId="46520"/>
    <cellStyle name="SAPBEXHLevel2X 6 4 2 3 2" xfId="46521"/>
    <cellStyle name="SAPBEXHLevel2X 6 4 2 3 2 2" xfId="46522"/>
    <cellStyle name="SAPBEXHLevel2X 6 4 2 3 3" xfId="46523"/>
    <cellStyle name="SAPBEXHLevel2X 6 4 2 4" xfId="46524"/>
    <cellStyle name="SAPBEXHLevel2X 6 4 2 4 2" xfId="46525"/>
    <cellStyle name="SAPBEXHLevel2X 6 4 2 5" xfId="46526"/>
    <cellStyle name="SAPBEXHLevel2X 6 4 2 5 2" xfId="46527"/>
    <cellStyle name="SAPBEXHLevel2X 6 4 2 6" xfId="46528"/>
    <cellStyle name="SAPBEXHLevel2X 6 4 3" xfId="46529"/>
    <cellStyle name="SAPBEXHLevel2X 6 4 3 2" xfId="46530"/>
    <cellStyle name="SAPBEXHLevel2X 6 4 3 2 2" xfId="46531"/>
    <cellStyle name="SAPBEXHLevel2X 6 4 3 2 2 2" xfId="46532"/>
    <cellStyle name="SAPBEXHLevel2X 6 4 3 2 3" xfId="46533"/>
    <cellStyle name="SAPBEXHLevel2X 6 4 3 3" xfId="46534"/>
    <cellStyle name="SAPBEXHLevel2X 6 4 3 3 2" xfId="46535"/>
    <cellStyle name="SAPBEXHLevel2X 6 4 3 3 2 2" xfId="46536"/>
    <cellStyle name="SAPBEXHLevel2X 6 4 3 3 3" xfId="46537"/>
    <cellStyle name="SAPBEXHLevel2X 6 4 3 4" xfId="46538"/>
    <cellStyle name="SAPBEXHLevel2X 6 4 3 4 2" xfId="46539"/>
    <cellStyle name="SAPBEXHLevel2X 6 4 3 5" xfId="46540"/>
    <cellStyle name="SAPBEXHLevel2X 6 4 3 5 2" xfId="46541"/>
    <cellStyle name="SAPBEXHLevel2X 6 4 3 6" xfId="46542"/>
    <cellStyle name="SAPBEXHLevel2X 6 4 4" xfId="46543"/>
    <cellStyle name="SAPBEXHLevel2X 6 4 4 2" xfId="46544"/>
    <cellStyle name="SAPBEXHLevel2X 6 4 4 2 2" xfId="46545"/>
    <cellStyle name="SAPBEXHLevel2X 6 4 4 3" xfId="46546"/>
    <cellStyle name="SAPBEXHLevel2X 6 4 5" xfId="46547"/>
    <cellStyle name="SAPBEXHLevel2X 6 4 5 2" xfId="46548"/>
    <cellStyle name="SAPBEXHLevel2X 6 4 5 2 2" xfId="46549"/>
    <cellStyle name="SAPBEXHLevel2X 6 4 5 3" xfId="46550"/>
    <cellStyle name="SAPBEXHLevel2X 6 4 6" xfId="46551"/>
    <cellStyle name="SAPBEXHLevel2X 6 4 6 2" xfId="46552"/>
    <cellStyle name="SAPBEXHLevel2X 6 4 7" xfId="46553"/>
    <cellStyle name="SAPBEXHLevel2X 6 4 7 2" xfId="46554"/>
    <cellStyle name="SAPBEXHLevel2X 6 4 8" xfId="46555"/>
    <cellStyle name="SAPBEXHLevel2X 6 4_Other Benefits Allocation %" xfId="46556"/>
    <cellStyle name="SAPBEXHLevel2X 6 5" xfId="46557"/>
    <cellStyle name="SAPBEXHLevel2X 6 5 2" xfId="46558"/>
    <cellStyle name="SAPBEXHLevel2X 6 5 2 2" xfId="46559"/>
    <cellStyle name="SAPBEXHLevel2X 6 5 2 3" xfId="46560"/>
    <cellStyle name="SAPBEXHLevel2X 6 5 3" xfId="46561"/>
    <cellStyle name="SAPBEXHLevel2X 6 5 4" xfId="46562"/>
    <cellStyle name="SAPBEXHLevel2X 6 6" xfId="46563"/>
    <cellStyle name="SAPBEXHLevel2X 6 6 2" xfId="46564"/>
    <cellStyle name="SAPBEXHLevel2X 6 6 2 2" xfId="46565"/>
    <cellStyle name="SAPBEXHLevel2X 6 6 2 3" xfId="46566"/>
    <cellStyle name="SAPBEXHLevel2X 6 6 3" xfId="46567"/>
    <cellStyle name="SAPBEXHLevel2X 6 6 4" xfId="46568"/>
    <cellStyle name="SAPBEXHLevel2X 6 7" xfId="46569"/>
    <cellStyle name="SAPBEXHLevel2X 6 7 2" xfId="46570"/>
    <cellStyle name="SAPBEXHLevel2X 6 7 3" xfId="46571"/>
    <cellStyle name="SAPBEXHLevel2X 6 8" xfId="46572"/>
    <cellStyle name="SAPBEXHLevel2X 6 9" xfId="46573"/>
    <cellStyle name="SAPBEXHLevel2X 6_401K Summary" xfId="46574"/>
    <cellStyle name="SAPBEXHLevel2X 7" xfId="46575"/>
    <cellStyle name="SAPBEXHLevel2X 7 2" xfId="46576"/>
    <cellStyle name="SAPBEXHLevel2X 7 2 2" xfId="46577"/>
    <cellStyle name="SAPBEXHLevel2X 7 2 2 2" xfId="46578"/>
    <cellStyle name="SAPBEXHLevel2X 7 2 2 2 2" xfId="46579"/>
    <cellStyle name="SAPBEXHLevel2X 7 2 2 2 2 2" xfId="46580"/>
    <cellStyle name="SAPBEXHLevel2X 7 2 2 2 3" xfId="46581"/>
    <cellStyle name="SAPBEXHLevel2X 7 2 2 3" xfId="46582"/>
    <cellStyle name="SAPBEXHLevel2X 7 2 2 3 2" xfId="46583"/>
    <cellStyle name="SAPBEXHLevel2X 7 2 2 3 2 2" xfId="46584"/>
    <cellStyle name="SAPBEXHLevel2X 7 2 2 3 3" xfId="46585"/>
    <cellStyle name="SAPBEXHLevel2X 7 2 2 4" xfId="46586"/>
    <cellStyle name="SAPBEXHLevel2X 7 2 2 4 2" xfId="46587"/>
    <cellStyle name="SAPBEXHLevel2X 7 2 2 5" xfId="46588"/>
    <cellStyle name="SAPBEXHLevel2X 7 2 2 5 2" xfId="46589"/>
    <cellStyle name="SAPBEXHLevel2X 7 2 2 6" xfId="46590"/>
    <cellStyle name="SAPBEXHLevel2X 7 2 3" xfId="46591"/>
    <cellStyle name="SAPBEXHLevel2X 7 2 3 2" xfId="46592"/>
    <cellStyle name="SAPBEXHLevel2X 7 2 3 2 2" xfId="46593"/>
    <cellStyle name="SAPBEXHLevel2X 7 2 3 2 2 2" xfId="46594"/>
    <cellStyle name="SAPBEXHLevel2X 7 2 3 2 3" xfId="46595"/>
    <cellStyle name="SAPBEXHLevel2X 7 2 3 3" xfId="46596"/>
    <cellStyle name="SAPBEXHLevel2X 7 2 3 3 2" xfId="46597"/>
    <cellStyle name="SAPBEXHLevel2X 7 2 3 3 2 2" xfId="46598"/>
    <cellStyle name="SAPBEXHLevel2X 7 2 3 3 3" xfId="46599"/>
    <cellStyle name="SAPBEXHLevel2X 7 2 3 4" xfId="46600"/>
    <cellStyle name="SAPBEXHLevel2X 7 2 3 4 2" xfId="46601"/>
    <cellStyle name="SAPBEXHLevel2X 7 2 3 5" xfId="46602"/>
    <cellStyle name="SAPBEXHLevel2X 7 2 3 5 2" xfId="46603"/>
    <cellStyle name="SAPBEXHLevel2X 7 2 3 6" xfId="46604"/>
    <cellStyle name="SAPBEXHLevel2X 7 2 4" xfId="46605"/>
    <cellStyle name="SAPBEXHLevel2X 7 2 4 2" xfId="46606"/>
    <cellStyle name="SAPBEXHLevel2X 7 2 4 2 2" xfId="46607"/>
    <cellStyle name="SAPBEXHLevel2X 7 2 4 3" xfId="46608"/>
    <cellStyle name="SAPBEXHLevel2X 7 2 5" xfId="46609"/>
    <cellStyle name="SAPBEXHLevel2X 7 2 5 2" xfId="46610"/>
    <cellStyle name="SAPBEXHLevel2X 7 2 5 2 2" xfId="46611"/>
    <cellStyle name="SAPBEXHLevel2X 7 2 5 3" xfId="46612"/>
    <cellStyle name="SAPBEXHLevel2X 7 2 6" xfId="46613"/>
    <cellStyle name="SAPBEXHLevel2X 7 2 6 2" xfId="46614"/>
    <cellStyle name="SAPBEXHLevel2X 7 2 7" xfId="46615"/>
    <cellStyle name="SAPBEXHLevel2X 7 2 7 2" xfId="46616"/>
    <cellStyle name="SAPBEXHLevel2X 7 2 8" xfId="46617"/>
    <cellStyle name="SAPBEXHLevel2X 7 2_Other Benefits Allocation %" xfId="46618"/>
    <cellStyle name="SAPBEXHLevel2X 7 3" xfId="46619"/>
    <cellStyle name="SAPBEXHLevel2X 7 3 2" xfId="46620"/>
    <cellStyle name="SAPBEXHLevel2X 7 3 2 2" xfId="46621"/>
    <cellStyle name="SAPBEXHLevel2X 7 3 3" xfId="46622"/>
    <cellStyle name="SAPBEXHLevel2X 7 4" xfId="46623"/>
    <cellStyle name="SAPBEXHLevel2X 7_Other Benefits Allocation %" xfId="46624"/>
    <cellStyle name="SAPBEXHLevel2X 8" xfId="46625"/>
    <cellStyle name="SAPBEXHLevel2X 8 2" xfId="46626"/>
    <cellStyle name="SAPBEXHLevel2X 8 2 2" xfId="46627"/>
    <cellStyle name="SAPBEXHLevel2X 8 2 2 2" xfId="46628"/>
    <cellStyle name="SAPBEXHLevel2X 8 2 2 2 2" xfId="46629"/>
    <cellStyle name="SAPBEXHLevel2X 8 2 2 2 2 2" xfId="46630"/>
    <cellStyle name="SAPBEXHLevel2X 8 2 2 2 3" xfId="46631"/>
    <cellStyle name="SAPBEXHLevel2X 8 2 2 3" xfId="46632"/>
    <cellStyle name="SAPBEXHLevel2X 8 2 2 3 2" xfId="46633"/>
    <cellStyle name="SAPBEXHLevel2X 8 2 2 3 2 2" xfId="46634"/>
    <cellStyle name="SAPBEXHLevel2X 8 2 2 3 3" xfId="46635"/>
    <cellStyle name="SAPBEXHLevel2X 8 2 2 4" xfId="46636"/>
    <cellStyle name="SAPBEXHLevel2X 8 2 2 4 2" xfId="46637"/>
    <cellStyle name="SAPBEXHLevel2X 8 2 2 5" xfId="46638"/>
    <cellStyle name="SAPBEXHLevel2X 8 2 2 5 2" xfId="46639"/>
    <cellStyle name="SAPBEXHLevel2X 8 2 2 6" xfId="46640"/>
    <cellStyle name="SAPBEXHLevel2X 8 2 3" xfId="46641"/>
    <cellStyle name="SAPBEXHLevel2X 8 2 3 2" xfId="46642"/>
    <cellStyle name="SAPBEXHLevel2X 8 2 3 2 2" xfId="46643"/>
    <cellStyle name="SAPBEXHLevel2X 8 2 3 2 2 2" xfId="46644"/>
    <cellStyle name="SAPBEXHLevel2X 8 2 3 2 3" xfId="46645"/>
    <cellStyle name="SAPBEXHLevel2X 8 2 3 3" xfId="46646"/>
    <cellStyle name="SAPBEXHLevel2X 8 2 3 3 2" xfId="46647"/>
    <cellStyle name="SAPBEXHLevel2X 8 2 3 3 2 2" xfId="46648"/>
    <cellStyle name="SAPBEXHLevel2X 8 2 3 3 3" xfId="46649"/>
    <cellStyle name="SAPBEXHLevel2X 8 2 3 4" xfId="46650"/>
    <cellStyle name="SAPBEXHLevel2X 8 2 3 4 2" xfId="46651"/>
    <cellStyle name="SAPBEXHLevel2X 8 2 3 5" xfId="46652"/>
    <cellStyle name="SAPBEXHLevel2X 8 2 3 5 2" xfId="46653"/>
    <cellStyle name="SAPBEXHLevel2X 8 2 3 6" xfId="46654"/>
    <cellStyle name="SAPBEXHLevel2X 8 2 4" xfId="46655"/>
    <cellStyle name="SAPBEXHLevel2X 8 2 4 2" xfId="46656"/>
    <cellStyle name="SAPBEXHLevel2X 8 2 4 2 2" xfId="46657"/>
    <cellStyle name="SAPBEXHLevel2X 8 2 4 3" xfId="46658"/>
    <cellStyle name="SAPBEXHLevel2X 8 2 5" xfId="46659"/>
    <cellStyle name="SAPBEXHLevel2X 8 2 5 2" xfId="46660"/>
    <cellStyle name="SAPBEXHLevel2X 8 2 5 2 2" xfId="46661"/>
    <cellStyle name="SAPBEXHLevel2X 8 2 5 3" xfId="46662"/>
    <cellStyle name="SAPBEXHLevel2X 8 2 6" xfId="46663"/>
    <cellStyle name="SAPBEXHLevel2X 8 2 6 2" xfId="46664"/>
    <cellStyle name="SAPBEXHLevel2X 8 2 7" xfId="46665"/>
    <cellStyle name="SAPBEXHLevel2X 8 2 7 2" xfId="46666"/>
    <cellStyle name="SAPBEXHLevel2X 8 2 8" xfId="46667"/>
    <cellStyle name="SAPBEXHLevel2X 8 2_Other Benefits Allocation %" xfId="46668"/>
    <cellStyle name="SAPBEXHLevel2X 8 3" xfId="46669"/>
    <cellStyle name="SAPBEXHLevel2X 8 3 2" xfId="46670"/>
    <cellStyle name="SAPBEXHLevel2X 8 3 2 2" xfId="46671"/>
    <cellStyle name="SAPBEXHLevel2X 8 3 3" xfId="46672"/>
    <cellStyle name="SAPBEXHLevel2X 8 4" xfId="46673"/>
    <cellStyle name="SAPBEXHLevel2X 8_Other Benefits Allocation %" xfId="46674"/>
    <cellStyle name="SAPBEXHLevel2X 9" xfId="46675"/>
    <cellStyle name="SAPBEXHLevel2X 9 2" xfId="46676"/>
    <cellStyle name="SAPBEXHLevel2X 9 2 2" xfId="46677"/>
    <cellStyle name="SAPBEXHLevel2X 9 2 2 2" xfId="46678"/>
    <cellStyle name="SAPBEXHLevel2X 9 2 2 2 2" xfId="46679"/>
    <cellStyle name="SAPBEXHLevel2X 9 2 2 3" xfId="46680"/>
    <cellStyle name="SAPBEXHLevel2X 9 2 3" xfId="46681"/>
    <cellStyle name="SAPBEXHLevel2X 9 2 3 2" xfId="46682"/>
    <cellStyle name="SAPBEXHLevel2X 9 2 3 2 2" xfId="46683"/>
    <cellStyle name="SAPBEXHLevel2X 9 2 3 3" xfId="46684"/>
    <cellStyle name="SAPBEXHLevel2X 9 2 4" xfId="46685"/>
    <cellStyle name="SAPBEXHLevel2X 9 2 4 2" xfId="46686"/>
    <cellStyle name="SAPBEXHLevel2X 9 2 5" xfId="46687"/>
    <cellStyle name="SAPBEXHLevel2X 9 2 5 2" xfId="46688"/>
    <cellStyle name="SAPBEXHLevel2X 9 2 6" xfId="46689"/>
    <cellStyle name="SAPBEXHLevel2X 9 3" xfId="46690"/>
    <cellStyle name="SAPBEXHLevel2X 9 3 2" xfId="46691"/>
    <cellStyle name="SAPBEXHLevel2X 9 3 2 2" xfId="46692"/>
    <cellStyle name="SAPBEXHLevel2X 9 3 2 2 2" xfId="46693"/>
    <cellStyle name="SAPBEXHLevel2X 9 3 2 3" xfId="46694"/>
    <cellStyle name="SAPBEXHLevel2X 9 3 3" xfId="46695"/>
    <cellStyle name="SAPBEXHLevel2X 9 3 3 2" xfId="46696"/>
    <cellStyle name="SAPBEXHLevel2X 9 3 3 2 2" xfId="46697"/>
    <cellStyle name="SAPBEXHLevel2X 9 3 3 3" xfId="46698"/>
    <cellStyle name="SAPBEXHLevel2X 9 3 4" xfId="46699"/>
    <cellStyle name="SAPBEXHLevel2X 9 3 4 2" xfId="46700"/>
    <cellStyle name="SAPBEXHLevel2X 9 3 5" xfId="46701"/>
    <cellStyle name="SAPBEXHLevel2X 9 3 5 2" xfId="46702"/>
    <cellStyle name="SAPBEXHLevel2X 9 3 6" xfId="46703"/>
    <cellStyle name="SAPBEXHLevel2X 9 4" xfId="46704"/>
    <cellStyle name="SAPBEXHLevel2X 9 4 2" xfId="46705"/>
    <cellStyle name="SAPBEXHLevel2X 9 4 2 2" xfId="46706"/>
    <cellStyle name="SAPBEXHLevel2X 9 4 2 2 2" xfId="46707"/>
    <cellStyle name="SAPBEXHLevel2X 9 4 2 3" xfId="46708"/>
    <cellStyle name="SAPBEXHLevel2X 9 4 3" xfId="46709"/>
    <cellStyle name="SAPBEXHLevel2X 9 4 3 2" xfId="46710"/>
    <cellStyle name="SAPBEXHLevel2X 9 4 3 2 2" xfId="46711"/>
    <cellStyle name="SAPBEXHLevel2X 9 4 3 3" xfId="46712"/>
    <cellStyle name="SAPBEXHLevel2X 9 4 4" xfId="46713"/>
    <cellStyle name="SAPBEXHLevel2X 9 4 4 2" xfId="46714"/>
    <cellStyle name="SAPBEXHLevel2X 9 4 5" xfId="46715"/>
    <cellStyle name="SAPBEXHLevel2X 9 4 5 2" xfId="46716"/>
    <cellStyle name="SAPBEXHLevel2X 9 4 6" xfId="46717"/>
    <cellStyle name="SAPBEXHLevel2X 9 5" xfId="46718"/>
    <cellStyle name="SAPBEXHLevel2X 9 5 2" xfId="46719"/>
    <cellStyle name="SAPBEXHLevel2X 9 5 2 2" xfId="46720"/>
    <cellStyle name="SAPBEXHLevel2X 9 5 3" xfId="46721"/>
    <cellStyle name="SAPBEXHLevel2X 9 6" xfId="46722"/>
    <cellStyle name="SAPBEXHLevel2X 9_Other Benefits Allocation %" xfId="46723"/>
    <cellStyle name="SAPBEXHLevel2X_2016-18 Budget Payroll" xfId="46724"/>
    <cellStyle name="SAPBEXHLevel3" xfId="46725"/>
    <cellStyle name="SAPBEXHLevel3 10" xfId="46726"/>
    <cellStyle name="SAPBEXHLevel3 10 2" xfId="46727"/>
    <cellStyle name="SAPBEXHLevel3 10 2 2" xfId="46728"/>
    <cellStyle name="SAPBEXHLevel3 10 2 2 2" xfId="46729"/>
    <cellStyle name="SAPBEXHLevel3 10 2 2 2 2" xfId="46730"/>
    <cellStyle name="SAPBEXHLevel3 10 2 2 3" xfId="46731"/>
    <cellStyle name="SAPBEXHLevel3 10 2 3" xfId="46732"/>
    <cellStyle name="SAPBEXHLevel3 10 2 3 2" xfId="46733"/>
    <cellStyle name="SAPBEXHLevel3 10 2 3 2 2" xfId="46734"/>
    <cellStyle name="SAPBEXHLevel3 10 2 3 3" xfId="46735"/>
    <cellStyle name="SAPBEXHLevel3 10 2 4" xfId="46736"/>
    <cellStyle name="SAPBEXHLevel3 10 2 4 2" xfId="46737"/>
    <cellStyle name="SAPBEXHLevel3 10 2 5" xfId="46738"/>
    <cellStyle name="SAPBEXHLevel3 10 2 5 2" xfId="46739"/>
    <cellStyle name="SAPBEXHLevel3 10 2 6" xfId="46740"/>
    <cellStyle name="SAPBEXHLevel3 10 3" xfId="46741"/>
    <cellStyle name="SAPBEXHLevel3 10 3 2" xfId="46742"/>
    <cellStyle name="SAPBEXHLevel3 10 3 2 2" xfId="46743"/>
    <cellStyle name="SAPBEXHLevel3 10 3 2 2 2" xfId="46744"/>
    <cellStyle name="SAPBEXHLevel3 10 3 2 3" xfId="46745"/>
    <cellStyle name="SAPBEXHLevel3 10 3 3" xfId="46746"/>
    <cellStyle name="SAPBEXHLevel3 10 3 3 2" xfId="46747"/>
    <cellStyle name="SAPBEXHLevel3 10 3 3 2 2" xfId="46748"/>
    <cellStyle name="SAPBEXHLevel3 10 3 3 3" xfId="46749"/>
    <cellStyle name="SAPBEXHLevel3 10 3 4" xfId="46750"/>
    <cellStyle name="SAPBEXHLevel3 10 3 4 2" xfId="46751"/>
    <cellStyle name="SAPBEXHLevel3 10 3 5" xfId="46752"/>
    <cellStyle name="SAPBEXHLevel3 10 3 5 2" xfId="46753"/>
    <cellStyle name="SAPBEXHLevel3 10 3 6" xfId="46754"/>
    <cellStyle name="SAPBEXHLevel3 10 4" xfId="46755"/>
    <cellStyle name="SAPBEXHLevel3 10 4 2" xfId="46756"/>
    <cellStyle name="SAPBEXHLevel3 10 4 2 2" xfId="46757"/>
    <cellStyle name="SAPBEXHLevel3 10 4 2 2 2" xfId="46758"/>
    <cellStyle name="SAPBEXHLevel3 10 4 2 3" xfId="46759"/>
    <cellStyle name="SAPBEXHLevel3 10 4 3" xfId="46760"/>
    <cellStyle name="SAPBEXHLevel3 10 4 3 2" xfId="46761"/>
    <cellStyle name="SAPBEXHLevel3 10 4 3 2 2" xfId="46762"/>
    <cellStyle name="SAPBEXHLevel3 10 4 3 3" xfId="46763"/>
    <cellStyle name="SAPBEXHLevel3 10 4 4" xfId="46764"/>
    <cellStyle name="SAPBEXHLevel3 10 4 4 2" xfId="46765"/>
    <cellStyle name="SAPBEXHLevel3 10 4 5" xfId="46766"/>
    <cellStyle name="SAPBEXHLevel3 10 4 5 2" xfId="46767"/>
    <cellStyle name="SAPBEXHLevel3 10 4 6" xfId="46768"/>
    <cellStyle name="SAPBEXHLevel3 10 5" xfId="46769"/>
    <cellStyle name="SAPBEXHLevel3 10 5 2" xfId="46770"/>
    <cellStyle name="SAPBEXHLevel3 10 5 2 2" xfId="46771"/>
    <cellStyle name="SAPBEXHLevel3 10 5 3" xfId="46772"/>
    <cellStyle name="SAPBEXHLevel3 10 6" xfId="46773"/>
    <cellStyle name="SAPBEXHLevel3 10_Other Benefits Allocation %" xfId="46774"/>
    <cellStyle name="SAPBEXHLevel3 11" xfId="46775"/>
    <cellStyle name="SAPBEXHLevel3 11 2" xfId="46776"/>
    <cellStyle name="SAPBEXHLevel3 11 2 2" xfId="46777"/>
    <cellStyle name="SAPBEXHLevel3 11 2 2 2" xfId="46778"/>
    <cellStyle name="SAPBEXHLevel3 11 2 2 2 2" xfId="46779"/>
    <cellStyle name="SAPBEXHLevel3 11 2 2 3" xfId="46780"/>
    <cellStyle name="SAPBEXHLevel3 11 2 3" xfId="46781"/>
    <cellStyle name="SAPBEXHLevel3 11 2 3 2" xfId="46782"/>
    <cellStyle name="SAPBEXHLevel3 11 2 3 2 2" xfId="46783"/>
    <cellStyle name="SAPBEXHLevel3 11 2 3 3" xfId="46784"/>
    <cellStyle name="SAPBEXHLevel3 11 2 4" xfId="46785"/>
    <cellStyle name="SAPBEXHLevel3 11 2 4 2" xfId="46786"/>
    <cellStyle name="SAPBEXHLevel3 11 2 5" xfId="46787"/>
    <cellStyle name="SAPBEXHLevel3 11 2 5 2" xfId="46788"/>
    <cellStyle name="SAPBEXHLevel3 11 2 6" xfId="46789"/>
    <cellStyle name="SAPBEXHLevel3 11 3" xfId="46790"/>
    <cellStyle name="SAPBEXHLevel3 11 3 2" xfId="46791"/>
    <cellStyle name="SAPBEXHLevel3 11 3 2 2" xfId="46792"/>
    <cellStyle name="SAPBEXHLevel3 11 3 2 2 2" xfId="46793"/>
    <cellStyle name="SAPBEXHLevel3 11 3 2 3" xfId="46794"/>
    <cellStyle name="SAPBEXHLevel3 11 3 3" xfId="46795"/>
    <cellStyle name="SAPBEXHLevel3 11 3 3 2" xfId="46796"/>
    <cellStyle name="SAPBEXHLevel3 11 3 3 2 2" xfId="46797"/>
    <cellStyle name="SAPBEXHLevel3 11 3 3 3" xfId="46798"/>
    <cellStyle name="SAPBEXHLevel3 11 3 4" xfId="46799"/>
    <cellStyle name="SAPBEXHLevel3 11 3 4 2" xfId="46800"/>
    <cellStyle name="SAPBEXHLevel3 11 3 5" xfId="46801"/>
    <cellStyle name="SAPBEXHLevel3 11 3 5 2" xfId="46802"/>
    <cellStyle name="SAPBEXHLevel3 11 3 6" xfId="46803"/>
    <cellStyle name="SAPBEXHLevel3 11 4" xfId="46804"/>
    <cellStyle name="SAPBEXHLevel3 11 4 2" xfId="46805"/>
    <cellStyle name="SAPBEXHLevel3 11 4 2 2" xfId="46806"/>
    <cellStyle name="SAPBEXHLevel3 11 4 2 2 2" xfId="46807"/>
    <cellStyle name="SAPBEXHLevel3 11 4 2 3" xfId="46808"/>
    <cellStyle name="SAPBEXHLevel3 11 4 3" xfId="46809"/>
    <cellStyle name="SAPBEXHLevel3 11 4 3 2" xfId="46810"/>
    <cellStyle name="SAPBEXHLevel3 11 4 3 2 2" xfId="46811"/>
    <cellStyle name="SAPBEXHLevel3 11 4 3 3" xfId="46812"/>
    <cellStyle name="SAPBEXHLevel3 11 4 4" xfId="46813"/>
    <cellStyle name="SAPBEXHLevel3 11 4 4 2" xfId="46814"/>
    <cellStyle name="SAPBEXHLevel3 11 4 5" xfId="46815"/>
    <cellStyle name="SAPBEXHLevel3 11 4 5 2" xfId="46816"/>
    <cellStyle name="SAPBEXHLevel3 11 4 6" xfId="46817"/>
    <cellStyle name="SAPBEXHLevel3 11 5" xfId="46818"/>
    <cellStyle name="SAPBEXHLevel3 11 5 2" xfId="46819"/>
    <cellStyle name="SAPBEXHLevel3 11 5 2 2" xfId="46820"/>
    <cellStyle name="SAPBEXHLevel3 11 5 3" xfId="46821"/>
    <cellStyle name="SAPBEXHLevel3 11 6" xfId="46822"/>
    <cellStyle name="SAPBEXHLevel3 11_Other Benefits Allocation %" xfId="46823"/>
    <cellStyle name="SAPBEXHLevel3 12" xfId="46824"/>
    <cellStyle name="SAPBEXHLevel3 12 2" xfId="46825"/>
    <cellStyle name="SAPBEXHLevel3 12 3" xfId="46826"/>
    <cellStyle name="SAPBEXHLevel3 12_Other Benefits Allocation %" xfId="46827"/>
    <cellStyle name="SAPBEXHLevel3 13" xfId="46828"/>
    <cellStyle name="SAPBEXHLevel3 13 2" xfId="46829"/>
    <cellStyle name="SAPBEXHLevel3 13 2 2" xfId="46830"/>
    <cellStyle name="SAPBEXHLevel3 13 2 2 2" xfId="46831"/>
    <cellStyle name="SAPBEXHLevel3 13 2 2 2 2" xfId="46832"/>
    <cellStyle name="SAPBEXHLevel3 13 2 2 3" xfId="46833"/>
    <cellStyle name="SAPBEXHLevel3 13 2 3" xfId="46834"/>
    <cellStyle name="SAPBEXHLevel3 13 2 3 2" xfId="46835"/>
    <cellStyle name="SAPBEXHLevel3 13 2 3 2 2" xfId="46836"/>
    <cellStyle name="SAPBEXHLevel3 13 2 3 3" xfId="46837"/>
    <cellStyle name="SAPBEXHLevel3 13 2 4" xfId="46838"/>
    <cellStyle name="SAPBEXHLevel3 13 2 4 2" xfId="46839"/>
    <cellStyle name="SAPBEXHLevel3 13 2 5" xfId="46840"/>
    <cellStyle name="SAPBEXHLevel3 13 2 5 2" xfId="46841"/>
    <cellStyle name="SAPBEXHLevel3 13 2 6" xfId="46842"/>
    <cellStyle name="SAPBEXHLevel3 13 3" xfId="46843"/>
    <cellStyle name="SAPBEXHLevel3 13 3 2" xfId="46844"/>
    <cellStyle name="SAPBEXHLevel3 13 3 2 2" xfId="46845"/>
    <cellStyle name="SAPBEXHLevel3 13 3 2 2 2" xfId="46846"/>
    <cellStyle name="SAPBEXHLevel3 13 3 2 3" xfId="46847"/>
    <cellStyle name="SAPBEXHLevel3 13 3 3" xfId="46848"/>
    <cellStyle name="SAPBEXHLevel3 13 3 3 2" xfId="46849"/>
    <cellStyle name="SAPBEXHLevel3 13 3 3 2 2" xfId="46850"/>
    <cellStyle name="SAPBEXHLevel3 13 3 3 3" xfId="46851"/>
    <cellStyle name="SAPBEXHLevel3 13 3 4" xfId="46852"/>
    <cellStyle name="SAPBEXHLevel3 13 3 4 2" xfId="46853"/>
    <cellStyle name="SAPBEXHLevel3 13 3 5" xfId="46854"/>
    <cellStyle name="SAPBEXHLevel3 13 3 5 2" xfId="46855"/>
    <cellStyle name="SAPBEXHLevel3 13 3 6" xfId="46856"/>
    <cellStyle name="SAPBEXHLevel3 13 4" xfId="46857"/>
    <cellStyle name="SAPBEXHLevel3 13 4 2" xfId="46858"/>
    <cellStyle name="SAPBEXHLevel3 13 4 2 2" xfId="46859"/>
    <cellStyle name="SAPBEXHLevel3 13 4 3" xfId="46860"/>
    <cellStyle name="SAPBEXHLevel3 13 5" xfId="46861"/>
    <cellStyle name="SAPBEXHLevel3 13 5 2" xfId="46862"/>
    <cellStyle name="SAPBEXHLevel3 13 5 2 2" xfId="46863"/>
    <cellStyle name="SAPBEXHLevel3 13 5 3" xfId="46864"/>
    <cellStyle name="SAPBEXHLevel3 13 6" xfId="46865"/>
    <cellStyle name="SAPBEXHLevel3 13 6 2" xfId="46866"/>
    <cellStyle name="SAPBEXHLevel3 13 7" xfId="46867"/>
    <cellStyle name="SAPBEXHLevel3 13 7 2" xfId="46868"/>
    <cellStyle name="SAPBEXHLevel3 13 8" xfId="46869"/>
    <cellStyle name="SAPBEXHLevel3 13_Other Benefits Allocation %" xfId="46870"/>
    <cellStyle name="SAPBEXHLevel3 14" xfId="46871"/>
    <cellStyle name="SAPBEXHLevel3 14 2" xfId="46872"/>
    <cellStyle name="SAPBEXHLevel3 14 2 2" xfId="46873"/>
    <cellStyle name="SAPBEXHLevel3 14 3" xfId="46874"/>
    <cellStyle name="SAPBEXHLevel3 15" xfId="46875"/>
    <cellStyle name="SAPBEXHLevel3 15 2" xfId="46876"/>
    <cellStyle name="SAPBEXHLevel3 15 2 2" xfId="46877"/>
    <cellStyle name="SAPBEXHLevel3 15 3" xfId="46878"/>
    <cellStyle name="SAPBEXHLevel3 16" xfId="46879"/>
    <cellStyle name="SAPBEXHLevel3 16 2" xfId="46880"/>
    <cellStyle name="SAPBEXHLevel3 16 2 2" xfId="46881"/>
    <cellStyle name="SAPBEXHLevel3 16 3" xfId="46882"/>
    <cellStyle name="SAPBEXHLevel3 17" xfId="46883"/>
    <cellStyle name="SAPBEXHLevel3 17 2" xfId="46884"/>
    <cellStyle name="SAPBEXHLevel3 17 2 2" xfId="46885"/>
    <cellStyle name="SAPBEXHLevel3 17 3" xfId="46886"/>
    <cellStyle name="SAPBEXHLevel3 18" xfId="46887"/>
    <cellStyle name="SAPBEXHLevel3 18 2" xfId="46888"/>
    <cellStyle name="SAPBEXHLevel3 18 2 2" xfId="46889"/>
    <cellStyle name="SAPBEXHLevel3 18 3" xfId="46890"/>
    <cellStyle name="SAPBEXHLevel3 19" xfId="46891"/>
    <cellStyle name="SAPBEXHLevel3 19 2" xfId="46892"/>
    <cellStyle name="SAPBEXHLevel3 19 2 2" xfId="46893"/>
    <cellStyle name="SAPBEXHLevel3 19 3" xfId="46894"/>
    <cellStyle name="SAPBEXHLevel3 2" xfId="46895"/>
    <cellStyle name="SAPBEXHLevel3 2 10" xfId="46896"/>
    <cellStyle name="SAPBEXHLevel3 2 11" xfId="46897"/>
    <cellStyle name="SAPBEXHLevel3 2 11 2" xfId="46898"/>
    <cellStyle name="SAPBEXHLevel3 2 11 2 2" xfId="46899"/>
    <cellStyle name="SAPBEXHLevel3 2 11 3" xfId="46900"/>
    <cellStyle name="SAPBEXHLevel3 2 12" xfId="46901"/>
    <cellStyle name="SAPBEXHLevel3 2 12 2" xfId="46902"/>
    <cellStyle name="SAPBEXHLevel3 2 12 2 2" xfId="46903"/>
    <cellStyle name="SAPBEXHLevel3 2 12 3" xfId="46904"/>
    <cellStyle name="SAPBEXHLevel3 2 13" xfId="46905"/>
    <cellStyle name="SAPBEXHLevel3 2 13 2" xfId="46906"/>
    <cellStyle name="SAPBEXHLevel3 2 14" xfId="46907"/>
    <cellStyle name="SAPBEXHLevel3 2 2" xfId="46908"/>
    <cellStyle name="SAPBEXHLevel3 2 2 10" xfId="46909"/>
    <cellStyle name="SAPBEXHLevel3 2 2 10 2" xfId="46910"/>
    <cellStyle name="SAPBEXHLevel3 2 2 10 2 2" xfId="46911"/>
    <cellStyle name="SAPBEXHLevel3 2 2 10 3" xfId="46912"/>
    <cellStyle name="SAPBEXHLevel3 2 2 11" xfId="46913"/>
    <cellStyle name="SAPBEXHLevel3 2 2 11 2" xfId="46914"/>
    <cellStyle name="SAPBEXHLevel3 2 2 11 2 2" xfId="46915"/>
    <cellStyle name="SAPBEXHLevel3 2 2 11 3" xfId="46916"/>
    <cellStyle name="SAPBEXHLevel3 2 2 12" xfId="46917"/>
    <cellStyle name="SAPBEXHLevel3 2 2 2" xfId="46918"/>
    <cellStyle name="SAPBEXHLevel3 2 2 2 2" xfId="46919"/>
    <cellStyle name="SAPBEXHLevel3 2 2 2 2 2" xfId="46920"/>
    <cellStyle name="SAPBEXHLevel3 2 2 2 2 2 2" xfId="46921"/>
    <cellStyle name="SAPBEXHLevel3 2 2 2 2 2 2 2" xfId="46922"/>
    <cellStyle name="SAPBEXHLevel3 2 2 2 2 2 3" xfId="46923"/>
    <cellStyle name="SAPBEXHLevel3 2 2 2 2 3" xfId="46924"/>
    <cellStyle name="SAPBEXHLevel3 2 2 2 2 3 2" xfId="46925"/>
    <cellStyle name="SAPBEXHLevel3 2 2 2 2 3 2 2" xfId="46926"/>
    <cellStyle name="SAPBEXHLevel3 2 2 2 2 3 3" xfId="46927"/>
    <cellStyle name="SAPBEXHLevel3 2 2 2 2 4" xfId="46928"/>
    <cellStyle name="SAPBEXHLevel3 2 2 2 2 4 2" xfId="46929"/>
    <cellStyle name="SAPBEXHLevel3 2 2 2 2 5" xfId="46930"/>
    <cellStyle name="SAPBEXHLevel3 2 2 2 2 5 2" xfId="46931"/>
    <cellStyle name="SAPBEXHLevel3 2 2 2 2 6" xfId="46932"/>
    <cellStyle name="SAPBEXHLevel3 2 2 2 3" xfId="46933"/>
    <cellStyle name="SAPBEXHLevel3 2 2 2 3 2" xfId="46934"/>
    <cellStyle name="SAPBEXHLevel3 2 2 2 3 2 2" xfId="46935"/>
    <cellStyle name="SAPBEXHLevel3 2 2 2 3 2 2 2" xfId="46936"/>
    <cellStyle name="SAPBEXHLevel3 2 2 2 3 2 3" xfId="46937"/>
    <cellStyle name="SAPBEXHLevel3 2 2 2 3 3" xfId="46938"/>
    <cellStyle name="SAPBEXHLevel3 2 2 2 3 3 2" xfId="46939"/>
    <cellStyle name="SAPBEXHLevel3 2 2 2 3 3 2 2" xfId="46940"/>
    <cellStyle name="SAPBEXHLevel3 2 2 2 3 3 3" xfId="46941"/>
    <cellStyle name="SAPBEXHLevel3 2 2 2 3 4" xfId="46942"/>
    <cellStyle name="SAPBEXHLevel3 2 2 2 3 4 2" xfId="46943"/>
    <cellStyle name="SAPBEXHLevel3 2 2 2 3 5" xfId="46944"/>
    <cellStyle name="SAPBEXHLevel3 2 2 2 3 5 2" xfId="46945"/>
    <cellStyle name="SAPBEXHLevel3 2 2 2 3 6" xfId="46946"/>
    <cellStyle name="SAPBEXHLevel3 2 2 2 4" xfId="46947"/>
    <cellStyle name="SAPBEXHLevel3 2 2 2 4 2" xfId="46948"/>
    <cellStyle name="SAPBEXHLevel3 2 2 2 4 2 2" xfId="46949"/>
    <cellStyle name="SAPBEXHLevel3 2 2 2 4 2 2 2" xfId="46950"/>
    <cellStyle name="SAPBEXHLevel3 2 2 2 4 2 3" xfId="46951"/>
    <cellStyle name="SAPBEXHLevel3 2 2 2 4 3" xfId="46952"/>
    <cellStyle name="SAPBEXHLevel3 2 2 2 4 3 2" xfId="46953"/>
    <cellStyle name="SAPBEXHLevel3 2 2 2 4 3 2 2" xfId="46954"/>
    <cellStyle name="SAPBEXHLevel3 2 2 2 4 3 3" xfId="46955"/>
    <cellStyle name="SAPBEXHLevel3 2 2 2 4 4" xfId="46956"/>
    <cellStyle name="SAPBEXHLevel3 2 2 2 4 4 2" xfId="46957"/>
    <cellStyle name="SAPBEXHLevel3 2 2 2 4 5" xfId="46958"/>
    <cellStyle name="SAPBEXHLevel3 2 2 2 4 5 2" xfId="46959"/>
    <cellStyle name="SAPBEXHLevel3 2 2 2 4 6" xfId="46960"/>
    <cellStyle name="SAPBEXHLevel3 2 2 2 5" xfId="46961"/>
    <cellStyle name="SAPBEXHLevel3 2 2 2 5 2" xfId="46962"/>
    <cellStyle name="SAPBEXHLevel3 2 2 2 5 2 2" xfId="46963"/>
    <cellStyle name="SAPBEXHLevel3 2 2 2 5 3" xfId="46964"/>
    <cellStyle name="SAPBEXHLevel3 2 2 2 6" xfId="46965"/>
    <cellStyle name="SAPBEXHLevel3 2 2 2_Other Benefits Allocation %" xfId="46966"/>
    <cellStyle name="SAPBEXHLevel3 2 2 3" xfId="46967"/>
    <cellStyle name="SAPBEXHLevel3 2 2 3 2" xfId="46968"/>
    <cellStyle name="SAPBEXHLevel3 2 2 3 2 2" xfId="46969"/>
    <cellStyle name="SAPBEXHLevel3 2 2 3 2 2 2" xfId="46970"/>
    <cellStyle name="SAPBEXHLevel3 2 2 3 2 2 2 2" xfId="46971"/>
    <cellStyle name="SAPBEXHLevel3 2 2 3 2 2 3" xfId="46972"/>
    <cellStyle name="SAPBEXHLevel3 2 2 3 2 3" xfId="46973"/>
    <cellStyle name="SAPBEXHLevel3 2 2 3 2 3 2" xfId="46974"/>
    <cellStyle name="SAPBEXHLevel3 2 2 3 2 3 2 2" xfId="46975"/>
    <cellStyle name="SAPBEXHLevel3 2 2 3 2 3 3" xfId="46976"/>
    <cellStyle name="SAPBEXHLevel3 2 2 3 2 4" xfId="46977"/>
    <cellStyle name="SAPBEXHLevel3 2 2 3 2 4 2" xfId="46978"/>
    <cellStyle name="SAPBEXHLevel3 2 2 3 2 5" xfId="46979"/>
    <cellStyle name="SAPBEXHLevel3 2 2 3 2 5 2" xfId="46980"/>
    <cellStyle name="SAPBEXHLevel3 2 2 3 2 6" xfId="46981"/>
    <cellStyle name="SAPBEXHLevel3 2 2 3 3" xfId="46982"/>
    <cellStyle name="SAPBEXHLevel3 2 2 3 3 2" xfId="46983"/>
    <cellStyle name="SAPBEXHLevel3 2 2 3 3 2 2" xfId="46984"/>
    <cellStyle name="SAPBEXHLevel3 2 2 3 3 2 2 2" xfId="46985"/>
    <cellStyle name="SAPBEXHLevel3 2 2 3 3 2 3" xfId="46986"/>
    <cellStyle name="SAPBEXHLevel3 2 2 3 3 3" xfId="46987"/>
    <cellStyle name="SAPBEXHLevel3 2 2 3 3 3 2" xfId="46988"/>
    <cellStyle name="SAPBEXHLevel3 2 2 3 3 3 2 2" xfId="46989"/>
    <cellStyle name="SAPBEXHLevel3 2 2 3 3 3 3" xfId="46990"/>
    <cellStyle name="SAPBEXHLevel3 2 2 3 3 4" xfId="46991"/>
    <cellStyle name="SAPBEXHLevel3 2 2 3 3 4 2" xfId="46992"/>
    <cellStyle name="SAPBEXHLevel3 2 2 3 3 5" xfId="46993"/>
    <cellStyle name="SAPBEXHLevel3 2 2 3 3 5 2" xfId="46994"/>
    <cellStyle name="SAPBEXHLevel3 2 2 3 3 6" xfId="46995"/>
    <cellStyle name="SAPBEXHLevel3 2 2 3 4" xfId="46996"/>
    <cellStyle name="SAPBEXHLevel3 2 2 3 4 2" xfId="46997"/>
    <cellStyle name="SAPBEXHLevel3 2 2 3 4 2 2" xfId="46998"/>
    <cellStyle name="SAPBEXHLevel3 2 2 3 4 3" xfId="46999"/>
    <cellStyle name="SAPBEXHLevel3 2 2 3 5" xfId="47000"/>
    <cellStyle name="SAPBEXHLevel3 2 2 3 5 2" xfId="47001"/>
    <cellStyle name="SAPBEXHLevel3 2 2 3 5 2 2" xfId="47002"/>
    <cellStyle name="SAPBEXHLevel3 2 2 3 5 3" xfId="47003"/>
    <cellStyle name="SAPBEXHLevel3 2 2 3 6" xfId="47004"/>
    <cellStyle name="SAPBEXHLevel3 2 2 3 6 2" xfId="47005"/>
    <cellStyle name="SAPBEXHLevel3 2 2 3 7" xfId="47006"/>
    <cellStyle name="SAPBEXHLevel3 2 2 3 7 2" xfId="47007"/>
    <cellStyle name="SAPBEXHLevel3 2 2 3 8" xfId="47008"/>
    <cellStyle name="SAPBEXHLevel3 2 2 3_Other Benefits Allocation %" xfId="47009"/>
    <cellStyle name="SAPBEXHLevel3 2 2 4" xfId="47010"/>
    <cellStyle name="SAPBEXHLevel3 2 2 4 2" xfId="47011"/>
    <cellStyle name="SAPBEXHLevel3 2 2 4 2 2" xfId="47012"/>
    <cellStyle name="SAPBEXHLevel3 2 2 4 3" xfId="47013"/>
    <cellStyle name="SAPBEXHLevel3 2 2 5" xfId="47014"/>
    <cellStyle name="SAPBEXHLevel3 2 2 5 2" xfId="47015"/>
    <cellStyle name="SAPBEXHLevel3 2 2 5 2 2" xfId="47016"/>
    <cellStyle name="SAPBEXHLevel3 2 2 5 3" xfId="47017"/>
    <cellStyle name="SAPBEXHLevel3 2 2 6" xfId="47018"/>
    <cellStyle name="SAPBEXHLevel3 2 2 6 2" xfId="47019"/>
    <cellStyle name="SAPBEXHLevel3 2 2 6 2 2" xfId="47020"/>
    <cellStyle name="SAPBEXHLevel3 2 2 6 3" xfId="47021"/>
    <cellStyle name="SAPBEXHLevel3 2 2 7" xfId="47022"/>
    <cellStyle name="SAPBEXHLevel3 2 2 7 2" xfId="47023"/>
    <cellStyle name="SAPBEXHLevel3 2 2 7 2 2" xfId="47024"/>
    <cellStyle name="SAPBEXHLevel3 2 2 7 3" xfId="47025"/>
    <cellStyle name="SAPBEXHLevel3 2 2 8" xfId="47026"/>
    <cellStyle name="SAPBEXHLevel3 2 2 8 2" xfId="47027"/>
    <cellStyle name="SAPBEXHLevel3 2 2 8 2 2" xfId="47028"/>
    <cellStyle name="SAPBEXHLevel3 2 2 8 3" xfId="47029"/>
    <cellStyle name="SAPBEXHLevel3 2 2 9" xfId="47030"/>
    <cellStyle name="SAPBEXHLevel3 2 2 9 2" xfId="47031"/>
    <cellStyle name="SAPBEXHLevel3 2 2 9 2 2" xfId="47032"/>
    <cellStyle name="SAPBEXHLevel3 2 2 9 3" xfId="47033"/>
    <cellStyle name="SAPBEXHLevel3 2 2_401K Summary" xfId="47034"/>
    <cellStyle name="SAPBEXHLevel3 2 3" xfId="47035"/>
    <cellStyle name="SAPBEXHLevel3 2 3 10" xfId="47036"/>
    <cellStyle name="SAPBEXHLevel3 2 3 11" xfId="47037"/>
    <cellStyle name="SAPBEXHLevel3 2 3 11 2" xfId="47038"/>
    <cellStyle name="SAPBEXHLevel3 2 3 11 2 2" xfId="47039"/>
    <cellStyle name="SAPBEXHLevel3 2 3 11 3" xfId="47040"/>
    <cellStyle name="SAPBEXHLevel3 2 3 12" xfId="47041"/>
    <cellStyle name="SAPBEXHLevel3 2 3 2" xfId="47042"/>
    <cellStyle name="SAPBEXHLevel3 2 3 2 2" xfId="47043"/>
    <cellStyle name="SAPBEXHLevel3 2 3 2 2 2" xfId="47044"/>
    <cellStyle name="SAPBEXHLevel3 2 3 2 2 2 2" xfId="47045"/>
    <cellStyle name="SAPBEXHLevel3 2 3 2 2 2 2 2" xfId="47046"/>
    <cellStyle name="SAPBEXHLevel3 2 3 2 2 2 3" xfId="47047"/>
    <cellStyle name="SAPBEXHLevel3 2 3 2 2 3" xfId="47048"/>
    <cellStyle name="SAPBEXHLevel3 2 3 2 2 3 2" xfId="47049"/>
    <cellStyle name="SAPBEXHLevel3 2 3 2 2 3 2 2" xfId="47050"/>
    <cellStyle name="SAPBEXHLevel3 2 3 2 2 3 3" xfId="47051"/>
    <cellStyle name="SAPBEXHLevel3 2 3 2 2 4" xfId="47052"/>
    <cellStyle name="SAPBEXHLevel3 2 3 2 2 4 2" xfId="47053"/>
    <cellStyle name="SAPBEXHLevel3 2 3 2 2 5" xfId="47054"/>
    <cellStyle name="SAPBEXHLevel3 2 3 2 2 5 2" xfId="47055"/>
    <cellStyle name="SAPBEXHLevel3 2 3 2 2 6" xfId="47056"/>
    <cellStyle name="SAPBEXHLevel3 2 3 2 3" xfId="47057"/>
    <cellStyle name="SAPBEXHLevel3 2 3 2 3 2" xfId="47058"/>
    <cellStyle name="SAPBEXHLevel3 2 3 2 3 2 2" xfId="47059"/>
    <cellStyle name="SAPBEXHLevel3 2 3 2 3 2 2 2" xfId="47060"/>
    <cellStyle name="SAPBEXHLevel3 2 3 2 3 2 3" xfId="47061"/>
    <cellStyle name="SAPBEXHLevel3 2 3 2 3 3" xfId="47062"/>
    <cellStyle name="SAPBEXHLevel3 2 3 2 3 3 2" xfId="47063"/>
    <cellStyle name="SAPBEXHLevel3 2 3 2 3 3 2 2" xfId="47064"/>
    <cellStyle name="SAPBEXHLevel3 2 3 2 3 3 3" xfId="47065"/>
    <cellStyle name="SAPBEXHLevel3 2 3 2 3 4" xfId="47066"/>
    <cellStyle name="SAPBEXHLevel3 2 3 2 3 4 2" xfId="47067"/>
    <cellStyle name="SAPBEXHLevel3 2 3 2 3 5" xfId="47068"/>
    <cellStyle name="SAPBEXHLevel3 2 3 2 3 5 2" xfId="47069"/>
    <cellStyle name="SAPBEXHLevel3 2 3 2 3 6" xfId="47070"/>
    <cellStyle name="SAPBEXHLevel3 2 3 2 4" xfId="47071"/>
    <cellStyle name="SAPBEXHLevel3 2 3 2 4 2" xfId="47072"/>
    <cellStyle name="SAPBEXHLevel3 2 3 2 4 2 2" xfId="47073"/>
    <cellStyle name="SAPBEXHLevel3 2 3 2 4 2 2 2" xfId="47074"/>
    <cellStyle name="SAPBEXHLevel3 2 3 2 4 2 3" xfId="47075"/>
    <cellStyle name="SAPBEXHLevel3 2 3 2 4 3" xfId="47076"/>
    <cellStyle name="SAPBEXHLevel3 2 3 2 4 3 2" xfId="47077"/>
    <cellStyle name="SAPBEXHLevel3 2 3 2 4 3 2 2" xfId="47078"/>
    <cellStyle name="SAPBEXHLevel3 2 3 2 4 3 3" xfId="47079"/>
    <cellStyle name="SAPBEXHLevel3 2 3 2 4 4" xfId="47080"/>
    <cellStyle name="SAPBEXHLevel3 2 3 2 4 4 2" xfId="47081"/>
    <cellStyle name="SAPBEXHLevel3 2 3 2 4 5" xfId="47082"/>
    <cellStyle name="SAPBEXHLevel3 2 3 2 4 5 2" xfId="47083"/>
    <cellStyle name="SAPBEXHLevel3 2 3 2 4 6" xfId="47084"/>
    <cellStyle name="SAPBEXHLevel3 2 3 2 5" xfId="47085"/>
    <cellStyle name="SAPBEXHLevel3 2 3 2 5 2" xfId="47086"/>
    <cellStyle name="SAPBEXHLevel3 2 3 2 5 2 2" xfId="47087"/>
    <cellStyle name="SAPBEXHLevel3 2 3 2 5 3" xfId="47088"/>
    <cellStyle name="SAPBEXHLevel3 2 3 2 6" xfId="47089"/>
    <cellStyle name="SAPBEXHLevel3 2 3 2_Other Benefits Allocation %" xfId="47090"/>
    <cellStyle name="SAPBEXHLevel3 2 3 3" xfId="47091"/>
    <cellStyle name="SAPBEXHLevel3 2 3 3 2" xfId="47092"/>
    <cellStyle name="SAPBEXHLevel3 2 3 3 2 2" xfId="47093"/>
    <cellStyle name="SAPBEXHLevel3 2 3 3 2 2 2" xfId="47094"/>
    <cellStyle name="SAPBEXHLevel3 2 3 3 2 2 2 2" xfId="47095"/>
    <cellStyle name="SAPBEXHLevel3 2 3 3 2 2 3" xfId="47096"/>
    <cellStyle name="SAPBEXHLevel3 2 3 3 2 3" xfId="47097"/>
    <cellStyle name="SAPBEXHLevel3 2 3 3 2 3 2" xfId="47098"/>
    <cellStyle name="SAPBEXHLevel3 2 3 3 2 3 2 2" xfId="47099"/>
    <cellStyle name="SAPBEXHLevel3 2 3 3 2 3 3" xfId="47100"/>
    <cellStyle name="SAPBEXHLevel3 2 3 3 2 4" xfId="47101"/>
    <cellStyle name="SAPBEXHLevel3 2 3 3 2 4 2" xfId="47102"/>
    <cellStyle name="SAPBEXHLevel3 2 3 3 2 5" xfId="47103"/>
    <cellStyle name="SAPBEXHLevel3 2 3 3 2 5 2" xfId="47104"/>
    <cellStyle name="SAPBEXHLevel3 2 3 3 2 6" xfId="47105"/>
    <cellStyle name="SAPBEXHLevel3 2 3 3 3" xfId="47106"/>
    <cellStyle name="SAPBEXHLevel3 2 3 3 3 2" xfId="47107"/>
    <cellStyle name="SAPBEXHLevel3 2 3 3 3 2 2" xfId="47108"/>
    <cellStyle name="SAPBEXHLevel3 2 3 3 3 2 2 2" xfId="47109"/>
    <cellStyle name="SAPBEXHLevel3 2 3 3 3 2 3" xfId="47110"/>
    <cellStyle name="SAPBEXHLevel3 2 3 3 3 3" xfId="47111"/>
    <cellStyle name="SAPBEXHLevel3 2 3 3 3 3 2" xfId="47112"/>
    <cellStyle name="SAPBEXHLevel3 2 3 3 3 3 2 2" xfId="47113"/>
    <cellStyle name="SAPBEXHLevel3 2 3 3 3 3 3" xfId="47114"/>
    <cellStyle name="SAPBEXHLevel3 2 3 3 3 4" xfId="47115"/>
    <cellStyle name="SAPBEXHLevel3 2 3 3 3 4 2" xfId="47116"/>
    <cellStyle name="SAPBEXHLevel3 2 3 3 3 5" xfId="47117"/>
    <cellStyle name="SAPBEXHLevel3 2 3 3 3 5 2" xfId="47118"/>
    <cellStyle name="SAPBEXHLevel3 2 3 3 3 6" xfId="47119"/>
    <cellStyle name="SAPBEXHLevel3 2 3 3 4" xfId="47120"/>
    <cellStyle name="SAPBEXHLevel3 2 3 3 4 2" xfId="47121"/>
    <cellStyle name="SAPBEXHLevel3 2 3 3 4 2 2" xfId="47122"/>
    <cellStyle name="SAPBEXHLevel3 2 3 3 4 3" xfId="47123"/>
    <cellStyle name="SAPBEXHLevel3 2 3 3 5" xfId="47124"/>
    <cellStyle name="SAPBEXHLevel3 2 3 3 5 2" xfId="47125"/>
    <cellStyle name="SAPBEXHLevel3 2 3 3 5 2 2" xfId="47126"/>
    <cellStyle name="SAPBEXHLevel3 2 3 3 5 3" xfId="47127"/>
    <cellStyle name="SAPBEXHLevel3 2 3 3 6" xfId="47128"/>
    <cellStyle name="SAPBEXHLevel3 2 3 3 6 2" xfId="47129"/>
    <cellStyle name="SAPBEXHLevel3 2 3 3 7" xfId="47130"/>
    <cellStyle name="SAPBEXHLevel3 2 3 3 7 2" xfId="47131"/>
    <cellStyle name="SAPBEXHLevel3 2 3 3 8" xfId="47132"/>
    <cellStyle name="SAPBEXHLevel3 2 3 3_Other Benefits Allocation %" xfId="47133"/>
    <cellStyle name="SAPBEXHLevel3 2 3 4" xfId="47134"/>
    <cellStyle name="SAPBEXHLevel3 2 3 5" xfId="47135"/>
    <cellStyle name="SAPBEXHLevel3 2 3 6" xfId="47136"/>
    <cellStyle name="SAPBEXHLevel3 2 3 7" xfId="47137"/>
    <cellStyle name="SAPBEXHLevel3 2 3 8" xfId="47138"/>
    <cellStyle name="SAPBEXHLevel3 2 3 9" xfId="47139"/>
    <cellStyle name="SAPBEXHLevel3 2 3_401K Summary" xfId="47140"/>
    <cellStyle name="SAPBEXHLevel3 2 4" xfId="47141"/>
    <cellStyle name="SAPBEXHLevel3 2 4 2" xfId="47142"/>
    <cellStyle name="SAPBEXHLevel3 2 4 2 2" xfId="47143"/>
    <cellStyle name="SAPBEXHLevel3 2 4 2 2 2" xfId="47144"/>
    <cellStyle name="SAPBEXHLevel3 2 4 2 3" xfId="47145"/>
    <cellStyle name="SAPBEXHLevel3 2 4 3" xfId="47146"/>
    <cellStyle name="SAPBEXHLevel3 2 4 3 2" xfId="47147"/>
    <cellStyle name="SAPBEXHLevel3 2 4 3 2 2" xfId="47148"/>
    <cellStyle name="SAPBEXHLevel3 2 4 3 3" xfId="47149"/>
    <cellStyle name="SAPBEXHLevel3 2 5" xfId="47150"/>
    <cellStyle name="SAPBEXHLevel3 2 5 2" xfId="47151"/>
    <cellStyle name="SAPBEXHLevel3 2 5 2 2" xfId="47152"/>
    <cellStyle name="SAPBEXHLevel3 2 5 2 2 2" xfId="47153"/>
    <cellStyle name="SAPBEXHLevel3 2 5 2 2 2 2" xfId="47154"/>
    <cellStyle name="SAPBEXHLevel3 2 5 2 2 3" xfId="47155"/>
    <cellStyle name="SAPBEXHLevel3 2 5 2 3" xfId="47156"/>
    <cellStyle name="SAPBEXHLevel3 2 5 2 3 2" xfId="47157"/>
    <cellStyle name="SAPBEXHLevel3 2 5 2 3 2 2" xfId="47158"/>
    <cellStyle name="SAPBEXHLevel3 2 5 2 3 3" xfId="47159"/>
    <cellStyle name="SAPBEXHLevel3 2 5 2 4" xfId="47160"/>
    <cellStyle name="SAPBEXHLevel3 2 5 2 4 2" xfId="47161"/>
    <cellStyle name="SAPBEXHLevel3 2 5 2 5" xfId="47162"/>
    <cellStyle name="SAPBEXHLevel3 2 5 2 5 2" xfId="47163"/>
    <cellStyle name="SAPBEXHLevel3 2 5 2 6" xfId="47164"/>
    <cellStyle name="SAPBEXHLevel3 2 5 3" xfId="47165"/>
    <cellStyle name="SAPBEXHLevel3 2 5 3 2" xfId="47166"/>
    <cellStyle name="SAPBEXHLevel3 2 5 3 2 2" xfId="47167"/>
    <cellStyle name="SAPBEXHLevel3 2 5 3 2 2 2" xfId="47168"/>
    <cellStyle name="SAPBEXHLevel3 2 5 3 2 3" xfId="47169"/>
    <cellStyle name="SAPBEXHLevel3 2 5 3 3" xfId="47170"/>
    <cellStyle name="SAPBEXHLevel3 2 5 3 3 2" xfId="47171"/>
    <cellStyle name="SAPBEXHLevel3 2 5 3 3 2 2" xfId="47172"/>
    <cellStyle name="SAPBEXHLevel3 2 5 3 3 3" xfId="47173"/>
    <cellStyle name="SAPBEXHLevel3 2 5 3 4" xfId="47174"/>
    <cellStyle name="SAPBEXHLevel3 2 5 3 4 2" xfId="47175"/>
    <cellStyle name="SAPBEXHLevel3 2 5 3 5" xfId="47176"/>
    <cellStyle name="SAPBEXHLevel3 2 5 3 5 2" xfId="47177"/>
    <cellStyle name="SAPBEXHLevel3 2 5 3 6" xfId="47178"/>
    <cellStyle name="SAPBEXHLevel3 2 5 4" xfId="47179"/>
    <cellStyle name="SAPBEXHLevel3 2 5 4 2" xfId="47180"/>
    <cellStyle name="SAPBEXHLevel3 2 5 4 2 2" xfId="47181"/>
    <cellStyle name="SAPBEXHLevel3 2 5 4 2 2 2" xfId="47182"/>
    <cellStyle name="SAPBEXHLevel3 2 5 4 2 3" xfId="47183"/>
    <cellStyle name="SAPBEXHLevel3 2 5 4 3" xfId="47184"/>
    <cellStyle name="SAPBEXHLevel3 2 5 4 3 2" xfId="47185"/>
    <cellStyle name="SAPBEXHLevel3 2 5 4 3 2 2" xfId="47186"/>
    <cellStyle name="SAPBEXHLevel3 2 5 4 3 3" xfId="47187"/>
    <cellStyle name="SAPBEXHLevel3 2 5 4 4" xfId="47188"/>
    <cellStyle name="SAPBEXHLevel3 2 5 4 4 2" xfId="47189"/>
    <cellStyle name="SAPBEXHLevel3 2 5 4 5" xfId="47190"/>
    <cellStyle name="SAPBEXHLevel3 2 5 4 5 2" xfId="47191"/>
    <cellStyle name="SAPBEXHLevel3 2 5 4 6" xfId="47192"/>
    <cellStyle name="SAPBEXHLevel3 2 5 5" xfId="47193"/>
    <cellStyle name="SAPBEXHLevel3 2 5 5 2" xfId="47194"/>
    <cellStyle name="SAPBEXHLevel3 2 5 5 2 2" xfId="47195"/>
    <cellStyle name="SAPBEXHLevel3 2 5 5 3" xfId="47196"/>
    <cellStyle name="SAPBEXHLevel3 2 5 6" xfId="47197"/>
    <cellStyle name="SAPBEXHLevel3 2 5_Other Benefits Allocation %" xfId="47198"/>
    <cellStyle name="SAPBEXHLevel3 2 6" xfId="47199"/>
    <cellStyle name="SAPBEXHLevel3 2 7" xfId="47200"/>
    <cellStyle name="SAPBEXHLevel3 2 8" xfId="47201"/>
    <cellStyle name="SAPBEXHLevel3 2 9" xfId="47202"/>
    <cellStyle name="SAPBEXHLevel3 2_401K Summary" xfId="47203"/>
    <cellStyle name="SAPBEXHLevel3 20" xfId="47204"/>
    <cellStyle name="SAPBEXHLevel3 20 2" xfId="47205"/>
    <cellStyle name="SAPBEXHLevel3 20 2 2" xfId="47206"/>
    <cellStyle name="SAPBEXHLevel3 20 3" xfId="47207"/>
    <cellStyle name="SAPBEXHLevel3 21" xfId="47208"/>
    <cellStyle name="SAPBEXHLevel3 21 2" xfId="47209"/>
    <cellStyle name="SAPBEXHLevel3 21 2 2" xfId="47210"/>
    <cellStyle name="SAPBEXHLevel3 21 3" xfId="47211"/>
    <cellStyle name="SAPBEXHLevel3 22" xfId="47212"/>
    <cellStyle name="SAPBEXHLevel3 22 2" xfId="47213"/>
    <cellStyle name="SAPBEXHLevel3 22 2 2" xfId="47214"/>
    <cellStyle name="SAPBEXHLevel3 22 3" xfId="47215"/>
    <cellStyle name="SAPBEXHLevel3 23" xfId="47216"/>
    <cellStyle name="SAPBEXHLevel3 23 2" xfId="47217"/>
    <cellStyle name="SAPBEXHLevel3 23 2 2" xfId="47218"/>
    <cellStyle name="SAPBEXHLevel3 23 3" xfId="47219"/>
    <cellStyle name="SAPBEXHLevel3 24" xfId="47220"/>
    <cellStyle name="SAPBEXHLevel3 24 2" xfId="47221"/>
    <cellStyle name="SAPBEXHLevel3 24 2 2" xfId="47222"/>
    <cellStyle name="SAPBEXHLevel3 24 3" xfId="47223"/>
    <cellStyle name="SAPBEXHLevel3 25" xfId="47224"/>
    <cellStyle name="SAPBEXHLevel3 25 2" xfId="47225"/>
    <cellStyle name="SAPBEXHLevel3 25 2 2" xfId="47226"/>
    <cellStyle name="SAPBEXHLevel3 25 3" xfId="47227"/>
    <cellStyle name="SAPBEXHLevel3 26" xfId="47228"/>
    <cellStyle name="SAPBEXHLevel3 26 2" xfId="47229"/>
    <cellStyle name="SAPBEXHLevel3 27" xfId="47230"/>
    <cellStyle name="SAPBEXHLevel3 27 2" xfId="47231"/>
    <cellStyle name="SAPBEXHLevel3 28" xfId="47232"/>
    <cellStyle name="SAPBEXHLevel3 28 2" xfId="47233"/>
    <cellStyle name="SAPBEXHLevel3 29" xfId="47234"/>
    <cellStyle name="SAPBEXHLevel3 29 2" xfId="47235"/>
    <cellStyle name="SAPBEXHLevel3 3" xfId="47236"/>
    <cellStyle name="SAPBEXHLevel3 3 10" xfId="47237"/>
    <cellStyle name="SAPBEXHLevel3 3 11" xfId="47238"/>
    <cellStyle name="SAPBEXHLevel3 3 11 2" xfId="47239"/>
    <cellStyle name="SAPBEXHLevel3 3 11 2 2" xfId="47240"/>
    <cellStyle name="SAPBEXHLevel3 3 11 3" xfId="47241"/>
    <cellStyle name="SAPBEXHLevel3 3 12" xfId="47242"/>
    <cellStyle name="SAPBEXHLevel3 3 2" xfId="47243"/>
    <cellStyle name="SAPBEXHLevel3 3 2 2" xfId="47244"/>
    <cellStyle name="SAPBEXHLevel3 3 2 2 2" xfId="47245"/>
    <cellStyle name="SAPBEXHLevel3 3 2 2 2 2" xfId="47246"/>
    <cellStyle name="SAPBEXHLevel3 3 2 2 2 2 2" xfId="47247"/>
    <cellStyle name="SAPBEXHLevel3 3 2 2 2 2 2 2" xfId="47248"/>
    <cellStyle name="SAPBEXHLevel3 3 2 2 2 2 3" xfId="47249"/>
    <cellStyle name="SAPBEXHLevel3 3 2 2 2 3" xfId="47250"/>
    <cellStyle name="SAPBEXHLevel3 3 2 2 2 3 2" xfId="47251"/>
    <cellStyle name="SAPBEXHLevel3 3 2 2 2 3 2 2" xfId="47252"/>
    <cellStyle name="SAPBEXHLevel3 3 2 2 2 3 3" xfId="47253"/>
    <cellStyle name="SAPBEXHLevel3 3 2 2 2 4" xfId="47254"/>
    <cellStyle name="SAPBEXHLevel3 3 2 2 2 4 2" xfId="47255"/>
    <cellStyle name="SAPBEXHLevel3 3 2 2 2 5" xfId="47256"/>
    <cellStyle name="SAPBEXHLevel3 3 2 2 2 5 2" xfId="47257"/>
    <cellStyle name="SAPBEXHLevel3 3 2 2 2 6" xfId="47258"/>
    <cellStyle name="SAPBEXHLevel3 3 2 2 3" xfId="47259"/>
    <cellStyle name="SAPBEXHLevel3 3 2 2 3 2" xfId="47260"/>
    <cellStyle name="SAPBEXHLevel3 3 2 2 3 2 2" xfId="47261"/>
    <cellStyle name="SAPBEXHLevel3 3 2 2 3 2 2 2" xfId="47262"/>
    <cellStyle name="SAPBEXHLevel3 3 2 2 3 2 3" xfId="47263"/>
    <cellStyle name="SAPBEXHLevel3 3 2 2 3 3" xfId="47264"/>
    <cellStyle name="SAPBEXHLevel3 3 2 2 3 3 2" xfId="47265"/>
    <cellStyle name="SAPBEXHLevel3 3 2 2 3 3 2 2" xfId="47266"/>
    <cellStyle name="SAPBEXHLevel3 3 2 2 3 3 3" xfId="47267"/>
    <cellStyle name="SAPBEXHLevel3 3 2 2 3 4" xfId="47268"/>
    <cellStyle name="SAPBEXHLevel3 3 2 2 3 4 2" xfId="47269"/>
    <cellStyle name="SAPBEXHLevel3 3 2 2 3 5" xfId="47270"/>
    <cellStyle name="SAPBEXHLevel3 3 2 2 3 5 2" xfId="47271"/>
    <cellStyle name="SAPBEXHLevel3 3 2 2 3 6" xfId="47272"/>
    <cellStyle name="SAPBEXHLevel3 3 2 2 4" xfId="47273"/>
    <cellStyle name="SAPBEXHLevel3 3 2 2 4 2" xfId="47274"/>
    <cellStyle name="SAPBEXHLevel3 3 2 2 4 2 2" xfId="47275"/>
    <cellStyle name="SAPBEXHLevel3 3 2 2 4 3" xfId="47276"/>
    <cellStyle name="SAPBEXHLevel3 3 2 2 5" xfId="47277"/>
    <cellStyle name="SAPBEXHLevel3 3 2 2 5 2" xfId="47278"/>
    <cellStyle name="SAPBEXHLevel3 3 2 2 5 2 2" xfId="47279"/>
    <cellStyle name="SAPBEXHLevel3 3 2 2 5 3" xfId="47280"/>
    <cellStyle name="SAPBEXHLevel3 3 2 2 6" xfId="47281"/>
    <cellStyle name="SAPBEXHLevel3 3 2 2 6 2" xfId="47282"/>
    <cellStyle name="SAPBEXHLevel3 3 2 2 7" xfId="47283"/>
    <cellStyle name="SAPBEXHLevel3 3 2 2 7 2" xfId="47284"/>
    <cellStyle name="SAPBEXHLevel3 3 2 2 8" xfId="47285"/>
    <cellStyle name="SAPBEXHLevel3 3 2 2_Other Benefits Allocation %" xfId="47286"/>
    <cellStyle name="SAPBEXHLevel3 3 2 3" xfId="47287"/>
    <cellStyle name="SAPBEXHLevel3 3 2 3 2" xfId="47288"/>
    <cellStyle name="SAPBEXHLevel3 3 2 3 2 2" xfId="47289"/>
    <cellStyle name="SAPBEXHLevel3 3 2 3 3" xfId="47290"/>
    <cellStyle name="SAPBEXHLevel3 3 2 4" xfId="47291"/>
    <cellStyle name="SAPBEXHLevel3 3 2_Other Benefits Allocation %" xfId="47292"/>
    <cellStyle name="SAPBEXHLevel3 3 3" xfId="47293"/>
    <cellStyle name="SAPBEXHLevel3 3 3 2" xfId="47294"/>
    <cellStyle name="SAPBEXHLevel3 3 3 2 2" xfId="47295"/>
    <cellStyle name="SAPBEXHLevel3 3 3 2 2 2" xfId="47296"/>
    <cellStyle name="SAPBEXHLevel3 3 3 2 2 2 2" xfId="47297"/>
    <cellStyle name="SAPBEXHLevel3 3 3 2 2 2 2 2" xfId="47298"/>
    <cellStyle name="SAPBEXHLevel3 3 3 2 2 2 3" xfId="47299"/>
    <cellStyle name="SAPBEXHLevel3 3 3 2 2 3" xfId="47300"/>
    <cellStyle name="SAPBEXHLevel3 3 3 2 2 3 2" xfId="47301"/>
    <cellStyle name="SAPBEXHLevel3 3 3 2 2 3 2 2" xfId="47302"/>
    <cellStyle name="SAPBEXHLevel3 3 3 2 2 3 3" xfId="47303"/>
    <cellStyle name="SAPBEXHLevel3 3 3 2 2 4" xfId="47304"/>
    <cellStyle name="SAPBEXHLevel3 3 3 2 2 4 2" xfId="47305"/>
    <cellStyle name="SAPBEXHLevel3 3 3 2 2 5" xfId="47306"/>
    <cellStyle name="SAPBEXHLevel3 3 3 2 2 5 2" xfId="47307"/>
    <cellStyle name="SAPBEXHLevel3 3 3 2 2 6" xfId="47308"/>
    <cellStyle name="SAPBEXHLevel3 3 3 2 3" xfId="47309"/>
    <cellStyle name="SAPBEXHLevel3 3 3 2 3 2" xfId="47310"/>
    <cellStyle name="SAPBEXHLevel3 3 3 2 3 2 2" xfId="47311"/>
    <cellStyle name="SAPBEXHLevel3 3 3 2 3 2 2 2" xfId="47312"/>
    <cellStyle name="SAPBEXHLevel3 3 3 2 3 2 3" xfId="47313"/>
    <cellStyle name="SAPBEXHLevel3 3 3 2 3 3" xfId="47314"/>
    <cellStyle name="SAPBEXHLevel3 3 3 2 3 3 2" xfId="47315"/>
    <cellStyle name="SAPBEXHLevel3 3 3 2 3 3 2 2" xfId="47316"/>
    <cellStyle name="SAPBEXHLevel3 3 3 2 3 3 3" xfId="47317"/>
    <cellStyle name="SAPBEXHLevel3 3 3 2 3 4" xfId="47318"/>
    <cellStyle name="SAPBEXHLevel3 3 3 2 3 4 2" xfId="47319"/>
    <cellStyle name="SAPBEXHLevel3 3 3 2 3 5" xfId="47320"/>
    <cellStyle name="SAPBEXHLevel3 3 3 2 3 5 2" xfId="47321"/>
    <cellStyle name="SAPBEXHLevel3 3 3 2 3 6" xfId="47322"/>
    <cellStyle name="SAPBEXHLevel3 3 3 2 4" xfId="47323"/>
    <cellStyle name="SAPBEXHLevel3 3 3 2 4 2" xfId="47324"/>
    <cellStyle name="SAPBEXHLevel3 3 3 2 4 2 2" xfId="47325"/>
    <cellStyle name="SAPBEXHLevel3 3 3 2 4 3" xfId="47326"/>
    <cellStyle name="SAPBEXHLevel3 3 3 2 5" xfId="47327"/>
    <cellStyle name="SAPBEXHLevel3 3 3 2 5 2" xfId="47328"/>
    <cellStyle name="SAPBEXHLevel3 3 3 2 5 2 2" xfId="47329"/>
    <cellStyle name="SAPBEXHLevel3 3 3 2 5 3" xfId="47330"/>
    <cellStyle name="SAPBEXHLevel3 3 3 2 6" xfId="47331"/>
    <cellStyle name="SAPBEXHLevel3 3 3 2 6 2" xfId="47332"/>
    <cellStyle name="SAPBEXHLevel3 3 3 2 7" xfId="47333"/>
    <cellStyle name="SAPBEXHLevel3 3 3 2 7 2" xfId="47334"/>
    <cellStyle name="SAPBEXHLevel3 3 3 2 8" xfId="47335"/>
    <cellStyle name="SAPBEXHLevel3 3 3 2_Other Benefits Allocation %" xfId="47336"/>
    <cellStyle name="SAPBEXHLevel3 3 3 3" xfId="47337"/>
    <cellStyle name="SAPBEXHLevel3 3 3 3 2" xfId="47338"/>
    <cellStyle name="SAPBEXHLevel3 3 3 3 2 2" xfId="47339"/>
    <cellStyle name="SAPBEXHLevel3 3 3 3 3" xfId="47340"/>
    <cellStyle name="SAPBEXHLevel3 3 3 4" xfId="47341"/>
    <cellStyle name="SAPBEXHLevel3 3 3_Other Benefits Allocation %" xfId="47342"/>
    <cellStyle name="SAPBEXHLevel3 3 4" xfId="47343"/>
    <cellStyle name="SAPBEXHLevel3 3 4 2" xfId="47344"/>
    <cellStyle name="SAPBEXHLevel3 3 4 2 2" xfId="47345"/>
    <cellStyle name="SAPBEXHLevel3 3 4 2 2 2" xfId="47346"/>
    <cellStyle name="SAPBEXHLevel3 3 4 2 2 2 2" xfId="47347"/>
    <cellStyle name="SAPBEXHLevel3 3 4 2 2 2 2 2" xfId="47348"/>
    <cellStyle name="SAPBEXHLevel3 3 4 2 2 2 3" xfId="47349"/>
    <cellStyle name="SAPBEXHLevel3 3 4 2 2 3" xfId="47350"/>
    <cellStyle name="SAPBEXHLevel3 3 4 2 2 3 2" xfId="47351"/>
    <cellStyle name="SAPBEXHLevel3 3 4 2 2 3 2 2" xfId="47352"/>
    <cellStyle name="SAPBEXHLevel3 3 4 2 2 3 3" xfId="47353"/>
    <cellStyle name="SAPBEXHLevel3 3 4 2 2 4" xfId="47354"/>
    <cellStyle name="SAPBEXHLevel3 3 4 2 2 4 2" xfId="47355"/>
    <cellStyle name="SAPBEXHLevel3 3 4 2 2 5" xfId="47356"/>
    <cellStyle name="SAPBEXHLevel3 3 4 2 2 5 2" xfId="47357"/>
    <cellStyle name="SAPBEXHLevel3 3 4 2 2 6" xfId="47358"/>
    <cellStyle name="SAPBEXHLevel3 3 4 2 3" xfId="47359"/>
    <cellStyle name="SAPBEXHLevel3 3 4 2 3 2" xfId="47360"/>
    <cellStyle name="SAPBEXHLevel3 3 4 2 3 2 2" xfId="47361"/>
    <cellStyle name="SAPBEXHLevel3 3 4 2 3 2 2 2" xfId="47362"/>
    <cellStyle name="SAPBEXHLevel3 3 4 2 3 2 3" xfId="47363"/>
    <cellStyle name="SAPBEXHLevel3 3 4 2 3 3" xfId="47364"/>
    <cellStyle name="SAPBEXHLevel3 3 4 2 3 3 2" xfId="47365"/>
    <cellStyle name="SAPBEXHLevel3 3 4 2 3 3 2 2" xfId="47366"/>
    <cellStyle name="SAPBEXHLevel3 3 4 2 3 3 3" xfId="47367"/>
    <cellStyle name="SAPBEXHLevel3 3 4 2 3 4" xfId="47368"/>
    <cellStyle name="SAPBEXHLevel3 3 4 2 3 4 2" xfId="47369"/>
    <cellStyle name="SAPBEXHLevel3 3 4 2 3 5" xfId="47370"/>
    <cellStyle name="SAPBEXHLevel3 3 4 2 3 5 2" xfId="47371"/>
    <cellStyle name="SAPBEXHLevel3 3 4 2 3 6" xfId="47372"/>
    <cellStyle name="SAPBEXHLevel3 3 4 2 4" xfId="47373"/>
    <cellStyle name="SAPBEXHLevel3 3 4 2 4 2" xfId="47374"/>
    <cellStyle name="SAPBEXHLevel3 3 4 2 4 2 2" xfId="47375"/>
    <cellStyle name="SAPBEXHLevel3 3 4 2 4 2 2 2" xfId="47376"/>
    <cellStyle name="SAPBEXHLevel3 3 4 2 4 2 3" xfId="47377"/>
    <cellStyle name="SAPBEXHLevel3 3 4 2 4 3" xfId="47378"/>
    <cellStyle name="SAPBEXHLevel3 3 4 2 4 3 2" xfId="47379"/>
    <cellStyle name="SAPBEXHLevel3 3 4 2 4 3 2 2" xfId="47380"/>
    <cellStyle name="SAPBEXHLevel3 3 4 2 4 3 3" xfId="47381"/>
    <cellStyle name="SAPBEXHLevel3 3 4 2 4 4" xfId="47382"/>
    <cellStyle name="SAPBEXHLevel3 3 4 2 4 4 2" xfId="47383"/>
    <cellStyle name="SAPBEXHLevel3 3 4 2 4 5" xfId="47384"/>
    <cellStyle name="SAPBEXHLevel3 3 4 2 4 5 2" xfId="47385"/>
    <cellStyle name="SAPBEXHLevel3 3 4 2 4 6" xfId="47386"/>
    <cellStyle name="SAPBEXHLevel3 3 4 2 5" xfId="47387"/>
    <cellStyle name="SAPBEXHLevel3 3 4 2 5 2" xfId="47388"/>
    <cellStyle name="SAPBEXHLevel3 3 4 2 5 2 2" xfId="47389"/>
    <cellStyle name="SAPBEXHLevel3 3 4 2 5 3" xfId="47390"/>
    <cellStyle name="SAPBEXHLevel3 3 4 2 6" xfId="47391"/>
    <cellStyle name="SAPBEXHLevel3 3 4 2_Other Benefits Allocation %" xfId="47392"/>
    <cellStyle name="SAPBEXHLevel3 3 4 3" xfId="47393"/>
    <cellStyle name="SAPBEXHLevel3 3 4 3 2" xfId="47394"/>
    <cellStyle name="SAPBEXHLevel3 3 4 3 2 2" xfId="47395"/>
    <cellStyle name="SAPBEXHLevel3 3 4 3 2 2 2" xfId="47396"/>
    <cellStyle name="SAPBEXHLevel3 3 4 3 2 3" xfId="47397"/>
    <cellStyle name="SAPBEXHLevel3 3 4 3 3" xfId="47398"/>
    <cellStyle name="SAPBEXHLevel3 3 4 3 3 2" xfId="47399"/>
    <cellStyle name="SAPBEXHLevel3 3 4 3 3 2 2" xfId="47400"/>
    <cellStyle name="SAPBEXHLevel3 3 4 3 3 3" xfId="47401"/>
    <cellStyle name="SAPBEXHLevel3 3 4 3 4" xfId="47402"/>
    <cellStyle name="SAPBEXHLevel3 3 4 3 4 2" xfId="47403"/>
    <cellStyle name="SAPBEXHLevel3 3 4 3 5" xfId="47404"/>
    <cellStyle name="SAPBEXHLevel3 3 4 3 5 2" xfId="47405"/>
    <cellStyle name="SAPBEXHLevel3 3 4 3 6" xfId="47406"/>
    <cellStyle name="SAPBEXHLevel3 3 4 4" xfId="47407"/>
    <cellStyle name="SAPBEXHLevel3 3 4 4 2" xfId="47408"/>
    <cellStyle name="SAPBEXHLevel3 3 4 4 2 2" xfId="47409"/>
    <cellStyle name="SAPBEXHLevel3 3 4 4 2 2 2" xfId="47410"/>
    <cellStyle name="SAPBEXHLevel3 3 4 4 2 3" xfId="47411"/>
    <cellStyle name="SAPBEXHLevel3 3 4 4 3" xfId="47412"/>
    <cellStyle name="SAPBEXHLevel3 3 4 4 3 2" xfId="47413"/>
    <cellStyle name="SAPBEXHLevel3 3 4 4 3 2 2" xfId="47414"/>
    <cellStyle name="SAPBEXHLevel3 3 4 4 3 3" xfId="47415"/>
    <cellStyle name="SAPBEXHLevel3 3 4 4 4" xfId="47416"/>
    <cellStyle name="SAPBEXHLevel3 3 4 4 4 2" xfId="47417"/>
    <cellStyle name="SAPBEXHLevel3 3 4 4 5" xfId="47418"/>
    <cellStyle name="SAPBEXHLevel3 3 4 4 5 2" xfId="47419"/>
    <cellStyle name="SAPBEXHLevel3 3 4 4 6" xfId="47420"/>
    <cellStyle name="SAPBEXHLevel3 3 4 5" xfId="47421"/>
    <cellStyle name="SAPBEXHLevel3 3 4 5 2" xfId="47422"/>
    <cellStyle name="SAPBEXHLevel3 3 4 5 2 2" xfId="47423"/>
    <cellStyle name="SAPBEXHLevel3 3 4 5 2 2 2" xfId="47424"/>
    <cellStyle name="SAPBEXHLevel3 3 4 5 2 3" xfId="47425"/>
    <cellStyle name="SAPBEXHLevel3 3 4 5 3" xfId="47426"/>
    <cellStyle name="SAPBEXHLevel3 3 4 5 3 2" xfId="47427"/>
    <cellStyle name="SAPBEXHLevel3 3 4 5 3 2 2" xfId="47428"/>
    <cellStyle name="SAPBEXHLevel3 3 4 5 3 3" xfId="47429"/>
    <cellStyle name="SAPBEXHLevel3 3 4 5 4" xfId="47430"/>
    <cellStyle name="SAPBEXHLevel3 3 4 5 4 2" xfId="47431"/>
    <cellStyle name="SAPBEXHLevel3 3 4 5 5" xfId="47432"/>
    <cellStyle name="SAPBEXHLevel3 3 4 5 5 2" xfId="47433"/>
    <cellStyle name="SAPBEXHLevel3 3 4 5 6" xfId="47434"/>
    <cellStyle name="SAPBEXHLevel3 3 4 6" xfId="47435"/>
    <cellStyle name="SAPBEXHLevel3 3 4 6 2" xfId="47436"/>
    <cellStyle name="SAPBEXHLevel3 3 4 6 2 2" xfId="47437"/>
    <cellStyle name="SAPBEXHLevel3 3 4 6 3" xfId="47438"/>
    <cellStyle name="SAPBEXHLevel3 3 4 7" xfId="47439"/>
    <cellStyle name="SAPBEXHLevel3 3 4_Other Benefits Allocation %" xfId="47440"/>
    <cellStyle name="SAPBEXHLevel3 3 5" xfId="47441"/>
    <cellStyle name="SAPBEXHLevel3 3 6" xfId="47442"/>
    <cellStyle name="SAPBEXHLevel3 3 6 2" xfId="47443"/>
    <cellStyle name="SAPBEXHLevel3 3 6 2 2" xfId="47444"/>
    <cellStyle name="SAPBEXHLevel3 3 6 2 2 2" xfId="47445"/>
    <cellStyle name="SAPBEXHLevel3 3 6 2 2 2 2" xfId="47446"/>
    <cellStyle name="SAPBEXHLevel3 3 6 2 2 3" xfId="47447"/>
    <cellStyle name="SAPBEXHLevel3 3 6 2 3" xfId="47448"/>
    <cellStyle name="SAPBEXHLevel3 3 6 2 3 2" xfId="47449"/>
    <cellStyle name="SAPBEXHLevel3 3 6 2 3 2 2" xfId="47450"/>
    <cellStyle name="SAPBEXHLevel3 3 6 2 3 3" xfId="47451"/>
    <cellStyle name="SAPBEXHLevel3 3 6 2 4" xfId="47452"/>
    <cellStyle name="SAPBEXHLevel3 3 6 2 4 2" xfId="47453"/>
    <cellStyle name="SAPBEXHLevel3 3 6 2 5" xfId="47454"/>
    <cellStyle name="SAPBEXHLevel3 3 6 2 5 2" xfId="47455"/>
    <cellStyle name="SAPBEXHLevel3 3 6 2 6" xfId="47456"/>
    <cellStyle name="SAPBEXHLevel3 3 6 3" xfId="47457"/>
    <cellStyle name="SAPBEXHLevel3 3 6 3 2" xfId="47458"/>
    <cellStyle name="SAPBEXHLevel3 3 6 3 2 2" xfId="47459"/>
    <cellStyle name="SAPBEXHLevel3 3 6 3 2 2 2" xfId="47460"/>
    <cellStyle name="SAPBEXHLevel3 3 6 3 2 3" xfId="47461"/>
    <cellStyle name="SAPBEXHLevel3 3 6 3 3" xfId="47462"/>
    <cellStyle name="SAPBEXHLevel3 3 6 3 3 2" xfId="47463"/>
    <cellStyle name="SAPBEXHLevel3 3 6 3 3 2 2" xfId="47464"/>
    <cellStyle name="SAPBEXHLevel3 3 6 3 3 3" xfId="47465"/>
    <cellStyle name="SAPBEXHLevel3 3 6 3 4" xfId="47466"/>
    <cellStyle name="SAPBEXHLevel3 3 6 3 4 2" xfId="47467"/>
    <cellStyle name="SAPBEXHLevel3 3 6 3 5" xfId="47468"/>
    <cellStyle name="SAPBEXHLevel3 3 6 3 5 2" xfId="47469"/>
    <cellStyle name="SAPBEXHLevel3 3 6 3 6" xfId="47470"/>
    <cellStyle name="SAPBEXHLevel3 3 6 4" xfId="47471"/>
    <cellStyle name="SAPBEXHLevel3 3 6 4 2" xfId="47472"/>
    <cellStyle name="SAPBEXHLevel3 3 6 4 2 2" xfId="47473"/>
    <cellStyle name="SAPBEXHLevel3 3 6 4 3" xfId="47474"/>
    <cellStyle name="SAPBEXHLevel3 3 6 5" xfId="47475"/>
    <cellStyle name="SAPBEXHLevel3 3 6 5 2" xfId="47476"/>
    <cellStyle name="SAPBEXHLevel3 3 6 5 2 2" xfId="47477"/>
    <cellStyle name="SAPBEXHLevel3 3 6 5 3" xfId="47478"/>
    <cellStyle name="SAPBEXHLevel3 3 6 6" xfId="47479"/>
    <cellStyle name="SAPBEXHLevel3 3 6 6 2" xfId="47480"/>
    <cellStyle name="SAPBEXHLevel3 3 6 7" xfId="47481"/>
    <cellStyle name="SAPBEXHLevel3 3 6 7 2" xfId="47482"/>
    <cellStyle name="SAPBEXHLevel3 3 6 8" xfId="47483"/>
    <cellStyle name="SAPBEXHLevel3 3 6_Other Benefits Allocation %" xfId="47484"/>
    <cellStyle name="SAPBEXHLevel3 3 7" xfId="47485"/>
    <cellStyle name="SAPBEXHLevel3 3 8" xfId="47486"/>
    <cellStyle name="SAPBEXHLevel3 3 9" xfId="47487"/>
    <cellStyle name="SAPBEXHLevel3 3_401K Summary" xfId="47488"/>
    <cellStyle name="SAPBEXHLevel3 30" xfId="47489"/>
    <cellStyle name="SAPBEXHLevel3 30 2" xfId="47490"/>
    <cellStyle name="SAPBEXHLevel3 31" xfId="47491"/>
    <cellStyle name="SAPBEXHLevel3 31 2" xfId="47492"/>
    <cellStyle name="SAPBEXHLevel3 32" xfId="47493"/>
    <cellStyle name="SAPBEXHLevel3 32 2" xfId="47494"/>
    <cellStyle name="SAPBEXHLevel3 33" xfId="47495"/>
    <cellStyle name="SAPBEXHLevel3 34" xfId="47496"/>
    <cellStyle name="SAPBEXHLevel3 35" xfId="47497"/>
    <cellStyle name="SAPBEXHLevel3 36" xfId="47498"/>
    <cellStyle name="SAPBEXHLevel3 37" xfId="47499"/>
    <cellStyle name="SAPBEXHLevel3 38" xfId="47500"/>
    <cellStyle name="SAPBEXHLevel3 39" xfId="47501"/>
    <cellStyle name="SAPBEXHLevel3 4" xfId="47502"/>
    <cellStyle name="SAPBEXHLevel3 4 10" xfId="47503"/>
    <cellStyle name="SAPBEXHLevel3 4 10 2" xfId="47504"/>
    <cellStyle name="SAPBEXHLevel3 4 10 2 2" xfId="47505"/>
    <cellStyle name="SAPBEXHLevel3 4 10 3" xfId="47506"/>
    <cellStyle name="SAPBEXHLevel3 4 11" xfId="47507"/>
    <cellStyle name="SAPBEXHLevel3 4 11 2" xfId="47508"/>
    <cellStyle name="SAPBEXHLevel3 4 11 2 2" xfId="47509"/>
    <cellStyle name="SAPBEXHLevel3 4 11 3" xfId="47510"/>
    <cellStyle name="SAPBEXHLevel3 4 12" xfId="47511"/>
    <cellStyle name="SAPBEXHLevel3 4 12 2" xfId="47512"/>
    <cellStyle name="SAPBEXHLevel3 4 12 2 2" xfId="47513"/>
    <cellStyle name="SAPBEXHLevel3 4 12 3" xfId="47514"/>
    <cellStyle name="SAPBEXHLevel3 4 13" xfId="47515"/>
    <cellStyle name="SAPBEXHLevel3 4 2" xfId="47516"/>
    <cellStyle name="SAPBEXHLevel3 4 2 2" xfId="47517"/>
    <cellStyle name="SAPBEXHLevel3 4 2 2 2" xfId="47518"/>
    <cellStyle name="SAPBEXHLevel3 4 2 2 2 2" xfId="47519"/>
    <cellStyle name="SAPBEXHLevel3 4 2 2 2 2 2" xfId="47520"/>
    <cellStyle name="SAPBEXHLevel3 4 2 2 2 2 2 2" xfId="47521"/>
    <cellStyle name="SAPBEXHLevel3 4 2 2 2 2 3" xfId="47522"/>
    <cellStyle name="SAPBEXHLevel3 4 2 2 2 3" xfId="47523"/>
    <cellStyle name="SAPBEXHLevel3 4 2 2 2 3 2" xfId="47524"/>
    <cellStyle name="SAPBEXHLevel3 4 2 2 2 3 2 2" xfId="47525"/>
    <cellStyle name="SAPBEXHLevel3 4 2 2 2 3 3" xfId="47526"/>
    <cellStyle name="SAPBEXHLevel3 4 2 2 2 4" xfId="47527"/>
    <cellStyle name="SAPBEXHLevel3 4 2 2 2 4 2" xfId="47528"/>
    <cellStyle name="SAPBEXHLevel3 4 2 2 2 5" xfId="47529"/>
    <cellStyle name="SAPBEXHLevel3 4 2 2 2 5 2" xfId="47530"/>
    <cellStyle name="SAPBEXHLevel3 4 2 2 2 6" xfId="47531"/>
    <cellStyle name="SAPBEXHLevel3 4 2 2 3" xfId="47532"/>
    <cellStyle name="SAPBEXHLevel3 4 2 2 3 2" xfId="47533"/>
    <cellStyle name="SAPBEXHLevel3 4 2 2 3 2 2" xfId="47534"/>
    <cellStyle name="SAPBEXHLevel3 4 2 2 3 2 2 2" xfId="47535"/>
    <cellStyle name="SAPBEXHLevel3 4 2 2 3 2 3" xfId="47536"/>
    <cellStyle name="SAPBEXHLevel3 4 2 2 3 3" xfId="47537"/>
    <cellStyle name="SAPBEXHLevel3 4 2 2 3 3 2" xfId="47538"/>
    <cellStyle name="SAPBEXHLevel3 4 2 2 3 3 2 2" xfId="47539"/>
    <cellStyle name="SAPBEXHLevel3 4 2 2 3 3 3" xfId="47540"/>
    <cellStyle name="SAPBEXHLevel3 4 2 2 3 4" xfId="47541"/>
    <cellStyle name="SAPBEXHLevel3 4 2 2 3 4 2" xfId="47542"/>
    <cellStyle name="SAPBEXHLevel3 4 2 2 3 5" xfId="47543"/>
    <cellStyle name="SAPBEXHLevel3 4 2 2 3 5 2" xfId="47544"/>
    <cellStyle name="SAPBEXHLevel3 4 2 2 3 6" xfId="47545"/>
    <cellStyle name="SAPBEXHLevel3 4 2 2 4" xfId="47546"/>
    <cellStyle name="SAPBEXHLevel3 4 2 2 4 2" xfId="47547"/>
    <cellStyle name="SAPBEXHLevel3 4 2 2 4 2 2" xfId="47548"/>
    <cellStyle name="SAPBEXHLevel3 4 2 2 4 3" xfId="47549"/>
    <cellStyle name="SAPBEXHLevel3 4 2 2 5" xfId="47550"/>
    <cellStyle name="SAPBEXHLevel3 4 2 2 5 2" xfId="47551"/>
    <cellStyle name="SAPBEXHLevel3 4 2 2 5 2 2" xfId="47552"/>
    <cellStyle name="SAPBEXHLevel3 4 2 2 5 3" xfId="47553"/>
    <cellStyle name="SAPBEXHLevel3 4 2 2 6" xfId="47554"/>
    <cellStyle name="SAPBEXHLevel3 4 2 2 6 2" xfId="47555"/>
    <cellStyle name="SAPBEXHLevel3 4 2 2 7" xfId="47556"/>
    <cellStyle name="SAPBEXHLevel3 4 2 2 7 2" xfId="47557"/>
    <cellStyle name="SAPBEXHLevel3 4 2 2 8" xfId="47558"/>
    <cellStyle name="SAPBEXHLevel3 4 2 2_Other Benefits Allocation %" xfId="47559"/>
    <cellStyle name="SAPBEXHLevel3 4 2 3" xfId="47560"/>
    <cellStyle name="SAPBEXHLevel3 4 2 3 2" xfId="47561"/>
    <cellStyle name="SAPBEXHLevel3 4 2 3 2 2" xfId="47562"/>
    <cellStyle name="SAPBEXHLevel3 4 2 3 3" xfId="47563"/>
    <cellStyle name="SAPBEXHLevel3 4 2 4" xfId="47564"/>
    <cellStyle name="SAPBEXHLevel3 4 2_Other Benefits Allocation %" xfId="47565"/>
    <cellStyle name="SAPBEXHLevel3 4 3" xfId="47566"/>
    <cellStyle name="SAPBEXHLevel3 4 3 2" xfId="47567"/>
    <cellStyle name="SAPBEXHLevel3 4 3 2 2" xfId="47568"/>
    <cellStyle name="SAPBEXHLevel3 4 3 2 2 2" xfId="47569"/>
    <cellStyle name="SAPBEXHLevel3 4 3 2 2 2 2" xfId="47570"/>
    <cellStyle name="SAPBEXHLevel3 4 3 2 2 2 2 2" xfId="47571"/>
    <cellStyle name="SAPBEXHLevel3 4 3 2 2 2 3" xfId="47572"/>
    <cellStyle name="SAPBEXHLevel3 4 3 2 2 3" xfId="47573"/>
    <cellStyle name="SAPBEXHLevel3 4 3 2 2 3 2" xfId="47574"/>
    <cellStyle name="SAPBEXHLevel3 4 3 2 2 3 2 2" xfId="47575"/>
    <cellStyle name="SAPBEXHLevel3 4 3 2 2 3 3" xfId="47576"/>
    <cellStyle name="SAPBEXHLevel3 4 3 2 2 4" xfId="47577"/>
    <cellStyle name="SAPBEXHLevel3 4 3 2 2 4 2" xfId="47578"/>
    <cellStyle name="SAPBEXHLevel3 4 3 2 2 5" xfId="47579"/>
    <cellStyle name="SAPBEXHLevel3 4 3 2 2 5 2" xfId="47580"/>
    <cellStyle name="SAPBEXHLevel3 4 3 2 2 6" xfId="47581"/>
    <cellStyle name="SAPBEXHLevel3 4 3 2 3" xfId="47582"/>
    <cellStyle name="SAPBEXHLevel3 4 3 2 3 2" xfId="47583"/>
    <cellStyle name="SAPBEXHLevel3 4 3 2 3 2 2" xfId="47584"/>
    <cellStyle name="SAPBEXHLevel3 4 3 2 3 2 2 2" xfId="47585"/>
    <cellStyle name="SAPBEXHLevel3 4 3 2 3 2 3" xfId="47586"/>
    <cellStyle name="SAPBEXHLevel3 4 3 2 3 3" xfId="47587"/>
    <cellStyle name="SAPBEXHLevel3 4 3 2 3 3 2" xfId="47588"/>
    <cellStyle name="SAPBEXHLevel3 4 3 2 3 3 2 2" xfId="47589"/>
    <cellStyle name="SAPBEXHLevel3 4 3 2 3 3 3" xfId="47590"/>
    <cellStyle name="SAPBEXHLevel3 4 3 2 3 4" xfId="47591"/>
    <cellStyle name="SAPBEXHLevel3 4 3 2 3 4 2" xfId="47592"/>
    <cellStyle name="SAPBEXHLevel3 4 3 2 3 5" xfId="47593"/>
    <cellStyle name="SAPBEXHLevel3 4 3 2 3 5 2" xfId="47594"/>
    <cellStyle name="SAPBEXHLevel3 4 3 2 3 6" xfId="47595"/>
    <cellStyle name="SAPBEXHLevel3 4 3 2 4" xfId="47596"/>
    <cellStyle name="SAPBEXHLevel3 4 3 2 4 2" xfId="47597"/>
    <cellStyle name="SAPBEXHLevel3 4 3 2 4 2 2" xfId="47598"/>
    <cellStyle name="SAPBEXHLevel3 4 3 2 4 3" xfId="47599"/>
    <cellStyle name="SAPBEXHLevel3 4 3 2 5" xfId="47600"/>
    <cellStyle name="SAPBEXHLevel3 4 3 2 5 2" xfId="47601"/>
    <cellStyle name="SAPBEXHLevel3 4 3 2 5 2 2" xfId="47602"/>
    <cellStyle name="SAPBEXHLevel3 4 3 2 5 3" xfId="47603"/>
    <cellStyle name="SAPBEXHLevel3 4 3 2 6" xfId="47604"/>
    <cellStyle name="SAPBEXHLevel3 4 3 2 6 2" xfId="47605"/>
    <cellStyle name="SAPBEXHLevel3 4 3 2 7" xfId="47606"/>
    <cellStyle name="SAPBEXHLevel3 4 3 2 7 2" xfId="47607"/>
    <cellStyle name="SAPBEXHLevel3 4 3 2 8" xfId="47608"/>
    <cellStyle name="SAPBEXHLevel3 4 3 2_Other Benefits Allocation %" xfId="47609"/>
    <cellStyle name="SAPBEXHLevel3 4 3 3" xfId="47610"/>
    <cellStyle name="SAPBEXHLevel3 4 3 3 2" xfId="47611"/>
    <cellStyle name="SAPBEXHLevel3 4 3 3 2 2" xfId="47612"/>
    <cellStyle name="SAPBEXHLevel3 4 3 3 3" xfId="47613"/>
    <cellStyle name="SAPBEXHLevel3 4 3 4" xfId="47614"/>
    <cellStyle name="SAPBEXHLevel3 4 3_Other Benefits Allocation %" xfId="47615"/>
    <cellStyle name="SAPBEXHLevel3 4 4" xfId="47616"/>
    <cellStyle name="SAPBEXHLevel3 4 4 2" xfId="47617"/>
    <cellStyle name="SAPBEXHLevel3 4 4 3" xfId="47618"/>
    <cellStyle name="SAPBEXHLevel3 4 4_Other Benefits Allocation %" xfId="47619"/>
    <cellStyle name="SAPBEXHLevel3 4 5" xfId="47620"/>
    <cellStyle name="SAPBEXHLevel3 4 5 2" xfId="47621"/>
    <cellStyle name="SAPBEXHLevel3 4 5 2 2" xfId="47622"/>
    <cellStyle name="SAPBEXHLevel3 4 5 2 2 2" xfId="47623"/>
    <cellStyle name="SAPBEXHLevel3 4 5 2 2 2 2" xfId="47624"/>
    <cellStyle name="SAPBEXHLevel3 4 5 2 2 3" xfId="47625"/>
    <cellStyle name="SAPBEXHLevel3 4 5 2 3" xfId="47626"/>
    <cellStyle name="SAPBEXHLevel3 4 5 2 3 2" xfId="47627"/>
    <cellStyle name="SAPBEXHLevel3 4 5 2 3 2 2" xfId="47628"/>
    <cellStyle name="SAPBEXHLevel3 4 5 2 3 3" xfId="47629"/>
    <cellStyle name="SAPBEXHLevel3 4 5 2 4" xfId="47630"/>
    <cellStyle name="SAPBEXHLevel3 4 5 2 4 2" xfId="47631"/>
    <cellStyle name="SAPBEXHLevel3 4 5 2 5" xfId="47632"/>
    <cellStyle name="SAPBEXHLevel3 4 5 2 5 2" xfId="47633"/>
    <cellStyle name="SAPBEXHLevel3 4 5 2 6" xfId="47634"/>
    <cellStyle name="SAPBEXHLevel3 4 5 3" xfId="47635"/>
    <cellStyle name="SAPBEXHLevel3 4 5 3 2" xfId="47636"/>
    <cellStyle name="SAPBEXHLevel3 4 5 3 2 2" xfId="47637"/>
    <cellStyle name="SAPBEXHLevel3 4 5 3 2 2 2" xfId="47638"/>
    <cellStyle name="SAPBEXHLevel3 4 5 3 2 3" xfId="47639"/>
    <cellStyle name="SAPBEXHLevel3 4 5 3 3" xfId="47640"/>
    <cellStyle name="SAPBEXHLevel3 4 5 3 3 2" xfId="47641"/>
    <cellStyle name="SAPBEXHLevel3 4 5 3 3 2 2" xfId="47642"/>
    <cellStyle name="SAPBEXHLevel3 4 5 3 3 3" xfId="47643"/>
    <cellStyle name="SAPBEXHLevel3 4 5 3 4" xfId="47644"/>
    <cellStyle name="SAPBEXHLevel3 4 5 3 4 2" xfId="47645"/>
    <cellStyle name="SAPBEXHLevel3 4 5 3 5" xfId="47646"/>
    <cellStyle name="SAPBEXHLevel3 4 5 3 5 2" xfId="47647"/>
    <cellStyle name="SAPBEXHLevel3 4 5 3 6" xfId="47648"/>
    <cellStyle name="SAPBEXHLevel3 4 5 4" xfId="47649"/>
    <cellStyle name="SAPBEXHLevel3 4 5 4 2" xfId="47650"/>
    <cellStyle name="SAPBEXHLevel3 4 5 4 2 2" xfId="47651"/>
    <cellStyle name="SAPBEXHLevel3 4 5 4 3" xfId="47652"/>
    <cellStyle name="SAPBEXHLevel3 4 5 5" xfId="47653"/>
    <cellStyle name="SAPBEXHLevel3 4 5 5 2" xfId="47654"/>
    <cellStyle name="SAPBEXHLevel3 4 5 5 2 2" xfId="47655"/>
    <cellStyle name="SAPBEXHLevel3 4 5 5 3" xfId="47656"/>
    <cellStyle name="SAPBEXHLevel3 4 5 6" xfId="47657"/>
    <cellStyle name="SAPBEXHLevel3 4 5 6 2" xfId="47658"/>
    <cellStyle name="SAPBEXHLevel3 4 5 7" xfId="47659"/>
    <cellStyle name="SAPBEXHLevel3 4 5 7 2" xfId="47660"/>
    <cellStyle name="SAPBEXHLevel3 4 5 8" xfId="47661"/>
    <cellStyle name="SAPBEXHLevel3 4 5_Other Benefits Allocation %" xfId="47662"/>
    <cellStyle name="SAPBEXHLevel3 4 6" xfId="47663"/>
    <cellStyle name="SAPBEXHLevel3 4 6 2" xfId="47664"/>
    <cellStyle name="SAPBEXHLevel3 4 6 2 2" xfId="47665"/>
    <cellStyle name="SAPBEXHLevel3 4 6 3" xfId="47666"/>
    <cellStyle name="SAPBEXHLevel3 4 7" xfId="47667"/>
    <cellStyle name="SAPBEXHLevel3 4 7 2" xfId="47668"/>
    <cellStyle name="SAPBEXHLevel3 4 7 2 2" xfId="47669"/>
    <cellStyle name="SAPBEXHLevel3 4 7 3" xfId="47670"/>
    <cellStyle name="SAPBEXHLevel3 4 8" xfId="47671"/>
    <cellStyle name="SAPBEXHLevel3 4 8 2" xfId="47672"/>
    <cellStyle name="SAPBEXHLevel3 4 8 2 2" xfId="47673"/>
    <cellStyle name="SAPBEXHLevel3 4 8 3" xfId="47674"/>
    <cellStyle name="SAPBEXHLevel3 4 9" xfId="47675"/>
    <cellStyle name="SAPBEXHLevel3 4 9 2" xfId="47676"/>
    <cellStyle name="SAPBEXHLevel3 4 9 2 2" xfId="47677"/>
    <cellStyle name="SAPBEXHLevel3 4 9 3" xfId="47678"/>
    <cellStyle name="SAPBEXHLevel3 4_401K Summary" xfId="47679"/>
    <cellStyle name="SAPBEXHLevel3 40" xfId="47680"/>
    <cellStyle name="SAPBEXHLevel3 41" xfId="47681"/>
    <cellStyle name="SAPBEXHLevel3 42" xfId="47682"/>
    <cellStyle name="SAPBEXHLevel3 43" xfId="47683"/>
    <cellStyle name="SAPBEXHLevel3 44" xfId="47684"/>
    <cellStyle name="SAPBEXHLevel3 45" xfId="47685"/>
    <cellStyle name="SAPBEXHLevel3 46" xfId="47686"/>
    <cellStyle name="SAPBEXHLevel3 5" xfId="47687"/>
    <cellStyle name="SAPBEXHLevel3 5 2" xfId="47688"/>
    <cellStyle name="SAPBEXHLevel3 5 2 2" xfId="47689"/>
    <cellStyle name="SAPBEXHLevel3 5 2 2 2" xfId="47690"/>
    <cellStyle name="SAPBEXHLevel3 5 2 2 2 2" xfId="47691"/>
    <cellStyle name="SAPBEXHLevel3 5 2 2 2 2 2" xfId="47692"/>
    <cellStyle name="SAPBEXHLevel3 5 2 2 2 2 2 2" xfId="47693"/>
    <cellStyle name="SAPBEXHLevel3 5 2 2 2 2 3" xfId="47694"/>
    <cellStyle name="SAPBEXHLevel3 5 2 2 2 3" xfId="47695"/>
    <cellStyle name="SAPBEXHLevel3 5 2 2 2 3 2" xfId="47696"/>
    <cellStyle name="SAPBEXHLevel3 5 2 2 2 3 2 2" xfId="47697"/>
    <cellStyle name="SAPBEXHLevel3 5 2 2 2 3 3" xfId="47698"/>
    <cellStyle name="SAPBEXHLevel3 5 2 2 2 4" xfId="47699"/>
    <cellStyle name="SAPBEXHLevel3 5 2 2 2 4 2" xfId="47700"/>
    <cellStyle name="SAPBEXHLevel3 5 2 2 2 5" xfId="47701"/>
    <cellStyle name="SAPBEXHLevel3 5 2 2 2 5 2" xfId="47702"/>
    <cellStyle name="SAPBEXHLevel3 5 2 2 2 6" xfId="47703"/>
    <cellStyle name="SAPBEXHLevel3 5 2 2 3" xfId="47704"/>
    <cellStyle name="SAPBEXHLevel3 5 2 2 3 2" xfId="47705"/>
    <cellStyle name="SAPBEXHLevel3 5 2 2 3 2 2" xfId="47706"/>
    <cellStyle name="SAPBEXHLevel3 5 2 2 3 2 2 2" xfId="47707"/>
    <cellStyle name="SAPBEXHLevel3 5 2 2 3 2 3" xfId="47708"/>
    <cellStyle name="SAPBEXHLevel3 5 2 2 3 3" xfId="47709"/>
    <cellStyle name="SAPBEXHLevel3 5 2 2 3 3 2" xfId="47710"/>
    <cellStyle name="SAPBEXHLevel3 5 2 2 3 3 2 2" xfId="47711"/>
    <cellStyle name="SAPBEXHLevel3 5 2 2 3 3 3" xfId="47712"/>
    <cellStyle name="SAPBEXHLevel3 5 2 2 3 4" xfId="47713"/>
    <cellStyle name="SAPBEXHLevel3 5 2 2 3 4 2" xfId="47714"/>
    <cellStyle name="SAPBEXHLevel3 5 2 2 3 5" xfId="47715"/>
    <cellStyle name="SAPBEXHLevel3 5 2 2 3 5 2" xfId="47716"/>
    <cellStyle name="SAPBEXHLevel3 5 2 2 3 6" xfId="47717"/>
    <cellStyle name="SAPBEXHLevel3 5 2 2 4" xfId="47718"/>
    <cellStyle name="SAPBEXHLevel3 5 2 2 4 2" xfId="47719"/>
    <cellStyle name="SAPBEXHLevel3 5 2 2 4 2 2" xfId="47720"/>
    <cellStyle name="SAPBEXHLevel3 5 2 2 4 3" xfId="47721"/>
    <cellStyle name="SAPBEXHLevel3 5 2 2 5" xfId="47722"/>
    <cellStyle name="SAPBEXHLevel3 5 2 2 5 2" xfId="47723"/>
    <cellStyle name="SAPBEXHLevel3 5 2 2 5 2 2" xfId="47724"/>
    <cellStyle name="SAPBEXHLevel3 5 2 2 5 3" xfId="47725"/>
    <cellStyle name="SAPBEXHLevel3 5 2 2 6" xfId="47726"/>
    <cellStyle name="SAPBEXHLevel3 5 2 2 6 2" xfId="47727"/>
    <cellStyle name="SAPBEXHLevel3 5 2 2 7" xfId="47728"/>
    <cellStyle name="SAPBEXHLevel3 5 2 2 7 2" xfId="47729"/>
    <cellStyle name="SAPBEXHLevel3 5 2 2 8" xfId="47730"/>
    <cellStyle name="SAPBEXHLevel3 5 2 2_Other Benefits Allocation %" xfId="47731"/>
    <cellStyle name="SAPBEXHLevel3 5 2 3" xfId="47732"/>
    <cellStyle name="SAPBEXHLevel3 5 2 3 2" xfId="47733"/>
    <cellStyle name="SAPBEXHLevel3 5 2 3 2 2" xfId="47734"/>
    <cellStyle name="SAPBEXHLevel3 5 2 3 3" xfId="47735"/>
    <cellStyle name="SAPBEXHLevel3 5 2 4" xfId="47736"/>
    <cellStyle name="SAPBEXHLevel3 5 2_Other Benefits Allocation %" xfId="47737"/>
    <cellStyle name="SAPBEXHLevel3 5 3" xfId="47738"/>
    <cellStyle name="SAPBEXHLevel3 5 3 2" xfId="47739"/>
    <cellStyle name="SAPBEXHLevel3 5 3 2 2" xfId="47740"/>
    <cellStyle name="SAPBEXHLevel3 5 3 2 2 2" xfId="47741"/>
    <cellStyle name="SAPBEXHLevel3 5 3 2 2 2 2" xfId="47742"/>
    <cellStyle name="SAPBEXHLevel3 5 3 2 2 2 2 2" xfId="47743"/>
    <cellStyle name="SAPBEXHLevel3 5 3 2 2 2 3" xfId="47744"/>
    <cellStyle name="SAPBEXHLevel3 5 3 2 2 3" xfId="47745"/>
    <cellStyle name="SAPBEXHLevel3 5 3 2 2 3 2" xfId="47746"/>
    <cellStyle name="SAPBEXHLevel3 5 3 2 2 3 2 2" xfId="47747"/>
    <cellStyle name="SAPBEXHLevel3 5 3 2 2 3 3" xfId="47748"/>
    <cellStyle name="SAPBEXHLevel3 5 3 2 2 4" xfId="47749"/>
    <cellStyle name="SAPBEXHLevel3 5 3 2 2 4 2" xfId="47750"/>
    <cellStyle name="SAPBEXHLevel3 5 3 2 2 5" xfId="47751"/>
    <cellStyle name="SAPBEXHLevel3 5 3 2 2 5 2" xfId="47752"/>
    <cellStyle name="SAPBEXHLevel3 5 3 2 2 6" xfId="47753"/>
    <cellStyle name="SAPBEXHLevel3 5 3 2 3" xfId="47754"/>
    <cellStyle name="SAPBEXHLevel3 5 3 2 3 2" xfId="47755"/>
    <cellStyle name="SAPBEXHLevel3 5 3 2 3 2 2" xfId="47756"/>
    <cellStyle name="SAPBEXHLevel3 5 3 2 3 2 2 2" xfId="47757"/>
    <cellStyle name="SAPBEXHLevel3 5 3 2 3 2 3" xfId="47758"/>
    <cellStyle name="SAPBEXHLevel3 5 3 2 3 3" xfId="47759"/>
    <cellStyle name="SAPBEXHLevel3 5 3 2 3 3 2" xfId="47760"/>
    <cellStyle name="SAPBEXHLevel3 5 3 2 3 3 2 2" xfId="47761"/>
    <cellStyle name="SAPBEXHLevel3 5 3 2 3 3 3" xfId="47762"/>
    <cellStyle name="SAPBEXHLevel3 5 3 2 3 4" xfId="47763"/>
    <cellStyle name="SAPBEXHLevel3 5 3 2 3 4 2" xfId="47764"/>
    <cellStyle name="SAPBEXHLevel3 5 3 2 3 5" xfId="47765"/>
    <cellStyle name="SAPBEXHLevel3 5 3 2 3 5 2" xfId="47766"/>
    <cellStyle name="SAPBEXHLevel3 5 3 2 3 6" xfId="47767"/>
    <cellStyle name="SAPBEXHLevel3 5 3 2 4" xfId="47768"/>
    <cellStyle name="SAPBEXHLevel3 5 3 2 4 2" xfId="47769"/>
    <cellStyle name="SAPBEXHLevel3 5 3 2 4 2 2" xfId="47770"/>
    <cellStyle name="SAPBEXHLevel3 5 3 2 4 3" xfId="47771"/>
    <cellStyle name="SAPBEXHLevel3 5 3 2 5" xfId="47772"/>
    <cellStyle name="SAPBEXHLevel3 5 3 2 5 2" xfId="47773"/>
    <cellStyle name="SAPBEXHLevel3 5 3 2 5 2 2" xfId="47774"/>
    <cellStyle name="SAPBEXHLevel3 5 3 2 5 3" xfId="47775"/>
    <cellStyle name="SAPBEXHLevel3 5 3 2 6" xfId="47776"/>
    <cellStyle name="SAPBEXHLevel3 5 3 2 6 2" xfId="47777"/>
    <cellStyle name="SAPBEXHLevel3 5 3 2 7" xfId="47778"/>
    <cellStyle name="SAPBEXHLevel3 5 3 2 7 2" xfId="47779"/>
    <cellStyle name="SAPBEXHLevel3 5 3 2 8" xfId="47780"/>
    <cellStyle name="SAPBEXHLevel3 5 3 2_Other Benefits Allocation %" xfId="47781"/>
    <cellStyle name="SAPBEXHLevel3 5 3 3" xfId="47782"/>
    <cellStyle name="SAPBEXHLevel3 5 3 3 2" xfId="47783"/>
    <cellStyle name="SAPBEXHLevel3 5 3 3 2 2" xfId="47784"/>
    <cellStyle name="SAPBEXHLevel3 5 3 3 3" xfId="47785"/>
    <cellStyle name="SAPBEXHLevel3 5 3 4" xfId="47786"/>
    <cellStyle name="SAPBEXHLevel3 5 3_Other Benefits Allocation %" xfId="47787"/>
    <cellStyle name="SAPBEXHLevel3 5 4" xfId="47788"/>
    <cellStyle name="SAPBEXHLevel3 5 4 2" xfId="47789"/>
    <cellStyle name="SAPBEXHLevel3 5 4 2 2" xfId="47790"/>
    <cellStyle name="SAPBEXHLevel3 5 4 2 2 2" xfId="47791"/>
    <cellStyle name="SAPBEXHLevel3 5 4 2 2 2 2" xfId="47792"/>
    <cellStyle name="SAPBEXHLevel3 5 4 2 2 3" xfId="47793"/>
    <cellStyle name="SAPBEXHLevel3 5 4 2 3" xfId="47794"/>
    <cellStyle name="SAPBEXHLevel3 5 4 2 3 2" xfId="47795"/>
    <cellStyle name="SAPBEXHLevel3 5 4 2 3 2 2" xfId="47796"/>
    <cellStyle name="SAPBEXHLevel3 5 4 2 3 3" xfId="47797"/>
    <cellStyle name="SAPBEXHLevel3 5 4 2 4" xfId="47798"/>
    <cellStyle name="SAPBEXHLevel3 5 4 2 4 2" xfId="47799"/>
    <cellStyle name="SAPBEXHLevel3 5 4 2 5" xfId="47800"/>
    <cellStyle name="SAPBEXHLevel3 5 4 2 5 2" xfId="47801"/>
    <cellStyle name="SAPBEXHLevel3 5 4 2 6" xfId="47802"/>
    <cellStyle name="SAPBEXHLevel3 5 4 3" xfId="47803"/>
    <cellStyle name="SAPBEXHLevel3 5 4 3 2" xfId="47804"/>
    <cellStyle name="SAPBEXHLevel3 5 4 3 2 2" xfId="47805"/>
    <cellStyle name="SAPBEXHLevel3 5 4 3 2 2 2" xfId="47806"/>
    <cellStyle name="SAPBEXHLevel3 5 4 3 2 3" xfId="47807"/>
    <cellStyle name="SAPBEXHLevel3 5 4 3 3" xfId="47808"/>
    <cellStyle name="SAPBEXHLevel3 5 4 3 3 2" xfId="47809"/>
    <cellStyle name="SAPBEXHLevel3 5 4 3 3 2 2" xfId="47810"/>
    <cellStyle name="SAPBEXHLevel3 5 4 3 3 3" xfId="47811"/>
    <cellStyle name="SAPBEXHLevel3 5 4 3 4" xfId="47812"/>
    <cellStyle name="SAPBEXHLevel3 5 4 3 4 2" xfId="47813"/>
    <cellStyle name="SAPBEXHLevel3 5 4 3 5" xfId="47814"/>
    <cellStyle name="SAPBEXHLevel3 5 4 3 5 2" xfId="47815"/>
    <cellStyle name="SAPBEXHLevel3 5 4 3 6" xfId="47816"/>
    <cellStyle name="SAPBEXHLevel3 5 4 4" xfId="47817"/>
    <cellStyle name="SAPBEXHLevel3 5 4 4 2" xfId="47818"/>
    <cellStyle name="SAPBEXHLevel3 5 4 4 2 2" xfId="47819"/>
    <cellStyle name="SAPBEXHLevel3 5 4 4 3" xfId="47820"/>
    <cellStyle name="SAPBEXHLevel3 5 4 5" xfId="47821"/>
    <cellStyle name="SAPBEXHLevel3 5 4 5 2" xfId="47822"/>
    <cellStyle name="SAPBEXHLevel3 5 4 5 2 2" xfId="47823"/>
    <cellStyle name="SAPBEXHLevel3 5 4 5 3" xfId="47824"/>
    <cellStyle name="SAPBEXHLevel3 5 4 6" xfId="47825"/>
    <cellStyle name="SAPBEXHLevel3 5 4 6 2" xfId="47826"/>
    <cellStyle name="SAPBEXHLevel3 5 4 7" xfId="47827"/>
    <cellStyle name="SAPBEXHLevel3 5 4 7 2" xfId="47828"/>
    <cellStyle name="SAPBEXHLevel3 5 4 8" xfId="47829"/>
    <cellStyle name="SAPBEXHLevel3 5 4_Other Benefits Allocation %" xfId="47830"/>
    <cellStyle name="SAPBEXHLevel3 5 5" xfId="47831"/>
    <cellStyle name="SAPBEXHLevel3 5 5 2" xfId="47832"/>
    <cellStyle name="SAPBEXHLevel3 5 5 2 2" xfId="47833"/>
    <cellStyle name="SAPBEXHLevel3 5 5 3" xfId="47834"/>
    <cellStyle name="SAPBEXHLevel3 5 6" xfId="47835"/>
    <cellStyle name="SAPBEXHLevel3 5_401K Summary" xfId="47836"/>
    <cellStyle name="SAPBEXHLevel3 6" xfId="47837"/>
    <cellStyle name="SAPBEXHLevel3 6 2" xfId="47838"/>
    <cellStyle name="SAPBEXHLevel3 6 2 2" xfId="47839"/>
    <cellStyle name="SAPBEXHLevel3 6 2 2 2" xfId="47840"/>
    <cellStyle name="SAPBEXHLevel3 6 2 2 2 2" xfId="47841"/>
    <cellStyle name="SAPBEXHLevel3 6 2 2 2 2 2" xfId="47842"/>
    <cellStyle name="SAPBEXHLevel3 6 2 2 2 2 2 2" xfId="47843"/>
    <cellStyle name="SAPBEXHLevel3 6 2 2 2 2 3" xfId="47844"/>
    <cellStyle name="SAPBEXHLevel3 6 2 2 2 3" xfId="47845"/>
    <cellStyle name="SAPBEXHLevel3 6 2 2 2 3 2" xfId="47846"/>
    <cellStyle name="SAPBEXHLevel3 6 2 2 2 3 2 2" xfId="47847"/>
    <cellStyle name="SAPBEXHLevel3 6 2 2 2 3 3" xfId="47848"/>
    <cellStyle name="SAPBEXHLevel3 6 2 2 2 4" xfId="47849"/>
    <cellStyle name="SAPBEXHLevel3 6 2 2 2 4 2" xfId="47850"/>
    <cellStyle name="SAPBEXHLevel3 6 2 2 2 5" xfId="47851"/>
    <cellStyle name="SAPBEXHLevel3 6 2 2 2 5 2" xfId="47852"/>
    <cellStyle name="SAPBEXHLevel3 6 2 2 2 6" xfId="47853"/>
    <cellStyle name="SAPBEXHLevel3 6 2 2 3" xfId="47854"/>
    <cellStyle name="SAPBEXHLevel3 6 2 2 3 2" xfId="47855"/>
    <cellStyle name="SAPBEXHLevel3 6 2 2 3 2 2" xfId="47856"/>
    <cellStyle name="SAPBEXHLevel3 6 2 2 3 2 2 2" xfId="47857"/>
    <cellStyle name="SAPBEXHLevel3 6 2 2 3 2 3" xfId="47858"/>
    <cellStyle name="SAPBEXHLevel3 6 2 2 3 3" xfId="47859"/>
    <cellStyle name="SAPBEXHLevel3 6 2 2 3 3 2" xfId="47860"/>
    <cellStyle name="SAPBEXHLevel3 6 2 2 3 3 2 2" xfId="47861"/>
    <cellStyle name="SAPBEXHLevel3 6 2 2 3 3 3" xfId="47862"/>
    <cellStyle name="SAPBEXHLevel3 6 2 2 3 4" xfId="47863"/>
    <cellStyle name="SAPBEXHLevel3 6 2 2 3 4 2" xfId="47864"/>
    <cellStyle name="SAPBEXHLevel3 6 2 2 3 5" xfId="47865"/>
    <cellStyle name="SAPBEXHLevel3 6 2 2 3 5 2" xfId="47866"/>
    <cellStyle name="SAPBEXHLevel3 6 2 2 3 6" xfId="47867"/>
    <cellStyle name="SAPBEXHLevel3 6 2 2 4" xfId="47868"/>
    <cellStyle name="SAPBEXHLevel3 6 2 2 4 2" xfId="47869"/>
    <cellStyle name="SAPBEXHLevel3 6 2 2 4 2 2" xfId="47870"/>
    <cellStyle name="SAPBEXHLevel3 6 2 2 4 3" xfId="47871"/>
    <cellStyle name="SAPBEXHLevel3 6 2 2 5" xfId="47872"/>
    <cellStyle name="SAPBEXHLevel3 6 2 2 5 2" xfId="47873"/>
    <cellStyle name="SAPBEXHLevel3 6 2 2 5 2 2" xfId="47874"/>
    <cellStyle name="SAPBEXHLevel3 6 2 2 5 3" xfId="47875"/>
    <cellStyle name="SAPBEXHLevel3 6 2 2 6" xfId="47876"/>
    <cellStyle name="SAPBEXHLevel3 6 2 2 6 2" xfId="47877"/>
    <cellStyle name="SAPBEXHLevel3 6 2 2 7" xfId="47878"/>
    <cellStyle name="SAPBEXHLevel3 6 2 2 7 2" xfId="47879"/>
    <cellStyle name="SAPBEXHLevel3 6 2 2 8" xfId="47880"/>
    <cellStyle name="SAPBEXHLevel3 6 2 2_Other Benefits Allocation %" xfId="47881"/>
    <cellStyle name="SAPBEXHLevel3 6 2 3" xfId="47882"/>
    <cellStyle name="SAPBEXHLevel3 6 2 3 2" xfId="47883"/>
    <cellStyle name="SAPBEXHLevel3 6 2 3 2 2" xfId="47884"/>
    <cellStyle name="SAPBEXHLevel3 6 2 3 3" xfId="47885"/>
    <cellStyle name="SAPBEXHLevel3 6 2 4" xfId="47886"/>
    <cellStyle name="SAPBEXHLevel3 6 2_Other Benefits Allocation %" xfId="47887"/>
    <cellStyle name="SAPBEXHLevel3 6 3" xfId="47888"/>
    <cellStyle name="SAPBEXHLevel3 6 3 2" xfId="47889"/>
    <cellStyle name="SAPBEXHLevel3 6 3 2 2" xfId="47890"/>
    <cellStyle name="SAPBEXHLevel3 6 3 2 2 2" xfId="47891"/>
    <cellStyle name="SAPBEXHLevel3 6 3 2 2 2 2" xfId="47892"/>
    <cellStyle name="SAPBEXHLevel3 6 3 2 2 2 2 2" xfId="47893"/>
    <cellStyle name="SAPBEXHLevel3 6 3 2 2 2 3" xfId="47894"/>
    <cellStyle name="SAPBEXHLevel3 6 3 2 2 3" xfId="47895"/>
    <cellStyle name="SAPBEXHLevel3 6 3 2 2 3 2" xfId="47896"/>
    <cellStyle name="SAPBEXHLevel3 6 3 2 2 3 2 2" xfId="47897"/>
    <cellStyle name="SAPBEXHLevel3 6 3 2 2 3 3" xfId="47898"/>
    <cellStyle name="SAPBEXHLevel3 6 3 2 2 4" xfId="47899"/>
    <cellStyle name="SAPBEXHLevel3 6 3 2 2 4 2" xfId="47900"/>
    <cellStyle name="SAPBEXHLevel3 6 3 2 2 5" xfId="47901"/>
    <cellStyle name="SAPBEXHLevel3 6 3 2 2 5 2" xfId="47902"/>
    <cellStyle name="SAPBEXHLevel3 6 3 2 2 6" xfId="47903"/>
    <cellStyle name="SAPBEXHLevel3 6 3 2 3" xfId="47904"/>
    <cellStyle name="SAPBEXHLevel3 6 3 2 3 2" xfId="47905"/>
    <cellStyle name="SAPBEXHLevel3 6 3 2 3 2 2" xfId="47906"/>
    <cellStyle name="SAPBEXHLevel3 6 3 2 3 2 2 2" xfId="47907"/>
    <cellStyle name="SAPBEXHLevel3 6 3 2 3 2 3" xfId="47908"/>
    <cellStyle name="SAPBEXHLevel3 6 3 2 3 3" xfId="47909"/>
    <cellStyle name="SAPBEXHLevel3 6 3 2 3 3 2" xfId="47910"/>
    <cellStyle name="SAPBEXHLevel3 6 3 2 3 3 2 2" xfId="47911"/>
    <cellStyle name="SAPBEXHLevel3 6 3 2 3 3 3" xfId="47912"/>
    <cellStyle name="SAPBEXHLevel3 6 3 2 3 4" xfId="47913"/>
    <cellStyle name="SAPBEXHLevel3 6 3 2 3 4 2" xfId="47914"/>
    <cellStyle name="SAPBEXHLevel3 6 3 2 3 5" xfId="47915"/>
    <cellStyle name="SAPBEXHLevel3 6 3 2 3 5 2" xfId="47916"/>
    <cellStyle name="SAPBEXHLevel3 6 3 2 3 6" xfId="47917"/>
    <cellStyle name="SAPBEXHLevel3 6 3 2 4" xfId="47918"/>
    <cellStyle name="SAPBEXHLevel3 6 3 2 4 2" xfId="47919"/>
    <cellStyle name="SAPBEXHLevel3 6 3 2 4 2 2" xfId="47920"/>
    <cellStyle name="SAPBEXHLevel3 6 3 2 4 3" xfId="47921"/>
    <cellStyle name="SAPBEXHLevel3 6 3 2 5" xfId="47922"/>
    <cellStyle name="SAPBEXHLevel3 6 3 2 5 2" xfId="47923"/>
    <cellStyle name="SAPBEXHLevel3 6 3 2 5 2 2" xfId="47924"/>
    <cellStyle name="SAPBEXHLevel3 6 3 2 5 3" xfId="47925"/>
    <cellStyle name="SAPBEXHLevel3 6 3 2 6" xfId="47926"/>
    <cellStyle name="SAPBEXHLevel3 6 3 2 6 2" xfId="47927"/>
    <cellStyle name="SAPBEXHLevel3 6 3 2 7" xfId="47928"/>
    <cellStyle name="SAPBEXHLevel3 6 3 2 7 2" xfId="47929"/>
    <cellStyle name="SAPBEXHLevel3 6 3 2 8" xfId="47930"/>
    <cellStyle name="SAPBEXHLevel3 6 3 2_Other Benefits Allocation %" xfId="47931"/>
    <cellStyle name="SAPBEXHLevel3 6 3 3" xfId="47932"/>
    <cellStyle name="SAPBEXHLevel3 6 3 3 2" xfId="47933"/>
    <cellStyle name="SAPBEXHLevel3 6 3 3 2 2" xfId="47934"/>
    <cellStyle name="SAPBEXHLevel3 6 3 3 3" xfId="47935"/>
    <cellStyle name="SAPBEXHLevel3 6 3 4" xfId="47936"/>
    <cellStyle name="SAPBEXHLevel3 6 3_Other Benefits Allocation %" xfId="47937"/>
    <cellStyle name="SAPBEXHLevel3 6 4" xfId="47938"/>
    <cellStyle name="SAPBEXHLevel3 6 4 2" xfId="47939"/>
    <cellStyle name="SAPBEXHLevel3 6 4 2 2" xfId="47940"/>
    <cellStyle name="SAPBEXHLevel3 6 4 2 2 2" xfId="47941"/>
    <cellStyle name="SAPBEXHLevel3 6 4 2 2 2 2" xfId="47942"/>
    <cellStyle name="SAPBEXHLevel3 6 4 2 2 3" xfId="47943"/>
    <cellStyle name="SAPBEXHLevel3 6 4 2 3" xfId="47944"/>
    <cellStyle name="SAPBEXHLevel3 6 4 2 3 2" xfId="47945"/>
    <cellStyle name="SAPBEXHLevel3 6 4 2 3 2 2" xfId="47946"/>
    <cellStyle name="SAPBEXHLevel3 6 4 2 3 3" xfId="47947"/>
    <cellStyle name="SAPBEXHLevel3 6 4 2 4" xfId="47948"/>
    <cellStyle name="SAPBEXHLevel3 6 4 2 4 2" xfId="47949"/>
    <cellStyle name="SAPBEXHLevel3 6 4 2 5" xfId="47950"/>
    <cellStyle name="SAPBEXHLevel3 6 4 2 5 2" xfId="47951"/>
    <cellStyle name="SAPBEXHLevel3 6 4 2 6" xfId="47952"/>
    <cellStyle name="SAPBEXHLevel3 6 4 3" xfId="47953"/>
    <cellStyle name="SAPBEXHLevel3 6 4 3 2" xfId="47954"/>
    <cellStyle name="SAPBEXHLevel3 6 4 3 2 2" xfId="47955"/>
    <cellStyle name="SAPBEXHLevel3 6 4 3 2 2 2" xfId="47956"/>
    <cellStyle name="SAPBEXHLevel3 6 4 3 2 3" xfId="47957"/>
    <cellStyle name="SAPBEXHLevel3 6 4 3 3" xfId="47958"/>
    <cellStyle name="SAPBEXHLevel3 6 4 3 3 2" xfId="47959"/>
    <cellStyle name="SAPBEXHLevel3 6 4 3 3 2 2" xfId="47960"/>
    <cellStyle name="SAPBEXHLevel3 6 4 3 3 3" xfId="47961"/>
    <cellStyle name="SAPBEXHLevel3 6 4 3 4" xfId="47962"/>
    <cellStyle name="SAPBEXHLevel3 6 4 3 4 2" xfId="47963"/>
    <cellStyle name="SAPBEXHLevel3 6 4 3 5" xfId="47964"/>
    <cellStyle name="SAPBEXHLevel3 6 4 3 5 2" xfId="47965"/>
    <cellStyle name="SAPBEXHLevel3 6 4 3 6" xfId="47966"/>
    <cellStyle name="SAPBEXHLevel3 6 4 4" xfId="47967"/>
    <cellStyle name="SAPBEXHLevel3 6 4 4 2" xfId="47968"/>
    <cellStyle name="SAPBEXHLevel3 6 4 4 2 2" xfId="47969"/>
    <cellStyle name="SAPBEXHLevel3 6 4 4 3" xfId="47970"/>
    <cellStyle name="SAPBEXHLevel3 6 4 5" xfId="47971"/>
    <cellStyle name="SAPBEXHLevel3 6 4 5 2" xfId="47972"/>
    <cellStyle name="SAPBEXHLevel3 6 4 5 2 2" xfId="47973"/>
    <cellStyle name="SAPBEXHLevel3 6 4 5 3" xfId="47974"/>
    <cellStyle name="SAPBEXHLevel3 6 4 6" xfId="47975"/>
    <cellStyle name="SAPBEXHLevel3 6 4 6 2" xfId="47976"/>
    <cellStyle name="SAPBEXHLevel3 6 4 7" xfId="47977"/>
    <cellStyle name="SAPBEXHLevel3 6 4 7 2" xfId="47978"/>
    <cellStyle name="SAPBEXHLevel3 6 4 8" xfId="47979"/>
    <cellStyle name="SAPBEXHLevel3 6 4_Other Benefits Allocation %" xfId="47980"/>
    <cellStyle name="SAPBEXHLevel3 6 5" xfId="47981"/>
    <cellStyle name="SAPBEXHLevel3 6 5 2" xfId="47982"/>
    <cellStyle name="SAPBEXHLevel3 6 5 2 2" xfId="47983"/>
    <cellStyle name="SAPBEXHLevel3 6 5 3" xfId="47984"/>
    <cellStyle name="SAPBEXHLevel3 6 6" xfId="47985"/>
    <cellStyle name="SAPBEXHLevel3 6_401K Summary" xfId="47986"/>
    <cellStyle name="SAPBEXHLevel3 7" xfId="47987"/>
    <cellStyle name="SAPBEXHLevel3 7 2" xfId="47988"/>
    <cellStyle name="SAPBEXHLevel3 7 2 2" xfId="47989"/>
    <cellStyle name="SAPBEXHLevel3 7 2 2 2" xfId="47990"/>
    <cellStyle name="SAPBEXHLevel3 7 2 2 2 2" xfId="47991"/>
    <cellStyle name="SAPBEXHLevel3 7 2 2 2 2 2" xfId="47992"/>
    <cellStyle name="SAPBEXHLevel3 7 2 2 2 3" xfId="47993"/>
    <cellStyle name="SAPBEXHLevel3 7 2 2 3" xfId="47994"/>
    <cellStyle name="SAPBEXHLevel3 7 2 2 3 2" xfId="47995"/>
    <cellStyle name="SAPBEXHLevel3 7 2 2 3 2 2" xfId="47996"/>
    <cellStyle name="SAPBEXHLevel3 7 2 2 3 3" xfId="47997"/>
    <cellStyle name="SAPBEXHLevel3 7 2 2 4" xfId="47998"/>
    <cellStyle name="SAPBEXHLevel3 7 2 2 4 2" xfId="47999"/>
    <cellStyle name="SAPBEXHLevel3 7 2 2 5" xfId="48000"/>
    <cellStyle name="SAPBEXHLevel3 7 2 2 5 2" xfId="48001"/>
    <cellStyle name="SAPBEXHLevel3 7 2 2 6" xfId="48002"/>
    <cellStyle name="SAPBEXHLevel3 7 2 3" xfId="48003"/>
    <cellStyle name="SAPBEXHLevel3 7 2 3 2" xfId="48004"/>
    <cellStyle name="SAPBEXHLevel3 7 2 3 2 2" xfId="48005"/>
    <cellStyle name="SAPBEXHLevel3 7 2 3 2 2 2" xfId="48006"/>
    <cellStyle name="SAPBEXHLevel3 7 2 3 2 3" xfId="48007"/>
    <cellStyle name="SAPBEXHLevel3 7 2 3 3" xfId="48008"/>
    <cellStyle name="SAPBEXHLevel3 7 2 3 3 2" xfId="48009"/>
    <cellStyle name="SAPBEXHLevel3 7 2 3 3 2 2" xfId="48010"/>
    <cellStyle name="SAPBEXHLevel3 7 2 3 3 3" xfId="48011"/>
    <cellStyle name="SAPBEXHLevel3 7 2 3 4" xfId="48012"/>
    <cellStyle name="SAPBEXHLevel3 7 2 3 4 2" xfId="48013"/>
    <cellStyle name="SAPBEXHLevel3 7 2 3 5" xfId="48014"/>
    <cellStyle name="SAPBEXHLevel3 7 2 3 5 2" xfId="48015"/>
    <cellStyle name="SAPBEXHLevel3 7 2 3 6" xfId="48016"/>
    <cellStyle name="SAPBEXHLevel3 7 2 4" xfId="48017"/>
    <cellStyle name="SAPBEXHLevel3 7 2 4 2" xfId="48018"/>
    <cellStyle name="SAPBEXHLevel3 7 2 4 2 2" xfId="48019"/>
    <cellStyle name="SAPBEXHLevel3 7 2 4 2 2 2" xfId="48020"/>
    <cellStyle name="SAPBEXHLevel3 7 2 4 2 3" xfId="48021"/>
    <cellStyle name="SAPBEXHLevel3 7 2 4 3" xfId="48022"/>
    <cellStyle name="SAPBEXHLevel3 7 2 4 3 2" xfId="48023"/>
    <cellStyle name="SAPBEXHLevel3 7 2 4 3 2 2" xfId="48024"/>
    <cellStyle name="SAPBEXHLevel3 7 2 4 3 3" xfId="48025"/>
    <cellStyle name="SAPBEXHLevel3 7 2 4 4" xfId="48026"/>
    <cellStyle name="SAPBEXHLevel3 7 2 4 4 2" xfId="48027"/>
    <cellStyle name="SAPBEXHLevel3 7 2 4 5" xfId="48028"/>
    <cellStyle name="SAPBEXHLevel3 7 2 4 5 2" xfId="48029"/>
    <cellStyle name="SAPBEXHLevel3 7 2 4 6" xfId="48030"/>
    <cellStyle name="SAPBEXHLevel3 7 2 5" xfId="48031"/>
    <cellStyle name="SAPBEXHLevel3 7 2 5 2" xfId="48032"/>
    <cellStyle name="SAPBEXHLevel3 7 2 5 2 2" xfId="48033"/>
    <cellStyle name="SAPBEXHLevel3 7 2 5 3" xfId="48034"/>
    <cellStyle name="SAPBEXHLevel3 7 2 6" xfId="48035"/>
    <cellStyle name="SAPBEXHLevel3 7 2_Other Benefits Allocation %" xfId="48036"/>
    <cellStyle name="SAPBEXHLevel3 7 3" xfId="48037"/>
    <cellStyle name="SAPBEXHLevel3 7 3 2" xfId="48038"/>
    <cellStyle name="SAPBEXHLevel3 7 3 2 2" xfId="48039"/>
    <cellStyle name="SAPBEXHLevel3 7 3 2 2 2" xfId="48040"/>
    <cellStyle name="SAPBEXHLevel3 7 3 2 2 2 2" xfId="48041"/>
    <cellStyle name="SAPBEXHLevel3 7 3 2 2 3" xfId="48042"/>
    <cellStyle name="SAPBEXHLevel3 7 3 2 3" xfId="48043"/>
    <cellStyle name="SAPBEXHLevel3 7 3 2 3 2" xfId="48044"/>
    <cellStyle name="SAPBEXHLevel3 7 3 2 3 2 2" xfId="48045"/>
    <cellStyle name="SAPBEXHLevel3 7 3 2 3 3" xfId="48046"/>
    <cellStyle name="SAPBEXHLevel3 7 3 2 4" xfId="48047"/>
    <cellStyle name="SAPBEXHLevel3 7 3 2 4 2" xfId="48048"/>
    <cellStyle name="SAPBEXHLevel3 7 3 2 5" xfId="48049"/>
    <cellStyle name="SAPBEXHLevel3 7 3 2 5 2" xfId="48050"/>
    <cellStyle name="SAPBEXHLevel3 7 3 2 6" xfId="48051"/>
    <cellStyle name="SAPBEXHLevel3 7 3 3" xfId="48052"/>
    <cellStyle name="SAPBEXHLevel3 7 3 3 2" xfId="48053"/>
    <cellStyle name="SAPBEXHLevel3 7 3 3 2 2" xfId="48054"/>
    <cellStyle name="SAPBEXHLevel3 7 3 3 2 2 2" xfId="48055"/>
    <cellStyle name="SAPBEXHLevel3 7 3 3 2 3" xfId="48056"/>
    <cellStyle name="SAPBEXHLevel3 7 3 3 3" xfId="48057"/>
    <cellStyle name="SAPBEXHLevel3 7 3 3 3 2" xfId="48058"/>
    <cellStyle name="SAPBEXHLevel3 7 3 3 3 2 2" xfId="48059"/>
    <cellStyle name="SAPBEXHLevel3 7 3 3 3 3" xfId="48060"/>
    <cellStyle name="SAPBEXHLevel3 7 3 3 4" xfId="48061"/>
    <cellStyle name="SAPBEXHLevel3 7 3 3 4 2" xfId="48062"/>
    <cellStyle name="SAPBEXHLevel3 7 3 3 5" xfId="48063"/>
    <cellStyle name="SAPBEXHLevel3 7 3 3 5 2" xfId="48064"/>
    <cellStyle name="SAPBEXHLevel3 7 3 3 6" xfId="48065"/>
    <cellStyle name="SAPBEXHLevel3 7 3 4" xfId="48066"/>
    <cellStyle name="SAPBEXHLevel3 7 3 4 2" xfId="48067"/>
    <cellStyle name="SAPBEXHLevel3 7 3 4 2 2" xfId="48068"/>
    <cellStyle name="SAPBEXHLevel3 7 3 4 3" xfId="48069"/>
    <cellStyle name="SAPBEXHLevel3 7 3 5" xfId="48070"/>
    <cellStyle name="SAPBEXHLevel3 7 3 5 2" xfId="48071"/>
    <cellStyle name="SAPBEXHLevel3 7 3 5 2 2" xfId="48072"/>
    <cellStyle name="SAPBEXHLevel3 7 3 5 3" xfId="48073"/>
    <cellStyle name="SAPBEXHLevel3 7 3 6" xfId="48074"/>
    <cellStyle name="SAPBEXHLevel3 7 3 6 2" xfId="48075"/>
    <cellStyle name="SAPBEXHLevel3 7 3 7" xfId="48076"/>
    <cellStyle name="SAPBEXHLevel3 7 3 7 2" xfId="48077"/>
    <cellStyle name="SAPBEXHLevel3 7 3 8" xfId="48078"/>
    <cellStyle name="SAPBEXHLevel3 7 3_Other Benefits Allocation %" xfId="48079"/>
    <cellStyle name="SAPBEXHLevel3 7 4" xfId="48080"/>
    <cellStyle name="SAPBEXHLevel3 7 4 2" xfId="48081"/>
    <cellStyle name="SAPBEXHLevel3 7 4 2 2" xfId="48082"/>
    <cellStyle name="SAPBEXHLevel3 7 4 3" xfId="48083"/>
    <cellStyle name="SAPBEXHLevel3 7 5" xfId="48084"/>
    <cellStyle name="SAPBEXHLevel3 7_401K Summary" xfId="48085"/>
    <cellStyle name="SAPBEXHLevel3 8" xfId="48086"/>
    <cellStyle name="SAPBEXHLevel3 8 2" xfId="48087"/>
    <cellStyle name="SAPBEXHLevel3 8 2 2" xfId="48088"/>
    <cellStyle name="SAPBEXHLevel3 8 2 2 2" xfId="48089"/>
    <cellStyle name="SAPBEXHLevel3 8 2 2 2 2" xfId="48090"/>
    <cellStyle name="SAPBEXHLevel3 8 2 2 2 2 2" xfId="48091"/>
    <cellStyle name="SAPBEXHLevel3 8 2 2 2 3" xfId="48092"/>
    <cellStyle name="SAPBEXHLevel3 8 2 2 3" xfId="48093"/>
    <cellStyle name="SAPBEXHLevel3 8 2 2 3 2" xfId="48094"/>
    <cellStyle name="SAPBEXHLevel3 8 2 2 3 2 2" xfId="48095"/>
    <cellStyle name="SAPBEXHLevel3 8 2 2 3 3" xfId="48096"/>
    <cellStyle name="SAPBEXHLevel3 8 2 2 4" xfId="48097"/>
    <cellStyle name="SAPBEXHLevel3 8 2 2 4 2" xfId="48098"/>
    <cellStyle name="SAPBEXHLevel3 8 2 2 5" xfId="48099"/>
    <cellStyle name="SAPBEXHLevel3 8 2 2 5 2" xfId="48100"/>
    <cellStyle name="SAPBEXHLevel3 8 2 2 6" xfId="48101"/>
    <cellStyle name="SAPBEXHLevel3 8 2 3" xfId="48102"/>
    <cellStyle name="SAPBEXHLevel3 8 2 3 2" xfId="48103"/>
    <cellStyle name="SAPBEXHLevel3 8 2 3 2 2" xfId="48104"/>
    <cellStyle name="SAPBEXHLevel3 8 2 3 2 2 2" xfId="48105"/>
    <cellStyle name="SAPBEXHLevel3 8 2 3 2 3" xfId="48106"/>
    <cellStyle name="SAPBEXHLevel3 8 2 3 3" xfId="48107"/>
    <cellStyle name="SAPBEXHLevel3 8 2 3 3 2" xfId="48108"/>
    <cellStyle name="SAPBEXHLevel3 8 2 3 3 2 2" xfId="48109"/>
    <cellStyle name="SAPBEXHLevel3 8 2 3 3 3" xfId="48110"/>
    <cellStyle name="SAPBEXHLevel3 8 2 3 4" xfId="48111"/>
    <cellStyle name="SAPBEXHLevel3 8 2 3 4 2" xfId="48112"/>
    <cellStyle name="SAPBEXHLevel3 8 2 3 5" xfId="48113"/>
    <cellStyle name="SAPBEXHLevel3 8 2 3 5 2" xfId="48114"/>
    <cellStyle name="SAPBEXHLevel3 8 2 3 6" xfId="48115"/>
    <cellStyle name="SAPBEXHLevel3 8 2 4" xfId="48116"/>
    <cellStyle name="SAPBEXHLevel3 8 2 4 2" xfId="48117"/>
    <cellStyle name="SAPBEXHLevel3 8 2 4 2 2" xfId="48118"/>
    <cellStyle name="SAPBEXHLevel3 8 2 4 2 2 2" xfId="48119"/>
    <cellStyle name="SAPBEXHLevel3 8 2 4 2 3" xfId="48120"/>
    <cellStyle name="SAPBEXHLevel3 8 2 4 3" xfId="48121"/>
    <cellStyle name="SAPBEXHLevel3 8 2 4 3 2" xfId="48122"/>
    <cellStyle name="SAPBEXHLevel3 8 2 4 3 2 2" xfId="48123"/>
    <cellStyle name="SAPBEXHLevel3 8 2 4 3 3" xfId="48124"/>
    <cellStyle name="SAPBEXHLevel3 8 2 4 4" xfId="48125"/>
    <cellStyle name="SAPBEXHLevel3 8 2 4 4 2" xfId="48126"/>
    <cellStyle name="SAPBEXHLevel3 8 2 4 5" xfId="48127"/>
    <cellStyle name="SAPBEXHLevel3 8 2 4 5 2" xfId="48128"/>
    <cellStyle name="SAPBEXHLevel3 8 2 4 6" xfId="48129"/>
    <cellStyle name="SAPBEXHLevel3 8 2 5" xfId="48130"/>
    <cellStyle name="SAPBEXHLevel3 8 2 5 2" xfId="48131"/>
    <cellStyle name="SAPBEXHLevel3 8 2 5 2 2" xfId="48132"/>
    <cellStyle name="SAPBEXHLevel3 8 2 5 3" xfId="48133"/>
    <cellStyle name="SAPBEXHLevel3 8 2 6" xfId="48134"/>
    <cellStyle name="SAPBEXHLevel3 8 2_Other Benefits Allocation %" xfId="48135"/>
    <cellStyle name="SAPBEXHLevel3 8 3" xfId="48136"/>
    <cellStyle name="SAPBEXHLevel3 8 3 2" xfId="48137"/>
    <cellStyle name="SAPBEXHLevel3 8 3 2 2" xfId="48138"/>
    <cellStyle name="SAPBEXHLevel3 8 3 2 2 2" xfId="48139"/>
    <cellStyle name="SAPBEXHLevel3 8 3 2 2 2 2" xfId="48140"/>
    <cellStyle name="SAPBEXHLevel3 8 3 2 2 3" xfId="48141"/>
    <cellStyle name="SAPBEXHLevel3 8 3 2 3" xfId="48142"/>
    <cellStyle name="SAPBEXHLevel3 8 3 2 3 2" xfId="48143"/>
    <cellStyle name="SAPBEXHLevel3 8 3 2 3 2 2" xfId="48144"/>
    <cellStyle name="SAPBEXHLevel3 8 3 2 3 3" xfId="48145"/>
    <cellStyle name="SAPBEXHLevel3 8 3 2 4" xfId="48146"/>
    <cellStyle name="SAPBEXHLevel3 8 3 2 4 2" xfId="48147"/>
    <cellStyle name="SAPBEXHLevel3 8 3 2 5" xfId="48148"/>
    <cellStyle name="SAPBEXHLevel3 8 3 2 5 2" xfId="48149"/>
    <cellStyle name="SAPBEXHLevel3 8 3 2 6" xfId="48150"/>
    <cellStyle name="SAPBEXHLevel3 8 3 3" xfId="48151"/>
    <cellStyle name="SAPBEXHLevel3 8 3 3 2" xfId="48152"/>
    <cellStyle name="SAPBEXHLevel3 8 3 3 2 2" xfId="48153"/>
    <cellStyle name="SAPBEXHLevel3 8 3 3 2 2 2" xfId="48154"/>
    <cellStyle name="SAPBEXHLevel3 8 3 3 2 3" xfId="48155"/>
    <cellStyle name="SAPBEXHLevel3 8 3 3 3" xfId="48156"/>
    <cellStyle name="SAPBEXHLevel3 8 3 3 3 2" xfId="48157"/>
    <cellStyle name="SAPBEXHLevel3 8 3 3 3 2 2" xfId="48158"/>
    <cellStyle name="SAPBEXHLevel3 8 3 3 3 3" xfId="48159"/>
    <cellStyle name="SAPBEXHLevel3 8 3 3 4" xfId="48160"/>
    <cellStyle name="SAPBEXHLevel3 8 3 3 4 2" xfId="48161"/>
    <cellStyle name="SAPBEXHLevel3 8 3 3 5" xfId="48162"/>
    <cellStyle name="SAPBEXHLevel3 8 3 3 5 2" xfId="48163"/>
    <cellStyle name="SAPBEXHLevel3 8 3 3 6" xfId="48164"/>
    <cellStyle name="SAPBEXHLevel3 8 3 4" xfId="48165"/>
    <cellStyle name="SAPBEXHLevel3 8 3 4 2" xfId="48166"/>
    <cellStyle name="SAPBEXHLevel3 8 3 4 2 2" xfId="48167"/>
    <cellStyle name="SAPBEXHLevel3 8 3 4 3" xfId="48168"/>
    <cellStyle name="SAPBEXHLevel3 8 3 5" xfId="48169"/>
    <cellStyle name="SAPBEXHLevel3 8 3 5 2" xfId="48170"/>
    <cellStyle name="SAPBEXHLevel3 8 3 5 2 2" xfId="48171"/>
    <cellStyle name="SAPBEXHLevel3 8 3 5 3" xfId="48172"/>
    <cellStyle name="SAPBEXHLevel3 8 3 6" xfId="48173"/>
    <cellStyle name="SAPBEXHLevel3 8 3 6 2" xfId="48174"/>
    <cellStyle name="SAPBEXHLevel3 8 3 7" xfId="48175"/>
    <cellStyle name="SAPBEXHLevel3 8 3 7 2" xfId="48176"/>
    <cellStyle name="SAPBEXHLevel3 8 3 8" xfId="48177"/>
    <cellStyle name="SAPBEXHLevel3 8 3_Other Benefits Allocation %" xfId="48178"/>
    <cellStyle name="SAPBEXHLevel3 8 4" xfId="48179"/>
    <cellStyle name="SAPBEXHLevel3 8 4 2" xfId="48180"/>
    <cellStyle name="SAPBEXHLevel3 8 4 2 2" xfId="48181"/>
    <cellStyle name="SAPBEXHLevel3 8 4 3" xfId="48182"/>
    <cellStyle name="SAPBEXHLevel3 8 5" xfId="48183"/>
    <cellStyle name="SAPBEXHLevel3 8_401K Summary" xfId="48184"/>
    <cellStyle name="SAPBEXHLevel3 9" xfId="48185"/>
    <cellStyle name="SAPBEXHLevel3 9 2" xfId="48186"/>
    <cellStyle name="SAPBEXHLevel3 9 2 2" xfId="48187"/>
    <cellStyle name="SAPBEXHLevel3 9 2 2 2" xfId="48188"/>
    <cellStyle name="SAPBEXHLevel3 9 2 2 2 2" xfId="48189"/>
    <cellStyle name="SAPBEXHLevel3 9 2 2 3" xfId="48190"/>
    <cellStyle name="SAPBEXHLevel3 9 2 3" xfId="48191"/>
    <cellStyle name="SAPBEXHLevel3 9 2 3 2" xfId="48192"/>
    <cellStyle name="SAPBEXHLevel3 9 2 3 2 2" xfId="48193"/>
    <cellStyle name="SAPBEXHLevel3 9 2 3 3" xfId="48194"/>
    <cellStyle name="SAPBEXHLevel3 9 2 4" xfId="48195"/>
    <cellStyle name="SAPBEXHLevel3 9 2 4 2" xfId="48196"/>
    <cellStyle name="SAPBEXHLevel3 9 2 5" xfId="48197"/>
    <cellStyle name="SAPBEXHLevel3 9 2 5 2" xfId="48198"/>
    <cellStyle name="SAPBEXHLevel3 9 2 6" xfId="48199"/>
    <cellStyle name="SAPBEXHLevel3 9 3" xfId="48200"/>
    <cellStyle name="SAPBEXHLevel3 9 3 2" xfId="48201"/>
    <cellStyle name="SAPBEXHLevel3 9 3 2 2" xfId="48202"/>
    <cellStyle name="SAPBEXHLevel3 9 3 2 2 2" xfId="48203"/>
    <cellStyle name="SAPBEXHLevel3 9 3 2 3" xfId="48204"/>
    <cellStyle name="SAPBEXHLevel3 9 3 3" xfId="48205"/>
    <cellStyle name="SAPBEXHLevel3 9 3 3 2" xfId="48206"/>
    <cellStyle name="SAPBEXHLevel3 9 3 3 2 2" xfId="48207"/>
    <cellStyle name="SAPBEXHLevel3 9 3 3 3" xfId="48208"/>
    <cellStyle name="SAPBEXHLevel3 9 3 4" xfId="48209"/>
    <cellStyle name="SAPBEXHLevel3 9 3 4 2" xfId="48210"/>
    <cellStyle name="SAPBEXHLevel3 9 3 5" xfId="48211"/>
    <cellStyle name="SAPBEXHLevel3 9 3 5 2" xfId="48212"/>
    <cellStyle name="SAPBEXHLevel3 9 3 6" xfId="48213"/>
    <cellStyle name="SAPBEXHLevel3 9 4" xfId="48214"/>
    <cellStyle name="SAPBEXHLevel3 9 4 2" xfId="48215"/>
    <cellStyle name="SAPBEXHLevel3 9 4 2 2" xfId="48216"/>
    <cellStyle name="SAPBEXHLevel3 9 4 2 2 2" xfId="48217"/>
    <cellStyle name="SAPBEXHLevel3 9 4 2 3" xfId="48218"/>
    <cellStyle name="SAPBEXHLevel3 9 4 3" xfId="48219"/>
    <cellStyle name="SAPBEXHLevel3 9 4 3 2" xfId="48220"/>
    <cellStyle name="SAPBEXHLevel3 9 4 3 2 2" xfId="48221"/>
    <cellStyle name="SAPBEXHLevel3 9 4 3 3" xfId="48222"/>
    <cellStyle name="SAPBEXHLevel3 9 4 4" xfId="48223"/>
    <cellStyle name="SAPBEXHLevel3 9 4 4 2" xfId="48224"/>
    <cellStyle name="SAPBEXHLevel3 9 4 5" xfId="48225"/>
    <cellStyle name="SAPBEXHLevel3 9 4 5 2" xfId="48226"/>
    <cellStyle name="SAPBEXHLevel3 9 4 6" xfId="48227"/>
    <cellStyle name="SAPBEXHLevel3 9 5" xfId="48228"/>
    <cellStyle name="SAPBEXHLevel3 9 5 2" xfId="48229"/>
    <cellStyle name="SAPBEXHLevel3 9 5 2 2" xfId="48230"/>
    <cellStyle name="SAPBEXHLevel3 9 5 3" xfId="48231"/>
    <cellStyle name="SAPBEXHLevel3 9 6" xfId="48232"/>
    <cellStyle name="SAPBEXHLevel3 9_Other Benefits Allocation %" xfId="48233"/>
    <cellStyle name="SAPBEXHLevel3_01-13 NEE  F&amp;O Prelim" xfId="48234"/>
    <cellStyle name="SAPBEXHLevel3X" xfId="48235"/>
    <cellStyle name="SAPBEXHLevel3X 10" xfId="48236"/>
    <cellStyle name="SAPBEXHLevel3X 10 2" xfId="48237"/>
    <cellStyle name="SAPBEXHLevel3X 10 2 2" xfId="48238"/>
    <cellStyle name="SAPBEXHLevel3X 10 2 2 2" xfId="48239"/>
    <cellStyle name="SAPBEXHLevel3X 10 2 2 2 2" xfId="48240"/>
    <cellStyle name="SAPBEXHLevel3X 10 2 2 3" xfId="48241"/>
    <cellStyle name="SAPBEXHLevel3X 10 2 3" xfId="48242"/>
    <cellStyle name="SAPBEXHLevel3X 10 2 3 2" xfId="48243"/>
    <cellStyle name="SAPBEXHLevel3X 10 2 3 2 2" xfId="48244"/>
    <cellStyle name="SAPBEXHLevel3X 10 2 3 3" xfId="48245"/>
    <cellStyle name="SAPBEXHLevel3X 10 2 4" xfId="48246"/>
    <cellStyle name="SAPBEXHLevel3X 10 2 4 2" xfId="48247"/>
    <cellStyle name="SAPBEXHLevel3X 10 2 5" xfId="48248"/>
    <cellStyle name="SAPBEXHLevel3X 10 2 5 2" xfId="48249"/>
    <cellStyle name="SAPBEXHLevel3X 10 2 6" xfId="48250"/>
    <cellStyle name="SAPBEXHLevel3X 10 3" xfId="48251"/>
    <cellStyle name="SAPBEXHLevel3X 10 3 2" xfId="48252"/>
    <cellStyle name="SAPBEXHLevel3X 10 3 2 2" xfId="48253"/>
    <cellStyle name="SAPBEXHLevel3X 10 3 2 2 2" xfId="48254"/>
    <cellStyle name="SAPBEXHLevel3X 10 3 2 3" xfId="48255"/>
    <cellStyle name="SAPBEXHLevel3X 10 3 3" xfId="48256"/>
    <cellStyle name="SAPBEXHLevel3X 10 3 3 2" xfId="48257"/>
    <cellStyle name="SAPBEXHLevel3X 10 3 3 2 2" xfId="48258"/>
    <cellStyle name="SAPBEXHLevel3X 10 3 3 3" xfId="48259"/>
    <cellStyle name="SAPBEXHLevel3X 10 3 4" xfId="48260"/>
    <cellStyle name="SAPBEXHLevel3X 10 3 4 2" xfId="48261"/>
    <cellStyle name="SAPBEXHLevel3X 10 3 5" xfId="48262"/>
    <cellStyle name="SAPBEXHLevel3X 10 3 5 2" xfId="48263"/>
    <cellStyle name="SAPBEXHLevel3X 10 3 6" xfId="48264"/>
    <cellStyle name="SAPBEXHLevel3X 10 4" xfId="48265"/>
    <cellStyle name="SAPBEXHLevel3X 10 4 2" xfId="48266"/>
    <cellStyle name="SAPBEXHLevel3X 10 4 2 2" xfId="48267"/>
    <cellStyle name="SAPBEXHLevel3X 10 4 2 2 2" xfId="48268"/>
    <cellStyle name="SAPBEXHLevel3X 10 4 2 3" xfId="48269"/>
    <cellStyle name="SAPBEXHLevel3X 10 4 3" xfId="48270"/>
    <cellStyle name="SAPBEXHLevel3X 10 4 3 2" xfId="48271"/>
    <cellStyle name="SAPBEXHLevel3X 10 4 3 2 2" xfId="48272"/>
    <cellStyle name="SAPBEXHLevel3X 10 4 3 3" xfId="48273"/>
    <cellStyle name="SAPBEXHLevel3X 10 4 4" xfId="48274"/>
    <cellStyle name="SAPBEXHLevel3X 10 4 4 2" xfId="48275"/>
    <cellStyle name="SAPBEXHLevel3X 10 4 5" xfId="48276"/>
    <cellStyle name="SAPBEXHLevel3X 10 4 5 2" xfId="48277"/>
    <cellStyle name="SAPBEXHLevel3X 10 4 6" xfId="48278"/>
    <cellStyle name="SAPBEXHLevel3X 10 5" xfId="48279"/>
    <cellStyle name="SAPBEXHLevel3X 10 5 2" xfId="48280"/>
    <cellStyle name="SAPBEXHLevel3X 10 5 2 2" xfId="48281"/>
    <cellStyle name="SAPBEXHLevel3X 10 5 3" xfId="48282"/>
    <cellStyle name="SAPBEXHLevel3X 10 6" xfId="48283"/>
    <cellStyle name="SAPBEXHLevel3X 10_Other Benefits Allocation %" xfId="48284"/>
    <cellStyle name="SAPBEXHLevel3X 11" xfId="48285"/>
    <cellStyle name="SAPBEXHLevel3X 11 2" xfId="48286"/>
    <cellStyle name="SAPBEXHLevel3X 11 3" xfId="48287"/>
    <cellStyle name="SAPBEXHLevel3X 11_Other Benefits Allocation %" xfId="48288"/>
    <cellStyle name="SAPBEXHLevel3X 12" xfId="48289"/>
    <cellStyle name="SAPBEXHLevel3X 12 2" xfId="48290"/>
    <cellStyle name="SAPBEXHLevel3X 12 2 2" xfId="48291"/>
    <cellStyle name="SAPBEXHLevel3X 12 2 2 2" xfId="48292"/>
    <cellStyle name="SAPBEXHLevel3X 12 2 2 2 2" xfId="48293"/>
    <cellStyle name="SAPBEXHLevel3X 12 2 2 3" xfId="48294"/>
    <cellStyle name="SAPBEXHLevel3X 12 2 3" xfId="48295"/>
    <cellStyle name="SAPBEXHLevel3X 12 2 3 2" xfId="48296"/>
    <cellStyle name="SAPBEXHLevel3X 12 2 3 2 2" xfId="48297"/>
    <cellStyle name="SAPBEXHLevel3X 12 2 3 3" xfId="48298"/>
    <cellStyle name="SAPBEXHLevel3X 12 2 4" xfId="48299"/>
    <cellStyle name="SAPBEXHLevel3X 12 2 4 2" xfId="48300"/>
    <cellStyle name="SAPBEXHLevel3X 12 2 5" xfId="48301"/>
    <cellStyle name="SAPBEXHLevel3X 12 2 5 2" xfId="48302"/>
    <cellStyle name="SAPBEXHLevel3X 12 2 6" xfId="48303"/>
    <cellStyle name="SAPBEXHLevel3X 12 3" xfId="48304"/>
    <cellStyle name="SAPBEXHLevel3X 12 3 2" xfId="48305"/>
    <cellStyle name="SAPBEXHLevel3X 12 3 2 2" xfId="48306"/>
    <cellStyle name="SAPBEXHLevel3X 12 3 2 2 2" xfId="48307"/>
    <cellStyle name="SAPBEXHLevel3X 12 3 2 3" xfId="48308"/>
    <cellStyle name="SAPBEXHLevel3X 12 3 3" xfId="48309"/>
    <cellStyle name="SAPBEXHLevel3X 12 3 3 2" xfId="48310"/>
    <cellStyle name="SAPBEXHLevel3X 12 3 3 2 2" xfId="48311"/>
    <cellStyle name="SAPBEXHLevel3X 12 3 3 3" xfId="48312"/>
    <cellStyle name="SAPBEXHLevel3X 12 3 4" xfId="48313"/>
    <cellStyle name="SAPBEXHLevel3X 12 3 4 2" xfId="48314"/>
    <cellStyle name="SAPBEXHLevel3X 12 3 5" xfId="48315"/>
    <cellStyle name="SAPBEXHLevel3X 12 3 5 2" xfId="48316"/>
    <cellStyle name="SAPBEXHLevel3X 12 3 6" xfId="48317"/>
    <cellStyle name="SAPBEXHLevel3X 12 4" xfId="48318"/>
    <cellStyle name="SAPBEXHLevel3X 12 4 2" xfId="48319"/>
    <cellStyle name="SAPBEXHLevel3X 12 4 2 2" xfId="48320"/>
    <cellStyle name="SAPBEXHLevel3X 12 4 3" xfId="48321"/>
    <cellStyle name="SAPBEXHLevel3X 12 5" xfId="48322"/>
    <cellStyle name="SAPBEXHLevel3X 12 5 2" xfId="48323"/>
    <cellStyle name="SAPBEXHLevel3X 12 5 2 2" xfId="48324"/>
    <cellStyle name="SAPBEXHLevel3X 12 5 3" xfId="48325"/>
    <cellStyle name="SAPBEXHLevel3X 12 6" xfId="48326"/>
    <cellStyle name="SAPBEXHLevel3X 12 6 2" xfId="48327"/>
    <cellStyle name="SAPBEXHLevel3X 12 7" xfId="48328"/>
    <cellStyle name="SAPBEXHLevel3X 12 7 2" xfId="48329"/>
    <cellStyle name="SAPBEXHLevel3X 12 8" xfId="48330"/>
    <cellStyle name="SAPBEXHLevel3X 12_Other Benefits Allocation %" xfId="48331"/>
    <cellStyle name="SAPBEXHLevel3X 13" xfId="48332"/>
    <cellStyle name="SAPBEXHLevel3X 13 2" xfId="48333"/>
    <cellStyle name="SAPBEXHLevel3X 13 2 2" xfId="48334"/>
    <cellStyle name="SAPBEXHLevel3X 13 2 2 2" xfId="48335"/>
    <cellStyle name="SAPBEXHLevel3X 13 2 3" xfId="48336"/>
    <cellStyle name="SAPBEXHLevel3X 13 3" xfId="48337"/>
    <cellStyle name="SAPBEXHLevel3X 13 3 2" xfId="48338"/>
    <cellStyle name="SAPBEXHLevel3X 13 3 2 2" xfId="48339"/>
    <cellStyle name="SAPBEXHLevel3X 13 3 3" xfId="48340"/>
    <cellStyle name="SAPBEXHLevel3X 13 4" xfId="48341"/>
    <cellStyle name="SAPBEXHLevel3X 13 4 2" xfId="48342"/>
    <cellStyle name="SAPBEXHLevel3X 13 5" xfId="48343"/>
    <cellStyle name="SAPBEXHLevel3X 13 5 2" xfId="48344"/>
    <cellStyle name="SAPBEXHLevel3X 13 6" xfId="48345"/>
    <cellStyle name="SAPBEXHLevel3X 14" xfId="48346"/>
    <cellStyle name="SAPBEXHLevel3X 14 2" xfId="48347"/>
    <cellStyle name="SAPBEXHLevel3X 14 2 2" xfId="48348"/>
    <cellStyle name="SAPBEXHLevel3X 14 2 2 2" xfId="48349"/>
    <cellStyle name="SAPBEXHLevel3X 14 2 3" xfId="48350"/>
    <cellStyle name="SAPBEXHLevel3X 14 3" xfId="48351"/>
    <cellStyle name="SAPBEXHLevel3X 14 3 2" xfId="48352"/>
    <cellStyle name="SAPBEXHLevel3X 14 3 2 2" xfId="48353"/>
    <cellStyle name="SAPBEXHLevel3X 14 3 3" xfId="48354"/>
    <cellStyle name="SAPBEXHLevel3X 14 4" xfId="48355"/>
    <cellStyle name="SAPBEXHLevel3X 14 4 2" xfId="48356"/>
    <cellStyle name="SAPBEXHLevel3X 14 5" xfId="48357"/>
    <cellStyle name="SAPBEXHLevel3X 14 5 2" xfId="48358"/>
    <cellStyle name="SAPBEXHLevel3X 14 6" xfId="48359"/>
    <cellStyle name="SAPBEXHLevel3X 15" xfId="48360"/>
    <cellStyle name="SAPBEXHLevel3X 15 2" xfId="48361"/>
    <cellStyle name="SAPBEXHLevel3X 15 2 2" xfId="48362"/>
    <cellStyle name="SAPBEXHLevel3X 15 2 2 2" xfId="48363"/>
    <cellStyle name="SAPBEXHLevel3X 15 2 3" xfId="48364"/>
    <cellStyle name="SAPBEXHLevel3X 15 3" xfId="48365"/>
    <cellStyle name="SAPBEXHLevel3X 15 3 2" xfId="48366"/>
    <cellStyle name="SAPBEXHLevel3X 15 3 2 2" xfId="48367"/>
    <cellStyle name="SAPBEXHLevel3X 15 3 3" xfId="48368"/>
    <cellStyle name="SAPBEXHLevel3X 15 4" xfId="48369"/>
    <cellStyle name="SAPBEXHLevel3X 15 4 2" xfId="48370"/>
    <cellStyle name="SAPBEXHLevel3X 15 5" xfId="48371"/>
    <cellStyle name="SAPBEXHLevel3X 15 5 2" xfId="48372"/>
    <cellStyle name="SAPBEXHLevel3X 15 6" xfId="48373"/>
    <cellStyle name="SAPBEXHLevel3X 16" xfId="48374"/>
    <cellStyle name="SAPBEXHLevel3X 16 2" xfId="48375"/>
    <cellStyle name="SAPBEXHLevel3X 16 2 2" xfId="48376"/>
    <cellStyle name="SAPBEXHLevel3X 16 3" xfId="48377"/>
    <cellStyle name="SAPBEXHLevel3X 17" xfId="48378"/>
    <cellStyle name="SAPBEXHLevel3X 17 2" xfId="48379"/>
    <cellStyle name="SAPBEXHLevel3X 17 2 2" xfId="48380"/>
    <cellStyle name="SAPBEXHLevel3X 17 3" xfId="48381"/>
    <cellStyle name="SAPBEXHLevel3X 18" xfId="48382"/>
    <cellStyle name="SAPBEXHLevel3X 18 2" xfId="48383"/>
    <cellStyle name="SAPBEXHLevel3X 18 2 2" xfId="48384"/>
    <cellStyle name="SAPBEXHLevel3X 18 3" xfId="48385"/>
    <cellStyle name="SAPBEXHLevel3X 19" xfId="48386"/>
    <cellStyle name="SAPBEXHLevel3X 19 2" xfId="48387"/>
    <cellStyle name="SAPBEXHLevel3X 19 2 2" xfId="48388"/>
    <cellStyle name="SAPBEXHLevel3X 19 3" xfId="48389"/>
    <cellStyle name="SAPBEXHLevel3X 2" xfId="48390"/>
    <cellStyle name="SAPBEXHLevel3X 2 10" xfId="48391"/>
    <cellStyle name="SAPBEXHLevel3X 2 10 2" xfId="48392"/>
    <cellStyle name="SAPBEXHLevel3X 2 10 2 2" xfId="48393"/>
    <cellStyle name="SAPBEXHLevel3X 2 10 3" xfId="48394"/>
    <cellStyle name="SAPBEXHLevel3X 2 11" xfId="48395"/>
    <cellStyle name="SAPBEXHLevel3X 2 11 2" xfId="48396"/>
    <cellStyle name="SAPBEXHLevel3X 2 11 2 2" xfId="48397"/>
    <cellStyle name="SAPBEXHLevel3X 2 11 3" xfId="48398"/>
    <cellStyle name="SAPBEXHLevel3X 2 12" xfId="48399"/>
    <cellStyle name="SAPBEXHLevel3X 2 12 2" xfId="48400"/>
    <cellStyle name="SAPBEXHLevel3X 2 12 3" xfId="48401"/>
    <cellStyle name="SAPBEXHLevel3X 2 13" xfId="48402"/>
    <cellStyle name="SAPBEXHLevel3X 2 13 2" xfId="48403"/>
    <cellStyle name="SAPBEXHLevel3X 2 13 3" xfId="48404"/>
    <cellStyle name="SAPBEXHLevel3X 2 14" xfId="48405"/>
    <cellStyle name="SAPBEXHLevel3X 2 14 2" xfId="48406"/>
    <cellStyle name="SAPBEXHLevel3X 2 14 3" xfId="48407"/>
    <cellStyle name="SAPBEXHLevel3X 2 15" xfId="48408"/>
    <cellStyle name="SAPBEXHLevel3X 2 16" xfId="48409"/>
    <cellStyle name="SAPBEXHLevel3X 2 2" xfId="48410"/>
    <cellStyle name="SAPBEXHLevel3X 2 2 10" xfId="48411"/>
    <cellStyle name="SAPBEXHLevel3X 2 2 10 2" xfId="48412"/>
    <cellStyle name="SAPBEXHLevel3X 2 2 10 2 2" xfId="48413"/>
    <cellStyle name="SAPBEXHLevel3X 2 2 10 3" xfId="48414"/>
    <cellStyle name="SAPBEXHLevel3X 2 2 11" xfId="48415"/>
    <cellStyle name="SAPBEXHLevel3X 2 2 11 2" xfId="48416"/>
    <cellStyle name="SAPBEXHLevel3X 2 2 11 2 2" xfId="48417"/>
    <cellStyle name="SAPBEXHLevel3X 2 2 11 3" xfId="48418"/>
    <cellStyle name="SAPBEXHLevel3X 2 2 12" xfId="48419"/>
    <cellStyle name="SAPBEXHLevel3X 2 2 2" xfId="48420"/>
    <cellStyle name="SAPBEXHLevel3X 2 2 2 2" xfId="48421"/>
    <cellStyle name="SAPBEXHLevel3X 2 2 2 2 2" xfId="48422"/>
    <cellStyle name="SAPBEXHLevel3X 2 2 2 2 2 2" xfId="48423"/>
    <cellStyle name="SAPBEXHLevel3X 2 2 2 2 2 2 2" xfId="48424"/>
    <cellStyle name="SAPBEXHLevel3X 2 2 2 2 2 3" xfId="48425"/>
    <cellStyle name="SAPBEXHLevel3X 2 2 2 2 3" xfId="48426"/>
    <cellStyle name="SAPBEXHLevel3X 2 2 2 2 3 2" xfId="48427"/>
    <cellStyle name="SAPBEXHLevel3X 2 2 2 2 3 2 2" xfId="48428"/>
    <cellStyle name="SAPBEXHLevel3X 2 2 2 2 3 3" xfId="48429"/>
    <cellStyle name="SAPBEXHLevel3X 2 2 2 2 4" xfId="48430"/>
    <cellStyle name="SAPBEXHLevel3X 2 2 2 2 4 2" xfId="48431"/>
    <cellStyle name="SAPBEXHLevel3X 2 2 2 2 5" xfId="48432"/>
    <cellStyle name="SAPBEXHLevel3X 2 2 2 2 5 2" xfId="48433"/>
    <cellStyle name="SAPBEXHLevel3X 2 2 2 2 6" xfId="48434"/>
    <cellStyle name="SAPBEXHLevel3X 2 2 2 3" xfId="48435"/>
    <cellStyle name="SAPBEXHLevel3X 2 2 2 3 2" xfId="48436"/>
    <cellStyle name="SAPBEXHLevel3X 2 2 2 3 2 2" xfId="48437"/>
    <cellStyle name="SAPBEXHLevel3X 2 2 2 3 2 2 2" xfId="48438"/>
    <cellStyle name="SAPBEXHLevel3X 2 2 2 3 2 3" xfId="48439"/>
    <cellStyle name="SAPBEXHLevel3X 2 2 2 3 3" xfId="48440"/>
    <cellStyle name="SAPBEXHLevel3X 2 2 2 3 3 2" xfId="48441"/>
    <cellStyle name="SAPBEXHLevel3X 2 2 2 3 3 2 2" xfId="48442"/>
    <cellStyle name="SAPBEXHLevel3X 2 2 2 3 3 3" xfId="48443"/>
    <cellStyle name="SAPBEXHLevel3X 2 2 2 3 4" xfId="48444"/>
    <cellStyle name="SAPBEXHLevel3X 2 2 2 3 4 2" xfId="48445"/>
    <cellStyle name="SAPBEXHLevel3X 2 2 2 3 5" xfId="48446"/>
    <cellStyle name="SAPBEXHLevel3X 2 2 2 3 5 2" xfId="48447"/>
    <cellStyle name="SAPBEXHLevel3X 2 2 2 3 6" xfId="48448"/>
    <cellStyle name="SAPBEXHLevel3X 2 2 2 4" xfId="48449"/>
    <cellStyle name="SAPBEXHLevel3X 2 2 2 4 2" xfId="48450"/>
    <cellStyle name="SAPBEXHLevel3X 2 2 2 4 2 2" xfId="48451"/>
    <cellStyle name="SAPBEXHLevel3X 2 2 2 4 2 3" xfId="48452"/>
    <cellStyle name="SAPBEXHLevel3X 2 2 2 4 3" xfId="48453"/>
    <cellStyle name="SAPBEXHLevel3X 2 2 2 4 4" xfId="48454"/>
    <cellStyle name="SAPBEXHLevel3X 2 2 2 5" xfId="48455"/>
    <cellStyle name="SAPBEXHLevel3X 2 2 2 5 2" xfId="48456"/>
    <cellStyle name="SAPBEXHLevel3X 2 2 2 5 2 2" xfId="48457"/>
    <cellStyle name="SAPBEXHLevel3X 2 2 2 5 2 3" xfId="48458"/>
    <cellStyle name="SAPBEXHLevel3X 2 2 2 5 3" xfId="48459"/>
    <cellStyle name="SAPBEXHLevel3X 2 2 2 5 4" xfId="48460"/>
    <cellStyle name="SAPBEXHLevel3X 2 2 2 6" xfId="48461"/>
    <cellStyle name="SAPBEXHLevel3X 2 2 2 6 2" xfId="48462"/>
    <cellStyle name="SAPBEXHLevel3X 2 2 2 6 2 2" xfId="48463"/>
    <cellStyle name="SAPBEXHLevel3X 2 2 2 6 2 3" xfId="48464"/>
    <cellStyle name="SAPBEXHLevel3X 2 2 2 6 3" xfId="48465"/>
    <cellStyle name="SAPBEXHLevel3X 2 2 2 6 4" xfId="48466"/>
    <cellStyle name="SAPBEXHLevel3X 2 2 2 7" xfId="48467"/>
    <cellStyle name="SAPBEXHLevel3X 2 2 2 7 2" xfId="48468"/>
    <cellStyle name="SAPBEXHLevel3X 2 2 2 7 3" xfId="48469"/>
    <cellStyle name="SAPBEXHLevel3X 2 2 2 8" xfId="48470"/>
    <cellStyle name="SAPBEXHLevel3X 2 2 2 9" xfId="48471"/>
    <cellStyle name="SAPBEXHLevel3X 2 2 2_Other Benefits Allocation %" xfId="48472"/>
    <cellStyle name="SAPBEXHLevel3X 2 2 3" xfId="48473"/>
    <cellStyle name="SAPBEXHLevel3X 2 2 3 2" xfId="48474"/>
    <cellStyle name="SAPBEXHLevel3X 2 2 3 2 2" xfId="48475"/>
    <cellStyle name="SAPBEXHLevel3X 2 2 3 2 2 2" xfId="48476"/>
    <cellStyle name="SAPBEXHLevel3X 2 2 3 2 2 3" xfId="48477"/>
    <cellStyle name="SAPBEXHLevel3X 2 2 3 2 3" xfId="48478"/>
    <cellStyle name="SAPBEXHLevel3X 2 2 3 2 4" xfId="48479"/>
    <cellStyle name="SAPBEXHLevel3X 2 2 3 3" xfId="48480"/>
    <cellStyle name="SAPBEXHLevel3X 2 2 3 3 2" xfId="48481"/>
    <cellStyle name="SAPBEXHLevel3X 2 2 3 3 2 2" xfId="48482"/>
    <cellStyle name="SAPBEXHLevel3X 2 2 3 3 2 3" xfId="48483"/>
    <cellStyle name="SAPBEXHLevel3X 2 2 3 3 3" xfId="48484"/>
    <cellStyle name="SAPBEXHLevel3X 2 2 3 3 4" xfId="48485"/>
    <cellStyle name="SAPBEXHLevel3X 2 2 3 4" xfId="48486"/>
    <cellStyle name="SAPBEXHLevel3X 2 2 3 4 2" xfId="48487"/>
    <cellStyle name="SAPBEXHLevel3X 2 2 3 4 2 2" xfId="48488"/>
    <cellStyle name="SAPBEXHLevel3X 2 2 3 4 2 3" xfId="48489"/>
    <cellStyle name="SAPBEXHLevel3X 2 2 3 4 3" xfId="48490"/>
    <cellStyle name="SAPBEXHLevel3X 2 2 3 4 4" xfId="48491"/>
    <cellStyle name="SAPBEXHLevel3X 2 2 3 5" xfId="48492"/>
    <cellStyle name="SAPBEXHLevel3X 2 2 3 5 2" xfId="48493"/>
    <cellStyle name="SAPBEXHLevel3X 2 2 3 5 2 2" xfId="48494"/>
    <cellStyle name="SAPBEXHLevel3X 2 2 3 5 2 3" xfId="48495"/>
    <cellStyle name="SAPBEXHLevel3X 2 2 3 5 3" xfId="48496"/>
    <cellStyle name="SAPBEXHLevel3X 2 2 3 5 4" xfId="48497"/>
    <cellStyle name="SAPBEXHLevel3X 2 2 3 6" xfId="48498"/>
    <cellStyle name="SAPBEXHLevel3X 2 2 3 6 2" xfId="48499"/>
    <cellStyle name="SAPBEXHLevel3X 2 2 3 6 2 2" xfId="48500"/>
    <cellStyle name="SAPBEXHLevel3X 2 2 3 6 2 3" xfId="48501"/>
    <cellStyle name="SAPBEXHLevel3X 2 2 3 6 3" xfId="48502"/>
    <cellStyle name="SAPBEXHLevel3X 2 2 3 6 4" xfId="48503"/>
    <cellStyle name="SAPBEXHLevel3X 2 2 3 7" xfId="48504"/>
    <cellStyle name="SAPBEXHLevel3X 2 2 3 7 2" xfId="48505"/>
    <cellStyle name="SAPBEXHLevel3X 2 2 3 7 3" xfId="48506"/>
    <cellStyle name="SAPBEXHLevel3X 2 2 3 8" xfId="48507"/>
    <cellStyle name="SAPBEXHLevel3X 2 2 3 9" xfId="48508"/>
    <cellStyle name="SAPBEXHLevel3X 2 2 4" xfId="48509"/>
    <cellStyle name="SAPBEXHLevel3X 2 2 4 2" xfId="48510"/>
    <cellStyle name="SAPBEXHLevel3X 2 2 4 2 2" xfId="48511"/>
    <cellStyle name="SAPBEXHLevel3X 2 2 4 2 2 2" xfId="48512"/>
    <cellStyle name="SAPBEXHLevel3X 2 2 4 2 2 3" xfId="48513"/>
    <cellStyle name="SAPBEXHLevel3X 2 2 4 2 3" xfId="48514"/>
    <cellStyle name="SAPBEXHLevel3X 2 2 4 2 4" xfId="48515"/>
    <cellStyle name="SAPBEXHLevel3X 2 2 4 3" xfId="48516"/>
    <cellStyle name="SAPBEXHLevel3X 2 2 4 3 2" xfId="48517"/>
    <cellStyle name="SAPBEXHLevel3X 2 2 4 3 2 2" xfId="48518"/>
    <cellStyle name="SAPBEXHLevel3X 2 2 4 3 2 3" xfId="48519"/>
    <cellStyle name="SAPBEXHLevel3X 2 2 4 3 3" xfId="48520"/>
    <cellStyle name="SAPBEXHLevel3X 2 2 4 3 4" xfId="48521"/>
    <cellStyle name="SAPBEXHLevel3X 2 2 4 4" xfId="48522"/>
    <cellStyle name="SAPBEXHLevel3X 2 2 4 4 2" xfId="48523"/>
    <cellStyle name="SAPBEXHLevel3X 2 2 4 4 2 2" xfId="48524"/>
    <cellStyle name="SAPBEXHLevel3X 2 2 4 4 2 3" xfId="48525"/>
    <cellStyle name="SAPBEXHLevel3X 2 2 4 4 3" xfId="48526"/>
    <cellStyle name="SAPBEXHLevel3X 2 2 4 4 4" xfId="48527"/>
    <cellStyle name="SAPBEXHLevel3X 2 2 4 5" xfId="48528"/>
    <cellStyle name="SAPBEXHLevel3X 2 2 4 5 2" xfId="48529"/>
    <cellStyle name="SAPBEXHLevel3X 2 2 4 5 2 2" xfId="48530"/>
    <cellStyle name="SAPBEXHLevel3X 2 2 4 5 2 3" xfId="48531"/>
    <cellStyle name="SAPBEXHLevel3X 2 2 4 5 3" xfId="48532"/>
    <cellStyle name="SAPBEXHLevel3X 2 2 4 5 4" xfId="48533"/>
    <cellStyle name="SAPBEXHLevel3X 2 2 4 6" xfId="48534"/>
    <cellStyle name="SAPBEXHLevel3X 2 2 4 6 2" xfId="48535"/>
    <cellStyle name="SAPBEXHLevel3X 2 2 4 6 2 2" xfId="48536"/>
    <cellStyle name="SAPBEXHLevel3X 2 2 4 6 2 3" xfId="48537"/>
    <cellStyle name="SAPBEXHLevel3X 2 2 4 6 3" xfId="48538"/>
    <cellStyle name="SAPBEXHLevel3X 2 2 4 6 4" xfId="48539"/>
    <cellStyle name="SAPBEXHLevel3X 2 2 4 7" xfId="48540"/>
    <cellStyle name="SAPBEXHLevel3X 2 2 4 7 2" xfId="48541"/>
    <cellStyle name="SAPBEXHLevel3X 2 2 4 7 3" xfId="48542"/>
    <cellStyle name="SAPBEXHLevel3X 2 2 4 8" xfId="48543"/>
    <cellStyle name="SAPBEXHLevel3X 2 2 4 9" xfId="48544"/>
    <cellStyle name="SAPBEXHLevel3X 2 2 5" xfId="48545"/>
    <cellStyle name="SAPBEXHLevel3X 2 2 5 2" xfId="48546"/>
    <cellStyle name="SAPBEXHLevel3X 2 2 5 2 2" xfId="48547"/>
    <cellStyle name="SAPBEXHLevel3X 2 2 5 2 3" xfId="48548"/>
    <cellStyle name="SAPBEXHLevel3X 2 2 5 3" xfId="48549"/>
    <cellStyle name="SAPBEXHLevel3X 2 2 5 4" xfId="48550"/>
    <cellStyle name="SAPBEXHLevel3X 2 2 6" xfId="48551"/>
    <cellStyle name="SAPBEXHLevel3X 2 2 6 2" xfId="48552"/>
    <cellStyle name="SAPBEXHLevel3X 2 2 6 2 2" xfId="48553"/>
    <cellStyle name="SAPBEXHLevel3X 2 2 6 2 3" xfId="48554"/>
    <cellStyle name="SAPBEXHLevel3X 2 2 6 3" xfId="48555"/>
    <cellStyle name="SAPBEXHLevel3X 2 2 6 4" xfId="48556"/>
    <cellStyle name="SAPBEXHLevel3X 2 2 7" xfId="48557"/>
    <cellStyle name="SAPBEXHLevel3X 2 2 7 2" xfId="48558"/>
    <cellStyle name="SAPBEXHLevel3X 2 2 7 2 2" xfId="48559"/>
    <cellStyle name="SAPBEXHLevel3X 2 2 7 2 3" xfId="48560"/>
    <cellStyle name="SAPBEXHLevel3X 2 2 7 3" xfId="48561"/>
    <cellStyle name="SAPBEXHLevel3X 2 2 7 4" xfId="48562"/>
    <cellStyle name="SAPBEXHLevel3X 2 2 8" xfId="48563"/>
    <cellStyle name="SAPBEXHLevel3X 2 2 8 2" xfId="48564"/>
    <cellStyle name="SAPBEXHLevel3X 2 2 8 2 2" xfId="48565"/>
    <cellStyle name="SAPBEXHLevel3X 2 2 8 2 3" xfId="48566"/>
    <cellStyle name="SAPBEXHLevel3X 2 2 8 3" xfId="48567"/>
    <cellStyle name="SAPBEXHLevel3X 2 2 8 4" xfId="48568"/>
    <cellStyle name="SAPBEXHLevel3X 2 2 9" xfId="48569"/>
    <cellStyle name="SAPBEXHLevel3X 2 2 9 2" xfId="48570"/>
    <cellStyle name="SAPBEXHLevel3X 2 2 9 2 2" xfId="48571"/>
    <cellStyle name="SAPBEXHLevel3X 2 2 9 2 3" xfId="48572"/>
    <cellStyle name="SAPBEXHLevel3X 2 2 9 3" xfId="48573"/>
    <cellStyle name="SAPBEXHLevel3X 2 2 9 4" xfId="48574"/>
    <cellStyle name="SAPBEXHLevel3X 2 2_Other Benefits Allocation %" xfId="48575"/>
    <cellStyle name="SAPBEXHLevel3X 2 3" xfId="48576"/>
    <cellStyle name="SAPBEXHLevel3X 2 3 10" xfId="48577"/>
    <cellStyle name="SAPBEXHLevel3X 2 3 10 2" xfId="48578"/>
    <cellStyle name="SAPBEXHLevel3X 2 3 10 2 2" xfId="48579"/>
    <cellStyle name="SAPBEXHLevel3X 2 3 10 3" xfId="48580"/>
    <cellStyle name="SAPBEXHLevel3X 2 3 11" xfId="48581"/>
    <cellStyle name="SAPBEXHLevel3X 2 3 11 2" xfId="48582"/>
    <cellStyle name="SAPBEXHLevel3X 2 3 11 2 2" xfId="48583"/>
    <cellStyle name="SAPBEXHLevel3X 2 3 11 3" xfId="48584"/>
    <cellStyle name="SAPBEXHLevel3X 2 3 12" xfId="48585"/>
    <cellStyle name="SAPBEXHLevel3X 2 3 2" xfId="48586"/>
    <cellStyle name="SAPBEXHLevel3X 2 3 2 2" xfId="48587"/>
    <cellStyle name="SAPBEXHLevel3X 2 3 2 2 2" xfId="48588"/>
    <cellStyle name="SAPBEXHLevel3X 2 3 2 2 2 2" xfId="48589"/>
    <cellStyle name="SAPBEXHLevel3X 2 3 2 2 2 2 2" xfId="48590"/>
    <cellStyle name="SAPBEXHLevel3X 2 3 2 2 2 3" xfId="48591"/>
    <cellStyle name="SAPBEXHLevel3X 2 3 2 2 3" xfId="48592"/>
    <cellStyle name="SAPBEXHLevel3X 2 3 2 2 3 2" xfId="48593"/>
    <cellStyle name="SAPBEXHLevel3X 2 3 2 2 3 2 2" xfId="48594"/>
    <cellStyle name="SAPBEXHLevel3X 2 3 2 2 3 3" xfId="48595"/>
    <cellStyle name="SAPBEXHLevel3X 2 3 2 2 4" xfId="48596"/>
    <cellStyle name="SAPBEXHLevel3X 2 3 2 2 4 2" xfId="48597"/>
    <cellStyle name="SAPBEXHLevel3X 2 3 2 2 5" xfId="48598"/>
    <cellStyle name="SAPBEXHLevel3X 2 3 2 2 5 2" xfId="48599"/>
    <cellStyle name="SAPBEXHLevel3X 2 3 2 2 6" xfId="48600"/>
    <cellStyle name="SAPBEXHLevel3X 2 3 2 3" xfId="48601"/>
    <cellStyle name="SAPBEXHLevel3X 2 3 2 3 2" xfId="48602"/>
    <cellStyle name="SAPBEXHLevel3X 2 3 2 3 2 2" xfId="48603"/>
    <cellStyle name="SAPBEXHLevel3X 2 3 2 3 2 2 2" xfId="48604"/>
    <cellStyle name="SAPBEXHLevel3X 2 3 2 3 2 3" xfId="48605"/>
    <cellStyle name="SAPBEXHLevel3X 2 3 2 3 3" xfId="48606"/>
    <cellStyle name="SAPBEXHLevel3X 2 3 2 3 3 2" xfId="48607"/>
    <cellStyle name="SAPBEXHLevel3X 2 3 2 3 3 2 2" xfId="48608"/>
    <cellStyle name="SAPBEXHLevel3X 2 3 2 3 3 3" xfId="48609"/>
    <cellStyle name="SAPBEXHLevel3X 2 3 2 3 4" xfId="48610"/>
    <cellStyle name="SAPBEXHLevel3X 2 3 2 3 4 2" xfId="48611"/>
    <cellStyle name="SAPBEXHLevel3X 2 3 2 3 5" xfId="48612"/>
    <cellStyle name="SAPBEXHLevel3X 2 3 2 3 5 2" xfId="48613"/>
    <cellStyle name="SAPBEXHLevel3X 2 3 2 3 6" xfId="48614"/>
    <cellStyle name="SAPBEXHLevel3X 2 3 2 4" xfId="48615"/>
    <cellStyle name="SAPBEXHLevel3X 2 3 2 4 2" xfId="48616"/>
    <cellStyle name="SAPBEXHLevel3X 2 3 2 4 2 2" xfId="48617"/>
    <cellStyle name="SAPBEXHLevel3X 2 3 2 4 3" xfId="48618"/>
    <cellStyle name="SAPBEXHLevel3X 2 3 2 5" xfId="48619"/>
    <cellStyle name="SAPBEXHLevel3X 2 3 2 5 2" xfId="48620"/>
    <cellStyle name="SAPBEXHLevel3X 2 3 2 5 2 2" xfId="48621"/>
    <cellStyle name="SAPBEXHLevel3X 2 3 2 5 3" xfId="48622"/>
    <cellStyle name="SAPBEXHLevel3X 2 3 2 6" xfId="48623"/>
    <cellStyle name="SAPBEXHLevel3X 2 3 2 6 2" xfId="48624"/>
    <cellStyle name="SAPBEXHLevel3X 2 3 2 7" xfId="48625"/>
    <cellStyle name="SAPBEXHLevel3X 2 3 2 7 2" xfId="48626"/>
    <cellStyle name="SAPBEXHLevel3X 2 3 2 8" xfId="48627"/>
    <cellStyle name="SAPBEXHLevel3X 2 3 2_Other Benefits Allocation %" xfId="48628"/>
    <cellStyle name="SAPBEXHLevel3X 2 3 3" xfId="48629"/>
    <cellStyle name="SAPBEXHLevel3X 2 3 3 2" xfId="48630"/>
    <cellStyle name="SAPBEXHLevel3X 2 3 3 2 2" xfId="48631"/>
    <cellStyle name="SAPBEXHLevel3X 2 3 3 2 3" xfId="48632"/>
    <cellStyle name="SAPBEXHLevel3X 2 3 3 3" xfId="48633"/>
    <cellStyle name="SAPBEXHLevel3X 2 3 3 4" xfId="48634"/>
    <cellStyle name="SAPBEXHLevel3X 2 3 4" xfId="48635"/>
    <cellStyle name="SAPBEXHLevel3X 2 3 4 2" xfId="48636"/>
    <cellStyle name="SAPBEXHLevel3X 2 3 4 2 2" xfId="48637"/>
    <cellStyle name="SAPBEXHLevel3X 2 3 4 2 3" xfId="48638"/>
    <cellStyle name="SAPBEXHLevel3X 2 3 4 3" xfId="48639"/>
    <cellStyle name="SAPBEXHLevel3X 2 3 4 4" xfId="48640"/>
    <cellStyle name="SAPBEXHLevel3X 2 3 5" xfId="48641"/>
    <cellStyle name="SAPBEXHLevel3X 2 3 5 2" xfId="48642"/>
    <cellStyle name="SAPBEXHLevel3X 2 3 5 2 2" xfId="48643"/>
    <cellStyle name="SAPBEXHLevel3X 2 3 5 2 3" xfId="48644"/>
    <cellStyle name="SAPBEXHLevel3X 2 3 5 3" xfId="48645"/>
    <cellStyle name="SAPBEXHLevel3X 2 3 5 4" xfId="48646"/>
    <cellStyle name="SAPBEXHLevel3X 2 3 6" xfId="48647"/>
    <cellStyle name="SAPBEXHLevel3X 2 3 6 2" xfId="48648"/>
    <cellStyle name="SAPBEXHLevel3X 2 3 6 2 2" xfId="48649"/>
    <cellStyle name="SAPBEXHLevel3X 2 3 6 2 3" xfId="48650"/>
    <cellStyle name="SAPBEXHLevel3X 2 3 6 3" xfId="48651"/>
    <cellStyle name="SAPBEXHLevel3X 2 3 6 4" xfId="48652"/>
    <cellStyle name="SAPBEXHLevel3X 2 3 7" xfId="48653"/>
    <cellStyle name="SAPBEXHLevel3X 2 3 7 2" xfId="48654"/>
    <cellStyle name="SAPBEXHLevel3X 2 3 7 2 2" xfId="48655"/>
    <cellStyle name="SAPBEXHLevel3X 2 3 7 3" xfId="48656"/>
    <cellStyle name="SAPBEXHLevel3X 2 3 8" xfId="48657"/>
    <cellStyle name="SAPBEXHLevel3X 2 3 8 2" xfId="48658"/>
    <cellStyle name="SAPBEXHLevel3X 2 3 8 2 2" xfId="48659"/>
    <cellStyle name="SAPBEXHLevel3X 2 3 8 3" xfId="48660"/>
    <cellStyle name="SAPBEXHLevel3X 2 3 9" xfId="48661"/>
    <cellStyle name="SAPBEXHLevel3X 2 3 9 2" xfId="48662"/>
    <cellStyle name="SAPBEXHLevel3X 2 3 9 2 2" xfId="48663"/>
    <cellStyle name="SAPBEXHLevel3X 2 3 9 3" xfId="48664"/>
    <cellStyle name="SAPBEXHLevel3X 2 3_Other Benefits Allocation %" xfId="48665"/>
    <cellStyle name="SAPBEXHLevel3X 2 4" xfId="48666"/>
    <cellStyle name="SAPBEXHLevel3X 2 4 2" xfId="48667"/>
    <cellStyle name="SAPBEXHLevel3X 2 4 2 2" xfId="48668"/>
    <cellStyle name="SAPBEXHLevel3X 2 4 2 2 2" xfId="48669"/>
    <cellStyle name="SAPBEXHLevel3X 2 4 2 2 3" xfId="48670"/>
    <cellStyle name="SAPBEXHLevel3X 2 4 2 3" xfId="48671"/>
    <cellStyle name="SAPBEXHLevel3X 2 4 2 4" xfId="48672"/>
    <cellStyle name="SAPBEXHLevel3X 2 4 3" xfId="48673"/>
    <cellStyle name="SAPBEXHLevel3X 2 4 3 2" xfId="48674"/>
    <cellStyle name="SAPBEXHLevel3X 2 4 3 2 2" xfId="48675"/>
    <cellStyle name="SAPBEXHLevel3X 2 4 3 2 3" xfId="48676"/>
    <cellStyle name="SAPBEXHLevel3X 2 4 3 3" xfId="48677"/>
    <cellStyle name="SAPBEXHLevel3X 2 4 3 4" xfId="48678"/>
    <cellStyle name="SAPBEXHLevel3X 2 4 4" xfId="48679"/>
    <cellStyle name="SAPBEXHLevel3X 2 4 4 2" xfId="48680"/>
    <cellStyle name="SAPBEXHLevel3X 2 4 4 2 2" xfId="48681"/>
    <cellStyle name="SAPBEXHLevel3X 2 4 4 2 3" xfId="48682"/>
    <cellStyle name="SAPBEXHLevel3X 2 4 4 3" xfId="48683"/>
    <cellStyle name="SAPBEXHLevel3X 2 4 4 4" xfId="48684"/>
    <cellStyle name="SAPBEXHLevel3X 2 4 5" xfId="48685"/>
    <cellStyle name="SAPBEXHLevel3X 2 4 5 2" xfId="48686"/>
    <cellStyle name="SAPBEXHLevel3X 2 4 5 2 2" xfId="48687"/>
    <cellStyle name="SAPBEXHLevel3X 2 4 5 2 3" xfId="48688"/>
    <cellStyle name="SAPBEXHLevel3X 2 4 5 3" xfId="48689"/>
    <cellStyle name="SAPBEXHLevel3X 2 4 5 4" xfId="48690"/>
    <cellStyle name="SAPBEXHLevel3X 2 4 6" xfId="48691"/>
    <cellStyle name="SAPBEXHLevel3X 2 4 6 2" xfId="48692"/>
    <cellStyle name="SAPBEXHLevel3X 2 4 6 2 2" xfId="48693"/>
    <cellStyle name="SAPBEXHLevel3X 2 4 6 2 3" xfId="48694"/>
    <cellStyle name="SAPBEXHLevel3X 2 4 6 3" xfId="48695"/>
    <cellStyle name="SAPBEXHLevel3X 2 4 6 4" xfId="48696"/>
    <cellStyle name="SAPBEXHLevel3X 2 4 7" xfId="48697"/>
    <cellStyle name="SAPBEXHLevel3X 2 4 7 2" xfId="48698"/>
    <cellStyle name="SAPBEXHLevel3X 2 4 7 3" xfId="48699"/>
    <cellStyle name="SAPBEXHLevel3X 2 4 8" xfId="48700"/>
    <cellStyle name="SAPBEXHLevel3X 2 4 9" xfId="48701"/>
    <cellStyle name="SAPBEXHLevel3X 2 5" xfId="48702"/>
    <cellStyle name="SAPBEXHLevel3X 2 5 2" xfId="48703"/>
    <cellStyle name="SAPBEXHLevel3X 2 5 2 2" xfId="48704"/>
    <cellStyle name="SAPBEXHLevel3X 2 5 2 2 2" xfId="48705"/>
    <cellStyle name="SAPBEXHLevel3X 2 5 2 2 2 2" xfId="48706"/>
    <cellStyle name="SAPBEXHLevel3X 2 5 2 2 3" xfId="48707"/>
    <cellStyle name="SAPBEXHLevel3X 2 5 2 3" xfId="48708"/>
    <cellStyle name="SAPBEXHLevel3X 2 5 2 3 2" xfId="48709"/>
    <cellStyle name="SAPBEXHLevel3X 2 5 2 3 2 2" xfId="48710"/>
    <cellStyle name="SAPBEXHLevel3X 2 5 2 3 3" xfId="48711"/>
    <cellStyle name="SAPBEXHLevel3X 2 5 2 4" xfId="48712"/>
    <cellStyle name="SAPBEXHLevel3X 2 5 2 4 2" xfId="48713"/>
    <cellStyle name="SAPBEXHLevel3X 2 5 2 5" xfId="48714"/>
    <cellStyle name="SAPBEXHLevel3X 2 5 2 5 2" xfId="48715"/>
    <cellStyle name="SAPBEXHLevel3X 2 5 2 6" xfId="48716"/>
    <cellStyle name="SAPBEXHLevel3X 2 5 3" xfId="48717"/>
    <cellStyle name="SAPBEXHLevel3X 2 5 3 2" xfId="48718"/>
    <cellStyle name="SAPBEXHLevel3X 2 5 3 2 2" xfId="48719"/>
    <cellStyle name="SAPBEXHLevel3X 2 5 3 2 2 2" xfId="48720"/>
    <cellStyle name="SAPBEXHLevel3X 2 5 3 2 3" xfId="48721"/>
    <cellStyle name="SAPBEXHLevel3X 2 5 3 3" xfId="48722"/>
    <cellStyle name="SAPBEXHLevel3X 2 5 3 3 2" xfId="48723"/>
    <cellStyle name="SAPBEXHLevel3X 2 5 3 3 2 2" xfId="48724"/>
    <cellStyle name="SAPBEXHLevel3X 2 5 3 3 3" xfId="48725"/>
    <cellStyle name="SAPBEXHLevel3X 2 5 3 4" xfId="48726"/>
    <cellStyle name="SAPBEXHLevel3X 2 5 3 4 2" xfId="48727"/>
    <cellStyle name="SAPBEXHLevel3X 2 5 3 5" xfId="48728"/>
    <cellStyle name="SAPBEXHLevel3X 2 5 3 5 2" xfId="48729"/>
    <cellStyle name="SAPBEXHLevel3X 2 5 3 6" xfId="48730"/>
    <cellStyle name="SAPBEXHLevel3X 2 5 4" xfId="48731"/>
    <cellStyle name="SAPBEXHLevel3X 2 5 4 2" xfId="48732"/>
    <cellStyle name="SAPBEXHLevel3X 2 5 4 2 2" xfId="48733"/>
    <cellStyle name="SAPBEXHLevel3X 2 5 4 2 3" xfId="48734"/>
    <cellStyle name="SAPBEXHLevel3X 2 5 4 3" xfId="48735"/>
    <cellStyle name="SAPBEXHLevel3X 2 5 4 4" xfId="48736"/>
    <cellStyle name="SAPBEXHLevel3X 2 5 5" xfId="48737"/>
    <cellStyle name="SAPBEXHLevel3X 2 5 5 2" xfId="48738"/>
    <cellStyle name="SAPBEXHLevel3X 2 5 5 2 2" xfId="48739"/>
    <cellStyle name="SAPBEXHLevel3X 2 5 5 2 3" xfId="48740"/>
    <cellStyle name="SAPBEXHLevel3X 2 5 5 3" xfId="48741"/>
    <cellStyle name="SAPBEXHLevel3X 2 5 5 4" xfId="48742"/>
    <cellStyle name="SAPBEXHLevel3X 2 5 6" xfId="48743"/>
    <cellStyle name="SAPBEXHLevel3X 2 5 6 2" xfId="48744"/>
    <cellStyle name="SAPBEXHLevel3X 2 5 6 2 2" xfId="48745"/>
    <cellStyle name="SAPBEXHLevel3X 2 5 6 2 3" xfId="48746"/>
    <cellStyle name="SAPBEXHLevel3X 2 5 6 3" xfId="48747"/>
    <cellStyle name="SAPBEXHLevel3X 2 5 6 4" xfId="48748"/>
    <cellStyle name="SAPBEXHLevel3X 2 5 7" xfId="48749"/>
    <cellStyle name="SAPBEXHLevel3X 2 5 7 2" xfId="48750"/>
    <cellStyle name="SAPBEXHLevel3X 2 5 7 3" xfId="48751"/>
    <cellStyle name="SAPBEXHLevel3X 2 5 8" xfId="48752"/>
    <cellStyle name="SAPBEXHLevel3X 2 5 9" xfId="48753"/>
    <cellStyle name="SAPBEXHLevel3X 2 5_Other Benefits Allocation %" xfId="48754"/>
    <cellStyle name="SAPBEXHLevel3X 2 6" xfId="48755"/>
    <cellStyle name="SAPBEXHLevel3X 2 6 2" xfId="48756"/>
    <cellStyle name="SAPBEXHLevel3X 2 6 2 2" xfId="48757"/>
    <cellStyle name="SAPBEXHLevel3X 2 6 2 3" xfId="48758"/>
    <cellStyle name="SAPBEXHLevel3X 2 6 3" xfId="48759"/>
    <cellStyle name="SAPBEXHLevel3X 2 6 4" xfId="48760"/>
    <cellStyle name="SAPBEXHLevel3X 2 7" xfId="48761"/>
    <cellStyle name="SAPBEXHLevel3X 2 7 2" xfId="48762"/>
    <cellStyle name="SAPBEXHLevel3X 2 7 2 2" xfId="48763"/>
    <cellStyle name="SAPBEXHLevel3X 2 7 2 3" xfId="48764"/>
    <cellStyle name="SAPBEXHLevel3X 2 7 3" xfId="48765"/>
    <cellStyle name="SAPBEXHLevel3X 2 7 4" xfId="48766"/>
    <cellStyle name="SAPBEXHLevel3X 2 8" xfId="48767"/>
    <cellStyle name="SAPBEXHLevel3X 2 8 2" xfId="48768"/>
    <cellStyle name="SAPBEXHLevel3X 2 8 2 2" xfId="48769"/>
    <cellStyle name="SAPBEXHLevel3X 2 8 2 3" xfId="48770"/>
    <cellStyle name="SAPBEXHLevel3X 2 8 3" xfId="48771"/>
    <cellStyle name="SAPBEXHLevel3X 2 8 4" xfId="48772"/>
    <cellStyle name="SAPBEXHLevel3X 2 9" xfId="48773"/>
    <cellStyle name="SAPBEXHLevel3X 2 9 2" xfId="48774"/>
    <cellStyle name="SAPBEXHLevel3X 2 9 2 2" xfId="48775"/>
    <cellStyle name="SAPBEXHLevel3X 2 9 2 3" xfId="48776"/>
    <cellStyle name="SAPBEXHLevel3X 2 9 3" xfId="48777"/>
    <cellStyle name="SAPBEXHLevel3X 2 9 4" xfId="48778"/>
    <cellStyle name="SAPBEXHLevel3X 2_401K Summary" xfId="48779"/>
    <cellStyle name="SAPBEXHLevel3X 20" xfId="48780"/>
    <cellStyle name="SAPBEXHLevel3X 20 2" xfId="48781"/>
    <cellStyle name="SAPBEXHLevel3X 20 2 2" xfId="48782"/>
    <cellStyle name="SAPBEXHLevel3X 20 3" xfId="48783"/>
    <cellStyle name="SAPBEXHLevel3X 21" xfId="48784"/>
    <cellStyle name="SAPBEXHLevel3X 21 2" xfId="48785"/>
    <cellStyle name="SAPBEXHLevel3X 21 2 2" xfId="48786"/>
    <cellStyle name="SAPBEXHLevel3X 21 3" xfId="48787"/>
    <cellStyle name="SAPBEXHLevel3X 22" xfId="48788"/>
    <cellStyle name="SAPBEXHLevel3X 22 2" xfId="48789"/>
    <cellStyle name="SAPBEXHLevel3X 22 2 2" xfId="48790"/>
    <cellStyle name="SAPBEXHLevel3X 22 3" xfId="48791"/>
    <cellStyle name="SAPBEXHLevel3X 23" xfId="48792"/>
    <cellStyle name="SAPBEXHLevel3X 23 2" xfId="48793"/>
    <cellStyle name="SAPBEXHLevel3X 23 2 2" xfId="48794"/>
    <cellStyle name="SAPBEXHLevel3X 23 3" xfId="48795"/>
    <cellStyle name="SAPBEXHLevel3X 24" xfId="48796"/>
    <cellStyle name="SAPBEXHLevel3X 24 2" xfId="48797"/>
    <cellStyle name="SAPBEXHLevel3X 24 2 2" xfId="48798"/>
    <cellStyle name="SAPBEXHLevel3X 24 3" xfId="48799"/>
    <cellStyle name="SAPBEXHLevel3X 25" xfId="48800"/>
    <cellStyle name="SAPBEXHLevel3X 25 2" xfId="48801"/>
    <cellStyle name="SAPBEXHLevel3X 25 2 2" xfId="48802"/>
    <cellStyle name="SAPBEXHLevel3X 25 3" xfId="48803"/>
    <cellStyle name="SAPBEXHLevel3X 26" xfId="48804"/>
    <cellStyle name="SAPBEXHLevel3X 26 2" xfId="48805"/>
    <cellStyle name="SAPBEXHLevel3X 26 2 2" xfId="48806"/>
    <cellStyle name="SAPBEXHLevel3X 26 3" xfId="48807"/>
    <cellStyle name="SAPBEXHLevel3X 27" xfId="48808"/>
    <cellStyle name="SAPBEXHLevel3X 27 2" xfId="48809"/>
    <cellStyle name="SAPBEXHLevel3X 27 2 2" xfId="48810"/>
    <cellStyle name="SAPBEXHLevel3X 27 3" xfId="48811"/>
    <cellStyle name="SAPBEXHLevel3X 28" xfId="48812"/>
    <cellStyle name="SAPBEXHLevel3X 28 2" xfId="48813"/>
    <cellStyle name="SAPBEXHLevel3X 29" xfId="48814"/>
    <cellStyle name="SAPBEXHLevel3X 29 2" xfId="48815"/>
    <cellStyle name="SAPBEXHLevel3X 3" xfId="48816"/>
    <cellStyle name="SAPBEXHLevel3X 3 10" xfId="48817"/>
    <cellStyle name="SAPBEXHLevel3X 3 10 2" xfId="48818"/>
    <cellStyle name="SAPBEXHLevel3X 3 10 2 2" xfId="48819"/>
    <cellStyle name="SAPBEXHLevel3X 3 10 3" xfId="48820"/>
    <cellStyle name="SAPBEXHLevel3X 3 11" xfId="48821"/>
    <cellStyle name="SAPBEXHLevel3X 3 12" xfId="48822"/>
    <cellStyle name="SAPBEXHLevel3X 3 2" xfId="48823"/>
    <cellStyle name="SAPBEXHLevel3X 3 2 2" xfId="48824"/>
    <cellStyle name="SAPBEXHLevel3X 3 2 2 2" xfId="48825"/>
    <cellStyle name="SAPBEXHLevel3X 3 2 2 2 2" xfId="48826"/>
    <cellStyle name="SAPBEXHLevel3X 3 2 2 2 2 2" xfId="48827"/>
    <cellStyle name="SAPBEXHLevel3X 3 2 2 2 2 2 2" xfId="48828"/>
    <cellStyle name="SAPBEXHLevel3X 3 2 2 2 2 3" xfId="48829"/>
    <cellStyle name="SAPBEXHLevel3X 3 2 2 2 3" xfId="48830"/>
    <cellStyle name="SAPBEXHLevel3X 3 2 2 2 3 2" xfId="48831"/>
    <cellStyle name="SAPBEXHLevel3X 3 2 2 2 3 2 2" xfId="48832"/>
    <cellStyle name="SAPBEXHLevel3X 3 2 2 2 3 3" xfId="48833"/>
    <cellStyle name="SAPBEXHLevel3X 3 2 2 2 4" xfId="48834"/>
    <cellStyle name="SAPBEXHLevel3X 3 2 2 2 4 2" xfId="48835"/>
    <cellStyle name="SAPBEXHLevel3X 3 2 2 2 5" xfId="48836"/>
    <cellStyle name="SAPBEXHLevel3X 3 2 2 2 5 2" xfId="48837"/>
    <cellStyle name="SAPBEXHLevel3X 3 2 2 2 6" xfId="48838"/>
    <cellStyle name="SAPBEXHLevel3X 3 2 2 3" xfId="48839"/>
    <cellStyle name="SAPBEXHLevel3X 3 2 2 3 2" xfId="48840"/>
    <cellStyle name="SAPBEXHLevel3X 3 2 2 3 2 2" xfId="48841"/>
    <cellStyle name="SAPBEXHLevel3X 3 2 2 3 2 2 2" xfId="48842"/>
    <cellStyle name="SAPBEXHLevel3X 3 2 2 3 2 3" xfId="48843"/>
    <cellStyle name="SAPBEXHLevel3X 3 2 2 3 3" xfId="48844"/>
    <cellStyle name="SAPBEXHLevel3X 3 2 2 3 3 2" xfId="48845"/>
    <cellStyle name="SAPBEXHLevel3X 3 2 2 3 3 2 2" xfId="48846"/>
    <cellStyle name="SAPBEXHLevel3X 3 2 2 3 3 3" xfId="48847"/>
    <cellStyle name="SAPBEXHLevel3X 3 2 2 3 4" xfId="48848"/>
    <cellStyle name="SAPBEXHLevel3X 3 2 2 3 4 2" xfId="48849"/>
    <cellStyle name="SAPBEXHLevel3X 3 2 2 3 5" xfId="48850"/>
    <cellStyle name="SAPBEXHLevel3X 3 2 2 3 5 2" xfId="48851"/>
    <cellStyle name="SAPBEXHLevel3X 3 2 2 3 6" xfId="48852"/>
    <cellStyle name="SAPBEXHLevel3X 3 2 2 4" xfId="48853"/>
    <cellStyle name="SAPBEXHLevel3X 3 2 2 4 2" xfId="48854"/>
    <cellStyle name="SAPBEXHLevel3X 3 2 2 4 2 2" xfId="48855"/>
    <cellStyle name="SAPBEXHLevel3X 3 2 2 4 3" xfId="48856"/>
    <cellStyle name="SAPBEXHLevel3X 3 2 2 5" xfId="48857"/>
    <cellStyle name="SAPBEXHLevel3X 3 2 2 5 2" xfId="48858"/>
    <cellStyle name="SAPBEXHLevel3X 3 2 2 5 2 2" xfId="48859"/>
    <cellStyle name="SAPBEXHLevel3X 3 2 2 5 3" xfId="48860"/>
    <cellStyle name="SAPBEXHLevel3X 3 2 2 6" xfId="48861"/>
    <cellStyle name="SAPBEXHLevel3X 3 2 2 6 2" xfId="48862"/>
    <cellStyle name="SAPBEXHLevel3X 3 2 2 7" xfId="48863"/>
    <cellStyle name="SAPBEXHLevel3X 3 2 2 7 2" xfId="48864"/>
    <cellStyle name="SAPBEXHLevel3X 3 2 2 8" xfId="48865"/>
    <cellStyle name="SAPBEXHLevel3X 3 2 2_Other Benefits Allocation %" xfId="48866"/>
    <cellStyle name="SAPBEXHLevel3X 3 2 3" xfId="48867"/>
    <cellStyle name="SAPBEXHLevel3X 3 2 3 2" xfId="48868"/>
    <cellStyle name="SAPBEXHLevel3X 3 2 3 2 2" xfId="48869"/>
    <cellStyle name="SAPBEXHLevel3X 3 2 3 2 3" xfId="48870"/>
    <cellStyle name="SAPBEXHLevel3X 3 2 3 3" xfId="48871"/>
    <cellStyle name="SAPBEXHLevel3X 3 2 3 4" xfId="48872"/>
    <cellStyle name="SAPBEXHLevel3X 3 2 4" xfId="48873"/>
    <cellStyle name="SAPBEXHLevel3X 3 2 4 2" xfId="48874"/>
    <cellStyle name="SAPBEXHLevel3X 3 2 4 2 2" xfId="48875"/>
    <cellStyle name="SAPBEXHLevel3X 3 2 4 2 3" xfId="48876"/>
    <cellStyle name="SAPBEXHLevel3X 3 2 4 3" xfId="48877"/>
    <cellStyle name="SAPBEXHLevel3X 3 2 4 4" xfId="48878"/>
    <cellStyle name="SAPBEXHLevel3X 3 2 5" xfId="48879"/>
    <cellStyle name="SAPBEXHLevel3X 3 2 5 2" xfId="48880"/>
    <cellStyle name="SAPBEXHLevel3X 3 2 5 2 2" xfId="48881"/>
    <cellStyle name="SAPBEXHLevel3X 3 2 5 2 3" xfId="48882"/>
    <cellStyle name="SAPBEXHLevel3X 3 2 5 3" xfId="48883"/>
    <cellStyle name="SAPBEXHLevel3X 3 2 5 4" xfId="48884"/>
    <cellStyle name="SAPBEXHLevel3X 3 2 6" xfId="48885"/>
    <cellStyle name="SAPBEXHLevel3X 3 2 6 2" xfId="48886"/>
    <cellStyle name="SAPBEXHLevel3X 3 2 6 2 2" xfId="48887"/>
    <cellStyle name="SAPBEXHLevel3X 3 2 6 2 3" xfId="48888"/>
    <cellStyle name="SAPBEXHLevel3X 3 2 6 3" xfId="48889"/>
    <cellStyle name="SAPBEXHLevel3X 3 2 6 4" xfId="48890"/>
    <cellStyle name="SAPBEXHLevel3X 3 2 7" xfId="48891"/>
    <cellStyle name="SAPBEXHLevel3X 3 2 7 2" xfId="48892"/>
    <cellStyle name="SAPBEXHLevel3X 3 2 7 3" xfId="48893"/>
    <cellStyle name="SAPBEXHLevel3X 3 2 8" xfId="48894"/>
    <cellStyle name="SAPBEXHLevel3X 3 2 9" xfId="48895"/>
    <cellStyle name="SAPBEXHLevel3X 3 2_Other Benefits Allocation %" xfId="48896"/>
    <cellStyle name="SAPBEXHLevel3X 3 3" xfId="48897"/>
    <cellStyle name="SAPBEXHLevel3X 3 3 2" xfId="48898"/>
    <cellStyle name="SAPBEXHLevel3X 3 3 2 2" xfId="48899"/>
    <cellStyle name="SAPBEXHLevel3X 3 3 2 2 2" xfId="48900"/>
    <cellStyle name="SAPBEXHLevel3X 3 3 2 2 2 2" xfId="48901"/>
    <cellStyle name="SAPBEXHLevel3X 3 3 2 2 2 2 2" xfId="48902"/>
    <cellStyle name="SAPBEXHLevel3X 3 3 2 2 2 3" xfId="48903"/>
    <cellStyle name="SAPBEXHLevel3X 3 3 2 2 3" xfId="48904"/>
    <cellStyle name="SAPBEXHLevel3X 3 3 2 2 3 2" xfId="48905"/>
    <cellStyle name="SAPBEXHLevel3X 3 3 2 2 3 2 2" xfId="48906"/>
    <cellStyle name="SAPBEXHLevel3X 3 3 2 2 3 3" xfId="48907"/>
    <cellStyle name="SAPBEXHLevel3X 3 3 2 2 4" xfId="48908"/>
    <cellStyle name="SAPBEXHLevel3X 3 3 2 2 4 2" xfId="48909"/>
    <cellStyle name="SAPBEXHLevel3X 3 3 2 2 5" xfId="48910"/>
    <cellStyle name="SAPBEXHLevel3X 3 3 2 2 5 2" xfId="48911"/>
    <cellStyle name="SAPBEXHLevel3X 3 3 2 2 6" xfId="48912"/>
    <cellStyle name="SAPBEXHLevel3X 3 3 2 3" xfId="48913"/>
    <cellStyle name="SAPBEXHLevel3X 3 3 2 3 2" xfId="48914"/>
    <cellStyle name="SAPBEXHLevel3X 3 3 2 3 2 2" xfId="48915"/>
    <cellStyle name="SAPBEXHLevel3X 3 3 2 3 2 2 2" xfId="48916"/>
    <cellStyle name="SAPBEXHLevel3X 3 3 2 3 2 3" xfId="48917"/>
    <cellStyle name="SAPBEXHLevel3X 3 3 2 3 3" xfId="48918"/>
    <cellStyle name="SAPBEXHLevel3X 3 3 2 3 3 2" xfId="48919"/>
    <cellStyle name="SAPBEXHLevel3X 3 3 2 3 3 2 2" xfId="48920"/>
    <cellStyle name="SAPBEXHLevel3X 3 3 2 3 3 3" xfId="48921"/>
    <cellStyle name="SAPBEXHLevel3X 3 3 2 3 4" xfId="48922"/>
    <cellStyle name="SAPBEXHLevel3X 3 3 2 3 4 2" xfId="48923"/>
    <cellStyle name="SAPBEXHLevel3X 3 3 2 3 5" xfId="48924"/>
    <cellStyle name="SAPBEXHLevel3X 3 3 2 3 5 2" xfId="48925"/>
    <cellStyle name="SAPBEXHLevel3X 3 3 2 3 6" xfId="48926"/>
    <cellStyle name="SAPBEXHLevel3X 3 3 2 4" xfId="48927"/>
    <cellStyle name="SAPBEXHLevel3X 3 3 2 4 2" xfId="48928"/>
    <cellStyle name="SAPBEXHLevel3X 3 3 2 4 2 2" xfId="48929"/>
    <cellStyle name="SAPBEXHLevel3X 3 3 2 4 3" xfId="48930"/>
    <cellStyle name="SAPBEXHLevel3X 3 3 2 5" xfId="48931"/>
    <cellStyle name="SAPBEXHLevel3X 3 3 2 5 2" xfId="48932"/>
    <cellStyle name="SAPBEXHLevel3X 3 3 2 5 2 2" xfId="48933"/>
    <cellStyle name="SAPBEXHLevel3X 3 3 2 5 3" xfId="48934"/>
    <cellStyle name="SAPBEXHLevel3X 3 3 2 6" xfId="48935"/>
    <cellStyle name="SAPBEXHLevel3X 3 3 2 6 2" xfId="48936"/>
    <cellStyle name="SAPBEXHLevel3X 3 3 2 7" xfId="48937"/>
    <cellStyle name="SAPBEXHLevel3X 3 3 2 7 2" xfId="48938"/>
    <cellStyle name="SAPBEXHLevel3X 3 3 2 8" xfId="48939"/>
    <cellStyle name="SAPBEXHLevel3X 3 3 2_Other Benefits Allocation %" xfId="48940"/>
    <cellStyle name="SAPBEXHLevel3X 3 3 3" xfId="48941"/>
    <cellStyle name="SAPBEXHLevel3X 3 3 3 2" xfId="48942"/>
    <cellStyle name="SAPBEXHLevel3X 3 3 3 2 2" xfId="48943"/>
    <cellStyle name="SAPBEXHLevel3X 3 3 3 2 3" xfId="48944"/>
    <cellStyle name="SAPBEXHLevel3X 3 3 3 3" xfId="48945"/>
    <cellStyle name="SAPBEXHLevel3X 3 3 3 4" xfId="48946"/>
    <cellStyle name="SAPBEXHLevel3X 3 3 4" xfId="48947"/>
    <cellStyle name="SAPBEXHLevel3X 3 3 4 2" xfId="48948"/>
    <cellStyle name="SAPBEXHLevel3X 3 3 4 2 2" xfId="48949"/>
    <cellStyle name="SAPBEXHLevel3X 3 3 4 2 3" xfId="48950"/>
    <cellStyle name="SAPBEXHLevel3X 3 3 4 3" xfId="48951"/>
    <cellStyle name="SAPBEXHLevel3X 3 3 4 4" xfId="48952"/>
    <cellStyle name="SAPBEXHLevel3X 3 3 5" xfId="48953"/>
    <cellStyle name="SAPBEXHLevel3X 3 3 5 2" xfId="48954"/>
    <cellStyle name="SAPBEXHLevel3X 3 3 5 2 2" xfId="48955"/>
    <cellStyle name="SAPBEXHLevel3X 3 3 5 2 3" xfId="48956"/>
    <cellStyle name="SAPBEXHLevel3X 3 3 5 3" xfId="48957"/>
    <cellStyle name="SAPBEXHLevel3X 3 3 5 4" xfId="48958"/>
    <cellStyle name="SAPBEXHLevel3X 3 3 6" xfId="48959"/>
    <cellStyle name="SAPBEXHLevel3X 3 3 6 2" xfId="48960"/>
    <cellStyle name="SAPBEXHLevel3X 3 3 6 2 2" xfId="48961"/>
    <cellStyle name="SAPBEXHLevel3X 3 3 6 2 3" xfId="48962"/>
    <cellStyle name="SAPBEXHLevel3X 3 3 6 3" xfId="48963"/>
    <cellStyle name="SAPBEXHLevel3X 3 3 6 4" xfId="48964"/>
    <cellStyle name="SAPBEXHLevel3X 3 3 7" xfId="48965"/>
    <cellStyle name="SAPBEXHLevel3X 3 3 7 2" xfId="48966"/>
    <cellStyle name="SAPBEXHLevel3X 3 3 7 3" xfId="48967"/>
    <cellStyle name="SAPBEXHLevel3X 3 3 8" xfId="48968"/>
    <cellStyle name="SAPBEXHLevel3X 3 3 9" xfId="48969"/>
    <cellStyle name="SAPBEXHLevel3X 3 3_Other Benefits Allocation %" xfId="48970"/>
    <cellStyle name="SAPBEXHLevel3X 3 4" xfId="48971"/>
    <cellStyle name="SAPBEXHLevel3X 3 4 2" xfId="48972"/>
    <cellStyle name="SAPBEXHLevel3X 3 4 2 2" xfId="48973"/>
    <cellStyle name="SAPBEXHLevel3X 3 4 2 2 2" xfId="48974"/>
    <cellStyle name="SAPBEXHLevel3X 3 4 2 2 3" xfId="48975"/>
    <cellStyle name="SAPBEXHLevel3X 3 4 2 3" xfId="48976"/>
    <cellStyle name="SAPBEXHLevel3X 3 4 2 4" xfId="48977"/>
    <cellStyle name="SAPBEXHLevel3X 3 4 3" xfId="48978"/>
    <cellStyle name="SAPBEXHLevel3X 3 4 3 2" xfId="48979"/>
    <cellStyle name="SAPBEXHLevel3X 3 4 3 2 2" xfId="48980"/>
    <cellStyle name="SAPBEXHLevel3X 3 4 3 2 3" xfId="48981"/>
    <cellStyle name="SAPBEXHLevel3X 3 4 3 3" xfId="48982"/>
    <cellStyle name="SAPBEXHLevel3X 3 4 3 4" xfId="48983"/>
    <cellStyle name="SAPBEXHLevel3X 3 4 4" xfId="48984"/>
    <cellStyle name="SAPBEXHLevel3X 3 4 4 2" xfId="48985"/>
    <cellStyle name="SAPBEXHLevel3X 3 4 4 2 2" xfId="48986"/>
    <cellStyle name="SAPBEXHLevel3X 3 4 4 2 3" xfId="48987"/>
    <cellStyle name="SAPBEXHLevel3X 3 4 4 3" xfId="48988"/>
    <cellStyle name="SAPBEXHLevel3X 3 4 4 4" xfId="48989"/>
    <cellStyle name="SAPBEXHLevel3X 3 4 5" xfId="48990"/>
    <cellStyle name="SAPBEXHLevel3X 3 4 5 2" xfId="48991"/>
    <cellStyle name="SAPBEXHLevel3X 3 4 5 2 2" xfId="48992"/>
    <cellStyle name="SAPBEXHLevel3X 3 4 5 2 3" xfId="48993"/>
    <cellStyle name="SAPBEXHLevel3X 3 4 5 3" xfId="48994"/>
    <cellStyle name="SAPBEXHLevel3X 3 4 5 4" xfId="48995"/>
    <cellStyle name="SAPBEXHLevel3X 3 4 6" xfId="48996"/>
    <cellStyle name="SAPBEXHLevel3X 3 4 6 2" xfId="48997"/>
    <cellStyle name="SAPBEXHLevel3X 3 4 6 2 2" xfId="48998"/>
    <cellStyle name="SAPBEXHLevel3X 3 4 6 2 3" xfId="48999"/>
    <cellStyle name="SAPBEXHLevel3X 3 4 6 3" xfId="49000"/>
    <cellStyle name="SAPBEXHLevel3X 3 4 6 4" xfId="49001"/>
    <cellStyle name="SAPBEXHLevel3X 3 4 7" xfId="49002"/>
    <cellStyle name="SAPBEXHLevel3X 3 4 7 2" xfId="49003"/>
    <cellStyle name="SAPBEXHLevel3X 3 4 7 3" xfId="49004"/>
    <cellStyle name="SAPBEXHLevel3X 3 4 8" xfId="49005"/>
    <cellStyle name="SAPBEXHLevel3X 3 4 9" xfId="49006"/>
    <cellStyle name="SAPBEXHLevel3X 3 5" xfId="49007"/>
    <cellStyle name="SAPBEXHLevel3X 3 5 2" xfId="49008"/>
    <cellStyle name="SAPBEXHLevel3X 3 5 2 2" xfId="49009"/>
    <cellStyle name="SAPBEXHLevel3X 3 5 2 2 2" xfId="49010"/>
    <cellStyle name="SAPBEXHLevel3X 3 5 2 2 2 2" xfId="49011"/>
    <cellStyle name="SAPBEXHLevel3X 3 5 2 2 3" xfId="49012"/>
    <cellStyle name="SAPBEXHLevel3X 3 5 2 3" xfId="49013"/>
    <cellStyle name="SAPBEXHLevel3X 3 5 2 3 2" xfId="49014"/>
    <cellStyle name="SAPBEXHLevel3X 3 5 2 3 2 2" xfId="49015"/>
    <cellStyle name="SAPBEXHLevel3X 3 5 2 3 3" xfId="49016"/>
    <cellStyle name="SAPBEXHLevel3X 3 5 2 4" xfId="49017"/>
    <cellStyle name="SAPBEXHLevel3X 3 5 2 4 2" xfId="49018"/>
    <cellStyle name="SAPBEXHLevel3X 3 5 2 5" xfId="49019"/>
    <cellStyle name="SAPBEXHLevel3X 3 5 2 5 2" xfId="49020"/>
    <cellStyle name="SAPBEXHLevel3X 3 5 2 6" xfId="49021"/>
    <cellStyle name="SAPBEXHLevel3X 3 5 3" xfId="49022"/>
    <cellStyle name="SAPBEXHLevel3X 3 5 3 2" xfId="49023"/>
    <cellStyle name="SAPBEXHLevel3X 3 5 3 2 2" xfId="49024"/>
    <cellStyle name="SAPBEXHLevel3X 3 5 3 2 2 2" xfId="49025"/>
    <cellStyle name="SAPBEXHLevel3X 3 5 3 2 3" xfId="49026"/>
    <cellStyle name="SAPBEXHLevel3X 3 5 3 3" xfId="49027"/>
    <cellStyle name="SAPBEXHLevel3X 3 5 3 3 2" xfId="49028"/>
    <cellStyle name="SAPBEXHLevel3X 3 5 3 3 2 2" xfId="49029"/>
    <cellStyle name="SAPBEXHLevel3X 3 5 3 3 3" xfId="49030"/>
    <cellStyle name="SAPBEXHLevel3X 3 5 3 4" xfId="49031"/>
    <cellStyle name="SAPBEXHLevel3X 3 5 3 4 2" xfId="49032"/>
    <cellStyle name="SAPBEXHLevel3X 3 5 3 5" xfId="49033"/>
    <cellStyle name="SAPBEXHLevel3X 3 5 3 5 2" xfId="49034"/>
    <cellStyle name="SAPBEXHLevel3X 3 5 3 6" xfId="49035"/>
    <cellStyle name="SAPBEXHLevel3X 3 5 4" xfId="49036"/>
    <cellStyle name="SAPBEXHLevel3X 3 5 4 2" xfId="49037"/>
    <cellStyle name="SAPBEXHLevel3X 3 5 4 2 2" xfId="49038"/>
    <cellStyle name="SAPBEXHLevel3X 3 5 4 3" xfId="49039"/>
    <cellStyle name="SAPBEXHLevel3X 3 5 5" xfId="49040"/>
    <cellStyle name="SAPBEXHLevel3X 3 5 5 2" xfId="49041"/>
    <cellStyle name="SAPBEXHLevel3X 3 5 5 2 2" xfId="49042"/>
    <cellStyle name="SAPBEXHLevel3X 3 5 5 3" xfId="49043"/>
    <cellStyle name="SAPBEXHLevel3X 3 5 6" xfId="49044"/>
    <cellStyle name="SAPBEXHLevel3X 3 5 6 2" xfId="49045"/>
    <cellStyle name="SAPBEXHLevel3X 3 5 7" xfId="49046"/>
    <cellStyle name="SAPBEXHLevel3X 3 5 7 2" xfId="49047"/>
    <cellStyle name="SAPBEXHLevel3X 3 5 8" xfId="49048"/>
    <cellStyle name="SAPBEXHLevel3X 3 5_Other Benefits Allocation %" xfId="49049"/>
    <cellStyle name="SAPBEXHLevel3X 3 6" xfId="49050"/>
    <cellStyle name="SAPBEXHLevel3X 3 6 2" xfId="49051"/>
    <cellStyle name="SAPBEXHLevel3X 3 6 2 2" xfId="49052"/>
    <cellStyle name="SAPBEXHLevel3X 3 6 2 3" xfId="49053"/>
    <cellStyle name="SAPBEXHLevel3X 3 6 3" xfId="49054"/>
    <cellStyle name="SAPBEXHLevel3X 3 6 4" xfId="49055"/>
    <cellStyle name="SAPBEXHLevel3X 3 7" xfId="49056"/>
    <cellStyle name="SAPBEXHLevel3X 3 7 2" xfId="49057"/>
    <cellStyle name="SAPBEXHLevel3X 3 7 2 2" xfId="49058"/>
    <cellStyle name="SAPBEXHLevel3X 3 7 2 3" xfId="49059"/>
    <cellStyle name="SAPBEXHLevel3X 3 7 3" xfId="49060"/>
    <cellStyle name="SAPBEXHLevel3X 3 7 4" xfId="49061"/>
    <cellStyle name="SAPBEXHLevel3X 3 8" xfId="49062"/>
    <cellStyle name="SAPBEXHLevel3X 3 8 2" xfId="49063"/>
    <cellStyle name="SAPBEXHLevel3X 3 8 2 2" xfId="49064"/>
    <cellStyle name="SAPBEXHLevel3X 3 8 2 3" xfId="49065"/>
    <cellStyle name="SAPBEXHLevel3X 3 8 3" xfId="49066"/>
    <cellStyle name="SAPBEXHLevel3X 3 8 4" xfId="49067"/>
    <cellStyle name="SAPBEXHLevel3X 3 9" xfId="49068"/>
    <cellStyle name="SAPBEXHLevel3X 3 9 2" xfId="49069"/>
    <cellStyle name="SAPBEXHLevel3X 3 9 2 2" xfId="49070"/>
    <cellStyle name="SAPBEXHLevel3X 3 9 2 3" xfId="49071"/>
    <cellStyle name="SAPBEXHLevel3X 3 9 3" xfId="49072"/>
    <cellStyle name="SAPBEXHLevel3X 3 9 4" xfId="49073"/>
    <cellStyle name="SAPBEXHLevel3X 3_401K Summary" xfId="49074"/>
    <cellStyle name="SAPBEXHLevel3X 30" xfId="49075"/>
    <cellStyle name="SAPBEXHLevel3X 30 2" xfId="49076"/>
    <cellStyle name="SAPBEXHLevel3X 31" xfId="49077"/>
    <cellStyle name="SAPBEXHLevel3X 31 2" xfId="49078"/>
    <cellStyle name="SAPBEXHLevel3X 32" xfId="49079"/>
    <cellStyle name="SAPBEXHLevel3X 32 2" xfId="49080"/>
    <cellStyle name="SAPBEXHLevel3X 33" xfId="49081"/>
    <cellStyle name="SAPBEXHLevel3X 33 2" xfId="49082"/>
    <cellStyle name="SAPBEXHLevel3X 34" xfId="49083"/>
    <cellStyle name="SAPBEXHLevel3X 34 2" xfId="49084"/>
    <cellStyle name="SAPBEXHLevel3X 35" xfId="49085"/>
    <cellStyle name="SAPBEXHLevel3X 36" xfId="49086"/>
    <cellStyle name="SAPBEXHLevel3X 37" xfId="49087"/>
    <cellStyle name="SAPBEXHLevel3X 38" xfId="49088"/>
    <cellStyle name="SAPBEXHLevel3X 39" xfId="49089"/>
    <cellStyle name="SAPBEXHLevel3X 4" xfId="49090"/>
    <cellStyle name="SAPBEXHLevel3X 4 10" xfId="49091"/>
    <cellStyle name="SAPBEXHLevel3X 4 10 2" xfId="49092"/>
    <cellStyle name="SAPBEXHLevel3X 4 10 2 2" xfId="49093"/>
    <cellStyle name="SAPBEXHLevel3X 4 10 3" xfId="49094"/>
    <cellStyle name="SAPBEXHLevel3X 4 11" xfId="49095"/>
    <cellStyle name="SAPBEXHLevel3X 4 11 2" xfId="49096"/>
    <cellStyle name="SAPBEXHLevel3X 4 11 2 2" xfId="49097"/>
    <cellStyle name="SAPBEXHLevel3X 4 11 3" xfId="49098"/>
    <cellStyle name="SAPBEXHLevel3X 4 12" xfId="49099"/>
    <cellStyle name="SAPBEXHLevel3X 4 2" xfId="49100"/>
    <cellStyle name="SAPBEXHLevel3X 4 2 2" xfId="49101"/>
    <cellStyle name="SAPBEXHLevel3X 4 2 2 2" xfId="49102"/>
    <cellStyle name="SAPBEXHLevel3X 4 2 2 2 2" xfId="49103"/>
    <cellStyle name="SAPBEXHLevel3X 4 2 2 2 2 2" xfId="49104"/>
    <cellStyle name="SAPBEXHLevel3X 4 2 2 2 2 2 2" xfId="49105"/>
    <cellStyle name="SAPBEXHLevel3X 4 2 2 2 2 3" xfId="49106"/>
    <cellStyle name="SAPBEXHLevel3X 4 2 2 2 3" xfId="49107"/>
    <cellStyle name="SAPBEXHLevel3X 4 2 2 2 3 2" xfId="49108"/>
    <cellStyle name="SAPBEXHLevel3X 4 2 2 2 3 2 2" xfId="49109"/>
    <cellStyle name="SAPBEXHLevel3X 4 2 2 2 3 3" xfId="49110"/>
    <cellStyle name="SAPBEXHLevel3X 4 2 2 2 4" xfId="49111"/>
    <cellStyle name="SAPBEXHLevel3X 4 2 2 2 4 2" xfId="49112"/>
    <cellStyle name="SAPBEXHLevel3X 4 2 2 2 5" xfId="49113"/>
    <cellStyle name="SAPBEXHLevel3X 4 2 2 2 5 2" xfId="49114"/>
    <cellStyle name="SAPBEXHLevel3X 4 2 2 2 6" xfId="49115"/>
    <cellStyle name="SAPBEXHLevel3X 4 2 2 3" xfId="49116"/>
    <cellStyle name="SAPBEXHLevel3X 4 2 2 3 2" xfId="49117"/>
    <cellStyle name="SAPBEXHLevel3X 4 2 2 3 2 2" xfId="49118"/>
    <cellStyle name="SAPBEXHLevel3X 4 2 2 3 2 2 2" xfId="49119"/>
    <cellStyle name="SAPBEXHLevel3X 4 2 2 3 2 3" xfId="49120"/>
    <cellStyle name="SAPBEXHLevel3X 4 2 2 3 3" xfId="49121"/>
    <cellStyle name="SAPBEXHLevel3X 4 2 2 3 3 2" xfId="49122"/>
    <cellStyle name="SAPBEXHLevel3X 4 2 2 3 3 2 2" xfId="49123"/>
    <cellStyle name="SAPBEXHLevel3X 4 2 2 3 3 3" xfId="49124"/>
    <cellStyle name="SAPBEXHLevel3X 4 2 2 3 4" xfId="49125"/>
    <cellStyle name="SAPBEXHLevel3X 4 2 2 3 4 2" xfId="49126"/>
    <cellStyle name="SAPBEXHLevel3X 4 2 2 3 5" xfId="49127"/>
    <cellStyle name="SAPBEXHLevel3X 4 2 2 3 5 2" xfId="49128"/>
    <cellStyle name="SAPBEXHLevel3X 4 2 2 3 6" xfId="49129"/>
    <cellStyle name="SAPBEXHLevel3X 4 2 2 4" xfId="49130"/>
    <cellStyle name="SAPBEXHLevel3X 4 2 2 4 2" xfId="49131"/>
    <cellStyle name="SAPBEXHLevel3X 4 2 2 4 2 2" xfId="49132"/>
    <cellStyle name="SAPBEXHLevel3X 4 2 2 4 3" xfId="49133"/>
    <cellStyle name="SAPBEXHLevel3X 4 2 2 5" xfId="49134"/>
    <cellStyle name="SAPBEXHLevel3X 4 2 2 5 2" xfId="49135"/>
    <cellStyle name="SAPBEXHLevel3X 4 2 2 5 2 2" xfId="49136"/>
    <cellStyle name="SAPBEXHLevel3X 4 2 2 5 3" xfId="49137"/>
    <cellStyle name="SAPBEXHLevel3X 4 2 2 6" xfId="49138"/>
    <cellStyle name="SAPBEXHLevel3X 4 2 2 6 2" xfId="49139"/>
    <cellStyle name="SAPBEXHLevel3X 4 2 2 7" xfId="49140"/>
    <cellStyle name="SAPBEXHLevel3X 4 2 2 7 2" xfId="49141"/>
    <cellStyle name="SAPBEXHLevel3X 4 2 2 8" xfId="49142"/>
    <cellStyle name="SAPBEXHLevel3X 4 2 2_Other Benefits Allocation %" xfId="49143"/>
    <cellStyle name="SAPBEXHLevel3X 4 2 3" xfId="49144"/>
    <cellStyle name="SAPBEXHLevel3X 4 2 3 2" xfId="49145"/>
    <cellStyle name="SAPBEXHLevel3X 4 2 3 2 2" xfId="49146"/>
    <cellStyle name="SAPBEXHLevel3X 4 2 3 3" xfId="49147"/>
    <cellStyle name="SAPBEXHLevel3X 4 2 4" xfId="49148"/>
    <cellStyle name="SAPBEXHLevel3X 4 2_Other Benefits Allocation %" xfId="49149"/>
    <cellStyle name="SAPBEXHLevel3X 4 3" xfId="49150"/>
    <cellStyle name="SAPBEXHLevel3X 4 3 2" xfId="49151"/>
    <cellStyle name="SAPBEXHLevel3X 4 3 2 2" xfId="49152"/>
    <cellStyle name="SAPBEXHLevel3X 4 3 2 2 2" xfId="49153"/>
    <cellStyle name="SAPBEXHLevel3X 4 3 2 2 2 2" xfId="49154"/>
    <cellStyle name="SAPBEXHLevel3X 4 3 2 2 2 2 2" xfId="49155"/>
    <cellStyle name="SAPBEXHLevel3X 4 3 2 2 2 3" xfId="49156"/>
    <cellStyle name="SAPBEXHLevel3X 4 3 2 2 3" xfId="49157"/>
    <cellStyle name="SAPBEXHLevel3X 4 3 2 2 3 2" xfId="49158"/>
    <cellStyle name="SAPBEXHLevel3X 4 3 2 2 3 2 2" xfId="49159"/>
    <cellStyle name="SAPBEXHLevel3X 4 3 2 2 3 3" xfId="49160"/>
    <cellStyle name="SAPBEXHLevel3X 4 3 2 2 4" xfId="49161"/>
    <cellStyle name="SAPBEXHLevel3X 4 3 2 2 4 2" xfId="49162"/>
    <cellStyle name="SAPBEXHLevel3X 4 3 2 2 5" xfId="49163"/>
    <cellStyle name="SAPBEXHLevel3X 4 3 2 2 5 2" xfId="49164"/>
    <cellStyle name="SAPBEXHLevel3X 4 3 2 2 6" xfId="49165"/>
    <cellStyle name="SAPBEXHLevel3X 4 3 2 3" xfId="49166"/>
    <cellStyle name="SAPBEXHLevel3X 4 3 2 3 2" xfId="49167"/>
    <cellStyle name="SAPBEXHLevel3X 4 3 2 3 2 2" xfId="49168"/>
    <cellStyle name="SAPBEXHLevel3X 4 3 2 3 2 2 2" xfId="49169"/>
    <cellStyle name="SAPBEXHLevel3X 4 3 2 3 2 3" xfId="49170"/>
    <cellStyle name="SAPBEXHLevel3X 4 3 2 3 3" xfId="49171"/>
    <cellStyle name="SAPBEXHLevel3X 4 3 2 3 3 2" xfId="49172"/>
    <cellStyle name="SAPBEXHLevel3X 4 3 2 3 3 2 2" xfId="49173"/>
    <cellStyle name="SAPBEXHLevel3X 4 3 2 3 3 3" xfId="49174"/>
    <cellStyle name="SAPBEXHLevel3X 4 3 2 3 4" xfId="49175"/>
    <cellStyle name="SAPBEXHLevel3X 4 3 2 3 4 2" xfId="49176"/>
    <cellStyle name="SAPBEXHLevel3X 4 3 2 3 5" xfId="49177"/>
    <cellStyle name="SAPBEXHLevel3X 4 3 2 3 5 2" xfId="49178"/>
    <cellStyle name="SAPBEXHLevel3X 4 3 2 3 6" xfId="49179"/>
    <cellStyle name="SAPBEXHLevel3X 4 3 2 4" xfId="49180"/>
    <cellStyle name="SAPBEXHLevel3X 4 3 2 4 2" xfId="49181"/>
    <cellStyle name="SAPBEXHLevel3X 4 3 2 4 2 2" xfId="49182"/>
    <cellStyle name="SAPBEXHLevel3X 4 3 2 4 3" xfId="49183"/>
    <cellStyle name="SAPBEXHLevel3X 4 3 2 5" xfId="49184"/>
    <cellStyle name="SAPBEXHLevel3X 4 3 2 5 2" xfId="49185"/>
    <cellStyle name="SAPBEXHLevel3X 4 3 2 5 2 2" xfId="49186"/>
    <cellStyle name="SAPBEXHLevel3X 4 3 2 5 3" xfId="49187"/>
    <cellStyle name="SAPBEXHLevel3X 4 3 2 6" xfId="49188"/>
    <cellStyle name="SAPBEXHLevel3X 4 3 2 6 2" xfId="49189"/>
    <cellStyle name="SAPBEXHLevel3X 4 3 2 7" xfId="49190"/>
    <cellStyle name="SAPBEXHLevel3X 4 3 2 7 2" xfId="49191"/>
    <cellStyle name="SAPBEXHLevel3X 4 3 2 8" xfId="49192"/>
    <cellStyle name="SAPBEXHLevel3X 4 3 2_Other Benefits Allocation %" xfId="49193"/>
    <cellStyle name="SAPBEXHLevel3X 4 3 3" xfId="49194"/>
    <cellStyle name="SAPBEXHLevel3X 4 3 3 2" xfId="49195"/>
    <cellStyle name="SAPBEXHLevel3X 4 3 3 2 2" xfId="49196"/>
    <cellStyle name="SAPBEXHLevel3X 4 3 3 3" xfId="49197"/>
    <cellStyle name="SAPBEXHLevel3X 4 3 4" xfId="49198"/>
    <cellStyle name="SAPBEXHLevel3X 4 3_Other Benefits Allocation %" xfId="49199"/>
    <cellStyle name="SAPBEXHLevel3X 4 4" xfId="49200"/>
    <cellStyle name="SAPBEXHLevel3X 4 4 2" xfId="49201"/>
    <cellStyle name="SAPBEXHLevel3X 4 4 2 2" xfId="49202"/>
    <cellStyle name="SAPBEXHLevel3X 4 4 2 3" xfId="49203"/>
    <cellStyle name="SAPBEXHLevel3X 4 4 3" xfId="49204"/>
    <cellStyle name="SAPBEXHLevel3X 4 4 4" xfId="49205"/>
    <cellStyle name="SAPBEXHLevel3X 4 4_Other Benefits Allocation %" xfId="49206"/>
    <cellStyle name="SAPBEXHLevel3X 4 5" xfId="49207"/>
    <cellStyle name="SAPBEXHLevel3X 4 5 2" xfId="49208"/>
    <cellStyle name="SAPBEXHLevel3X 4 5 2 2" xfId="49209"/>
    <cellStyle name="SAPBEXHLevel3X 4 5 2 2 2" xfId="49210"/>
    <cellStyle name="SAPBEXHLevel3X 4 5 2 2 2 2" xfId="49211"/>
    <cellStyle name="SAPBEXHLevel3X 4 5 2 2 3" xfId="49212"/>
    <cellStyle name="SAPBEXHLevel3X 4 5 2 3" xfId="49213"/>
    <cellStyle name="SAPBEXHLevel3X 4 5 2 3 2" xfId="49214"/>
    <cellStyle name="SAPBEXHLevel3X 4 5 2 3 2 2" xfId="49215"/>
    <cellStyle name="SAPBEXHLevel3X 4 5 2 3 3" xfId="49216"/>
    <cellStyle name="SAPBEXHLevel3X 4 5 2 4" xfId="49217"/>
    <cellStyle name="SAPBEXHLevel3X 4 5 2 4 2" xfId="49218"/>
    <cellStyle name="SAPBEXHLevel3X 4 5 2 5" xfId="49219"/>
    <cellStyle name="SAPBEXHLevel3X 4 5 2 5 2" xfId="49220"/>
    <cellStyle name="SAPBEXHLevel3X 4 5 2 6" xfId="49221"/>
    <cellStyle name="SAPBEXHLevel3X 4 5 3" xfId="49222"/>
    <cellStyle name="SAPBEXHLevel3X 4 5 3 2" xfId="49223"/>
    <cellStyle name="SAPBEXHLevel3X 4 5 3 2 2" xfId="49224"/>
    <cellStyle name="SAPBEXHLevel3X 4 5 3 2 2 2" xfId="49225"/>
    <cellStyle name="SAPBEXHLevel3X 4 5 3 2 3" xfId="49226"/>
    <cellStyle name="SAPBEXHLevel3X 4 5 3 3" xfId="49227"/>
    <cellStyle name="SAPBEXHLevel3X 4 5 3 3 2" xfId="49228"/>
    <cellStyle name="SAPBEXHLevel3X 4 5 3 3 2 2" xfId="49229"/>
    <cellStyle name="SAPBEXHLevel3X 4 5 3 3 3" xfId="49230"/>
    <cellStyle name="SAPBEXHLevel3X 4 5 3 4" xfId="49231"/>
    <cellStyle name="SAPBEXHLevel3X 4 5 3 4 2" xfId="49232"/>
    <cellStyle name="SAPBEXHLevel3X 4 5 3 5" xfId="49233"/>
    <cellStyle name="SAPBEXHLevel3X 4 5 3 5 2" xfId="49234"/>
    <cellStyle name="SAPBEXHLevel3X 4 5 3 6" xfId="49235"/>
    <cellStyle name="SAPBEXHLevel3X 4 5 4" xfId="49236"/>
    <cellStyle name="SAPBEXHLevel3X 4 5 4 2" xfId="49237"/>
    <cellStyle name="SAPBEXHLevel3X 4 5 4 2 2" xfId="49238"/>
    <cellStyle name="SAPBEXHLevel3X 4 5 4 3" xfId="49239"/>
    <cellStyle name="SAPBEXHLevel3X 4 5 5" xfId="49240"/>
    <cellStyle name="SAPBEXHLevel3X 4 5 5 2" xfId="49241"/>
    <cellStyle name="SAPBEXHLevel3X 4 5 5 2 2" xfId="49242"/>
    <cellStyle name="SAPBEXHLevel3X 4 5 5 3" xfId="49243"/>
    <cellStyle name="SAPBEXHLevel3X 4 5 6" xfId="49244"/>
    <cellStyle name="SAPBEXHLevel3X 4 5 6 2" xfId="49245"/>
    <cellStyle name="SAPBEXHLevel3X 4 5 7" xfId="49246"/>
    <cellStyle name="SAPBEXHLevel3X 4 5 7 2" xfId="49247"/>
    <cellStyle name="SAPBEXHLevel3X 4 5 8" xfId="49248"/>
    <cellStyle name="SAPBEXHLevel3X 4 5_Other Benefits Allocation %" xfId="49249"/>
    <cellStyle name="SAPBEXHLevel3X 4 6" xfId="49250"/>
    <cellStyle name="SAPBEXHLevel3X 4 6 2" xfId="49251"/>
    <cellStyle name="SAPBEXHLevel3X 4 6 2 2" xfId="49252"/>
    <cellStyle name="SAPBEXHLevel3X 4 6 2 3" xfId="49253"/>
    <cellStyle name="SAPBEXHLevel3X 4 6 3" xfId="49254"/>
    <cellStyle name="SAPBEXHLevel3X 4 6 4" xfId="49255"/>
    <cellStyle name="SAPBEXHLevel3X 4 7" xfId="49256"/>
    <cellStyle name="SAPBEXHLevel3X 4 7 2" xfId="49257"/>
    <cellStyle name="SAPBEXHLevel3X 4 7 2 2" xfId="49258"/>
    <cellStyle name="SAPBEXHLevel3X 4 7 3" xfId="49259"/>
    <cellStyle name="SAPBEXHLevel3X 4 8" xfId="49260"/>
    <cellStyle name="SAPBEXHLevel3X 4 8 2" xfId="49261"/>
    <cellStyle name="SAPBEXHLevel3X 4 8 2 2" xfId="49262"/>
    <cellStyle name="SAPBEXHLevel3X 4 8 3" xfId="49263"/>
    <cellStyle name="SAPBEXHLevel3X 4 9" xfId="49264"/>
    <cellStyle name="SAPBEXHLevel3X 4 9 2" xfId="49265"/>
    <cellStyle name="SAPBEXHLevel3X 4 9 2 2" xfId="49266"/>
    <cellStyle name="SAPBEXHLevel3X 4 9 3" xfId="49267"/>
    <cellStyle name="SAPBEXHLevel3X 4_401K Summary" xfId="49268"/>
    <cellStyle name="SAPBEXHLevel3X 40" xfId="49269"/>
    <cellStyle name="SAPBEXHLevel3X 41" xfId="49270"/>
    <cellStyle name="SAPBEXHLevel3X 42" xfId="49271"/>
    <cellStyle name="SAPBEXHLevel3X 43" xfId="49272"/>
    <cellStyle name="SAPBEXHLevel3X 44" xfId="49273"/>
    <cellStyle name="SAPBEXHLevel3X 45" xfId="49274"/>
    <cellStyle name="SAPBEXHLevel3X 46" xfId="49275"/>
    <cellStyle name="SAPBEXHLevel3X 47" xfId="49276"/>
    <cellStyle name="SAPBEXHLevel3X 48" xfId="49277"/>
    <cellStyle name="SAPBEXHLevel3X 5" xfId="49278"/>
    <cellStyle name="SAPBEXHLevel3X 5 2" xfId="49279"/>
    <cellStyle name="SAPBEXHLevel3X 5 2 2" xfId="49280"/>
    <cellStyle name="SAPBEXHLevel3X 5 2 2 2" xfId="49281"/>
    <cellStyle name="SAPBEXHLevel3X 5 2 2 2 2" xfId="49282"/>
    <cellStyle name="SAPBEXHLevel3X 5 2 2 2 2 2" xfId="49283"/>
    <cellStyle name="SAPBEXHLevel3X 5 2 2 2 2 2 2" xfId="49284"/>
    <cellStyle name="SAPBEXHLevel3X 5 2 2 2 2 3" xfId="49285"/>
    <cellStyle name="SAPBEXHLevel3X 5 2 2 2 3" xfId="49286"/>
    <cellStyle name="SAPBEXHLevel3X 5 2 2 2 3 2" xfId="49287"/>
    <cellStyle name="SAPBEXHLevel3X 5 2 2 2 3 2 2" xfId="49288"/>
    <cellStyle name="SAPBEXHLevel3X 5 2 2 2 3 3" xfId="49289"/>
    <cellStyle name="SAPBEXHLevel3X 5 2 2 2 4" xfId="49290"/>
    <cellStyle name="SAPBEXHLevel3X 5 2 2 2 4 2" xfId="49291"/>
    <cellStyle name="SAPBEXHLevel3X 5 2 2 2 5" xfId="49292"/>
    <cellStyle name="SAPBEXHLevel3X 5 2 2 2 5 2" xfId="49293"/>
    <cellStyle name="SAPBEXHLevel3X 5 2 2 2 6" xfId="49294"/>
    <cellStyle name="SAPBEXHLevel3X 5 2 2 3" xfId="49295"/>
    <cellStyle name="SAPBEXHLevel3X 5 2 2 3 2" xfId="49296"/>
    <cellStyle name="SAPBEXHLevel3X 5 2 2 3 2 2" xfId="49297"/>
    <cellStyle name="SAPBEXHLevel3X 5 2 2 3 2 2 2" xfId="49298"/>
    <cellStyle name="SAPBEXHLevel3X 5 2 2 3 2 3" xfId="49299"/>
    <cellStyle name="SAPBEXHLevel3X 5 2 2 3 3" xfId="49300"/>
    <cellStyle name="SAPBEXHLevel3X 5 2 2 3 3 2" xfId="49301"/>
    <cellStyle name="SAPBEXHLevel3X 5 2 2 3 3 2 2" xfId="49302"/>
    <cellStyle name="SAPBEXHLevel3X 5 2 2 3 3 3" xfId="49303"/>
    <cellStyle name="SAPBEXHLevel3X 5 2 2 3 4" xfId="49304"/>
    <cellStyle name="SAPBEXHLevel3X 5 2 2 3 4 2" xfId="49305"/>
    <cellStyle name="SAPBEXHLevel3X 5 2 2 3 5" xfId="49306"/>
    <cellStyle name="SAPBEXHLevel3X 5 2 2 3 5 2" xfId="49307"/>
    <cellStyle name="SAPBEXHLevel3X 5 2 2 3 6" xfId="49308"/>
    <cellStyle name="SAPBEXHLevel3X 5 2 2 4" xfId="49309"/>
    <cellStyle name="SAPBEXHLevel3X 5 2 2 4 2" xfId="49310"/>
    <cellStyle name="SAPBEXHLevel3X 5 2 2 4 2 2" xfId="49311"/>
    <cellStyle name="SAPBEXHLevel3X 5 2 2 4 3" xfId="49312"/>
    <cellStyle name="SAPBEXHLevel3X 5 2 2 5" xfId="49313"/>
    <cellStyle name="SAPBEXHLevel3X 5 2 2 5 2" xfId="49314"/>
    <cellStyle name="SAPBEXHLevel3X 5 2 2 5 2 2" xfId="49315"/>
    <cellStyle name="SAPBEXHLevel3X 5 2 2 5 3" xfId="49316"/>
    <cellStyle name="SAPBEXHLevel3X 5 2 2 6" xfId="49317"/>
    <cellStyle name="SAPBEXHLevel3X 5 2 2 6 2" xfId="49318"/>
    <cellStyle name="SAPBEXHLevel3X 5 2 2 7" xfId="49319"/>
    <cellStyle name="SAPBEXHLevel3X 5 2 2 7 2" xfId="49320"/>
    <cellStyle name="SAPBEXHLevel3X 5 2 2 8" xfId="49321"/>
    <cellStyle name="SAPBEXHLevel3X 5 2 2_Other Benefits Allocation %" xfId="49322"/>
    <cellStyle name="SAPBEXHLevel3X 5 2 3" xfId="49323"/>
    <cellStyle name="SAPBEXHLevel3X 5 2 3 2" xfId="49324"/>
    <cellStyle name="SAPBEXHLevel3X 5 2 3 2 2" xfId="49325"/>
    <cellStyle name="SAPBEXHLevel3X 5 2 3 3" xfId="49326"/>
    <cellStyle name="SAPBEXHLevel3X 5 2 4" xfId="49327"/>
    <cellStyle name="SAPBEXHLevel3X 5 2_Other Benefits Allocation %" xfId="49328"/>
    <cellStyle name="SAPBEXHLevel3X 5 3" xfId="49329"/>
    <cellStyle name="SAPBEXHLevel3X 5 3 2" xfId="49330"/>
    <cellStyle name="SAPBEXHLevel3X 5 3 2 2" xfId="49331"/>
    <cellStyle name="SAPBEXHLevel3X 5 3 2 2 2" xfId="49332"/>
    <cellStyle name="SAPBEXHLevel3X 5 3 2 2 2 2" xfId="49333"/>
    <cellStyle name="SAPBEXHLevel3X 5 3 2 2 2 2 2" xfId="49334"/>
    <cellStyle name="SAPBEXHLevel3X 5 3 2 2 2 3" xfId="49335"/>
    <cellStyle name="SAPBEXHLevel3X 5 3 2 2 3" xfId="49336"/>
    <cellStyle name="SAPBEXHLevel3X 5 3 2 2 3 2" xfId="49337"/>
    <cellStyle name="SAPBEXHLevel3X 5 3 2 2 3 2 2" xfId="49338"/>
    <cellStyle name="SAPBEXHLevel3X 5 3 2 2 3 3" xfId="49339"/>
    <cellStyle name="SAPBEXHLevel3X 5 3 2 2 4" xfId="49340"/>
    <cellStyle name="SAPBEXHLevel3X 5 3 2 2 4 2" xfId="49341"/>
    <cellStyle name="SAPBEXHLevel3X 5 3 2 2 5" xfId="49342"/>
    <cellStyle name="SAPBEXHLevel3X 5 3 2 2 5 2" xfId="49343"/>
    <cellStyle name="SAPBEXHLevel3X 5 3 2 2 6" xfId="49344"/>
    <cellStyle name="SAPBEXHLevel3X 5 3 2 3" xfId="49345"/>
    <cellStyle name="SAPBEXHLevel3X 5 3 2 3 2" xfId="49346"/>
    <cellStyle name="SAPBEXHLevel3X 5 3 2 3 2 2" xfId="49347"/>
    <cellStyle name="SAPBEXHLevel3X 5 3 2 3 2 2 2" xfId="49348"/>
    <cellStyle name="SAPBEXHLevel3X 5 3 2 3 2 3" xfId="49349"/>
    <cellStyle name="SAPBEXHLevel3X 5 3 2 3 3" xfId="49350"/>
    <cellStyle name="SAPBEXHLevel3X 5 3 2 3 3 2" xfId="49351"/>
    <cellStyle name="SAPBEXHLevel3X 5 3 2 3 3 2 2" xfId="49352"/>
    <cellStyle name="SAPBEXHLevel3X 5 3 2 3 3 3" xfId="49353"/>
    <cellStyle name="SAPBEXHLevel3X 5 3 2 3 4" xfId="49354"/>
    <cellStyle name="SAPBEXHLevel3X 5 3 2 3 4 2" xfId="49355"/>
    <cellStyle name="SAPBEXHLevel3X 5 3 2 3 5" xfId="49356"/>
    <cellStyle name="SAPBEXHLevel3X 5 3 2 3 5 2" xfId="49357"/>
    <cellStyle name="SAPBEXHLevel3X 5 3 2 3 6" xfId="49358"/>
    <cellStyle name="SAPBEXHLevel3X 5 3 2 4" xfId="49359"/>
    <cellStyle name="SAPBEXHLevel3X 5 3 2 4 2" xfId="49360"/>
    <cellStyle name="SAPBEXHLevel3X 5 3 2 4 2 2" xfId="49361"/>
    <cellStyle name="SAPBEXHLevel3X 5 3 2 4 3" xfId="49362"/>
    <cellStyle name="SAPBEXHLevel3X 5 3 2 5" xfId="49363"/>
    <cellStyle name="SAPBEXHLevel3X 5 3 2 5 2" xfId="49364"/>
    <cellStyle name="SAPBEXHLevel3X 5 3 2 5 2 2" xfId="49365"/>
    <cellStyle name="SAPBEXHLevel3X 5 3 2 5 3" xfId="49366"/>
    <cellStyle name="SAPBEXHLevel3X 5 3 2 6" xfId="49367"/>
    <cellStyle name="SAPBEXHLevel3X 5 3 2 6 2" xfId="49368"/>
    <cellStyle name="SAPBEXHLevel3X 5 3 2 7" xfId="49369"/>
    <cellStyle name="SAPBEXHLevel3X 5 3 2 7 2" xfId="49370"/>
    <cellStyle name="SAPBEXHLevel3X 5 3 2 8" xfId="49371"/>
    <cellStyle name="SAPBEXHLevel3X 5 3 2_Other Benefits Allocation %" xfId="49372"/>
    <cellStyle name="SAPBEXHLevel3X 5 3 3" xfId="49373"/>
    <cellStyle name="SAPBEXHLevel3X 5 3 3 2" xfId="49374"/>
    <cellStyle name="SAPBEXHLevel3X 5 3 3 2 2" xfId="49375"/>
    <cellStyle name="SAPBEXHLevel3X 5 3 3 3" xfId="49376"/>
    <cellStyle name="SAPBEXHLevel3X 5 3 4" xfId="49377"/>
    <cellStyle name="SAPBEXHLevel3X 5 3_Other Benefits Allocation %" xfId="49378"/>
    <cellStyle name="SAPBEXHLevel3X 5 4" xfId="49379"/>
    <cellStyle name="SAPBEXHLevel3X 5 4 2" xfId="49380"/>
    <cellStyle name="SAPBEXHLevel3X 5 4 2 2" xfId="49381"/>
    <cellStyle name="SAPBEXHLevel3X 5 4 2 2 2" xfId="49382"/>
    <cellStyle name="SAPBEXHLevel3X 5 4 2 2 2 2" xfId="49383"/>
    <cellStyle name="SAPBEXHLevel3X 5 4 2 2 3" xfId="49384"/>
    <cellStyle name="SAPBEXHLevel3X 5 4 2 3" xfId="49385"/>
    <cellStyle name="SAPBEXHLevel3X 5 4 2 3 2" xfId="49386"/>
    <cellStyle name="SAPBEXHLevel3X 5 4 2 3 2 2" xfId="49387"/>
    <cellStyle name="SAPBEXHLevel3X 5 4 2 3 3" xfId="49388"/>
    <cellStyle name="SAPBEXHLevel3X 5 4 2 4" xfId="49389"/>
    <cellStyle name="SAPBEXHLevel3X 5 4 2 4 2" xfId="49390"/>
    <cellStyle name="SAPBEXHLevel3X 5 4 2 5" xfId="49391"/>
    <cellStyle name="SAPBEXHLevel3X 5 4 2 5 2" xfId="49392"/>
    <cellStyle name="SAPBEXHLevel3X 5 4 2 6" xfId="49393"/>
    <cellStyle name="SAPBEXHLevel3X 5 4 3" xfId="49394"/>
    <cellStyle name="SAPBEXHLevel3X 5 4 3 2" xfId="49395"/>
    <cellStyle name="SAPBEXHLevel3X 5 4 3 2 2" xfId="49396"/>
    <cellStyle name="SAPBEXHLevel3X 5 4 3 2 2 2" xfId="49397"/>
    <cellStyle name="SAPBEXHLevel3X 5 4 3 2 3" xfId="49398"/>
    <cellStyle name="SAPBEXHLevel3X 5 4 3 3" xfId="49399"/>
    <cellStyle name="SAPBEXHLevel3X 5 4 3 3 2" xfId="49400"/>
    <cellStyle name="SAPBEXHLevel3X 5 4 3 3 2 2" xfId="49401"/>
    <cellStyle name="SAPBEXHLevel3X 5 4 3 3 3" xfId="49402"/>
    <cellStyle name="SAPBEXHLevel3X 5 4 3 4" xfId="49403"/>
    <cellStyle name="SAPBEXHLevel3X 5 4 3 4 2" xfId="49404"/>
    <cellStyle name="SAPBEXHLevel3X 5 4 3 5" xfId="49405"/>
    <cellStyle name="SAPBEXHLevel3X 5 4 3 5 2" xfId="49406"/>
    <cellStyle name="SAPBEXHLevel3X 5 4 3 6" xfId="49407"/>
    <cellStyle name="SAPBEXHLevel3X 5 4 4" xfId="49408"/>
    <cellStyle name="SAPBEXHLevel3X 5 4 4 2" xfId="49409"/>
    <cellStyle name="SAPBEXHLevel3X 5 4 4 2 2" xfId="49410"/>
    <cellStyle name="SAPBEXHLevel3X 5 4 4 3" xfId="49411"/>
    <cellStyle name="SAPBEXHLevel3X 5 4 5" xfId="49412"/>
    <cellStyle name="SAPBEXHLevel3X 5 4 5 2" xfId="49413"/>
    <cellStyle name="SAPBEXHLevel3X 5 4 5 2 2" xfId="49414"/>
    <cellStyle name="SAPBEXHLevel3X 5 4 5 3" xfId="49415"/>
    <cellStyle name="SAPBEXHLevel3X 5 4 6" xfId="49416"/>
    <cellStyle name="SAPBEXHLevel3X 5 4 6 2" xfId="49417"/>
    <cellStyle name="SAPBEXHLevel3X 5 4 7" xfId="49418"/>
    <cellStyle name="SAPBEXHLevel3X 5 4 7 2" xfId="49419"/>
    <cellStyle name="SAPBEXHLevel3X 5 4 8" xfId="49420"/>
    <cellStyle name="SAPBEXHLevel3X 5 4_Other Benefits Allocation %" xfId="49421"/>
    <cellStyle name="SAPBEXHLevel3X 5 5" xfId="49422"/>
    <cellStyle name="SAPBEXHLevel3X 5 5 2" xfId="49423"/>
    <cellStyle name="SAPBEXHLevel3X 5 5 2 2" xfId="49424"/>
    <cellStyle name="SAPBEXHLevel3X 5 5 2 3" xfId="49425"/>
    <cellStyle name="SAPBEXHLevel3X 5 5 3" xfId="49426"/>
    <cellStyle name="SAPBEXHLevel3X 5 5 4" xfId="49427"/>
    <cellStyle name="SAPBEXHLevel3X 5 6" xfId="49428"/>
    <cellStyle name="SAPBEXHLevel3X 5 6 2" xfId="49429"/>
    <cellStyle name="SAPBEXHLevel3X 5 6 2 2" xfId="49430"/>
    <cellStyle name="SAPBEXHLevel3X 5 6 2 3" xfId="49431"/>
    <cellStyle name="SAPBEXHLevel3X 5 6 3" xfId="49432"/>
    <cellStyle name="SAPBEXHLevel3X 5 6 4" xfId="49433"/>
    <cellStyle name="SAPBEXHLevel3X 5 7" xfId="49434"/>
    <cellStyle name="SAPBEXHLevel3X 5 7 2" xfId="49435"/>
    <cellStyle name="SAPBEXHLevel3X 5 7 3" xfId="49436"/>
    <cellStyle name="SAPBEXHLevel3X 5 8" xfId="49437"/>
    <cellStyle name="SAPBEXHLevel3X 5 9" xfId="49438"/>
    <cellStyle name="SAPBEXHLevel3X 5_401K Summary" xfId="49439"/>
    <cellStyle name="SAPBEXHLevel3X 6" xfId="49440"/>
    <cellStyle name="SAPBEXHLevel3X 6 2" xfId="49441"/>
    <cellStyle name="SAPBEXHLevel3X 6 2 2" xfId="49442"/>
    <cellStyle name="SAPBEXHLevel3X 6 2 2 2" xfId="49443"/>
    <cellStyle name="SAPBEXHLevel3X 6 2 2 2 2" xfId="49444"/>
    <cellStyle name="SAPBEXHLevel3X 6 2 2 2 2 2" xfId="49445"/>
    <cellStyle name="SAPBEXHLevel3X 6 2 2 2 2 2 2" xfId="49446"/>
    <cellStyle name="SAPBEXHLevel3X 6 2 2 2 2 3" xfId="49447"/>
    <cellStyle name="SAPBEXHLevel3X 6 2 2 2 3" xfId="49448"/>
    <cellStyle name="SAPBEXHLevel3X 6 2 2 2 3 2" xfId="49449"/>
    <cellStyle name="SAPBEXHLevel3X 6 2 2 2 3 2 2" xfId="49450"/>
    <cellStyle name="SAPBEXHLevel3X 6 2 2 2 3 3" xfId="49451"/>
    <cellStyle name="SAPBEXHLevel3X 6 2 2 2 4" xfId="49452"/>
    <cellStyle name="SAPBEXHLevel3X 6 2 2 2 4 2" xfId="49453"/>
    <cellStyle name="SAPBEXHLevel3X 6 2 2 2 5" xfId="49454"/>
    <cellStyle name="SAPBEXHLevel3X 6 2 2 2 5 2" xfId="49455"/>
    <cellStyle name="SAPBEXHLevel3X 6 2 2 2 6" xfId="49456"/>
    <cellStyle name="SAPBEXHLevel3X 6 2 2 3" xfId="49457"/>
    <cellStyle name="SAPBEXHLevel3X 6 2 2 3 2" xfId="49458"/>
    <cellStyle name="SAPBEXHLevel3X 6 2 2 3 2 2" xfId="49459"/>
    <cellStyle name="SAPBEXHLevel3X 6 2 2 3 2 2 2" xfId="49460"/>
    <cellStyle name="SAPBEXHLevel3X 6 2 2 3 2 3" xfId="49461"/>
    <cellStyle name="SAPBEXHLevel3X 6 2 2 3 3" xfId="49462"/>
    <cellStyle name="SAPBEXHLevel3X 6 2 2 3 3 2" xfId="49463"/>
    <cellStyle name="SAPBEXHLevel3X 6 2 2 3 3 2 2" xfId="49464"/>
    <cellStyle name="SAPBEXHLevel3X 6 2 2 3 3 3" xfId="49465"/>
    <cellStyle name="SAPBEXHLevel3X 6 2 2 3 4" xfId="49466"/>
    <cellStyle name="SAPBEXHLevel3X 6 2 2 3 4 2" xfId="49467"/>
    <cellStyle name="SAPBEXHLevel3X 6 2 2 3 5" xfId="49468"/>
    <cellStyle name="SAPBEXHLevel3X 6 2 2 3 5 2" xfId="49469"/>
    <cellStyle name="SAPBEXHLevel3X 6 2 2 3 6" xfId="49470"/>
    <cellStyle name="SAPBEXHLevel3X 6 2 2 4" xfId="49471"/>
    <cellStyle name="SAPBEXHLevel3X 6 2 2 4 2" xfId="49472"/>
    <cellStyle name="SAPBEXHLevel3X 6 2 2 4 2 2" xfId="49473"/>
    <cellStyle name="SAPBEXHLevel3X 6 2 2 4 3" xfId="49474"/>
    <cellStyle name="SAPBEXHLevel3X 6 2 2 5" xfId="49475"/>
    <cellStyle name="SAPBEXHLevel3X 6 2 2 5 2" xfId="49476"/>
    <cellStyle name="SAPBEXHLevel3X 6 2 2 5 2 2" xfId="49477"/>
    <cellStyle name="SAPBEXHLevel3X 6 2 2 5 3" xfId="49478"/>
    <cellStyle name="SAPBEXHLevel3X 6 2 2 6" xfId="49479"/>
    <cellStyle name="SAPBEXHLevel3X 6 2 2 6 2" xfId="49480"/>
    <cellStyle name="SAPBEXHLevel3X 6 2 2 7" xfId="49481"/>
    <cellStyle name="SAPBEXHLevel3X 6 2 2 7 2" xfId="49482"/>
    <cellStyle name="SAPBEXHLevel3X 6 2 2 8" xfId="49483"/>
    <cellStyle name="SAPBEXHLevel3X 6 2 2_Other Benefits Allocation %" xfId="49484"/>
    <cellStyle name="SAPBEXHLevel3X 6 2 3" xfId="49485"/>
    <cellStyle name="SAPBEXHLevel3X 6 2 3 2" xfId="49486"/>
    <cellStyle name="SAPBEXHLevel3X 6 2 3 2 2" xfId="49487"/>
    <cellStyle name="SAPBEXHLevel3X 6 2 3 3" xfId="49488"/>
    <cellStyle name="SAPBEXHLevel3X 6 2 4" xfId="49489"/>
    <cellStyle name="SAPBEXHLevel3X 6 2_Other Benefits Allocation %" xfId="49490"/>
    <cellStyle name="SAPBEXHLevel3X 6 3" xfId="49491"/>
    <cellStyle name="SAPBEXHLevel3X 6 3 2" xfId="49492"/>
    <cellStyle name="SAPBEXHLevel3X 6 3 2 2" xfId="49493"/>
    <cellStyle name="SAPBEXHLevel3X 6 3 2 2 2" xfId="49494"/>
    <cellStyle name="SAPBEXHLevel3X 6 3 2 2 2 2" xfId="49495"/>
    <cellStyle name="SAPBEXHLevel3X 6 3 2 2 2 2 2" xfId="49496"/>
    <cellStyle name="SAPBEXHLevel3X 6 3 2 2 2 3" xfId="49497"/>
    <cellStyle name="SAPBEXHLevel3X 6 3 2 2 3" xfId="49498"/>
    <cellStyle name="SAPBEXHLevel3X 6 3 2 2 3 2" xfId="49499"/>
    <cellStyle name="SAPBEXHLevel3X 6 3 2 2 3 2 2" xfId="49500"/>
    <cellStyle name="SAPBEXHLevel3X 6 3 2 2 3 3" xfId="49501"/>
    <cellStyle name="SAPBEXHLevel3X 6 3 2 2 4" xfId="49502"/>
    <cellStyle name="SAPBEXHLevel3X 6 3 2 2 4 2" xfId="49503"/>
    <cellStyle name="SAPBEXHLevel3X 6 3 2 2 5" xfId="49504"/>
    <cellStyle name="SAPBEXHLevel3X 6 3 2 2 5 2" xfId="49505"/>
    <cellStyle name="SAPBEXHLevel3X 6 3 2 2 6" xfId="49506"/>
    <cellStyle name="SAPBEXHLevel3X 6 3 2 3" xfId="49507"/>
    <cellStyle name="SAPBEXHLevel3X 6 3 2 3 2" xfId="49508"/>
    <cellStyle name="SAPBEXHLevel3X 6 3 2 3 2 2" xfId="49509"/>
    <cellStyle name="SAPBEXHLevel3X 6 3 2 3 2 2 2" xfId="49510"/>
    <cellStyle name="SAPBEXHLevel3X 6 3 2 3 2 3" xfId="49511"/>
    <cellStyle name="SAPBEXHLevel3X 6 3 2 3 3" xfId="49512"/>
    <cellStyle name="SAPBEXHLevel3X 6 3 2 3 3 2" xfId="49513"/>
    <cellStyle name="SAPBEXHLevel3X 6 3 2 3 3 2 2" xfId="49514"/>
    <cellStyle name="SAPBEXHLevel3X 6 3 2 3 3 3" xfId="49515"/>
    <cellStyle name="SAPBEXHLevel3X 6 3 2 3 4" xfId="49516"/>
    <cellStyle name="SAPBEXHLevel3X 6 3 2 3 4 2" xfId="49517"/>
    <cellStyle name="SAPBEXHLevel3X 6 3 2 3 5" xfId="49518"/>
    <cellStyle name="SAPBEXHLevel3X 6 3 2 3 5 2" xfId="49519"/>
    <cellStyle name="SAPBEXHLevel3X 6 3 2 3 6" xfId="49520"/>
    <cellStyle name="SAPBEXHLevel3X 6 3 2 4" xfId="49521"/>
    <cellStyle name="SAPBEXHLevel3X 6 3 2 4 2" xfId="49522"/>
    <cellStyle name="SAPBEXHLevel3X 6 3 2 4 2 2" xfId="49523"/>
    <cellStyle name="SAPBEXHLevel3X 6 3 2 4 3" xfId="49524"/>
    <cellStyle name="SAPBEXHLevel3X 6 3 2 5" xfId="49525"/>
    <cellStyle name="SAPBEXHLevel3X 6 3 2 5 2" xfId="49526"/>
    <cellStyle name="SAPBEXHLevel3X 6 3 2 5 2 2" xfId="49527"/>
    <cellStyle name="SAPBEXHLevel3X 6 3 2 5 3" xfId="49528"/>
    <cellStyle name="SAPBEXHLevel3X 6 3 2 6" xfId="49529"/>
    <cellStyle name="SAPBEXHLevel3X 6 3 2 6 2" xfId="49530"/>
    <cellStyle name="SAPBEXHLevel3X 6 3 2 7" xfId="49531"/>
    <cellStyle name="SAPBEXHLevel3X 6 3 2 7 2" xfId="49532"/>
    <cellStyle name="SAPBEXHLevel3X 6 3 2 8" xfId="49533"/>
    <cellStyle name="SAPBEXHLevel3X 6 3 2_Other Benefits Allocation %" xfId="49534"/>
    <cellStyle name="SAPBEXHLevel3X 6 3 3" xfId="49535"/>
    <cellStyle name="SAPBEXHLevel3X 6 3 3 2" xfId="49536"/>
    <cellStyle name="SAPBEXHLevel3X 6 3 3 2 2" xfId="49537"/>
    <cellStyle name="SAPBEXHLevel3X 6 3 3 3" xfId="49538"/>
    <cellStyle name="SAPBEXHLevel3X 6 3 4" xfId="49539"/>
    <cellStyle name="SAPBEXHLevel3X 6 3_Other Benefits Allocation %" xfId="49540"/>
    <cellStyle name="SAPBEXHLevel3X 6 4" xfId="49541"/>
    <cellStyle name="SAPBEXHLevel3X 6 4 2" xfId="49542"/>
    <cellStyle name="SAPBEXHLevel3X 6 4 2 2" xfId="49543"/>
    <cellStyle name="SAPBEXHLevel3X 6 4 2 2 2" xfId="49544"/>
    <cellStyle name="SAPBEXHLevel3X 6 4 2 2 2 2" xfId="49545"/>
    <cellStyle name="SAPBEXHLevel3X 6 4 2 2 3" xfId="49546"/>
    <cellStyle name="SAPBEXHLevel3X 6 4 2 3" xfId="49547"/>
    <cellStyle name="SAPBEXHLevel3X 6 4 2 3 2" xfId="49548"/>
    <cellStyle name="SAPBEXHLevel3X 6 4 2 3 2 2" xfId="49549"/>
    <cellStyle name="SAPBEXHLevel3X 6 4 2 3 3" xfId="49550"/>
    <cellStyle name="SAPBEXHLevel3X 6 4 2 4" xfId="49551"/>
    <cellStyle name="SAPBEXHLevel3X 6 4 2 4 2" xfId="49552"/>
    <cellStyle name="SAPBEXHLevel3X 6 4 2 5" xfId="49553"/>
    <cellStyle name="SAPBEXHLevel3X 6 4 2 5 2" xfId="49554"/>
    <cellStyle name="SAPBEXHLevel3X 6 4 2 6" xfId="49555"/>
    <cellStyle name="SAPBEXHLevel3X 6 4 3" xfId="49556"/>
    <cellStyle name="SAPBEXHLevel3X 6 4 3 2" xfId="49557"/>
    <cellStyle name="SAPBEXHLevel3X 6 4 3 2 2" xfId="49558"/>
    <cellStyle name="SAPBEXHLevel3X 6 4 3 2 2 2" xfId="49559"/>
    <cellStyle name="SAPBEXHLevel3X 6 4 3 2 3" xfId="49560"/>
    <cellStyle name="SAPBEXHLevel3X 6 4 3 3" xfId="49561"/>
    <cellStyle name="SAPBEXHLevel3X 6 4 3 3 2" xfId="49562"/>
    <cellStyle name="SAPBEXHLevel3X 6 4 3 3 2 2" xfId="49563"/>
    <cellStyle name="SAPBEXHLevel3X 6 4 3 3 3" xfId="49564"/>
    <cellStyle name="SAPBEXHLevel3X 6 4 3 4" xfId="49565"/>
    <cellStyle name="SAPBEXHLevel3X 6 4 3 4 2" xfId="49566"/>
    <cellStyle name="SAPBEXHLevel3X 6 4 3 5" xfId="49567"/>
    <cellStyle name="SAPBEXHLevel3X 6 4 3 5 2" xfId="49568"/>
    <cellStyle name="SAPBEXHLevel3X 6 4 3 6" xfId="49569"/>
    <cellStyle name="SAPBEXHLevel3X 6 4 4" xfId="49570"/>
    <cellStyle name="SAPBEXHLevel3X 6 4 4 2" xfId="49571"/>
    <cellStyle name="SAPBEXHLevel3X 6 4 4 2 2" xfId="49572"/>
    <cellStyle name="SAPBEXHLevel3X 6 4 4 3" xfId="49573"/>
    <cellStyle name="SAPBEXHLevel3X 6 4 5" xfId="49574"/>
    <cellStyle name="SAPBEXHLevel3X 6 4 5 2" xfId="49575"/>
    <cellStyle name="SAPBEXHLevel3X 6 4 5 2 2" xfId="49576"/>
    <cellStyle name="SAPBEXHLevel3X 6 4 5 3" xfId="49577"/>
    <cellStyle name="SAPBEXHLevel3X 6 4 6" xfId="49578"/>
    <cellStyle name="SAPBEXHLevel3X 6 4 6 2" xfId="49579"/>
    <cellStyle name="SAPBEXHLevel3X 6 4 7" xfId="49580"/>
    <cellStyle name="SAPBEXHLevel3X 6 4 7 2" xfId="49581"/>
    <cellStyle name="SAPBEXHLevel3X 6 4 8" xfId="49582"/>
    <cellStyle name="SAPBEXHLevel3X 6 4_Other Benefits Allocation %" xfId="49583"/>
    <cellStyle name="SAPBEXHLevel3X 6 5" xfId="49584"/>
    <cellStyle name="SAPBEXHLevel3X 6 5 2" xfId="49585"/>
    <cellStyle name="SAPBEXHLevel3X 6 5 2 2" xfId="49586"/>
    <cellStyle name="SAPBEXHLevel3X 6 5 2 3" xfId="49587"/>
    <cellStyle name="SAPBEXHLevel3X 6 5 3" xfId="49588"/>
    <cellStyle name="SAPBEXHLevel3X 6 5 4" xfId="49589"/>
    <cellStyle name="SAPBEXHLevel3X 6 6" xfId="49590"/>
    <cellStyle name="SAPBEXHLevel3X 6 6 2" xfId="49591"/>
    <cellStyle name="SAPBEXHLevel3X 6 6 2 2" xfId="49592"/>
    <cellStyle name="SAPBEXHLevel3X 6 6 2 3" xfId="49593"/>
    <cellStyle name="SAPBEXHLevel3X 6 6 3" xfId="49594"/>
    <cellStyle name="SAPBEXHLevel3X 6 6 4" xfId="49595"/>
    <cellStyle name="SAPBEXHLevel3X 6 7" xfId="49596"/>
    <cellStyle name="SAPBEXHLevel3X 6 7 2" xfId="49597"/>
    <cellStyle name="SAPBEXHLevel3X 6 7 3" xfId="49598"/>
    <cellStyle name="SAPBEXHLevel3X 6 8" xfId="49599"/>
    <cellStyle name="SAPBEXHLevel3X 6 9" xfId="49600"/>
    <cellStyle name="SAPBEXHLevel3X 6_401K Summary" xfId="49601"/>
    <cellStyle name="SAPBEXHLevel3X 7" xfId="49602"/>
    <cellStyle name="SAPBEXHLevel3X 7 2" xfId="49603"/>
    <cellStyle name="SAPBEXHLevel3X 7 2 2" xfId="49604"/>
    <cellStyle name="SAPBEXHLevel3X 7 2 2 2" xfId="49605"/>
    <cellStyle name="SAPBEXHLevel3X 7 2 2 2 2" xfId="49606"/>
    <cellStyle name="SAPBEXHLevel3X 7 2 2 2 2 2" xfId="49607"/>
    <cellStyle name="SAPBEXHLevel3X 7 2 2 2 3" xfId="49608"/>
    <cellStyle name="SAPBEXHLevel3X 7 2 2 3" xfId="49609"/>
    <cellStyle name="SAPBEXHLevel3X 7 2 2 3 2" xfId="49610"/>
    <cellStyle name="SAPBEXHLevel3X 7 2 2 3 2 2" xfId="49611"/>
    <cellStyle name="SAPBEXHLevel3X 7 2 2 3 3" xfId="49612"/>
    <cellStyle name="SAPBEXHLevel3X 7 2 2 4" xfId="49613"/>
    <cellStyle name="SAPBEXHLevel3X 7 2 2 4 2" xfId="49614"/>
    <cellStyle name="SAPBEXHLevel3X 7 2 2 5" xfId="49615"/>
    <cellStyle name="SAPBEXHLevel3X 7 2 2 5 2" xfId="49616"/>
    <cellStyle name="SAPBEXHLevel3X 7 2 2 6" xfId="49617"/>
    <cellStyle name="SAPBEXHLevel3X 7 2 3" xfId="49618"/>
    <cellStyle name="SAPBEXHLevel3X 7 2 3 2" xfId="49619"/>
    <cellStyle name="SAPBEXHLevel3X 7 2 3 2 2" xfId="49620"/>
    <cellStyle name="SAPBEXHLevel3X 7 2 3 2 2 2" xfId="49621"/>
    <cellStyle name="SAPBEXHLevel3X 7 2 3 2 3" xfId="49622"/>
    <cellStyle name="SAPBEXHLevel3X 7 2 3 3" xfId="49623"/>
    <cellStyle name="SAPBEXHLevel3X 7 2 3 3 2" xfId="49624"/>
    <cellStyle name="SAPBEXHLevel3X 7 2 3 3 2 2" xfId="49625"/>
    <cellStyle name="SAPBEXHLevel3X 7 2 3 3 3" xfId="49626"/>
    <cellStyle name="SAPBEXHLevel3X 7 2 3 4" xfId="49627"/>
    <cellStyle name="SAPBEXHLevel3X 7 2 3 4 2" xfId="49628"/>
    <cellStyle name="SAPBEXHLevel3X 7 2 3 5" xfId="49629"/>
    <cellStyle name="SAPBEXHLevel3X 7 2 3 5 2" xfId="49630"/>
    <cellStyle name="SAPBEXHLevel3X 7 2 3 6" xfId="49631"/>
    <cellStyle name="SAPBEXHLevel3X 7 2 4" xfId="49632"/>
    <cellStyle name="SAPBEXHLevel3X 7 2 4 2" xfId="49633"/>
    <cellStyle name="SAPBEXHLevel3X 7 2 4 2 2" xfId="49634"/>
    <cellStyle name="SAPBEXHLevel3X 7 2 4 3" xfId="49635"/>
    <cellStyle name="SAPBEXHLevel3X 7 2 5" xfId="49636"/>
    <cellStyle name="SAPBEXHLevel3X 7 2 5 2" xfId="49637"/>
    <cellStyle name="SAPBEXHLevel3X 7 2 5 2 2" xfId="49638"/>
    <cellStyle name="SAPBEXHLevel3X 7 2 5 3" xfId="49639"/>
    <cellStyle name="SAPBEXHLevel3X 7 2 6" xfId="49640"/>
    <cellStyle name="SAPBEXHLevel3X 7 2 6 2" xfId="49641"/>
    <cellStyle name="SAPBEXHLevel3X 7 2 7" xfId="49642"/>
    <cellStyle name="SAPBEXHLevel3X 7 2 7 2" xfId="49643"/>
    <cellStyle name="SAPBEXHLevel3X 7 2 8" xfId="49644"/>
    <cellStyle name="SAPBEXHLevel3X 7 2_Other Benefits Allocation %" xfId="49645"/>
    <cellStyle name="SAPBEXHLevel3X 7 3" xfId="49646"/>
    <cellStyle name="SAPBEXHLevel3X 7 3 2" xfId="49647"/>
    <cellStyle name="SAPBEXHLevel3X 7 3 2 2" xfId="49648"/>
    <cellStyle name="SAPBEXHLevel3X 7 3 3" xfId="49649"/>
    <cellStyle name="SAPBEXHLevel3X 7 4" xfId="49650"/>
    <cellStyle name="SAPBEXHLevel3X 7_Other Benefits Allocation %" xfId="49651"/>
    <cellStyle name="SAPBEXHLevel3X 8" xfId="49652"/>
    <cellStyle name="SAPBEXHLevel3X 8 2" xfId="49653"/>
    <cellStyle name="SAPBEXHLevel3X 8 2 2" xfId="49654"/>
    <cellStyle name="SAPBEXHLevel3X 8 2 2 2" xfId="49655"/>
    <cellStyle name="SAPBEXHLevel3X 8 2 2 2 2" xfId="49656"/>
    <cellStyle name="SAPBEXHLevel3X 8 2 2 2 2 2" xfId="49657"/>
    <cellStyle name="SAPBEXHLevel3X 8 2 2 2 3" xfId="49658"/>
    <cellStyle name="SAPBEXHLevel3X 8 2 2 3" xfId="49659"/>
    <cellStyle name="SAPBEXHLevel3X 8 2 2 3 2" xfId="49660"/>
    <cellStyle name="SAPBEXHLevel3X 8 2 2 3 2 2" xfId="49661"/>
    <cellStyle name="SAPBEXHLevel3X 8 2 2 3 3" xfId="49662"/>
    <cellStyle name="SAPBEXHLevel3X 8 2 2 4" xfId="49663"/>
    <cellStyle name="SAPBEXHLevel3X 8 2 2 4 2" xfId="49664"/>
    <cellStyle name="SAPBEXHLevel3X 8 2 2 5" xfId="49665"/>
    <cellStyle name="SAPBEXHLevel3X 8 2 2 5 2" xfId="49666"/>
    <cellStyle name="SAPBEXHLevel3X 8 2 2 6" xfId="49667"/>
    <cellStyle name="SAPBEXHLevel3X 8 2 3" xfId="49668"/>
    <cellStyle name="SAPBEXHLevel3X 8 2 3 2" xfId="49669"/>
    <cellStyle name="SAPBEXHLevel3X 8 2 3 2 2" xfId="49670"/>
    <cellStyle name="SAPBEXHLevel3X 8 2 3 2 2 2" xfId="49671"/>
    <cellStyle name="SAPBEXHLevel3X 8 2 3 2 3" xfId="49672"/>
    <cellStyle name="SAPBEXHLevel3X 8 2 3 3" xfId="49673"/>
    <cellStyle name="SAPBEXHLevel3X 8 2 3 3 2" xfId="49674"/>
    <cellStyle name="SAPBEXHLevel3X 8 2 3 3 2 2" xfId="49675"/>
    <cellStyle name="SAPBEXHLevel3X 8 2 3 3 3" xfId="49676"/>
    <cellStyle name="SAPBEXHLevel3X 8 2 3 4" xfId="49677"/>
    <cellStyle name="SAPBEXHLevel3X 8 2 3 4 2" xfId="49678"/>
    <cellStyle name="SAPBEXHLevel3X 8 2 3 5" xfId="49679"/>
    <cellStyle name="SAPBEXHLevel3X 8 2 3 5 2" xfId="49680"/>
    <cellStyle name="SAPBEXHLevel3X 8 2 3 6" xfId="49681"/>
    <cellStyle name="SAPBEXHLevel3X 8 2 4" xfId="49682"/>
    <cellStyle name="SAPBEXHLevel3X 8 2 4 2" xfId="49683"/>
    <cellStyle name="SAPBEXHLevel3X 8 2 4 2 2" xfId="49684"/>
    <cellStyle name="SAPBEXHLevel3X 8 2 4 3" xfId="49685"/>
    <cellStyle name="SAPBEXHLevel3X 8 2 5" xfId="49686"/>
    <cellStyle name="SAPBEXHLevel3X 8 2 5 2" xfId="49687"/>
    <cellStyle name="SAPBEXHLevel3X 8 2 5 2 2" xfId="49688"/>
    <cellStyle name="SAPBEXHLevel3X 8 2 5 3" xfId="49689"/>
    <cellStyle name="SAPBEXHLevel3X 8 2 6" xfId="49690"/>
    <cellStyle name="SAPBEXHLevel3X 8 2 6 2" xfId="49691"/>
    <cellStyle name="SAPBEXHLevel3X 8 2 7" xfId="49692"/>
    <cellStyle name="SAPBEXHLevel3X 8 2 7 2" xfId="49693"/>
    <cellStyle name="SAPBEXHLevel3X 8 2 8" xfId="49694"/>
    <cellStyle name="SAPBEXHLevel3X 8 2_Other Benefits Allocation %" xfId="49695"/>
    <cellStyle name="SAPBEXHLevel3X 8 3" xfId="49696"/>
    <cellStyle name="SAPBEXHLevel3X 8 3 2" xfId="49697"/>
    <cellStyle name="SAPBEXHLevel3X 8 3 2 2" xfId="49698"/>
    <cellStyle name="SAPBEXHLevel3X 8 3 3" xfId="49699"/>
    <cellStyle name="SAPBEXHLevel3X 8 4" xfId="49700"/>
    <cellStyle name="SAPBEXHLevel3X 8_Other Benefits Allocation %" xfId="49701"/>
    <cellStyle name="SAPBEXHLevel3X 9" xfId="49702"/>
    <cellStyle name="SAPBEXHLevel3X 9 2" xfId="49703"/>
    <cellStyle name="SAPBEXHLevel3X 9 2 2" xfId="49704"/>
    <cellStyle name="SAPBEXHLevel3X 9 2 2 2" xfId="49705"/>
    <cellStyle name="SAPBEXHLevel3X 9 2 2 2 2" xfId="49706"/>
    <cellStyle name="SAPBEXHLevel3X 9 2 2 3" xfId="49707"/>
    <cellStyle name="SAPBEXHLevel3X 9 2 3" xfId="49708"/>
    <cellStyle name="SAPBEXHLevel3X 9 2 3 2" xfId="49709"/>
    <cellStyle name="SAPBEXHLevel3X 9 2 3 2 2" xfId="49710"/>
    <cellStyle name="SAPBEXHLevel3X 9 2 3 3" xfId="49711"/>
    <cellStyle name="SAPBEXHLevel3X 9 2 4" xfId="49712"/>
    <cellStyle name="SAPBEXHLevel3X 9 2 4 2" xfId="49713"/>
    <cellStyle name="SAPBEXHLevel3X 9 2 5" xfId="49714"/>
    <cellStyle name="SAPBEXHLevel3X 9 2 5 2" xfId="49715"/>
    <cellStyle name="SAPBEXHLevel3X 9 2 6" xfId="49716"/>
    <cellStyle name="SAPBEXHLevel3X 9 3" xfId="49717"/>
    <cellStyle name="SAPBEXHLevel3X 9 3 2" xfId="49718"/>
    <cellStyle name="SAPBEXHLevel3X 9 3 2 2" xfId="49719"/>
    <cellStyle name="SAPBEXHLevel3X 9 3 2 2 2" xfId="49720"/>
    <cellStyle name="SAPBEXHLevel3X 9 3 2 3" xfId="49721"/>
    <cellStyle name="SAPBEXHLevel3X 9 3 3" xfId="49722"/>
    <cellStyle name="SAPBEXHLevel3X 9 3 3 2" xfId="49723"/>
    <cellStyle name="SAPBEXHLevel3X 9 3 3 2 2" xfId="49724"/>
    <cellStyle name="SAPBEXHLevel3X 9 3 3 3" xfId="49725"/>
    <cellStyle name="SAPBEXHLevel3X 9 3 4" xfId="49726"/>
    <cellStyle name="SAPBEXHLevel3X 9 3 4 2" xfId="49727"/>
    <cellStyle name="SAPBEXHLevel3X 9 3 5" xfId="49728"/>
    <cellStyle name="SAPBEXHLevel3X 9 3 5 2" xfId="49729"/>
    <cellStyle name="SAPBEXHLevel3X 9 3 6" xfId="49730"/>
    <cellStyle name="SAPBEXHLevel3X 9 4" xfId="49731"/>
    <cellStyle name="SAPBEXHLevel3X 9 4 2" xfId="49732"/>
    <cellStyle name="SAPBEXHLevel3X 9 4 2 2" xfId="49733"/>
    <cellStyle name="SAPBEXHLevel3X 9 4 2 2 2" xfId="49734"/>
    <cellStyle name="SAPBEXHLevel3X 9 4 2 3" xfId="49735"/>
    <cellStyle name="SAPBEXHLevel3X 9 4 3" xfId="49736"/>
    <cellStyle name="SAPBEXHLevel3X 9 4 3 2" xfId="49737"/>
    <cellStyle name="SAPBEXHLevel3X 9 4 3 2 2" xfId="49738"/>
    <cellStyle name="SAPBEXHLevel3X 9 4 3 3" xfId="49739"/>
    <cellStyle name="SAPBEXHLevel3X 9 4 4" xfId="49740"/>
    <cellStyle name="SAPBEXHLevel3X 9 4 4 2" xfId="49741"/>
    <cellStyle name="SAPBEXHLevel3X 9 4 5" xfId="49742"/>
    <cellStyle name="SAPBEXHLevel3X 9 4 5 2" xfId="49743"/>
    <cellStyle name="SAPBEXHLevel3X 9 4 6" xfId="49744"/>
    <cellStyle name="SAPBEXHLevel3X 9 5" xfId="49745"/>
    <cellStyle name="SAPBEXHLevel3X 9 5 2" xfId="49746"/>
    <cellStyle name="SAPBEXHLevel3X 9 5 2 2" xfId="49747"/>
    <cellStyle name="SAPBEXHLevel3X 9 5 3" xfId="49748"/>
    <cellStyle name="SAPBEXHLevel3X 9 6" xfId="49749"/>
    <cellStyle name="SAPBEXHLevel3X 9_Other Benefits Allocation %" xfId="49750"/>
    <cellStyle name="SAPBEXHLevel3X_2016-18 Budget Payroll" xfId="49751"/>
    <cellStyle name="SAPBEXinputData" xfId="49752"/>
    <cellStyle name="SAPBEXinputData 10" xfId="49753"/>
    <cellStyle name="SAPBEXinputData 10 2" xfId="49754"/>
    <cellStyle name="SAPBEXinputData 10 3" xfId="49755"/>
    <cellStyle name="SAPBEXinputData 10_Other Benefits Allocation %" xfId="49756"/>
    <cellStyle name="SAPBEXinputData 11" xfId="49757"/>
    <cellStyle name="SAPBEXinputData 11 2" xfId="49758"/>
    <cellStyle name="SAPBEXinputData 11 2 2" xfId="49759"/>
    <cellStyle name="SAPBEXinputData 11 2 2 2" xfId="49760"/>
    <cellStyle name="SAPBEXinputData 11 2 3" xfId="49761"/>
    <cellStyle name="SAPBEXinputData 11 3" xfId="49762"/>
    <cellStyle name="SAPBEXinputData 11 3 2" xfId="49763"/>
    <cellStyle name="SAPBEXinputData 11 3 2 2" xfId="49764"/>
    <cellStyle name="SAPBEXinputData 11 3 3" xfId="49765"/>
    <cellStyle name="SAPBEXinputData 11 4" xfId="49766"/>
    <cellStyle name="SAPBEXinputData 11 4 2" xfId="49767"/>
    <cellStyle name="SAPBEXinputData 11 5" xfId="49768"/>
    <cellStyle name="SAPBEXinputData 11 5 2" xfId="49769"/>
    <cellStyle name="SAPBEXinputData 11 6" xfId="49770"/>
    <cellStyle name="SAPBEXinputData 12" xfId="49771"/>
    <cellStyle name="SAPBEXinputData 12 2" xfId="49772"/>
    <cellStyle name="SAPBEXinputData 12 2 2" xfId="49773"/>
    <cellStyle name="SAPBEXinputData 12 2 2 2" xfId="49774"/>
    <cellStyle name="SAPBEXinputData 12 2 3" xfId="49775"/>
    <cellStyle name="SAPBEXinputData 12 3" xfId="49776"/>
    <cellStyle name="SAPBEXinputData 12 3 2" xfId="49777"/>
    <cellStyle name="SAPBEXinputData 12 3 2 2" xfId="49778"/>
    <cellStyle name="SAPBEXinputData 12 3 3" xfId="49779"/>
    <cellStyle name="SAPBEXinputData 12 4" xfId="49780"/>
    <cellStyle name="SAPBEXinputData 12 4 2" xfId="49781"/>
    <cellStyle name="SAPBEXinputData 12 5" xfId="49782"/>
    <cellStyle name="SAPBEXinputData 12 5 2" xfId="49783"/>
    <cellStyle name="SAPBEXinputData 12 6" xfId="49784"/>
    <cellStyle name="SAPBEXinputData 13" xfId="49785"/>
    <cellStyle name="SAPBEXinputData 13 2" xfId="49786"/>
    <cellStyle name="SAPBEXinputData 13 2 2" xfId="49787"/>
    <cellStyle name="SAPBEXinputData 13 2 2 2" xfId="49788"/>
    <cellStyle name="SAPBEXinputData 13 2 3" xfId="49789"/>
    <cellStyle name="SAPBEXinputData 13 3" xfId="49790"/>
    <cellStyle name="SAPBEXinputData 13 3 2" xfId="49791"/>
    <cellStyle name="SAPBEXinputData 13 3 2 2" xfId="49792"/>
    <cellStyle name="SAPBEXinputData 13 3 3" xfId="49793"/>
    <cellStyle name="SAPBEXinputData 13 4" xfId="49794"/>
    <cellStyle name="SAPBEXinputData 13 4 2" xfId="49795"/>
    <cellStyle name="SAPBEXinputData 13 5" xfId="49796"/>
    <cellStyle name="SAPBEXinputData 13 5 2" xfId="49797"/>
    <cellStyle name="SAPBEXinputData 13 6" xfId="49798"/>
    <cellStyle name="SAPBEXinputData 14" xfId="49799"/>
    <cellStyle name="SAPBEXinputData 14 2" xfId="49800"/>
    <cellStyle name="SAPBEXinputData 14 2 2" xfId="49801"/>
    <cellStyle name="SAPBEXinputData 14 3" xfId="49802"/>
    <cellStyle name="SAPBEXinputData 15" xfId="49803"/>
    <cellStyle name="SAPBEXinputData 15 2" xfId="49804"/>
    <cellStyle name="SAPBEXinputData 15 2 2" xfId="49805"/>
    <cellStyle name="SAPBEXinputData 15 3" xfId="49806"/>
    <cellStyle name="SAPBEXinputData 16" xfId="49807"/>
    <cellStyle name="SAPBEXinputData 16 2" xfId="49808"/>
    <cellStyle name="SAPBEXinputData 16 2 2" xfId="49809"/>
    <cellStyle name="SAPBEXinputData 16 3" xfId="49810"/>
    <cellStyle name="SAPBEXinputData 17" xfId="49811"/>
    <cellStyle name="SAPBEXinputData 17 2" xfId="49812"/>
    <cellStyle name="SAPBEXinputData 17 2 2" xfId="49813"/>
    <cellStyle name="SAPBEXinputData 17 3" xfId="49814"/>
    <cellStyle name="SAPBEXinputData 18" xfId="49815"/>
    <cellStyle name="SAPBEXinputData 18 2" xfId="49816"/>
    <cellStyle name="SAPBEXinputData 19" xfId="49817"/>
    <cellStyle name="SAPBEXinputData 19 2" xfId="49818"/>
    <cellStyle name="SAPBEXinputData 2" xfId="49819"/>
    <cellStyle name="SAPBEXinputData 2 10" xfId="49820"/>
    <cellStyle name="SAPBEXinputData 2 11" xfId="49821"/>
    <cellStyle name="SAPBEXinputData 2 11 2" xfId="49822"/>
    <cellStyle name="SAPBEXinputData 2 11 2 2" xfId="49823"/>
    <cellStyle name="SAPBEXinputData 2 11 3" xfId="49824"/>
    <cellStyle name="SAPBEXinputData 2 12" xfId="49825"/>
    <cellStyle name="SAPBEXinputData 2 12 2" xfId="49826"/>
    <cellStyle name="SAPBEXinputData 2 12 2 2" xfId="49827"/>
    <cellStyle name="SAPBEXinputData 2 12 3" xfId="49828"/>
    <cellStyle name="SAPBEXinputData 2 13" xfId="49829"/>
    <cellStyle name="SAPBEXinputData 2 13 2" xfId="49830"/>
    <cellStyle name="SAPBEXinputData 2 2" xfId="49831"/>
    <cellStyle name="SAPBEXinputData 2 2 10" xfId="49832"/>
    <cellStyle name="SAPBEXinputData 2 2 10 2" xfId="49833"/>
    <cellStyle name="SAPBEXinputData 2 2 10 2 2" xfId="49834"/>
    <cellStyle name="SAPBEXinputData 2 2 10 3" xfId="49835"/>
    <cellStyle name="SAPBEXinputData 2 2 11" xfId="49836"/>
    <cellStyle name="SAPBEXinputData 2 2 11 2" xfId="49837"/>
    <cellStyle name="SAPBEXinputData 2 2 11 2 2" xfId="49838"/>
    <cellStyle name="SAPBEXinputData 2 2 11 3" xfId="49839"/>
    <cellStyle name="SAPBEXinputData 2 2 12" xfId="49840"/>
    <cellStyle name="SAPBEXinputData 2 2 12 2" xfId="49841"/>
    <cellStyle name="SAPBEXinputData 2 2 13" xfId="49842"/>
    <cellStyle name="SAPBEXinputData 2 2 13 2" xfId="49843"/>
    <cellStyle name="SAPBEXinputData 2 2 2" xfId="49844"/>
    <cellStyle name="SAPBEXinputData 2 2 2 2" xfId="49845"/>
    <cellStyle name="SAPBEXinputData 2 2 2 2 2" xfId="49846"/>
    <cellStyle name="SAPBEXinputData 2 2 2 2 2 2" xfId="49847"/>
    <cellStyle name="SAPBEXinputData 2 2 2 2 2 2 2" xfId="49848"/>
    <cellStyle name="SAPBEXinputData 2 2 2 2 2 3" xfId="49849"/>
    <cellStyle name="SAPBEXinputData 2 2 2 2 3" xfId="49850"/>
    <cellStyle name="SAPBEXinputData 2 2 2 2 3 2" xfId="49851"/>
    <cellStyle name="SAPBEXinputData 2 2 2 2 3 2 2" xfId="49852"/>
    <cellStyle name="SAPBEXinputData 2 2 2 2 3 3" xfId="49853"/>
    <cellStyle name="SAPBEXinputData 2 2 2 2 4" xfId="49854"/>
    <cellStyle name="SAPBEXinputData 2 2 2 2 4 2" xfId="49855"/>
    <cellStyle name="SAPBEXinputData 2 2 2 2 5" xfId="49856"/>
    <cellStyle name="SAPBEXinputData 2 2 2 2 5 2" xfId="49857"/>
    <cellStyle name="SAPBEXinputData 2 2 2 2 6" xfId="49858"/>
    <cellStyle name="SAPBEXinputData 2 2 2 3" xfId="49859"/>
    <cellStyle name="SAPBEXinputData 2 2 2 3 2" xfId="49860"/>
    <cellStyle name="SAPBEXinputData 2 2 2 3 2 2" xfId="49861"/>
    <cellStyle name="SAPBEXinputData 2 2 2 3 3" xfId="49862"/>
    <cellStyle name="SAPBEXinputData 2 2 2 4" xfId="49863"/>
    <cellStyle name="SAPBEXinputData 2 2 2 4 2" xfId="49864"/>
    <cellStyle name="SAPBEXinputData 2 2 2 4 2 2" xfId="49865"/>
    <cellStyle name="SAPBEXinputData 2 2 2 4 3" xfId="49866"/>
    <cellStyle name="SAPBEXinputData 2 2 2 5" xfId="49867"/>
    <cellStyle name="SAPBEXinputData 2 2 2 5 2" xfId="49868"/>
    <cellStyle name="SAPBEXinputData 2 2 2 6" xfId="49869"/>
    <cellStyle name="SAPBEXinputData 2 2 2 6 2" xfId="49870"/>
    <cellStyle name="SAPBEXinputData 2 2 2_Other Benefits Allocation %" xfId="49871"/>
    <cellStyle name="SAPBEXinputData 2 2 3" xfId="49872"/>
    <cellStyle name="SAPBEXinputData 2 2 3 2" xfId="49873"/>
    <cellStyle name="SAPBEXinputData 2 2 3 2 2" xfId="49874"/>
    <cellStyle name="SAPBEXinputData 2 2 3 2 2 2" xfId="49875"/>
    <cellStyle name="SAPBEXinputData 2 2 3 2 2 2 2" xfId="49876"/>
    <cellStyle name="SAPBEXinputData 2 2 3 2 2 3" xfId="49877"/>
    <cellStyle name="SAPBEXinputData 2 2 3 2 3" xfId="49878"/>
    <cellStyle name="SAPBEXinputData 2 2 3 2 3 2" xfId="49879"/>
    <cellStyle name="SAPBEXinputData 2 2 3 2 3 2 2" xfId="49880"/>
    <cellStyle name="SAPBEXinputData 2 2 3 2 3 3" xfId="49881"/>
    <cellStyle name="SAPBEXinputData 2 2 3 2 4" xfId="49882"/>
    <cellStyle name="SAPBEXinputData 2 2 3 2 4 2" xfId="49883"/>
    <cellStyle name="SAPBEXinputData 2 2 3 2 5" xfId="49884"/>
    <cellStyle name="SAPBEXinputData 2 2 3 2 5 2" xfId="49885"/>
    <cellStyle name="SAPBEXinputData 2 2 3 2 6" xfId="49886"/>
    <cellStyle name="SAPBEXinputData 2 2 3 3" xfId="49887"/>
    <cellStyle name="SAPBEXinputData 2 2 3 3 2" xfId="49888"/>
    <cellStyle name="SAPBEXinputData 2 2 3 3 2 2" xfId="49889"/>
    <cellStyle name="SAPBEXinputData 2 2 3 3 3" xfId="49890"/>
    <cellStyle name="SAPBEXinputData 2 2 3 4" xfId="49891"/>
    <cellStyle name="SAPBEXinputData 2 2 3 4 2" xfId="49892"/>
    <cellStyle name="SAPBEXinputData 2 2 3 4 2 2" xfId="49893"/>
    <cellStyle name="SAPBEXinputData 2 2 3 4 3" xfId="49894"/>
    <cellStyle name="SAPBEXinputData 2 2 3 5" xfId="49895"/>
    <cellStyle name="SAPBEXinputData 2 2 3 5 2" xfId="49896"/>
    <cellStyle name="SAPBEXinputData 2 2 3 6" xfId="49897"/>
    <cellStyle name="SAPBEXinputData 2 2 3 6 2" xfId="49898"/>
    <cellStyle name="SAPBEXinputData 2 2 3_Other Benefits Allocation %" xfId="49899"/>
    <cellStyle name="SAPBEXinputData 2 2 4" xfId="49900"/>
    <cellStyle name="SAPBEXinputData 2 2 4 2" xfId="49901"/>
    <cellStyle name="SAPBEXinputData 2 2 4 2 2" xfId="49902"/>
    <cellStyle name="SAPBEXinputData 2 2 4 2 2 2" xfId="49903"/>
    <cellStyle name="SAPBEXinputData 2 2 4 2 2 2 2" xfId="49904"/>
    <cellStyle name="SAPBEXinputData 2 2 4 2 2 3" xfId="49905"/>
    <cellStyle name="SAPBEXinputData 2 2 4 2 3" xfId="49906"/>
    <cellStyle name="SAPBEXinputData 2 2 4 2 3 2" xfId="49907"/>
    <cellStyle name="SAPBEXinputData 2 2 4 2 3 2 2" xfId="49908"/>
    <cellStyle name="SAPBEXinputData 2 2 4 2 3 3" xfId="49909"/>
    <cellStyle name="SAPBEXinputData 2 2 4 2 4" xfId="49910"/>
    <cellStyle name="SAPBEXinputData 2 2 4 2 4 2" xfId="49911"/>
    <cellStyle name="SAPBEXinputData 2 2 4 2 5" xfId="49912"/>
    <cellStyle name="SAPBEXinputData 2 2 4 2 5 2" xfId="49913"/>
    <cellStyle name="SAPBEXinputData 2 2 4 2 6" xfId="49914"/>
    <cellStyle name="SAPBEXinputData 2 2 4 3" xfId="49915"/>
    <cellStyle name="SAPBEXinputData 2 2 4 3 2" xfId="49916"/>
    <cellStyle name="SAPBEXinputData 2 2 4 3 2 2" xfId="49917"/>
    <cellStyle name="SAPBEXinputData 2 2 4 3 3" xfId="49918"/>
    <cellStyle name="SAPBEXinputData 2 2 4 4" xfId="49919"/>
    <cellStyle name="SAPBEXinputData 2 2 4 4 2" xfId="49920"/>
    <cellStyle name="SAPBEXinputData 2 2 4 4 2 2" xfId="49921"/>
    <cellStyle name="SAPBEXinputData 2 2 4 4 3" xfId="49922"/>
    <cellStyle name="SAPBEXinputData 2 2 4 5" xfId="49923"/>
    <cellStyle name="SAPBEXinputData 2 2 4 5 2" xfId="49924"/>
    <cellStyle name="SAPBEXinputData 2 2 4 6" xfId="49925"/>
    <cellStyle name="SAPBEXinputData 2 2 4 6 2" xfId="49926"/>
    <cellStyle name="SAPBEXinputData 2 2 4_Other Benefits Allocation %" xfId="49927"/>
    <cellStyle name="SAPBEXinputData 2 2 5" xfId="49928"/>
    <cellStyle name="SAPBEXinputData 2 2 5 2" xfId="49929"/>
    <cellStyle name="SAPBEXinputData 2 2 5 2 2" xfId="49930"/>
    <cellStyle name="SAPBEXinputData 2 2 5 2 2 2" xfId="49931"/>
    <cellStyle name="SAPBEXinputData 2 2 5 2 2 2 2" xfId="49932"/>
    <cellStyle name="SAPBEXinputData 2 2 5 2 2 3" xfId="49933"/>
    <cellStyle name="SAPBEXinputData 2 2 5 2 3" xfId="49934"/>
    <cellStyle name="SAPBEXinputData 2 2 5 2 3 2" xfId="49935"/>
    <cellStyle name="SAPBEXinputData 2 2 5 2 3 2 2" xfId="49936"/>
    <cellStyle name="SAPBEXinputData 2 2 5 2 3 3" xfId="49937"/>
    <cellStyle name="SAPBEXinputData 2 2 5 2 4" xfId="49938"/>
    <cellStyle name="SAPBEXinputData 2 2 5 2 4 2" xfId="49939"/>
    <cellStyle name="SAPBEXinputData 2 2 5 2 5" xfId="49940"/>
    <cellStyle name="SAPBEXinputData 2 2 5 2 5 2" xfId="49941"/>
    <cellStyle name="SAPBEXinputData 2 2 5 2 6" xfId="49942"/>
    <cellStyle name="SAPBEXinputData 2 2 5 3" xfId="49943"/>
    <cellStyle name="SAPBEXinputData 2 2 5 3 2" xfId="49944"/>
    <cellStyle name="SAPBEXinputData 2 2 5 3 2 2" xfId="49945"/>
    <cellStyle name="SAPBEXinputData 2 2 5 3 3" xfId="49946"/>
    <cellStyle name="SAPBEXinputData 2 2 5 4" xfId="49947"/>
    <cellStyle name="SAPBEXinputData 2 2 5 4 2" xfId="49948"/>
    <cellStyle name="SAPBEXinputData 2 2 5 4 2 2" xfId="49949"/>
    <cellStyle name="SAPBEXinputData 2 2 5 4 3" xfId="49950"/>
    <cellStyle name="SAPBEXinputData 2 2 5 5" xfId="49951"/>
    <cellStyle name="SAPBEXinputData 2 2 5 5 2" xfId="49952"/>
    <cellStyle name="SAPBEXinputData 2 2 5 6" xfId="49953"/>
    <cellStyle name="SAPBEXinputData 2 2 5 6 2" xfId="49954"/>
    <cellStyle name="SAPBEXinputData 2 2 5_Other Benefits Allocation %" xfId="49955"/>
    <cellStyle name="SAPBEXinputData 2 2 6" xfId="49956"/>
    <cellStyle name="SAPBEXinputData 2 2 6 2" xfId="49957"/>
    <cellStyle name="SAPBEXinputData 2 2 6 2 2" xfId="49958"/>
    <cellStyle name="SAPBEXinputData 2 2 6 2 2 2" xfId="49959"/>
    <cellStyle name="SAPBEXinputData 2 2 6 2 2 2 2" xfId="49960"/>
    <cellStyle name="SAPBEXinputData 2 2 6 2 2 3" xfId="49961"/>
    <cellStyle name="SAPBEXinputData 2 2 6 2 3" xfId="49962"/>
    <cellStyle name="SAPBEXinputData 2 2 6 2 3 2" xfId="49963"/>
    <cellStyle name="SAPBEXinputData 2 2 6 2 3 2 2" xfId="49964"/>
    <cellStyle name="SAPBEXinputData 2 2 6 2 3 3" xfId="49965"/>
    <cellStyle name="SAPBEXinputData 2 2 6 2 4" xfId="49966"/>
    <cellStyle name="SAPBEXinputData 2 2 6 2 4 2" xfId="49967"/>
    <cellStyle name="SAPBEXinputData 2 2 6 2 5" xfId="49968"/>
    <cellStyle name="SAPBEXinputData 2 2 6 2 5 2" xfId="49969"/>
    <cellStyle name="SAPBEXinputData 2 2 6 2 6" xfId="49970"/>
    <cellStyle name="SAPBEXinputData 2 2 6 3" xfId="49971"/>
    <cellStyle name="SAPBEXinputData 2 2 6 3 2" xfId="49972"/>
    <cellStyle name="SAPBEXinputData 2 2 6 3 2 2" xfId="49973"/>
    <cellStyle name="SAPBEXinputData 2 2 6 3 3" xfId="49974"/>
    <cellStyle name="SAPBEXinputData 2 2 6 4" xfId="49975"/>
    <cellStyle name="SAPBEXinputData 2 2 6 4 2" xfId="49976"/>
    <cellStyle name="SAPBEXinputData 2 2 6 4 2 2" xfId="49977"/>
    <cellStyle name="SAPBEXinputData 2 2 6 4 3" xfId="49978"/>
    <cellStyle name="SAPBEXinputData 2 2 6 5" xfId="49979"/>
    <cellStyle name="SAPBEXinputData 2 2 6 5 2" xfId="49980"/>
    <cellStyle name="SAPBEXinputData 2 2 6 6" xfId="49981"/>
    <cellStyle name="SAPBEXinputData 2 2 6 6 2" xfId="49982"/>
    <cellStyle name="SAPBEXinputData 2 2 6_Other Benefits Allocation %" xfId="49983"/>
    <cellStyle name="SAPBEXinputData 2 2 7" xfId="49984"/>
    <cellStyle name="SAPBEXinputData 2 2 7 2" xfId="49985"/>
    <cellStyle name="SAPBEXinputData 2 2 7 2 2" xfId="49986"/>
    <cellStyle name="SAPBEXinputData 2 2 7 2 2 2" xfId="49987"/>
    <cellStyle name="SAPBEXinputData 2 2 7 2 2 2 2" xfId="49988"/>
    <cellStyle name="SAPBEXinputData 2 2 7 2 2 3" xfId="49989"/>
    <cellStyle name="SAPBEXinputData 2 2 7 2 3" xfId="49990"/>
    <cellStyle name="SAPBEXinputData 2 2 7 2 3 2" xfId="49991"/>
    <cellStyle name="SAPBEXinputData 2 2 7 2 3 2 2" xfId="49992"/>
    <cellStyle name="SAPBEXinputData 2 2 7 2 3 3" xfId="49993"/>
    <cellStyle name="SAPBEXinputData 2 2 7 2 4" xfId="49994"/>
    <cellStyle name="SAPBEXinputData 2 2 7 2 4 2" xfId="49995"/>
    <cellStyle name="SAPBEXinputData 2 2 7 2 5" xfId="49996"/>
    <cellStyle name="SAPBEXinputData 2 2 7 2 5 2" xfId="49997"/>
    <cellStyle name="SAPBEXinputData 2 2 7 2 6" xfId="49998"/>
    <cellStyle name="SAPBEXinputData 2 2 7 3" xfId="49999"/>
    <cellStyle name="SAPBEXinputData 2 2 7 3 2" xfId="50000"/>
    <cellStyle name="SAPBEXinputData 2 2 7 3 2 2" xfId="50001"/>
    <cellStyle name="SAPBEXinputData 2 2 7 3 3" xfId="50002"/>
    <cellStyle name="SAPBEXinputData 2 2 7 4" xfId="50003"/>
    <cellStyle name="SAPBEXinputData 2 2 7 4 2" xfId="50004"/>
    <cellStyle name="SAPBEXinputData 2 2 7 4 2 2" xfId="50005"/>
    <cellStyle name="SAPBEXinputData 2 2 7 4 3" xfId="50006"/>
    <cellStyle name="SAPBEXinputData 2 2 7 5" xfId="50007"/>
    <cellStyle name="SAPBEXinputData 2 2 7 5 2" xfId="50008"/>
    <cellStyle name="SAPBEXinputData 2 2 7 6" xfId="50009"/>
    <cellStyle name="SAPBEXinputData 2 2 7 6 2" xfId="50010"/>
    <cellStyle name="SAPBEXinputData 2 2 7_Other Benefits Allocation %" xfId="50011"/>
    <cellStyle name="SAPBEXinputData 2 2 8" xfId="50012"/>
    <cellStyle name="SAPBEXinputData 2 2 8 2" xfId="50013"/>
    <cellStyle name="SAPBEXinputData 2 2 8 2 2" xfId="50014"/>
    <cellStyle name="SAPBEXinputData 2 2 8 2 2 2" xfId="50015"/>
    <cellStyle name="SAPBEXinputData 2 2 8 2 3" xfId="50016"/>
    <cellStyle name="SAPBEXinputData 2 2 8 3" xfId="50017"/>
    <cellStyle name="SAPBEXinputData 2 2 8 3 2" xfId="50018"/>
    <cellStyle name="SAPBEXinputData 2 2 8 3 2 2" xfId="50019"/>
    <cellStyle name="SAPBEXinputData 2 2 8 3 3" xfId="50020"/>
    <cellStyle name="SAPBEXinputData 2 2 8 4" xfId="50021"/>
    <cellStyle name="SAPBEXinputData 2 2 8 4 2" xfId="50022"/>
    <cellStyle name="SAPBEXinputData 2 2 8 5" xfId="50023"/>
    <cellStyle name="SAPBEXinputData 2 2 8 5 2" xfId="50024"/>
    <cellStyle name="SAPBEXinputData 2 2 8 6" xfId="50025"/>
    <cellStyle name="SAPBEXinputData 2 2 9" xfId="50026"/>
    <cellStyle name="SAPBEXinputData 2 2 9 2" xfId="50027"/>
    <cellStyle name="SAPBEXinputData 2 2 9 2 2" xfId="50028"/>
    <cellStyle name="SAPBEXinputData 2 2 9 2 2 2" xfId="50029"/>
    <cellStyle name="SAPBEXinputData 2 2 9 2 3" xfId="50030"/>
    <cellStyle name="SAPBEXinputData 2 2 9 3" xfId="50031"/>
    <cellStyle name="SAPBEXinputData 2 2 9 3 2" xfId="50032"/>
    <cellStyle name="SAPBEXinputData 2 2 9 3 2 2" xfId="50033"/>
    <cellStyle name="SAPBEXinputData 2 2 9 3 3" xfId="50034"/>
    <cellStyle name="SAPBEXinputData 2 2 9 4" xfId="50035"/>
    <cellStyle name="SAPBEXinputData 2 2 9 4 2" xfId="50036"/>
    <cellStyle name="SAPBEXinputData 2 2 9 5" xfId="50037"/>
    <cellStyle name="SAPBEXinputData 2 2_Other Benefits Allocation %" xfId="50038"/>
    <cellStyle name="SAPBEXinputData 2 3" xfId="50039"/>
    <cellStyle name="SAPBEXinputData 2 4" xfId="50040"/>
    <cellStyle name="SAPBEXinputData 2 5" xfId="50041"/>
    <cellStyle name="SAPBEXinputData 2 6" xfId="50042"/>
    <cellStyle name="SAPBEXinputData 2 7" xfId="50043"/>
    <cellStyle name="SAPBEXinputData 2 8" xfId="50044"/>
    <cellStyle name="SAPBEXinputData 2 9" xfId="50045"/>
    <cellStyle name="SAPBEXinputData 2_401K Summary" xfId="50046"/>
    <cellStyle name="SAPBEXinputData 20" xfId="50047"/>
    <cellStyle name="SAPBEXinputData 20 2" xfId="50048"/>
    <cellStyle name="SAPBEXinputData 21" xfId="50049"/>
    <cellStyle name="SAPBEXinputData 21 2" xfId="50050"/>
    <cellStyle name="SAPBEXinputData 22" xfId="50051"/>
    <cellStyle name="SAPBEXinputData 22 2" xfId="50052"/>
    <cellStyle name="SAPBEXinputData 23" xfId="50053"/>
    <cellStyle name="SAPBEXinputData 23 2" xfId="50054"/>
    <cellStyle name="SAPBEXinputData 24" xfId="50055"/>
    <cellStyle name="SAPBEXinputData 24 2" xfId="50056"/>
    <cellStyle name="SAPBEXinputData 25" xfId="50057"/>
    <cellStyle name="SAPBEXinputData 26" xfId="50058"/>
    <cellStyle name="SAPBEXinputData 27" xfId="50059"/>
    <cellStyle name="SAPBEXinputData 28" xfId="50060"/>
    <cellStyle name="SAPBEXinputData 29" xfId="50061"/>
    <cellStyle name="SAPBEXinputData 3" xfId="50062"/>
    <cellStyle name="SAPBEXinputData 3 2" xfId="50063"/>
    <cellStyle name="SAPBEXinputData 3 3" xfId="50064"/>
    <cellStyle name="SAPBEXinputData 3 3 2" xfId="50065"/>
    <cellStyle name="SAPBEXinputData 3 3 2 2" xfId="50066"/>
    <cellStyle name="SAPBEXinputData 3 3 3" xfId="50067"/>
    <cellStyle name="SAPBEXinputData 3 4" xfId="50068"/>
    <cellStyle name="SAPBEXinputData 3 4 2" xfId="50069"/>
    <cellStyle name="SAPBEXinputData 3 4 2 2" xfId="50070"/>
    <cellStyle name="SAPBEXinputData 3 4 3" xfId="50071"/>
    <cellStyle name="SAPBEXinputData 3_Other Benefits Allocation %" xfId="50072"/>
    <cellStyle name="SAPBEXinputData 30" xfId="50073"/>
    <cellStyle name="SAPBEXinputData 31" xfId="50074"/>
    <cellStyle name="SAPBEXinputData 32" xfId="50075"/>
    <cellStyle name="SAPBEXinputData 33" xfId="50076"/>
    <cellStyle name="SAPBEXinputData 34" xfId="50077"/>
    <cellStyle name="SAPBEXinputData 35" xfId="50078"/>
    <cellStyle name="SAPBEXinputData 36" xfId="50079"/>
    <cellStyle name="SAPBEXinputData 37" xfId="50080"/>
    <cellStyle name="SAPBEXinputData 4" xfId="50081"/>
    <cellStyle name="SAPBEXinputData 4 2" xfId="50082"/>
    <cellStyle name="SAPBEXinputData 4 2 2" xfId="50083"/>
    <cellStyle name="SAPBEXinputData 4 2 2 2" xfId="50084"/>
    <cellStyle name="SAPBEXinputData 4 2 2 2 2" xfId="50085"/>
    <cellStyle name="SAPBEXinputData 4 2 2 2 2 2" xfId="50086"/>
    <cellStyle name="SAPBEXinputData 4 2 2 2 3" xfId="50087"/>
    <cellStyle name="SAPBEXinputData 4 2 2 3" xfId="50088"/>
    <cellStyle name="SAPBEXinputData 4 2 2 3 2" xfId="50089"/>
    <cellStyle name="SAPBEXinputData 4 2 2 3 2 2" xfId="50090"/>
    <cellStyle name="SAPBEXinputData 4 2 2 3 3" xfId="50091"/>
    <cellStyle name="SAPBEXinputData 4 2 2 4" xfId="50092"/>
    <cellStyle name="SAPBEXinputData 4 2 2 4 2" xfId="50093"/>
    <cellStyle name="SAPBEXinputData 4 2 2 5" xfId="50094"/>
    <cellStyle name="SAPBEXinputData 4 2 2 5 2" xfId="50095"/>
    <cellStyle name="SAPBEXinputData 4 2 2 6" xfId="50096"/>
    <cellStyle name="SAPBEXinputData 4 2 3" xfId="50097"/>
    <cellStyle name="SAPBEXinputData 4 2 3 2" xfId="50098"/>
    <cellStyle name="SAPBEXinputData 4 2 3 2 2" xfId="50099"/>
    <cellStyle name="SAPBEXinputData 4 2 3 2 2 2" xfId="50100"/>
    <cellStyle name="SAPBEXinputData 4 2 3 2 3" xfId="50101"/>
    <cellStyle name="SAPBEXinputData 4 2 3 3" xfId="50102"/>
    <cellStyle name="SAPBEXinputData 4 2 3 3 2" xfId="50103"/>
    <cellStyle name="SAPBEXinputData 4 2 3 3 2 2" xfId="50104"/>
    <cellStyle name="SAPBEXinputData 4 2 3 3 3" xfId="50105"/>
    <cellStyle name="SAPBEXinputData 4 2 3 4" xfId="50106"/>
    <cellStyle name="SAPBEXinputData 4 2 3 4 2" xfId="50107"/>
    <cellStyle name="SAPBEXinputData 4 2 3 5" xfId="50108"/>
    <cellStyle name="SAPBEXinputData 4 2 3 5 2" xfId="50109"/>
    <cellStyle name="SAPBEXinputData 4 2 3 6" xfId="50110"/>
    <cellStyle name="SAPBEXinputData 4 2 4" xfId="50111"/>
    <cellStyle name="SAPBEXinputData 4 2 4 2" xfId="50112"/>
    <cellStyle name="SAPBEXinputData 4 2 4 2 2" xfId="50113"/>
    <cellStyle name="SAPBEXinputData 4 2 4 2 2 2" xfId="50114"/>
    <cellStyle name="SAPBEXinputData 4 2 4 2 3" xfId="50115"/>
    <cellStyle name="SAPBEXinputData 4 2 4 3" xfId="50116"/>
    <cellStyle name="SAPBEXinputData 4 2 4 3 2" xfId="50117"/>
    <cellStyle name="SAPBEXinputData 4 2 4 3 2 2" xfId="50118"/>
    <cellStyle name="SAPBEXinputData 4 2 4 3 3" xfId="50119"/>
    <cellStyle name="SAPBEXinputData 4 2 4 4" xfId="50120"/>
    <cellStyle name="SAPBEXinputData 4 2 4 4 2" xfId="50121"/>
    <cellStyle name="SAPBEXinputData 4 2 4 5" xfId="50122"/>
    <cellStyle name="SAPBEXinputData 4 2 4 5 2" xfId="50123"/>
    <cellStyle name="SAPBEXinputData 4 2 4 6" xfId="50124"/>
    <cellStyle name="SAPBEXinputData 4 2 5" xfId="50125"/>
    <cellStyle name="SAPBEXinputData 4 2 5 2" xfId="50126"/>
    <cellStyle name="SAPBEXinputData 4 2 5 2 2" xfId="50127"/>
    <cellStyle name="SAPBEXinputData 4 2 5 3" xfId="50128"/>
    <cellStyle name="SAPBEXinputData 4 2 6" xfId="50129"/>
    <cellStyle name="SAPBEXinputData 4 2_Other Benefits Allocation %" xfId="50130"/>
    <cellStyle name="SAPBEXinputData 4 3" xfId="50131"/>
    <cellStyle name="SAPBEXinputData 4 3 2" xfId="50132"/>
    <cellStyle name="SAPBEXinputData 4 3 3" xfId="50133"/>
    <cellStyle name="SAPBEXinputData 4 3_Other Benefits Allocation %" xfId="50134"/>
    <cellStyle name="SAPBEXinputData 4 4" xfId="50135"/>
    <cellStyle name="SAPBEXinputData 4 4 2" xfId="50136"/>
    <cellStyle name="SAPBEXinputData 4 4 2 2" xfId="50137"/>
    <cellStyle name="SAPBEXinputData 4 4 2 2 2" xfId="50138"/>
    <cellStyle name="SAPBEXinputData 4 4 2 2 2 2" xfId="50139"/>
    <cellStyle name="SAPBEXinputData 4 4 2 2 3" xfId="50140"/>
    <cellStyle name="SAPBEXinputData 4 4 2 3" xfId="50141"/>
    <cellStyle name="SAPBEXinputData 4 4 2 3 2" xfId="50142"/>
    <cellStyle name="SAPBEXinputData 4 4 2 3 2 2" xfId="50143"/>
    <cellStyle name="SAPBEXinputData 4 4 2 3 3" xfId="50144"/>
    <cellStyle name="SAPBEXinputData 4 4 2 4" xfId="50145"/>
    <cellStyle name="SAPBEXinputData 4 4 2 4 2" xfId="50146"/>
    <cellStyle name="SAPBEXinputData 4 4 2 5" xfId="50147"/>
    <cellStyle name="SAPBEXinputData 4 4 2 5 2" xfId="50148"/>
    <cellStyle name="SAPBEXinputData 4 4 2 6" xfId="50149"/>
    <cellStyle name="SAPBEXinputData 4 4 3" xfId="50150"/>
    <cellStyle name="SAPBEXinputData 4 4 3 2" xfId="50151"/>
    <cellStyle name="SAPBEXinputData 4 4 3 2 2" xfId="50152"/>
    <cellStyle name="SAPBEXinputData 4 4 3 2 2 2" xfId="50153"/>
    <cellStyle name="SAPBEXinputData 4 4 3 2 3" xfId="50154"/>
    <cellStyle name="SAPBEXinputData 4 4 3 3" xfId="50155"/>
    <cellStyle name="SAPBEXinputData 4 4 3 3 2" xfId="50156"/>
    <cellStyle name="SAPBEXinputData 4 4 3 3 2 2" xfId="50157"/>
    <cellStyle name="SAPBEXinputData 4 4 3 3 3" xfId="50158"/>
    <cellStyle name="SAPBEXinputData 4 4 3 4" xfId="50159"/>
    <cellStyle name="SAPBEXinputData 4 4 3 4 2" xfId="50160"/>
    <cellStyle name="SAPBEXinputData 4 4 3 5" xfId="50161"/>
    <cellStyle name="SAPBEXinputData 4 4 3 5 2" xfId="50162"/>
    <cellStyle name="SAPBEXinputData 4 4 3 6" xfId="50163"/>
    <cellStyle name="SAPBEXinputData 4 4 4" xfId="50164"/>
    <cellStyle name="SAPBEXinputData 4 4 4 2" xfId="50165"/>
    <cellStyle name="SAPBEXinputData 4 4 4 2 2" xfId="50166"/>
    <cellStyle name="SAPBEXinputData 4 4 4 3" xfId="50167"/>
    <cellStyle name="SAPBEXinputData 4 4 5" xfId="50168"/>
    <cellStyle name="SAPBEXinputData 4 4 5 2" xfId="50169"/>
    <cellStyle name="SAPBEXinputData 4 4 5 2 2" xfId="50170"/>
    <cellStyle name="SAPBEXinputData 4 4 5 3" xfId="50171"/>
    <cellStyle name="SAPBEXinputData 4 4 6" xfId="50172"/>
    <cellStyle name="SAPBEXinputData 4 4 6 2" xfId="50173"/>
    <cellStyle name="SAPBEXinputData 4 4 7" xfId="50174"/>
    <cellStyle name="SAPBEXinputData 4 4 7 2" xfId="50175"/>
    <cellStyle name="SAPBEXinputData 4 4 8" xfId="50176"/>
    <cellStyle name="SAPBEXinputData 4 4_Other Benefits Allocation %" xfId="50177"/>
    <cellStyle name="SAPBEXinputData 4 5" xfId="50178"/>
    <cellStyle name="SAPBEXinputData 4 5 2" xfId="50179"/>
    <cellStyle name="SAPBEXinputData 4 5 2 2" xfId="50180"/>
    <cellStyle name="SAPBEXinputData 4 5 3" xfId="50181"/>
    <cellStyle name="SAPBEXinputData 4 6" xfId="50182"/>
    <cellStyle name="SAPBEXinputData 4_401K Summary" xfId="50183"/>
    <cellStyle name="SAPBEXinputData 5" xfId="50184"/>
    <cellStyle name="SAPBEXinputData 5 2" xfId="50185"/>
    <cellStyle name="SAPBEXinputData 5 2 2" xfId="50186"/>
    <cellStyle name="SAPBEXinputData 5 2 2 2" xfId="50187"/>
    <cellStyle name="SAPBEXinputData 5 2 2 2 2" xfId="50188"/>
    <cellStyle name="SAPBEXinputData 5 2 2 2 2 2" xfId="50189"/>
    <cellStyle name="SAPBEXinputData 5 2 2 2 3" xfId="50190"/>
    <cellStyle name="SAPBEXinputData 5 2 2 3" xfId="50191"/>
    <cellStyle name="SAPBEXinputData 5 2 2 3 2" xfId="50192"/>
    <cellStyle name="SAPBEXinputData 5 2 2 3 2 2" xfId="50193"/>
    <cellStyle name="SAPBEXinputData 5 2 2 3 3" xfId="50194"/>
    <cellStyle name="SAPBEXinputData 5 2 2 4" xfId="50195"/>
    <cellStyle name="SAPBEXinputData 5 2 2 4 2" xfId="50196"/>
    <cellStyle name="SAPBEXinputData 5 2 2 5" xfId="50197"/>
    <cellStyle name="SAPBEXinputData 5 2 2 5 2" xfId="50198"/>
    <cellStyle name="SAPBEXinputData 5 2 2 6" xfId="50199"/>
    <cellStyle name="SAPBEXinputData 5 2 3" xfId="50200"/>
    <cellStyle name="SAPBEXinputData 5 2 3 2" xfId="50201"/>
    <cellStyle name="SAPBEXinputData 5 2 3 2 2" xfId="50202"/>
    <cellStyle name="SAPBEXinputData 5 2 3 2 2 2" xfId="50203"/>
    <cellStyle name="SAPBEXinputData 5 2 3 2 3" xfId="50204"/>
    <cellStyle name="SAPBEXinputData 5 2 3 3" xfId="50205"/>
    <cellStyle name="SAPBEXinputData 5 2 3 3 2" xfId="50206"/>
    <cellStyle name="SAPBEXinputData 5 2 3 3 2 2" xfId="50207"/>
    <cellStyle name="SAPBEXinputData 5 2 3 3 3" xfId="50208"/>
    <cellStyle name="SAPBEXinputData 5 2 3 4" xfId="50209"/>
    <cellStyle name="SAPBEXinputData 5 2 3 4 2" xfId="50210"/>
    <cellStyle name="SAPBEXinputData 5 2 3 5" xfId="50211"/>
    <cellStyle name="SAPBEXinputData 5 2 3 5 2" xfId="50212"/>
    <cellStyle name="SAPBEXinputData 5 2 3 6" xfId="50213"/>
    <cellStyle name="SAPBEXinputData 5 2 4" xfId="50214"/>
    <cellStyle name="SAPBEXinputData 5 2 4 2" xfId="50215"/>
    <cellStyle name="SAPBEXinputData 5 2 4 2 2" xfId="50216"/>
    <cellStyle name="SAPBEXinputData 5 2 4 2 2 2" xfId="50217"/>
    <cellStyle name="SAPBEXinputData 5 2 4 2 3" xfId="50218"/>
    <cellStyle name="SAPBEXinputData 5 2 4 3" xfId="50219"/>
    <cellStyle name="SAPBEXinputData 5 2 4 3 2" xfId="50220"/>
    <cellStyle name="SAPBEXinputData 5 2 4 3 2 2" xfId="50221"/>
    <cellStyle name="SAPBEXinputData 5 2 4 3 3" xfId="50222"/>
    <cellStyle name="SAPBEXinputData 5 2 4 4" xfId="50223"/>
    <cellStyle name="SAPBEXinputData 5 2 4 4 2" xfId="50224"/>
    <cellStyle name="SAPBEXinputData 5 2 4 5" xfId="50225"/>
    <cellStyle name="SAPBEXinputData 5 2 4 5 2" xfId="50226"/>
    <cellStyle name="SAPBEXinputData 5 2 4 6" xfId="50227"/>
    <cellStyle name="SAPBEXinputData 5 2 5" xfId="50228"/>
    <cellStyle name="SAPBEXinputData 5 2 5 2" xfId="50229"/>
    <cellStyle name="SAPBEXinputData 5 2 5 2 2" xfId="50230"/>
    <cellStyle name="SAPBEXinputData 5 2 5 3" xfId="50231"/>
    <cellStyle name="SAPBEXinputData 5 2 6" xfId="50232"/>
    <cellStyle name="SAPBEXinputData 5 2_Other Benefits Allocation %" xfId="50233"/>
    <cellStyle name="SAPBEXinputData 5 3" xfId="50234"/>
    <cellStyle name="SAPBEXinputData 5 3 2" xfId="50235"/>
    <cellStyle name="SAPBEXinputData 5 3 2 2" xfId="50236"/>
    <cellStyle name="SAPBEXinputData 5 3 2 2 2" xfId="50237"/>
    <cellStyle name="SAPBEXinputData 5 3 2 2 2 2" xfId="50238"/>
    <cellStyle name="SAPBEXinputData 5 3 2 2 3" xfId="50239"/>
    <cellStyle name="SAPBEXinputData 5 3 2 3" xfId="50240"/>
    <cellStyle name="SAPBEXinputData 5 3 2 3 2" xfId="50241"/>
    <cellStyle name="SAPBEXinputData 5 3 2 3 2 2" xfId="50242"/>
    <cellStyle name="SAPBEXinputData 5 3 2 3 3" xfId="50243"/>
    <cellStyle name="SAPBEXinputData 5 3 2 4" xfId="50244"/>
    <cellStyle name="SAPBEXinputData 5 3 2 4 2" xfId="50245"/>
    <cellStyle name="SAPBEXinputData 5 3 2 5" xfId="50246"/>
    <cellStyle name="SAPBEXinputData 5 3 2 5 2" xfId="50247"/>
    <cellStyle name="SAPBEXinputData 5 3 2 6" xfId="50248"/>
    <cellStyle name="SAPBEXinputData 5 3 3" xfId="50249"/>
    <cellStyle name="SAPBEXinputData 5 3 3 2" xfId="50250"/>
    <cellStyle name="SAPBEXinputData 5 3 3 2 2" xfId="50251"/>
    <cellStyle name="SAPBEXinputData 5 3 3 2 2 2" xfId="50252"/>
    <cellStyle name="SAPBEXinputData 5 3 3 2 3" xfId="50253"/>
    <cellStyle name="SAPBEXinputData 5 3 3 3" xfId="50254"/>
    <cellStyle name="SAPBEXinputData 5 3 3 3 2" xfId="50255"/>
    <cellStyle name="SAPBEXinputData 5 3 3 3 2 2" xfId="50256"/>
    <cellStyle name="SAPBEXinputData 5 3 3 3 3" xfId="50257"/>
    <cellStyle name="SAPBEXinputData 5 3 3 4" xfId="50258"/>
    <cellStyle name="SAPBEXinputData 5 3 3 4 2" xfId="50259"/>
    <cellStyle name="SAPBEXinputData 5 3 3 5" xfId="50260"/>
    <cellStyle name="SAPBEXinputData 5 3 3 5 2" xfId="50261"/>
    <cellStyle name="SAPBEXinputData 5 3 3 6" xfId="50262"/>
    <cellStyle name="SAPBEXinputData 5 3 4" xfId="50263"/>
    <cellStyle name="SAPBEXinputData 5 3 4 2" xfId="50264"/>
    <cellStyle name="SAPBEXinputData 5 3 4 2 2" xfId="50265"/>
    <cellStyle name="SAPBEXinputData 5 3 4 3" xfId="50266"/>
    <cellStyle name="SAPBEXinputData 5 3 5" xfId="50267"/>
    <cellStyle name="SAPBEXinputData 5 3 5 2" xfId="50268"/>
    <cellStyle name="SAPBEXinputData 5 3 5 2 2" xfId="50269"/>
    <cellStyle name="SAPBEXinputData 5 3 5 3" xfId="50270"/>
    <cellStyle name="SAPBEXinputData 5 3 6" xfId="50271"/>
    <cellStyle name="SAPBEXinputData 5 3 6 2" xfId="50272"/>
    <cellStyle name="SAPBEXinputData 5 3 7" xfId="50273"/>
    <cellStyle name="SAPBEXinputData 5 3 7 2" xfId="50274"/>
    <cellStyle name="SAPBEXinputData 5 3 8" xfId="50275"/>
    <cellStyle name="SAPBEXinputData 5 3_Other Benefits Allocation %" xfId="50276"/>
    <cellStyle name="SAPBEXinputData 5 4" xfId="50277"/>
    <cellStyle name="SAPBEXinputData 5 4 2" xfId="50278"/>
    <cellStyle name="SAPBEXinputData 5 4 2 2" xfId="50279"/>
    <cellStyle name="SAPBEXinputData 5 4 3" xfId="50280"/>
    <cellStyle name="SAPBEXinputData 5 5" xfId="50281"/>
    <cellStyle name="SAPBEXinputData 5_401K Summary" xfId="50282"/>
    <cellStyle name="SAPBEXinputData 6" xfId="50283"/>
    <cellStyle name="SAPBEXinputData 7" xfId="50284"/>
    <cellStyle name="SAPBEXinputData 7 2" xfId="50285"/>
    <cellStyle name="SAPBEXinputData 7 2 2" xfId="50286"/>
    <cellStyle name="SAPBEXinputData 7 2 2 2" xfId="50287"/>
    <cellStyle name="SAPBEXinputData 7 2 2 2 2" xfId="50288"/>
    <cellStyle name="SAPBEXinputData 7 2 2 3" xfId="50289"/>
    <cellStyle name="SAPBEXinputData 7 2 3" xfId="50290"/>
    <cellStyle name="SAPBEXinputData 7 2 3 2" xfId="50291"/>
    <cellStyle name="SAPBEXinputData 7 2 3 2 2" xfId="50292"/>
    <cellStyle name="SAPBEXinputData 7 2 3 3" xfId="50293"/>
    <cellStyle name="SAPBEXinputData 7 2 4" xfId="50294"/>
    <cellStyle name="SAPBEXinputData 7 2 4 2" xfId="50295"/>
    <cellStyle name="SAPBEXinputData 7 2 5" xfId="50296"/>
    <cellStyle name="SAPBEXinputData 7 2 5 2" xfId="50297"/>
    <cellStyle name="SAPBEXinputData 7 2 6" xfId="50298"/>
    <cellStyle name="SAPBEXinputData 7 3" xfId="50299"/>
    <cellStyle name="SAPBEXinputData 7 3 2" xfId="50300"/>
    <cellStyle name="SAPBEXinputData 7 3 2 2" xfId="50301"/>
    <cellStyle name="SAPBEXinputData 7 3 2 2 2" xfId="50302"/>
    <cellStyle name="SAPBEXinputData 7 3 2 3" xfId="50303"/>
    <cellStyle name="SAPBEXinputData 7 3 3" xfId="50304"/>
    <cellStyle name="SAPBEXinputData 7 3 3 2" xfId="50305"/>
    <cellStyle name="SAPBEXinputData 7 3 3 2 2" xfId="50306"/>
    <cellStyle name="SAPBEXinputData 7 3 3 3" xfId="50307"/>
    <cellStyle name="SAPBEXinputData 7 3 4" xfId="50308"/>
    <cellStyle name="SAPBEXinputData 7 3 4 2" xfId="50309"/>
    <cellStyle name="SAPBEXinputData 7 3 5" xfId="50310"/>
    <cellStyle name="SAPBEXinputData 7 3 5 2" xfId="50311"/>
    <cellStyle name="SAPBEXinputData 7 3 6" xfId="50312"/>
    <cellStyle name="SAPBEXinputData 7 4" xfId="50313"/>
    <cellStyle name="SAPBEXinputData 7 4 2" xfId="50314"/>
    <cellStyle name="SAPBEXinputData 7 4 2 2" xfId="50315"/>
    <cellStyle name="SAPBEXinputData 7 4 2 2 2" xfId="50316"/>
    <cellStyle name="SAPBEXinputData 7 4 2 3" xfId="50317"/>
    <cellStyle name="SAPBEXinputData 7 4 3" xfId="50318"/>
    <cellStyle name="SAPBEXinputData 7 4 3 2" xfId="50319"/>
    <cellStyle name="SAPBEXinputData 7 4 3 2 2" xfId="50320"/>
    <cellStyle name="SAPBEXinputData 7 4 3 3" xfId="50321"/>
    <cellStyle name="SAPBEXinputData 7 4 4" xfId="50322"/>
    <cellStyle name="SAPBEXinputData 7 4 4 2" xfId="50323"/>
    <cellStyle name="SAPBEXinputData 7 4 5" xfId="50324"/>
    <cellStyle name="SAPBEXinputData 7 4 5 2" xfId="50325"/>
    <cellStyle name="SAPBEXinputData 7 4 6" xfId="50326"/>
    <cellStyle name="SAPBEXinputData 7 5" xfId="50327"/>
    <cellStyle name="SAPBEXinputData 7 5 2" xfId="50328"/>
    <cellStyle name="SAPBEXinputData 7 5 2 2" xfId="50329"/>
    <cellStyle name="SAPBEXinputData 7 5 3" xfId="50330"/>
    <cellStyle name="SAPBEXinputData 7 6" xfId="50331"/>
    <cellStyle name="SAPBEXinputData 7_Other Benefits Allocation %" xfId="50332"/>
    <cellStyle name="SAPBEXinputData 8" xfId="50333"/>
    <cellStyle name="SAPBEXinputData 8 2" xfId="50334"/>
    <cellStyle name="SAPBEXinputData 8 3" xfId="50335"/>
    <cellStyle name="SAPBEXinputData 8_Other Benefits Allocation %" xfId="50336"/>
    <cellStyle name="SAPBEXinputData 9" xfId="50337"/>
    <cellStyle name="SAPBEXinputData 9 2" xfId="50338"/>
    <cellStyle name="SAPBEXinputData 9 3" xfId="50339"/>
    <cellStyle name="SAPBEXinputData 9_Other Benefits Allocation %" xfId="50340"/>
    <cellStyle name="SAPBEXinputData_3) LTD 2014 FPL Exp Mid Yr" xfId="50341"/>
    <cellStyle name="SAPBEXItemHeader" xfId="50342"/>
    <cellStyle name="SAPBEXItemHeader 10" xfId="50343"/>
    <cellStyle name="SAPBEXItemHeader 10 2" xfId="50344"/>
    <cellStyle name="SAPBEXItemHeader 10 2 2" xfId="50345"/>
    <cellStyle name="SAPBEXItemHeader 10 2 3" xfId="50346"/>
    <cellStyle name="SAPBEXItemHeader 10 3" xfId="50347"/>
    <cellStyle name="SAPBEXItemHeader 10 4" xfId="50348"/>
    <cellStyle name="SAPBEXItemHeader 11" xfId="50349"/>
    <cellStyle name="SAPBEXItemHeader 11 2" xfId="50350"/>
    <cellStyle name="SAPBEXItemHeader 11 3" xfId="50351"/>
    <cellStyle name="SAPBEXItemHeader 12" xfId="50352"/>
    <cellStyle name="SAPBEXItemHeader 12 2" xfId="50353"/>
    <cellStyle name="SAPBEXItemHeader 12 3" xfId="50354"/>
    <cellStyle name="SAPBEXItemHeader 13" xfId="50355"/>
    <cellStyle name="SAPBEXItemHeader 13 2" xfId="50356"/>
    <cellStyle name="SAPBEXItemHeader 13 3" xfId="50357"/>
    <cellStyle name="SAPBEXItemHeader 14" xfId="50358"/>
    <cellStyle name="SAPBEXItemHeader 14 2" xfId="50359"/>
    <cellStyle name="SAPBEXItemHeader 14 3" xfId="50360"/>
    <cellStyle name="SAPBEXItemHeader 15" xfId="50361"/>
    <cellStyle name="SAPBEXItemHeader 15 2" xfId="50362"/>
    <cellStyle name="SAPBEXItemHeader 15 3" xfId="50363"/>
    <cellStyle name="SAPBEXItemHeader 16" xfId="50364"/>
    <cellStyle name="SAPBEXItemHeader 17" xfId="50365"/>
    <cellStyle name="SAPBEXItemHeader 2" xfId="50366"/>
    <cellStyle name="SAPBEXItemHeader 2 10" xfId="50367"/>
    <cellStyle name="SAPBEXItemHeader 2 10 2" xfId="50368"/>
    <cellStyle name="SAPBEXItemHeader 2 10 3" xfId="50369"/>
    <cellStyle name="SAPBEXItemHeader 2 11" xfId="50370"/>
    <cellStyle name="SAPBEXItemHeader 2 11 2" xfId="50371"/>
    <cellStyle name="SAPBEXItemHeader 2 11 3" xfId="50372"/>
    <cellStyle name="SAPBEXItemHeader 2 12" xfId="50373"/>
    <cellStyle name="SAPBEXItemHeader 2 12 2" xfId="50374"/>
    <cellStyle name="SAPBEXItemHeader 2 12 3" xfId="50375"/>
    <cellStyle name="SAPBEXItemHeader 2 13" xfId="50376"/>
    <cellStyle name="SAPBEXItemHeader 2 13 2" xfId="50377"/>
    <cellStyle name="SAPBEXItemHeader 2 13 3" xfId="50378"/>
    <cellStyle name="SAPBEXItemHeader 2 14" xfId="50379"/>
    <cellStyle name="SAPBEXItemHeader 2 14 2" xfId="50380"/>
    <cellStyle name="SAPBEXItemHeader 2 14 3" xfId="50381"/>
    <cellStyle name="SAPBEXItemHeader 2 15" xfId="50382"/>
    <cellStyle name="SAPBEXItemHeader 2 16" xfId="50383"/>
    <cellStyle name="SAPBEXItemHeader 2 2" xfId="50384"/>
    <cellStyle name="SAPBEXItemHeader 2 2 10" xfId="50385"/>
    <cellStyle name="SAPBEXItemHeader 2 2 10 2" xfId="50386"/>
    <cellStyle name="SAPBEXItemHeader 2 2 10 3" xfId="50387"/>
    <cellStyle name="SAPBEXItemHeader 2 2 11" xfId="50388"/>
    <cellStyle name="SAPBEXItemHeader 2 2 12" xfId="50389"/>
    <cellStyle name="SAPBEXItemHeader 2 2 2" xfId="50390"/>
    <cellStyle name="SAPBEXItemHeader 2 2 2 2" xfId="50391"/>
    <cellStyle name="SAPBEXItemHeader 2 2 2 2 2" xfId="50392"/>
    <cellStyle name="SAPBEXItemHeader 2 2 2 2 2 2" xfId="50393"/>
    <cellStyle name="SAPBEXItemHeader 2 2 2 2 2 3" xfId="50394"/>
    <cellStyle name="SAPBEXItemHeader 2 2 2 2 3" xfId="50395"/>
    <cellStyle name="SAPBEXItemHeader 2 2 2 2 4" xfId="50396"/>
    <cellStyle name="SAPBEXItemHeader 2 2 2 3" xfId="50397"/>
    <cellStyle name="SAPBEXItemHeader 2 2 2 3 2" xfId="50398"/>
    <cellStyle name="SAPBEXItemHeader 2 2 2 3 2 2" xfId="50399"/>
    <cellStyle name="SAPBEXItemHeader 2 2 2 3 2 3" xfId="50400"/>
    <cellStyle name="SAPBEXItemHeader 2 2 2 3 3" xfId="50401"/>
    <cellStyle name="SAPBEXItemHeader 2 2 2 3 4" xfId="50402"/>
    <cellStyle name="SAPBEXItemHeader 2 2 2 4" xfId="50403"/>
    <cellStyle name="SAPBEXItemHeader 2 2 2 4 2" xfId="50404"/>
    <cellStyle name="SAPBEXItemHeader 2 2 2 4 2 2" xfId="50405"/>
    <cellStyle name="SAPBEXItemHeader 2 2 2 4 2 3" xfId="50406"/>
    <cellStyle name="SAPBEXItemHeader 2 2 2 4 3" xfId="50407"/>
    <cellStyle name="SAPBEXItemHeader 2 2 2 4 4" xfId="50408"/>
    <cellStyle name="SAPBEXItemHeader 2 2 2 5" xfId="50409"/>
    <cellStyle name="SAPBEXItemHeader 2 2 2 5 2" xfId="50410"/>
    <cellStyle name="SAPBEXItemHeader 2 2 2 5 2 2" xfId="50411"/>
    <cellStyle name="SAPBEXItemHeader 2 2 2 5 2 3" xfId="50412"/>
    <cellStyle name="SAPBEXItemHeader 2 2 2 5 3" xfId="50413"/>
    <cellStyle name="SAPBEXItemHeader 2 2 2 5 4" xfId="50414"/>
    <cellStyle name="SAPBEXItemHeader 2 2 2 6" xfId="50415"/>
    <cellStyle name="SAPBEXItemHeader 2 2 2 6 2" xfId="50416"/>
    <cellStyle name="SAPBEXItemHeader 2 2 2 6 2 2" xfId="50417"/>
    <cellStyle name="SAPBEXItemHeader 2 2 2 6 2 3" xfId="50418"/>
    <cellStyle name="SAPBEXItemHeader 2 2 2 6 3" xfId="50419"/>
    <cellStyle name="SAPBEXItemHeader 2 2 2 6 4" xfId="50420"/>
    <cellStyle name="SAPBEXItemHeader 2 2 2 7" xfId="50421"/>
    <cellStyle name="SAPBEXItemHeader 2 2 2 7 2" xfId="50422"/>
    <cellStyle name="SAPBEXItemHeader 2 2 2 7 3" xfId="50423"/>
    <cellStyle name="SAPBEXItemHeader 2 2 2 8" xfId="50424"/>
    <cellStyle name="SAPBEXItemHeader 2 2 2 9" xfId="50425"/>
    <cellStyle name="SAPBEXItemHeader 2 2 3" xfId="50426"/>
    <cellStyle name="SAPBEXItemHeader 2 2 3 2" xfId="50427"/>
    <cellStyle name="SAPBEXItemHeader 2 2 3 2 2" xfId="50428"/>
    <cellStyle name="SAPBEXItemHeader 2 2 3 2 2 2" xfId="50429"/>
    <cellStyle name="SAPBEXItemHeader 2 2 3 2 2 3" xfId="50430"/>
    <cellStyle name="SAPBEXItemHeader 2 2 3 2 3" xfId="50431"/>
    <cellStyle name="SAPBEXItemHeader 2 2 3 2 4" xfId="50432"/>
    <cellStyle name="SAPBEXItemHeader 2 2 3 3" xfId="50433"/>
    <cellStyle name="SAPBEXItemHeader 2 2 3 3 2" xfId="50434"/>
    <cellStyle name="SAPBEXItemHeader 2 2 3 3 2 2" xfId="50435"/>
    <cellStyle name="SAPBEXItemHeader 2 2 3 3 2 3" xfId="50436"/>
    <cellStyle name="SAPBEXItemHeader 2 2 3 3 3" xfId="50437"/>
    <cellStyle name="SAPBEXItemHeader 2 2 3 3 4" xfId="50438"/>
    <cellStyle name="SAPBEXItemHeader 2 2 3 4" xfId="50439"/>
    <cellStyle name="SAPBEXItemHeader 2 2 3 4 2" xfId="50440"/>
    <cellStyle name="SAPBEXItemHeader 2 2 3 4 2 2" xfId="50441"/>
    <cellStyle name="SAPBEXItemHeader 2 2 3 4 2 3" xfId="50442"/>
    <cellStyle name="SAPBEXItemHeader 2 2 3 4 3" xfId="50443"/>
    <cellStyle name="SAPBEXItemHeader 2 2 3 4 4" xfId="50444"/>
    <cellStyle name="SAPBEXItemHeader 2 2 3 5" xfId="50445"/>
    <cellStyle name="SAPBEXItemHeader 2 2 3 5 2" xfId="50446"/>
    <cellStyle name="SAPBEXItemHeader 2 2 3 5 2 2" xfId="50447"/>
    <cellStyle name="SAPBEXItemHeader 2 2 3 5 2 3" xfId="50448"/>
    <cellStyle name="SAPBEXItemHeader 2 2 3 5 3" xfId="50449"/>
    <cellStyle name="SAPBEXItemHeader 2 2 3 5 4" xfId="50450"/>
    <cellStyle name="SAPBEXItemHeader 2 2 3 6" xfId="50451"/>
    <cellStyle name="SAPBEXItemHeader 2 2 3 6 2" xfId="50452"/>
    <cellStyle name="SAPBEXItemHeader 2 2 3 6 2 2" xfId="50453"/>
    <cellStyle name="SAPBEXItemHeader 2 2 3 6 2 3" xfId="50454"/>
    <cellStyle name="SAPBEXItemHeader 2 2 3 6 3" xfId="50455"/>
    <cellStyle name="SAPBEXItemHeader 2 2 3 6 4" xfId="50456"/>
    <cellStyle name="SAPBEXItemHeader 2 2 3 7" xfId="50457"/>
    <cellStyle name="SAPBEXItemHeader 2 2 3 7 2" xfId="50458"/>
    <cellStyle name="SAPBEXItemHeader 2 2 3 7 3" xfId="50459"/>
    <cellStyle name="SAPBEXItemHeader 2 2 3 8" xfId="50460"/>
    <cellStyle name="SAPBEXItemHeader 2 2 3 9" xfId="50461"/>
    <cellStyle name="SAPBEXItemHeader 2 2 4" xfId="50462"/>
    <cellStyle name="SAPBEXItemHeader 2 2 4 2" xfId="50463"/>
    <cellStyle name="SAPBEXItemHeader 2 2 4 2 2" xfId="50464"/>
    <cellStyle name="SAPBEXItemHeader 2 2 4 2 2 2" xfId="50465"/>
    <cellStyle name="SAPBEXItemHeader 2 2 4 2 2 3" xfId="50466"/>
    <cellStyle name="SAPBEXItemHeader 2 2 4 2 3" xfId="50467"/>
    <cellStyle name="SAPBEXItemHeader 2 2 4 2 4" xfId="50468"/>
    <cellStyle name="SAPBEXItemHeader 2 2 4 3" xfId="50469"/>
    <cellStyle name="SAPBEXItemHeader 2 2 4 3 2" xfId="50470"/>
    <cellStyle name="SAPBEXItemHeader 2 2 4 3 2 2" xfId="50471"/>
    <cellStyle name="SAPBEXItemHeader 2 2 4 3 2 3" xfId="50472"/>
    <cellStyle name="SAPBEXItemHeader 2 2 4 3 3" xfId="50473"/>
    <cellStyle name="SAPBEXItemHeader 2 2 4 3 4" xfId="50474"/>
    <cellStyle name="SAPBEXItemHeader 2 2 4 4" xfId="50475"/>
    <cellStyle name="SAPBEXItemHeader 2 2 4 4 2" xfId="50476"/>
    <cellStyle name="SAPBEXItemHeader 2 2 4 4 2 2" xfId="50477"/>
    <cellStyle name="SAPBEXItemHeader 2 2 4 4 2 3" xfId="50478"/>
    <cellStyle name="SAPBEXItemHeader 2 2 4 4 3" xfId="50479"/>
    <cellStyle name="SAPBEXItemHeader 2 2 4 4 4" xfId="50480"/>
    <cellStyle name="SAPBEXItemHeader 2 2 4 5" xfId="50481"/>
    <cellStyle name="SAPBEXItemHeader 2 2 4 5 2" xfId="50482"/>
    <cellStyle name="SAPBEXItemHeader 2 2 4 5 2 2" xfId="50483"/>
    <cellStyle name="SAPBEXItemHeader 2 2 4 5 2 3" xfId="50484"/>
    <cellStyle name="SAPBEXItemHeader 2 2 4 5 3" xfId="50485"/>
    <cellStyle name="SAPBEXItemHeader 2 2 4 5 4" xfId="50486"/>
    <cellStyle name="SAPBEXItemHeader 2 2 4 6" xfId="50487"/>
    <cellStyle name="SAPBEXItemHeader 2 2 4 6 2" xfId="50488"/>
    <cellStyle name="SAPBEXItemHeader 2 2 4 6 2 2" xfId="50489"/>
    <cellStyle name="SAPBEXItemHeader 2 2 4 6 2 3" xfId="50490"/>
    <cellStyle name="SAPBEXItemHeader 2 2 4 6 3" xfId="50491"/>
    <cellStyle name="SAPBEXItemHeader 2 2 4 6 4" xfId="50492"/>
    <cellStyle name="SAPBEXItemHeader 2 2 4 7" xfId="50493"/>
    <cellStyle name="SAPBEXItemHeader 2 2 4 7 2" xfId="50494"/>
    <cellStyle name="SAPBEXItemHeader 2 2 4 7 3" xfId="50495"/>
    <cellStyle name="SAPBEXItemHeader 2 2 4 8" xfId="50496"/>
    <cellStyle name="SAPBEXItemHeader 2 2 4 9" xfId="50497"/>
    <cellStyle name="SAPBEXItemHeader 2 2 5" xfId="50498"/>
    <cellStyle name="SAPBEXItemHeader 2 2 5 2" xfId="50499"/>
    <cellStyle name="SAPBEXItemHeader 2 2 5 2 2" xfId="50500"/>
    <cellStyle name="SAPBEXItemHeader 2 2 5 2 3" xfId="50501"/>
    <cellStyle name="SAPBEXItemHeader 2 2 5 3" xfId="50502"/>
    <cellStyle name="SAPBEXItemHeader 2 2 5 4" xfId="50503"/>
    <cellStyle name="SAPBEXItemHeader 2 2 6" xfId="50504"/>
    <cellStyle name="SAPBEXItemHeader 2 2 6 2" xfId="50505"/>
    <cellStyle name="SAPBEXItemHeader 2 2 6 2 2" xfId="50506"/>
    <cellStyle name="SAPBEXItemHeader 2 2 6 2 3" xfId="50507"/>
    <cellStyle name="SAPBEXItemHeader 2 2 6 3" xfId="50508"/>
    <cellStyle name="SAPBEXItemHeader 2 2 6 4" xfId="50509"/>
    <cellStyle name="SAPBEXItemHeader 2 2 7" xfId="50510"/>
    <cellStyle name="SAPBEXItemHeader 2 2 7 2" xfId="50511"/>
    <cellStyle name="SAPBEXItemHeader 2 2 7 2 2" xfId="50512"/>
    <cellStyle name="SAPBEXItemHeader 2 2 7 2 3" xfId="50513"/>
    <cellStyle name="SAPBEXItemHeader 2 2 7 3" xfId="50514"/>
    <cellStyle name="SAPBEXItemHeader 2 2 7 4" xfId="50515"/>
    <cellStyle name="SAPBEXItemHeader 2 2 8" xfId="50516"/>
    <cellStyle name="SAPBEXItemHeader 2 2 8 2" xfId="50517"/>
    <cellStyle name="SAPBEXItemHeader 2 2 8 2 2" xfId="50518"/>
    <cellStyle name="SAPBEXItemHeader 2 2 8 2 3" xfId="50519"/>
    <cellStyle name="SAPBEXItemHeader 2 2 8 3" xfId="50520"/>
    <cellStyle name="SAPBEXItemHeader 2 2 8 4" xfId="50521"/>
    <cellStyle name="SAPBEXItemHeader 2 2 9" xfId="50522"/>
    <cellStyle name="SAPBEXItemHeader 2 2 9 2" xfId="50523"/>
    <cellStyle name="SAPBEXItemHeader 2 2 9 2 2" xfId="50524"/>
    <cellStyle name="SAPBEXItemHeader 2 2 9 2 3" xfId="50525"/>
    <cellStyle name="SAPBEXItemHeader 2 2 9 3" xfId="50526"/>
    <cellStyle name="SAPBEXItemHeader 2 2 9 4" xfId="50527"/>
    <cellStyle name="SAPBEXItemHeader 2 2_Other Benefits Allocation %" xfId="50528"/>
    <cellStyle name="SAPBEXItemHeader 2 3" xfId="50529"/>
    <cellStyle name="SAPBEXItemHeader 2 3 2" xfId="50530"/>
    <cellStyle name="SAPBEXItemHeader 2 3 2 2" xfId="50531"/>
    <cellStyle name="SAPBEXItemHeader 2 3 2 2 2" xfId="50532"/>
    <cellStyle name="SAPBEXItemHeader 2 3 2 2 3" xfId="50533"/>
    <cellStyle name="SAPBEXItemHeader 2 3 2 3" xfId="50534"/>
    <cellStyle name="SAPBEXItemHeader 2 3 2 4" xfId="50535"/>
    <cellStyle name="SAPBEXItemHeader 2 3 3" xfId="50536"/>
    <cellStyle name="SAPBEXItemHeader 2 3 3 2" xfId="50537"/>
    <cellStyle name="SAPBEXItemHeader 2 3 3 2 2" xfId="50538"/>
    <cellStyle name="SAPBEXItemHeader 2 3 3 2 3" xfId="50539"/>
    <cellStyle name="SAPBEXItemHeader 2 3 3 3" xfId="50540"/>
    <cellStyle name="SAPBEXItemHeader 2 3 3 4" xfId="50541"/>
    <cellStyle name="SAPBEXItemHeader 2 3 4" xfId="50542"/>
    <cellStyle name="SAPBEXItemHeader 2 3 4 2" xfId="50543"/>
    <cellStyle name="SAPBEXItemHeader 2 3 4 2 2" xfId="50544"/>
    <cellStyle name="SAPBEXItemHeader 2 3 4 2 3" xfId="50545"/>
    <cellStyle name="SAPBEXItemHeader 2 3 4 3" xfId="50546"/>
    <cellStyle name="SAPBEXItemHeader 2 3 4 4" xfId="50547"/>
    <cellStyle name="SAPBEXItemHeader 2 3 5" xfId="50548"/>
    <cellStyle name="SAPBEXItemHeader 2 3 5 2" xfId="50549"/>
    <cellStyle name="SAPBEXItemHeader 2 3 5 2 2" xfId="50550"/>
    <cellStyle name="SAPBEXItemHeader 2 3 5 2 3" xfId="50551"/>
    <cellStyle name="SAPBEXItemHeader 2 3 5 3" xfId="50552"/>
    <cellStyle name="SAPBEXItemHeader 2 3 5 4" xfId="50553"/>
    <cellStyle name="SAPBEXItemHeader 2 3 6" xfId="50554"/>
    <cellStyle name="SAPBEXItemHeader 2 3 6 2" xfId="50555"/>
    <cellStyle name="SAPBEXItemHeader 2 3 6 2 2" xfId="50556"/>
    <cellStyle name="SAPBEXItemHeader 2 3 6 2 3" xfId="50557"/>
    <cellStyle name="SAPBEXItemHeader 2 3 6 3" xfId="50558"/>
    <cellStyle name="SAPBEXItemHeader 2 3 6 4" xfId="50559"/>
    <cellStyle name="SAPBEXItemHeader 2 3 7" xfId="50560"/>
    <cellStyle name="SAPBEXItemHeader 2 3 7 2" xfId="50561"/>
    <cellStyle name="SAPBEXItemHeader 2 3 7 3" xfId="50562"/>
    <cellStyle name="SAPBEXItemHeader 2 3 8" xfId="50563"/>
    <cellStyle name="SAPBEXItemHeader 2 3 9" xfId="50564"/>
    <cellStyle name="SAPBEXItemHeader 2 4" xfId="50565"/>
    <cellStyle name="SAPBEXItemHeader 2 4 2" xfId="50566"/>
    <cellStyle name="SAPBEXItemHeader 2 4 2 2" xfId="50567"/>
    <cellStyle name="SAPBEXItemHeader 2 4 2 2 2" xfId="50568"/>
    <cellStyle name="SAPBEXItemHeader 2 4 2 2 3" xfId="50569"/>
    <cellStyle name="SAPBEXItemHeader 2 4 2 3" xfId="50570"/>
    <cellStyle name="SAPBEXItemHeader 2 4 2 4" xfId="50571"/>
    <cellStyle name="SAPBEXItemHeader 2 4 3" xfId="50572"/>
    <cellStyle name="SAPBEXItemHeader 2 4 3 2" xfId="50573"/>
    <cellStyle name="SAPBEXItemHeader 2 4 3 2 2" xfId="50574"/>
    <cellStyle name="SAPBEXItemHeader 2 4 3 2 3" xfId="50575"/>
    <cellStyle name="SAPBEXItemHeader 2 4 3 3" xfId="50576"/>
    <cellStyle name="SAPBEXItemHeader 2 4 3 4" xfId="50577"/>
    <cellStyle name="SAPBEXItemHeader 2 4 4" xfId="50578"/>
    <cellStyle name="SAPBEXItemHeader 2 4 4 2" xfId="50579"/>
    <cellStyle name="SAPBEXItemHeader 2 4 4 2 2" xfId="50580"/>
    <cellStyle name="SAPBEXItemHeader 2 4 4 2 3" xfId="50581"/>
    <cellStyle name="SAPBEXItemHeader 2 4 4 3" xfId="50582"/>
    <cellStyle name="SAPBEXItemHeader 2 4 4 4" xfId="50583"/>
    <cellStyle name="SAPBEXItemHeader 2 4 5" xfId="50584"/>
    <cellStyle name="SAPBEXItemHeader 2 4 5 2" xfId="50585"/>
    <cellStyle name="SAPBEXItemHeader 2 4 5 2 2" xfId="50586"/>
    <cellStyle name="SAPBEXItemHeader 2 4 5 2 3" xfId="50587"/>
    <cellStyle name="SAPBEXItemHeader 2 4 5 3" xfId="50588"/>
    <cellStyle name="SAPBEXItemHeader 2 4 5 4" xfId="50589"/>
    <cellStyle name="SAPBEXItemHeader 2 4 6" xfId="50590"/>
    <cellStyle name="SAPBEXItemHeader 2 4 6 2" xfId="50591"/>
    <cellStyle name="SAPBEXItemHeader 2 4 6 2 2" xfId="50592"/>
    <cellStyle name="SAPBEXItemHeader 2 4 6 2 3" xfId="50593"/>
    <cellStyle name="SAPBEXItemHeader 2 4 6 3" xfId="50594"/>
    <cellStyle name="SAPBEXItemHeader 2 4 6 4" xfId="50595"/>
    <cellStyle name="SAPBEXItemHeader 2 4 7" xfId="50596"/>
    <cellStyle name="SAPBEXItemHeader 2 4 7 2" xfId="50597"/>
    <cellStyle name="SAPBEXItemHeader 2 4 7 3" xfId="50598"/>
    <cellStyle name="SAPBEXItemHeader 2 4 8" xfId="50599"/>
    <cellStyle name="SAPBEXItemHeader 2 4 9" xfId="50600"/>
    <cellStyle name="SAPBEXItemHeader 2 5" xfId="50601"/>
    <cellStyle name="SAPBEXItemHeader 2 5 2" xfId="50602"/>
    <cellStyle name="SAPBEXItemHeader 2 5 2 2" xfId="50603"/>
    <cellStyle name="SAPBEXItemHeader 2 5 2 2 2" xfId="50604"/>
    <cellStyle name="SAPBEXItemHeader 2 5 2 2 3" xfId="50605"/>
    <cellStyle name="SAPBEXItemHeader 2 5 2 3" xfId="50606"/>
    <cellStyle name="SAPBEXItemHeader 2 5 2 4" xfId="50607"/>
    <cellStyle name="SAPBEXItemHeader 2 5 3" xfId="50608"/>
    <cellStyle name="SAPBEXItemHeader 2 5 3 2" xfId="50609"/>
    <cellStyle name="SAPBEXItemHeader 2 5 3 2 2" xfId="50610"/>
    <cellStyle name="SAPBEXItemHeader 2 5 3 2 3" xfId="50611"/>
    <cellStyle name="SAPBEXItemHeader 2 5 3 3" xfId="50612"/>
    <cellStyle name="SAPBEXItemHeader 2 5 3 4" xfId="50613"/>
    <cellStyle name="SAPBEXItemHeader 2 5 4" xfId="50614"/>
    <cellStyle name="SAPBEXItemHeader 2 5 4 2" xfId="50615"/>
    <cellStyle name="SAPBEXItemHeader 2 5 4 2 2" xfId="50616"/>
    <cellStyle name="SAPBEXItemHeader 2 5 4 2 3" xfId="50617"/>
    <cellStyle name="SAPBEXItemHeader 2 5 4 3" xfId="50618"/>
    <cellStyle name="SAPBEXItemHeader 2 5 4 4" xfId="50619"/>
    <cellStyle name="SAPBEXItemHeader 2 5 5" xfId="50620"/>
    <cellStyle name="SAPBEXItemHeader 2 5 5 2" xfId="50621"/>
    <cellStyle name="SAPBEXItemHeader 2 5 5 2 2" xfId="50622"/>
    <cellStyle name="SAPBEXItemHeader 2 5 5 2 3" xfId="50623"/>
    <cellStyle name="SAPBEXItemHeader 2 5 5 3" xfId="50624"/>
    <cellStyle name="SAPBEXItemHeader 2 5 5 4" xfId="50625"/>
    <cellStyle name="SAPBEXItemHeader 2 5 6" xfId="50626"/>
    <cellStyle name="SAPBEXItemHeader 2 5 6 2" xfId="50627"/>
    <cellStyle name="SAPBEXItemHeader 2 5 6 2 2" xfId="50628"/>
    <cellStyle name="SAPBEXItemHeader 2 5 6 2 3" xfId="50629"/>
    <cellStyle name="SAPBEXItemHeader 2 5 6 3" xfId="50630"/>
    <cellStyle name="SAPBEXItemHeader 2 5 6 4" xfId="50631"/>
    <cellStyle name="SAPBEXItemHeader 2 5 7" xfId="50632"/>
    <cellStyle name="SAPBEXItemHeader 2 5 7 2" xfId="50633"/>
    <cellStyle name="SAPBEXItemHeader 2 5 7 3" xfId="50634"/>
    <cellStyle name="SAPBEXItemHeader 2 5 8" xfId="50635"/>
    <cellStyle name="SAPBEXItemHeader 2 5 9" xfId="50636"/>
    <cellStyle name="SAPBEXItemHeader 2 6" xfId="50637"/>
    <cellStyle name="SAPBEXItemHeader 2 6 2" xfId="50638"/>
    <cellStyle name="SAPBEXItemHeader 2 6 2 2" xfId="50639"/>
    <cellStyle name="SAPBEXItemHeader 2 6 2 3" xfId="50640"/>
    <cellStyle name="SAPBEXItemHeader 2 6 3" xfId="50641"/>
    <cellStyle name="SAPBEXItemHeader 2 6 4" xfId="50642"/>
    <cellStyle name="SAPBEXItemHeader 2 7" xfId="50643"/>
    <cellStyle name="SAPBEXItemHeader 2 7 2" xfId="50644"/>
    <cellStyle name="SAPBEXItemHeader 2 7 2 2" xfId="50645"/>
    <cellStyle name="SAPBEXItemHeader 2 7 2 3" xfId="50646"/>
    <cellStyle name="SAPBEXItemHeader 2 7 3" xfId="50647"/>
    <cellStyle name="SAPBEXItemHeader 2 7 4" xfId="50648"/>
    <cellStyle name="SAPBEXItemHeader 2 8" xfId="50649"/>
    <cellStyle name="SAPBEXItemHeader 2 8 2" xfId="50650"/>
    <cellStyle name="SAPBEXItemHeader 2 8 2 2" xfId="50651"/>
    <cellStyle name="SAPBEXItemHeader 2 8 2 3" xfId="50652"/>
    <cellStyle name="SAPBEXItemHeader 2 8 3" xfId="50653"/>
    <cellStyle name="SAPBEXItemHeader 2 8 4" xfId="50654"/>
    <cellStyle name="SAPBEXItemHeader 2 9" xfId="50655"/>
    <cellStyle name="SAPBEXItemHeader 2 9 2" xfId="50656"/>
    <cellStyle name="SAPBEXItemHeader 2 9 2 2" xfId="50657"/>
    <cellStyle name="SAPBEXItemHeader 2 9 2 3" xfId="50658"/>
    <cellStyle name="SAPBEXItemHeader 2 9 3" xfId="50659"/>
    <cellStyle name="SAPBEXItemHeader 2 9 4" xfId="50660"/>
    <cellStyle name="SAPBEXItemHeader 2_Other Benefits Allocation %" xfId="50661"/>
    <cellStyle name="SAPBEXItemHeader 3" xfId="50662"/>
    <cellStyle name="SAPBEXItemHeader 3 10" xfId="50663"/>
    <cellStyle name="SAPBEXItemHeader 3 10 2" xfId="50664"/>
    <cellStyle name="SAPBEXItemHeader 3 10 3" xfId="50665"/>
    <cellStyle name="SAPBEXItemHeader 3 11" xfId="50666"/>
    <cellStyle name="SAPBEXItemHeader 3 12" xfId="50667"/>
    <cellStyle name="SAPBEXItemHeader 3 2" xfId="50668"/>
    <cellStyle name="SAPBEXItemHeader 3 2 2" xfId="50669"/>
    <cellStyle name="SAPBEXItemHeader 3 2 2 2" xfId="50670"/>
    <cellStyle name="SAPBEXItemHeader 3 2 2 2 2" xfId="50671"/>
    <cellStyle name="SAPBEXItemHeader 3 2 2 2 2 2" xfId="50672"/>
    <cellStyle name="SAPBEXItemHeader 3 2 2 2 3" xfId="50673"/>
    <cellStyle name="SAPBEXItemHeader 3 2 2 3" xfId="50674"/>
    <cellStyle name="SAPBEXItemHeader 3 2 2 3 2" xfId="50675"/>
    <cellStyle name="SAPBEXItemHeader 3 2 2 3 2 2" xfId="50676"/>
    <cellStyle name="SAPBEXItemHeader 3 2 2 3 3" xfId="50677"/>
    <cellStyle name="SAPBEXItemHeader 3 2 2 4" xfId="50678"/>
    <cellStyle name="SAPBEXItemHeader 3 2 2 4 2" xfId="50679"/>
    <cellStyle name="SAPBEXItemHeader 3 2 2 5" xfId="50680"/>
    <cellStyle name="SAPBEXItemHeader 3 2 2 5 2" xfId="50681"/>
    <cellStyle name="SAPBEXItemHeader 3 2 2 6" xfId="50682"/>
    <cellStyle name="SAPBEXItemHeader 3 2 3" xfId="50683"/>
    <cellStyle name="SAPBEXItemHeader 3 2 3 2" xfId="50684"/>
    <cellStyle name="SAPBEXItemHeader 3 2 3 2 2" xfId="50685"/>
    <cellStyle name="SAPBEXItemHeader 3 2 3 2 2 2" xfId="50686"/>
    <cellStyle name="SAPBEXItemHeader 3 2 3 2 3" xfId="50687"/>
    <cellStyle name="SAPBEXItemHeader 3 2 3 3" xfId="50688"/>
    <cellStyle name="SAPBEXItemHeader 3 2 3 3 2" xfId="50689"/>
    <cellStyle name="SAPBEXItemHeader 3 2 3 3 2 2" xfId="50690"/>
    <cellStyle name="SAPBEXItemHeader 3 2 3 3 3" xfId="50691"/>
    <cellStyle name="SAPBEXItemHeader 3 2 3 4" xfId="50692"/>
    <cellStyle name="SAPBEXItemHeader 3 2 3 4 2" xfId="50693"/>
    <cellStyle name="SAPBEXItemHeader 3 2 3 5" xfId="50694"/>
    <cellStyle name="SAPBEXItemHeader 3 2 3 5 2" xfId="50695"/>
    <cellStyle name="SAPBEXItemHeader 3 2 3 6" xfId="50696"/>
    <cellStyle name="SAPBEXItemHeader 3 2 4" xfId="50697"/>
    <cellStyle name="SAPBEXItemHeader 3 2 4 2" xfId="50698"/>
    <cellStyle name="SAPBEXItemHeader 3 2 4 2 2" xfId="50699"/>
    <cellStyle name="SAPBEXItemHeader 3 2 4 2 3" xfId="50700"/>
    <cellStyle name="SAPBEXItemHeader 3 2 4 3" xfId="50701"/>
    <cellStyle name="SAPBEXItemHeader 3 2 4 4" xfId="50702"/>
    <cellStyle name="SAPBEXItemHeader 3 2 5" xfId="50703"/>
    <cellStyle name="SAPBEXItemHeader 3 2 5 2" xfId="50704"/>
    <cellStyle name="SAPBEXItemHeader 3 2 5 2 2" xfId="50705"/>
    <cellStyle name="SAPBEXItemHeader 3 2 5 2 3" xfId="50706"/>
    <cellStyle name="SAPBEXItemHeader 3 2 5 3" xfId="50707"/>
    <cellStyle name="SAPBEXItemHeader 3 2 5 4" xfId="50708"/>
    <cellStyle name="SAPBEXItemHeader 3 2 6" xfId="50709"/>
    <cellStyle name="SAPBEXItemHeader 3 2 6 2" xfId="50710"/>
    <cellStyle name="SAPBEXItemHeader 3 2 6 2 2" xfId="50711"/>
    <cellStyle name="SAPBEXItemHeader 3 2 6 2 3" xfId="50712"/>
    <cellStyle name="SAPBEXItemHeader 3 2 6 3" xfId="50713"/>
    <cellStyle name="SAPBEXItemHeader 3 2 6 4" xfId="50714"/>
    <cellStyle name="SAPBEXItemHeader 3 2 7" xfId="50715"/>
    <cellStyle name="SAPBEXItemHeader 3 2 7 2" xfId="50716"/>
    <cellStyle name="SAPBEXItemHeader 3 2 7 3" xfId="50717"/>
    <cellStyle name="SAPBEXItemHeader 3 2 8" xfId="50718"/>
    <cellStyle name="SAPBEXItemHeader 3 2 9" xfId="50719"/>
    <cellStyle name="SAPBEXItemHeader 3 2_Other Benefits Allocation %" xfId="50720"/>
    <cellStyle name="SAPBEXItemHeader 3 3" xfId="50721"/>
    <cellStyle name="SAPBEXItemHeader 3 3 2" xfId="50722"/>
    <cellStyle name="SAPBEXItemHeader 3 3 2 2" xfId="50723"/>
    <cellStyle name="SAPBEXItemHeader 3 3 2 2 2" xfId="50724"/>
    <cellStyle name="SAPBEXItemHeader 3 3 2 2 3" xfId="50725"/>
    <cellStyle name="SAPBEXItemHeader 3 3 2 3" xfId="50726"/>
    <cellStyle name="SAPBEXItemHeader 3 3 2 4" xfId="50727"/>
    <cellStyle name="SAPBEXItemHeader 3 3 3" xfId="50728"/>
    <cellStyle name="SAPBEXItemHeader 3 3 3 2" xfId="50729"/>
    <cellStyle name="SAPBEXItemHeader 3 3 3 2 2" xfId="50730"/>
    <cellStyle name="SAPBEXItemHeader 3 3 3 2 3" xfId="50731"/>
    <cellStyle name="SAPBEXItemHeader 3 3 3 3" xfId="50732"/>
    <cellStyle name="SAPBEXItemHeader 3 3 3 4" xfId="50733"/>
    <cellStyle name="SAPBEXItemHeader 3 3 4" xfId="50734"/>
    <cellStyle name="SAPBEXItemHeader 3 3 4 2" xfId="50735"/>
    <cellStyle name="SAPBEXItemHeader 3 3 4 2 2" xfId="50736"/>
    <cellStyle name="SAPBEXItemHeader 3 3 4 2 3" xfId="50737"/>
    <cellStyle name="SAPBEXItemHeader 3 3 4 3" xfId="50738"/>
    <cellStyle name="SAPBEXItemHeader 3 3 4 4" xfId="50739"/>
    <cellStyle name="SAPBEXItemHeader 3 3 5" xfId="50740"/>
    <cellStyle name="SAPBEXItemHeader 3 3 5 2" xfId="50741"/>
    <cellStyle name="SAPBEXItemHeader 3 3 5 2 2" xfId="50742"/>
    <cellStyle name="SAPBEXItemHeader 3 3 5 2 3" xfId="50743"/>
    <cellStyle name="SAPBEXItemHeader 3 3 5 3" xfId="50744"/>
    <cellStyle name="SAPBEXItemHeader 3 3 5 4" xfId="50745"/>
    <cellStyle name="SAPBEXItemHeader 3 3 6" xfId="50746"/>
    <cellStyle name="SAPBEXItemHeader 3 3 6 2" xfId="50747"/>
    <cellStyle name="SAPBEXItemHeader 3 3 6 2 2" xfId="50748"/>
    <cellStyle name="SAPBEXItemHeader 3 3 6 2 3" xfId="50749"/>
    <cellStyle name="SAPBEXItemHeader 3 3 6 3" xfId="50750"/>
    <cellStyle name="SAPBEXItemHeader 3 3 6 4" xfId="50751"/>
    <cellStyle name="SAPBEXItemHeader 3 3 7" xfId="50752"/>
    <cellStyle name="SAPBEXItemHeader 3 3 7 2" xfId="50753"/>
    <cellStyle name="SAPBEXItemHeader 3 3 7 3" xfId="50754"/>
    <cellStyle name="SAPBEXItemHeader 3 3 8" xfId="50755"/>
    <cellStyle name="SAPBEXItemHeader 3 3 9" xfId="50756"/>
    <cellStyle name="SAPBEXItemHeader 3 4" xfId="50757"/>
    <cellStyle name="SAPBEXItemHeader 3 4 2" xfId="50758"/>
    <cellStyle name="SAPBEXItemHeader 3 4 2 2" xfId="50759"/>
    <cellStyle name="SAPBEXItemHeader 3 4 2 2 2" xfId="50760"/>
    <cellStyle name="SAPBEXItemHeader 3 4 2 2 3" xfId="50761"/>
    <cellStyle name="SAPBEXItemHeader 3 4 2 3" xfId="50762"/>
    <cellStyle name="SAPBEXItemHeader 3 4 2 4" xfId="50763"/>
    <cellStyle name="SAPBEXItemHeader 3 4 3" xfId="50764"/>
    <cellStyle name="SAPBEXItemHeader 3 4 3 2" xfId="50765"/>
    <cellStyle name="SAPBEXItemHeader 3 4 3 2 2" xfId="50766"/>
    <cellStyle name="SAPBEXItemHeader 3 4 3 2 3" xfId="50767"/>
    <cellStyle name="SAPBEXItemHeader 3 4 3 3" xfId="50768"/>
    <cellStyle name="SAPBEXItemHeader 3 4 3 4" xfId="50769"/>
    <cellStyle name="SAPBEXItemHeader 3 4 4" xfId="50770"/>
    <cellStyle name="SAPBEXItemHeader 3 4 4 2" xfId="50771"/>
    <cellStyle name="SAPBEXItemHeader 3 4 4 2 2" xfId="50772"/>
    <cellStyle name="SAPBEXItemHeader 3 4 4 2 3" xfId="50773"/>
    <cellStyle name="SAPBEXItemHeader 3 4 4 3" xfId="50774"/>
    <cellStyle name="SAPBEXItemHeader 3 4 4 4" xfId="50775"/>
    <cellStyle name="SAPBEXItemHeader 3 4 5" xfId="50776"/>
    <cellStyle name="SAPBEXItemHeader 3 4 5 2" xfId="50777"/>
    <cellStyle name="SAPBEXItemHeader 3 4 5 2 2" xfId="50778"/>
    <cellStyle name="SAPBEXItemHeader 3 4 5 2 3" xfId="50779"/>
    <cellStyle name="SAPBEXItemHeader 3 4 5 3" xfId="50780"/>
    <cellStyle name="SAPBEXItemHeader 3 4 5 4" xfId="50781"/>
    <cellStyle name="SAPBEXItemHeader 3 4 6" xfId="50782"/>
    <cellStyle name="SAPBEXItemHeader 3 4 6 2" xfId="50783"/>
    <cellStyle name="SAPBEXItemHeader 3 4 6 2 2" xfId="50784"/>
    <cellStyle name="SAPBEXItemHeader 3 4 6 2 3" xfId="50785"/>
    <cellStyle name="SAPBEXItemHeader 3 4 6 3" xfId="50786"/>
    <cellStyle name="SAPBEXItemHeader 3 4 6 4" xfId="50787"/>
    <cellStyle name="SAPBEXItemHeader 3 4 7" xfId="50788"/>
    <cellStyle name="SAPBEXItemHeader 3 4 7 2" xfId="50789"/>
    <cellStyle name="SAPBEXItemHeader 3 4 7 3" xfId="50790"/>
    <cellStyle name="SAPBEXItemHeader 3 4 8" xfId="50791"/>
    <cellStyle name="SAPBEXItemHeader 3 4 9" xfId="50792"/>
    <cellStyle name="SAPBEXItemHeader 3 5" xfId="50793"/>
    <cellStyle name="SAPBEXItemHeader 3 5 2" xfId="50794"/>
    <cellStyle name="SAPBEXItemHeader 3 5 2 2" xfId="50795"/>
    <cellStyle name="SAPBEXItemHeader 3 5 2 3" xfId="50796"/>
    <cellStyle name="SAPBEXItemHeader 3 5 3" xfId="50797"/>
    <cellStyle name="SAPBEXItemHeader 3 5 4" xfId="50798"/>
    <cellStyle name="SAPBEXItemHeader 3 6" xfId="50799"/>
    <cellStyle name="SAPBEXItemHeader 3 6 2" xfId="50800"/>
    <cellStyle name="SAPBEXItemHeader 3 6 2 2" xfId="50801"/>
    <cellStyle name="SAPBEXItemHeader 3 6 2 3" xfId="50802"/>
    <cellStyle name="SAPBEXItemHeader 3 6 3" xfId="50803"/>
    <cellStyle name="SAPBEXItemHeader 3 6 4" xfId="50804"/>
    <cellStyle name="SAPBEXItemHeader 3 7" xfId="50805"/>
    <cellStyle name="SAPBEXItemHeader 3 7 2" xfId="50806"/>
    <cellStyle name="SAPBEXItemHeader 3 7 2 2" xfId="50807"/>
    <cellStyle name="SAPBEXItemHeader 3 7 2 3" xfId="50808"/>
    <cellStyle name="SAPBEXItemHeader 3 7 3" xfId="50809"/>
    <cellStyle name="SAPBEXItemHeader 3 7 4" xfId="50810"/>
    <cellStyle name="SAPBEXItemHeader 3 8" xfId="50811"/>
    <cellStyle name="SAPBEXItemHeader 3 8 2" xfId="50812"/>
    <cellStyle name="SAPBEXItemHeader 3 8 2 2" xfId="50813"/>
    <cellStyle name="SAPBEXItemHeader 3 8 2 3" xfId="50814"/>
    <cellStyle name="SAPBEXItemHeader 3 8 3" xfId="50815"/>
    <cellStyle name="SAPBEXItemHeader 3 8 4" xfId="50816"/>
    <cellStyle name="SAPBEXItemHeader 3 9" xfId="50817"/>
    <cellStyle name="SAPBEXItemHeader 3 9 2" xfId="50818"/>
    <cellStyle name="SAPBEXItemHeader 3 9 2 2" xfId="50819"/>
    <cellStyle name="SAPBEXItemHeader 3 9 2 3" xfId="50820"/>
    <cellStyle name="SAPBEXItemHeader 3 9 3" xfId="50821"/>
    <cellStyle name="SAPBEXItemHeader 3 9 4" xfId="50822"/>
    <cellStyle name="SAPBEXItemHeader 3_Other Benefits Allocation %" xfId="50823"/>
    <cellStyle name="SAPBEXItemHeader 4" xfId="50824"/>
    <cellStyle name="SAPBEXItemHeader 4 2" xfId="50825"/>
    <cellStyle name="SAPBEXItemHeader 4 2 2" xfId="50826"/>
    <cellStyle name="SAPBEXItemHeader 4 2 2 2" xfId="50827"/>
    <cellStyle name="SAPBEXItemHeader 4 2 2 2 2" xfId="50828"/>
    <cellStyle name="SAPBEXItemHeader 4 2 2 3" xfId="50829"/>
    <cellStyle name="SAPBEXItemHeader 4 2 3" xfId="50830"/>
    <cellStyle name="SAPBEXItemHeader 4 2 3 2" xfId="50831"/>
    <cellStyle name="SAPBEXItemHeader 4 2 3 2 2" xfId="50832"/>
    <cellStyle name="SAPBEXItemHeader 4 2 3 3" xfId="50833"/>
    <cellStyle name="SAPBEXItemHeader 4 2 4" xfId="50834"/>
    <cellStyle name="SAPBEXItemHeader 4 2 4 2" xfId="50835"/>
    <cellStyle name="SAPBEXItemHeader 4 2 5" xfId="50836"/>
    <cellStyle name="SAPBEXItemHeader 4 2 5 2" xfId="50837"/>
    <cellStyle name="SAPBEXItemHeader 4 2 6" xfId="50838"/>
    <cellStyle name="SAPBEXItemHeader 4 3" xfId="50839"/>
    <cellStyle name="SAPBEXItemHeader 4 3 2" xfId="50840"/>
    <cellStyle name="SAPBEXItemHeader 4 3 2 2" xfId="50841"/>
    <cellStyle name="SAPBEXItemHeader 4 3 2 2 2" xfId="50842"/>
    <cellStyle name="SAPBEXItemHeader 4 3 2 3" xfId="50843"/>
    <cellStyle name="SAPBEXItemHeader 4 3 3" xfId="50844"/>
    <cellStyle name="SAPBEXItemHeader 4 3 3 2" xfId="50845"/>
    <cellStyle name="SAPBEXItemHeader 4 3 3 2 2" xfId="50846"/>
    <cellStyle name="SAPBEXItemHeader 4 3 3 3" xfId="50847"/>
    <cellStyle name="SAPBEXItemHeader 4 3 4" xfId="50848"/>
    <cellStyle name="SAPBEXItemHeader 4 3 4 2" xfId="50849"/>
    <cellStyle name="SAPBEXItemHeader 4 3 5" xfId="50850"/>
    <cellStyle name="SAPBEXItemHeader 4 3 5 2" xfId="50851"/>
    <cellStyle name="SAPBEXItemHeader 4 3 6" xfId="50852"/>
    <cellStyle name="SAPBEXItemHeader 4 4" xfId="50853"/>
    <cellStyle name="SAPBEXItemHeader 4 4 2" xfId="50854"/>
    <cellStyle name="SAPBEXItemHeader 4 4 2 2" xfId="50855"/>
    <cellStyle name="SAPBEXItemHeader 4 4 2 3" xfId="50856"/>
    <cellStyle name="SAPBEXItemHeader 4 4 3" xfId="50857"/>
    <cellStyle name="SAPBEXItemHeader 4 4 4" xfId="50858"/>
    <cellStyle name="SAPBEXItemHeader 4 5" xfId="50859"/>
    <cellStyle name="SAPBEXItemHeader 4 5 2" xfId="50860"/>
    <cellStyle name="SAPBEXItemHeader 4 5 2 2" xfId="50861"/>
    <cellStyle name="SAPBEXItemHeader 4 5 2 3" xfId="50862"/>
    <cellStyle name="SAPBEXItemHeader 4 5 3" xfId="50863"/>
    <cellStyle name="SAPBEXItemHeader 4 5 4" xfId="50864"/>
    <cellStyle name="SAPBEXItemHeader 4 6" xfId="50865"/>
    <cellStyle name="SAPBEXItemHeader 4 6 2" xfId="50866"/>
    <cellStyle name="SAPBEXItemHeader 4 6 2 2" xfId="50867"/>
    <cellStyle name="SAPBEXItemHeader 4 6 2 3" xfId="50868"/>
    <cellStyle name="SAPBEXItemHeader 4 6 3" xfId="50869"/>
    <cellStyle name="SAPBEXItemHeader 4 6 4" xfId="50870"/>
    <cellStyle name="SAPBEXItemHeader 4 7" xfId="50871"/>
    <cellStyle name="SAPBEXItemHeader 4 7 2" xfId="50872"/>
    <cellStyle name="SAPBEXItemHeader 4 7 3" xfId="50873"/>
    <cellStyle name="SAPBEXItemHeader 4 8" xfId="50874"/>
    <cellStyle name="SAPBEXItemHeader 4 9" xfId="50875"/>
    <cellStyle name="SAPBEXItemHeader 4_Other Benefits Allocation %" xfId="50876"/>
    <cellStyle name="SAPBEXItemHeader 5" xfId="50877"/>
    <cellStyle name="SAPBEXItemHeader 5 2" xfId="50878"/>
    <cellStyle name="SAPBEXItemHeader 5 2 2" xfId="50879"/>
    <cellStyle name="SAPBEXItemHeader 5 2 2 2" xfId="50880"/>
    <cellStyle name="SAPBEXItemHeader 5 2 2 3" xfId="50881"/>
    <cellStyle name="SAPBEXItemHeader 5 2 3" xfId="50882"/>
    <cellStyle name="SAPBEXItemHeader 5 2 4" xfId="50883"/>
    <cellStyle name="SAPBEXItemHeader 5 3" xfId="50884"/>
    <cellStyle name="SAPBEXItemHeader 5 3 2" xfId="50885"/>
    <cellStyle name="SAPBEXItemHeader 5 3 2 2" xfId="50886"/>
    <cellStyle name="SAPBEXItemHeader 5 3 2 3" xfId="50887"/>
    <cellStyle name="SAPBEXItemHeader 5 3 3" xfId="50888"/>
    <cellStyle name="SAPBEXItemHeader 5 3 4" xfId="50889"/>
    <cellStyle name="SAPBEXItemHeader 5 4" xfId="50890"/>
    <cellStyle name="SAPBEXItemHeader 5 4 2" xfId="50891"/>
    <cellStyle name="SAPBEXItemHeader 5 4 2 2" xfId="50892"/>
    <cellStyle name="SAPBEXItemHeader 5 4 2 3" xfId="50893"/>
    <cellStyle name="SAPBEXItemHeader 5 4 3" xfId="50894"/>
    <cellStyle name="SAPBEXItemHeader 5 4 4" xfId="50895"/>
    <cellStyle name="SAPBEXItemHeader 5 5" xfId="50896"/>
    <cellStyle name="SAPBEXItemHeader 5 5 2" xfId="50897"/>
    <cellStyle name="SAPBEXItemHeader 5 5 2 2" xfId="50898"/>
    <cellStyle name="SAPBEXItemHeader 5 5 2 3" xfId="50899"/>
    <cellStyle name="SAPBEXItemHeader 5 5 3" xfId="50900"/>
    <cellStyle name="SAPBEXItemHeader 5 5 4" xfId="50901"/>
    <cellStyle name="SAPBEXItemHeader 5 6" xfId="50902"/>
    <cellStyle name="SAPBEXItemHeader 5 6 2" xfId="50903"/>
    <cellStyle name="SAPBEXItemHeader 5 6 2 2" xfId="50904"/>
    <cellStyle name="SAPBEXItemHeader 5 6 2 3" xfId="50905"/>
    <cellStyle name="SAPBEXItemHeader 5 6 3" xfId="50906"/>
    <cellStyle name="SAPBEXItemHeader 5 6 4" xfId="50907"/>
    <cellStyle name="SAPBEXItemHeader 5 7" xfId="50908"/>
    <cellStyle name="SAPBEXItemHeader 5 7 2" xfId="50909"/>
    <cellStyle name="SAPBEXItemHeader 5 7 3" xfId="50910"/>
    <cellStyle name="SAPBEXItemHeader 5 8" xfId="50911"/>
    <cellStyle name="SAPBEXItemHeader 5 9" xfId="50912"/>
    <cellStyle name="SAPBEXItemHeader 6" xfId="50913"/>
    <cellStyle name="SAPBEXItemHeader 6 2" xfId="50914"/>
    <cellStyle name="SAPBEXItemHeader 6 2 2" xfId="50915"/>
    <cellStyle name="SAPBEXItemHeader 6 2 2 2" xfId="50916"/>
    <cellStyle name="SAPBEXItemHeader 6 2 2 3" xfId="50917"/>
    <cellStyle name="SAPBEXItemHeader 6 2 3" xfId="50918"/>
    <cellStyle name="SAPBEXItemHeader 6 2 4" xfId="50919"/>
    <cellStyle name="SAPBEXItemHeader 6 3" xfId="50920"/>
    <cellStyle name="SAPBEXItemHeader 6 3 2" xfId="50921"/>
    <cellStyle name="SAPBEXItemHeader 6 3 2 2" xfId="50922"/>
    <cellStyle name="SAPBEXItemHeader 6 3 2 3" xfId="50923"/>
    <cellStyle name="SAPBEXItemHeader 6 3 3" xfId="50924"/>
    <cellStyle name="SAPBEXItemHeader 6 3 4" xfId="50925"/>
    <cellStyle name="SAPBEXItemHeader 6 4" xfId="50926"/>
    <cellStyle name="SAPBEXItemHeader 6 4 2" xfId="50927"/>
    <cellStyle name="SAPBEXItemHeader 6 4 2 2" xfId="50928"/>
    <cellStyle name="SAPBEXItemHeader 6 4 2 3" xfId="50929"/>
    <cellStyle name="SAPBEXItemHeader 6 4 3" xfId="50930"/>
    <cellStyle name="SAPBEXItemHeader 6 4 4" xfId="50931"/>
    <cellStyle name="SAPBEXItemHeader 6 5" xfId="50932"/>
    <cellStyle name="SAPBEXItemHeader 6 5 2" xfId="50933"/>
    <cellStyle name="SAPBEXItemHeader 6 5 2 2" xfId="50934"/>
    <cellStyle name="SAPBEXItemHeader 6 5 2 3" xfId="50935"/>
    <cellStyle name="SAPBEXItemHeader 6 5 3" xfId="50936"/>
    <cellStyle name="SAPBEXItemHeader 6 5 4" xfId="50937"/>
    <cellStyle name="SAPBEXItemHeader 6 6" xfId="50938"/>
    <cellStyle name="SAPBEXItemHeader 6 6 2" xfId="50939"/>
    <cellStyle name="SAPBEXItemHeader 6 6 2 2" xfId="50940"/>
    <cellStyle name="SAPBEXItemHeader 6 6 2 3" xfId="50941"/>
    <cellStyle name="SAPBEXItemHeader 6 6 3" xfId="50942"/>
    <cellStyle name="SAPBEXItemHeader 6 6 4" xfId="50943"/>
    <cellStyle name="SAPBEXItemHeader 6 7" xfId="50944"/>
    <cellStyle name="SAPBEXItemHeader 6 7 2" xfId="50945"/>
    <cellStyle name="SAPBEXItemHeader 6 7 3" xfId="50946"/>
    <cellStyle name="SAPBEXItemHeader 6 8" xfId="50947"/>
    <cellStyle name="SAPBEXItemHeader 6 9" xfId="50948"/>
    <cellStyle name="SAPBEXItemHeader 7" xfId="50949"/>
    <cellStyle name="SAPBEXItemHeader 7 2" xfId="50950"/>
    <cellStyle name="SAPBEXItemHeader 7 2 2" xfId="50951"/>
    <cellStyle name="SAPBEXItemHeader 7 2 3" xfId="50952"/>
    <cellStyle name="SAPBEXItemHeader 7 3" xfId="50953"/>
    <cellStyle name="SAPBEXItemHeader 7 4" xfId="50954"/>
    <cellStyle name="SAPBEXItemHeader 8" xfId="50955"/>
    <cellStyle name="SAPBEXItemHeader 8 2" xfId="50956"/>
    <cellStyle name="SAPBEXItemHeader 8 2 2" xfId="50957"/>
    <cellStyle name="SAPBEXItemHeader 8 2 3" xfId="50958"/>
    <cellStyle name="SAPBEXItemHeader 8 3" xfId="50959"/>
    <cellStyle name="SAPBEXItemHeader 8 4" xfId="50960"/>
    <cellStyle name="SAPBEXItemHeader 9" xfId="50961"/>
    <cellStyle name="SAPBEXItemHeader 9 2" xfId="50962"/>
    <cellStyle name="SAPBEXItemHeader 9 2 2" xfId="50963"/>
    <cellStyle name="SAPBEXItemHeader 9 2 3" xfId="50964"/>
    <cellStyle name="SAPBEXItemHeader 9 3" xfId="50965"/>
    <cellStyle name="SAPBEXItemHeader 9 4" xfId="50966"/>
    <cellStyle name="SAPBEXItemHeader_Other Benefits Allocation %" xfId="50967"/>
    <cellStyle name="SAPBEXresData" xfId="50968"/>
    <cellStyle name="SAPBEXresData 10" xfId="50969"/>
    <cellStyle name="SAPBEXresData 10 2" xfId="50970"/>
    <cellStyle name="SAPBEXresData 10 2 2" xfId="50971"/>
    <cellStyle name="SAPBEXresData 10 2 2 2" xfId="50972"/>
    <cellStyle name="SAPBEXresData 10 2 2 2 2" xfId="50973"/>
    <cellStyle name="SAPBEXresData 10 2 2 3" xfId="50974"/>
    <cellStyle name="SAPBEXresData 10 2 3" xfId="50975"/>
    <cellStyle name="SAPBEXresData 10 2 3 2" xfId="50976"/>
    <cellStyle name="SAPBEXresData 10 2 3 2 2" xfId="50977"/>
    <cellStyle name="SAPBEXresData 10 2 3 3" xfId="50978"/>
    <cellStyle name="SAPBEXresData 10 2 4" xfId="50979"/>
    <cellStyle name="SAPBEXresData 10 2 4 2" xfId="50980"/>
    <cellStyle name="SAPBEXresData 10 2 5" xfId="50981"/>
    <cellStyle name="SAPBEXresData 10 2 5 2" xfId="50982"/>
    <cellStyle name="SAPBEXresData 10 2 6" xfId="50983"/>
    <cellStyle name="SAPBEXresData 10 3" xfId="50984"/>
    <cellStyle name="SAPBEXresData 10 3 2" xfId="50985"/>
    <cellStyle name="SAPBEXresData 10 3 2 2" xfId="50986"/>
    <cellStyle name="SAPBEXresData 10 3 2 2 2" xfId="50987"/>
    <cellStyle name="SAPBEXresData 10 3 2 3" xfId="50988"/>
    <cellStyle name="SAPBEXresData 10 3 3" xfId="50989"/>
    <cellStyle name="SAPBEXresData 10 3 3 2" xfId="50990"/>
    <cellStyle name="SAPBEXresData 10 3 3 2 2" xfId="50991"/>
    <cellStyle name="SAPBEXresData 10 3 3 3" xfId="50992"/>
    <cellStyle name="SAPBEXresData 10 3 4" xfId="50993"/>
    <cellStyle name="SAPBEXresData 10 3 4 2" xfId="50994"/>
    <cellStyle name="SAPBEXresData 10 3 5" xfId="50995"/>
    <cellStyle name="SAPBEXresData 10 3 5 2" xfId="50996"/>
    <cellStyle name="SAPBEXresData 10 3 6" xfId="50997"/>
    <cellStyle name="SAPBEXresData 10 4" xfId="50998"/>
    <cellStyle name="SAPBEXresData 10 4 2" xfId="50999"/>
    <cellStyle name="SAPBEXresData 10 4 2 2" xfId="51000"/>
    <cellStyle name="SAPBEXresData 10 4 2 2 2" xfId="51001"/>
    <cellStyle name="SAPBEXresData 10 4 2 3" xfId="51002"/>
    <cellStyle name="SAPBEXresData 10 4 3" xfId="51003"/>
    <cellStyle name="SAPBEXresData 10 4 3 2" xfId="51004"/>
    <cellStyle name="SAPBEXresData 10 4 3 2 2" xfId="51005"/>
    <cellStyle name="SAPBEXresData 10 4 3 3" xfId="51006"/>
    <cellStyle name="SAPBEXresData 10 4 4" xfId="51007"/>
    <cellStyle name="SAPBEXresData 10 4 4 2" xfId="51008"/>
    <cellStyle name="SAPBEXresData 10 4 5" xfId="51009"/>
    <cellStyle name="SAPBEXresData 10 4 5 2" xfId="51010"/>
    <cellStyle name="SAPBEXresData 10 4 6" xfId="51011"/>
    <cellStyle name="SAPBEXresData 10 5" xfId="51012"/>
    <cellStyle name="SAPBEXresData 10 5 2" xfId="51013"/>
    <cellStyle name="SAPBEXresData 10 5 2 2" xfId="51014"/>
    <cellStyle name="SAPBEXresData 10 5 3" xfId="51015"/>
    <cellStyle name="SAPBEXresData 10 6" xfId="51016"/>
    <cellStyle name="SAPBEXresData 10_Other Benefits Allocation %" xfId="51017"/>
    <cellStyle name="SAPBEXresData 11" xfId="51018"/>
    <cellStyle name="SAPBEXresData 11 2" xfId="51019"/>
    <cellStyle name="SAPBEXresData 11 3" xfId="51020"/>
    <cellStyle name="SAPBEXresData 11_Other Benefits Allocation %" xfId="51021"/>
    <cellStyle name="SAPBEXresData 12" xfId="51022"/>
    <cellStyle name="SAPBEXresData 12 2" xfId="51023"/>
    <cellStyle name="SAPBEXresData 12 2 2" xfId="51024"/>
    <cellStyle name="SAPBEXresData 12 2 2 2" xfId="51025"/>
    <cellStyle name="SAPBEXresData 12 2 2 2 2" xfId="51026"/>
    <cellStyle name="SAPBEXresData 12 2 2 3" xfId="51027"/>
    <cellStyle name="SAPBEXresData 12 2 3" xfId="51028"/>
    <cellStyle name="SAPBEXresData 12 2 3 2" xfId="51029"/>
    <cellStyle name="SAPBEXresData 12 2 3 2 2" xfId="51030"/>
    <cellStyle name="SAPBEXresData 12 2 3 3" xfId="51031"/>
    <cellStyle name="SAPBEXresData 12 2 4" xfId="51032"/>
    <cellStyle name="SAPBEXresData 12 2 4 2" xfId="51033"/>
    <cellStyle name="SAPBEXresData 12 2 5" xfId="51034"/>
    <cellStyle name="SAPBEXresData 12 2 5 2" xfId="51035"/>
    <cellStyle name="SAPBEXresData 12 2 6" xfId="51036"/>
    <cellStyle name="SAPBEXresData 12 3" xfId="51037"/>
    <cellStyle name="SAPBEXresData 12 3 2" xfId="51038"/>
    <cellStyle name="SAPBEXresData 12 3 2 2" xfId="51039"/>
    <cellStyle name="SAPBEXresData 12 3 2 2 2" xfId="51040"/>
    <cellStyle name="SAPBEXresData 12 3 2 3" xfId="51041"/>
    <cellStyle name="SAPBEXresData 12 3 3" xfId="51042"/>
    <cellStyle name="SAPBEXresData 12 3 3 2" xfId="51043"/>
    <cellStyle name="SAPBEXresData 12 3 3 2 2" xfId="51044"/>
    <cellStyle name="SAPBEXresData 12 3 3 3" xfId="51045"/>
    <cellStyle name="SAPBEXresData 12 3 4" xfId="51046"/>
    <cellStyle name="SAPBEXresData 12 3 4 2" xfId="51047"/>
    <cellStyle name="SAPBEXresData 12 3 5" xfId="51048"/>
    <cellStyle name="SAPBEXresData 12 3 5 2" xfId="51049"/>
    <cellStyle name="SAPBEXresData 12 3 6" xfId="51050"/>
    <cellStyle name="SAPBEXresData 12 4" xfId="51051"/>
    <cellStyle name="SAPBEXresData 12 4 2" xfId="51052"/>
    <cellStyle name="SAPBEXresData 12 4 2 2" xfId="51053"/>
    <cellStyle name="SAPBEXresData 12 4 3" xfId="51054"/>
    <cellStyle name="SAPBEXresData 12 5" xfId="51055"/>
    <cellStyle name="SAPBEXresData 12 5 2" xfId="51056"/>
    <cellStyle name="SAPBEXresData 12 5 2 2" xfId="51057"/>
    <cellStyle name="SAPBEXresData 12 5 3" xfId="51058"/>
    <cellStyle name="SAPBEXresData 12 6" xfId="51059"/>
    <cellStyle name="SAPBEXresData 12 6 2" xfId="51060"/>
    <cellStyle name="SAPBEXresData 12 7" xfId="51061"/>
    <cellStyle name="SAPBEXresData 12 7 2" xfId="51062"/>
    <cellStyle name="SAPBEXresData 12 8" xfId="51063"/>
    <cellStyle name="SAPBEXresData 12_Other Benefits Allocation %" xfId="51064"/>
    <cellStyle name="SAPBEXresData 13" xfId="51065"/>
    <cellStyle name="SAPBEXresData 13 2" xfId="51066"/>
    <cellStyle name="SAPBEXresData 13 2 2" xfId="51067"/>
    <cellStyle name="SAPBEXresData 13 2 2 2" xfId="51068"/>
    <cellStyle name="SAPBEXresData 13 2 3" xfId="51069"/>
    <cellStyle name="SAPBEXresData 13 3" xfId="51070"/>
    <cellStyle name="SAPBEXresData 13 3 2" xfId="51071"/>
    <cellStyle name="SAPBEXresData 13 3 2 2" xfId="51072"/>
    <cellStyle name="SAPBEXresData 13 3 3" xfId="51073"/>
    <cellStyle name="SAPBEXresData 13 4" xfId="51074"/>
    <cellStyle name="SAPBEXresData 13 4 2" xfId="51075"/>
    <cellStyle name="SAPBEXresData 13 5" xfId="51076"/>
    <cellStyle name="SAPBEXresData 13 5 2" xfId="51077"/>
    <cellStyle name="SAPBEXresData 13 6" xfId="51078"/>
    <cellStyle name="SAPBEXresData 14" xfId="51079"/>
    <cellStyle name="SAPBEXresData 14 2" xfId="51080"/>
    <cellStyle name="SAPBEXresData 14 2 2" xfId="51081"/>
    <cellStyle name="SAPBEXresData 14 2 2 2" xfId="51082"/>
    <cellStyle name="SAPBEXresData 14 2 3" xfId="51083"/>
    <cellStyle name="SAPBEXresData 14 3" xfId="51084"/>
    <cellStyle name="SAPBEXresData 14 3 2" xfId="51085"/>
    <cellStyle name="SAPBEXresData 14 3 2 2" xfId="51086"/>
    <cellStyle name="SAPBEXresData 14 3 3" xfId="51087"/>
    <cellStyle name="SAPBEXresData 14 4" xfId="51088"/>
    <cellStyle name="SAPBEXresData 14 4 2" xfId="51089"/>
    <cellStyle name="SAPBEXresData 14 5" xfId="51090"/>
    <cellStyle name="SAPBEXresData 14 5 2" xfId="51091"/>
    <cellStyle name="SAPBEXresData 14 6" xfId="51092"/>
    <cellStyle name="SAPBEXresData 15" xfId="51093"/>
    <cellStyle name="SAPBEXresData 15 2" xfId="51094"/>
    <cellStyle name="SAPBEXresData 15 2 2" xfId="51095"/>
    <cellStyle name="SAPBEXresData 15 2 2 2" xfId="51096"/>
    <cellStyle name="SAPBEXresData 15 2 3" xfId="51097"/>
    <cellStyle name="SAPBEXresData 15 3" xfId="51098"/>
    <cellStyle name="SAPBEXresData 15 3 2" xfId="51099"/>
    <cellStyle name="SAPBEXresData 15 3 2 2" xfId="51100"/>
    <cellStyle name="SAPBEXresData 15 3 3" xfId="51101"/>
    <cellStyle name="SAPBEXresData 15 4" xfId="51102"/>
    <cellStyle name="SAPBEXresData 15 4 2" xfId="51103"/>
    <cellStyle name="SAPBEXresData 15 5" xfId="51104"/>
    <cellStyle name="SAPBEXresData 15 5 2" xfId="51105"/>
    <cellStyle name="SAPBEXresData 15 6" xfId="51106"/>
    <cellStyle name="SAPBEXresData 16" xfId="51107"/>
    <cellStyle name="SAPBEXresData 16 2" xfId="51108"/>
    <cellStyle name="SAPBEXresData 16 2 2" xfId="51109"/>
    <cellStyle name="SAPBEXresData 16 3" xfId="51110"/>
    <cellStyle name="SAPBEXresData 17" xfId="51111"/>
    <cellStyle name="SAPBEXresData 17 2" xfId="51112"/>
    <cellStyle name="SAPBEXresData 17 2 2" xfId="51113"/>
    <cellStyle name="SAPBEXresData 17 3" xfId="51114"/>
    <cellStyle name="SAPBEXresData 18" xfId="51115"/>
    <cellStyle name="SAPBEXresData 18 2" xfId="51116"/>
    <cellStyle name="SAPBEXresData 18 2 2" xfId="51117"/>
    <cellStyle name="SAPBEXresData 18 3" xfId="51118"/>
    <cellStyle name="SAPBEXresData 19" xfId="51119"/>
    <cellStyle name="SAPBEXresData 19 2" xfId="51120"/>
    <cellStyle name="SAPBEXresData 19 2 2" xfId="51121"/>
    <cellStyle name="SAPBEXresData 19 3" xfId="51122"/>
    <cellStyle name="SAPBEXresData 2" xfId="51123"/>
    <cellStyle name="SAPBEXresData 2 10" xfId="51124"/>
    <cellStyle name="SAPBEXresData 2 10 2" xfId="51125"/>
    <cellStyle name="SAPBEXresData 2 10 2 2" xfId="51126"/>
    <cellStyle name="SAPBEXresData 2 10 3" xfId="51127"/>
    <cellStyle name="SAPBEXresData 2 11" xfId="51128"/>
    <cellStyle name="SAPBEXresData 2 11 2" xfId="51129"/>
    <cellStyle name="SAPBEXresData 2 11 2 2" xfId="51130"/>
    <cellStyle name="SAPBEXresData 2 11 3" xfId="51131"/>
    <cellStyle name="SAPBEXresData 2 12" xfId="51132"/>
    <cellStyle name="SAPBEXresData 2 12 2" xfId="51133"/>
    <cellStyle name="SAPBEXresData 2 12 3" xfId="51134"/>
    <cellStyle name="SAPBEXresData 2 13" xfId="51135"/>
    <cellStyle name="SAPBEXresData 2 13 2" xfId="51136"/>
    <cellStyle name="SAPBEXresData 2 13 3" xfId="51137"/>
    <cellStyle name="SAPBEXresData 2 14" xfId="51138"/>
    <cellStyle name="SAPBEXresData 2 14 2" xfId="51139"/>
    <cellStyle name="SAPBEXresData 2 14 3" xfId="51140"/>
    <cellStyle name="SAPBEXresData 2 15" xfId="51141"/>
    <cellStyle name="SAPBEXresData 2 16" xfId="51142"/>
    <cellStyle name="SAPBEXresData 2 2" xfId="51143"/>
    <cellStyle name="SAPBEXresData 2 2 10" xfId="51144"/>
    <cellStyle name="SAPBEXresData 2 2 10 2" xfId="51145"/>
    <cellStyle name="SAPBEXresData 2 2 10 2 2" xfId="51146"/>
    <cellStyle name="SAPBEXresData 2 2 10 3" xfId="51147"/>
    <cellStyle name="SAPBEXresData 2 2 11" xfId="51148"/>
    <cellStyle name="SAPBEXresData 2 2 11 2" xfId="51149"/>
    <cellStyle name="SAPBEXresData 2 2 11 2 2" xfId="51150"/>
    <cellStyle name="SAPBEXresData 2 2 11 3" xfId="51151"/>
    <cellStyle name="SAPBEXresData 2 2 12" xfId="51152"/>
    <cellStyle name="SAPBEXresData 2 2 2" xfId="51153"/>
    <cellStyle name="SAPBEXresData 2 2 2 2" xfId="51154"/>
    <cellStyle name="SAPBEXresData 2 2 2 2 2" xfId="51155"/>
    <cellStyle name="SAPBEXresData 2 2 2 2 2 2" xfId="51156"/>
    <cellStyle name="SAPBEXresData 2 2 2 2 2 2 2" xfId="51157"/>
    <cellStyle name="SAPBEXresData 2 2 2 2 2 3" xfId="51158"/>
    <cellStyle name="SAPBEXresData 2 2 2 2 3" xfId="51159"/>
    <cellStyle name="SAPBEXresData 2 2 2 2 3 2" xfId="51160"/>
    <cellStyle name="SAPBEXresData 2 2 2 2 3 2 2" xfId="51161"/>
    <cellStyle name="SAPBEXresData 2 2 2 2 3 3" xfId="51162"/>
    <cellStyle name="SAPBEXresData 2 2 2 2 4" xfId="51163"/>
    <cellStyle name="SAPBEXresData 2 2 2 2 4 2" xfId="51164"/>
    <cellStyle name="SAPBEXresData 2 2 2 2 5" xfId="51165"/>
    <cellStyle name="SAPBEXresData 2 2 2 2 5 2" xfId="51166"/>
    <cellStyle name="SAPBEXresData 2 2 2 2 6" xfId="51167"/>
    <cellStyle name="SAPBEXresData 2 2 2 3" xfId="51168"/>
    <cellStyle name="SAPBEXresData 2 2 2 3 2" xfId="51169"/>
    <cellStyle name="SAPBEXresData 2 2 2 3 2 2" xfId="51170"/>
    <cellStyle name="SAPBEXresData 2 2 2 3 2 2 2" xfId="51171"/>
    <cellStyle name="SAPBEXresData 2 2 2 3 2 3" xfId="51172"/>
    <cellStyle name="SAPBEXresData 2 2 2 3 3" xfId="51173"/>
    <cellStyle name="SAPBEXresData 2 2 2 3 3 2" xfId="51174"/>
    <cellStyle name="SAPBEXresData 2 2 2 3 3 2 2" xfId="51175"/>
    <cellStyle name="SAPBEXresData 2 2 2 3 3 3" xfId="51176"/>
    <cellStyle name="SAPBEXresData 2 2 2 3 4" xfId="51177"/>
    <cellStyle name="SAPBEXresData 2 2 2 3 4 2" xfId="51178"/>
    <cellStyle name="SAPBEXresData 2 2 2 3 5" xfId="51179"/>
    <cellStyle name="SAPBEXresData 2 2 2 3 5 2" xfId="51180"/>
    <cellStyle name="SAPBEXresData 2 2 2 3 6" xfId="51181"/>
    <cellStyle name="SAPBEXresData 2 2 2 4" xfId="51182"/>
    <cellStyle name="SAPBEXresData 2 2 2 4 2" xfId="51183"/>
    <cellStyle name="SAPBEXresData 2 2 2 4 2 2" xfId="51184"/>
    <cellStyle name="SAPBEXresData 2 2 2 4 2 3" xfId="51185"/>
    <cellStyle name="SAPBEXresData 2 2 2 4 3" xfId="51186"/>
    <cellStyle name="SAPBEXresData 2 2 2 4 4" xfId="51187"/>
    <cellStyle name="SAPBEXresData 2 2 2 5" xfId="51188"/>
    <cellStyle name="SAPBEXresData 2 2 2 5 2" xfId="51189"/>
    <cellStyle name="SAPBEXresData 2 2 2 5 2 2" xfId="51190"/>
    <cellStyle name="SAPBEXresData 2 2 2 5 2 3" xfId="51191"/>
    <cellStyle name="SAPBEXresData 2 2 2 5 3" xfId="51192"/>
    <cellStyle name="SAPBEXresData 2 2 2 5 4" xfId="51193"/>
    <cellStyle name="SAPBEXresData 2 2 2 6" xfId="51194"/>
    <cellStyle name="SAPBEXresData 2 2 2 6 2" xfId="51195"/>
    <cellStyle name="SAPBEXresData 2 2 2 6 2 2" xfId="51196"/>
    <cellStyle name="SAPBEXresData 2 2 2 6 2 3" xfId="51197"/>
    <cellStyle name="SAPBEXresData 2 2 2 6 3" xfId="51198"/>
    <cellStyle name="SAPBEXresData 2 2 2 6 4" xfId="51199"/>
    <cellStyle name="SAPBEXresData 2 2 2 7" xfId="51200"/>
    <cellStyle name="SAPBEXresData 2 2 2 7 2" xfId="51201"/>
    <cellStyle name="SAPBEXresData 2 2 2 7 3" xfId="51202"/>
    <cellStyle name="SAPBEXresData 2 2 2 8" xfId="51203"/>
    <cellStyle name="SAPBEXresData 2 2 2 9" xfId="51204"/>
    <cellStyle name="SAPBEXresData 2 2 2_Other Benefits Allocation %" xfId="51205"/>
    <cellStyle name="SAPBEXresData 2 2 3" xfId="51206"/>
    <cellStyle name="SAPBEXresData 2 2 3 2" xfId="51207"/>
    <cellStyle name="SAPBEXresData 2 2 3 2 2" xfId="51208"/>
    <cellStyle name="SAPBEXresData 2 2 3 2 2 2" xfId="51209"/>
    <cellStyle name="SAPBEXresData 2 2 3 2 2 3" xfId="51210"/>
    <cellStyle name="SAPBEXresData 2 2 3 2 3" xfId="51211"/>
    <cellStyle name="SAPBEXresData 2 2 3 2 4" xfId="51212"/>
    <cellStyle name="SAPBEXresData 2 2 3 3" xfId="51213"/>
    <cellStyle name="SAPBEXresData 2 2 3 3 2" xfId="51214"/>
    <cellStyle name="SAPBEXresData 2 2 3 3 2 2" xfId="51215"/>
    <cellStyle name="SAPBEXresData 2 2 3 3 2 3" xfId="51216"/>
    <cellStyle name="SAPBEXresData 2 2 3 3 3" xfId="51217"/>
    <cellStyle name="SAPBEXresData 2 2 3 3 4" xfId="51218"/>
    <cellStyle name="SAPBEXresData 2 2 3 4" xfId="51219"/>
    <cellStyle name="SAPBEXresData 2 2 3 4 2" xfId="51220"/>
    <cellStyle name="SAPBEXresData 2 2 3 4 2 2" xfId="51221"/>
    <cellStyle name="SAPBEXresData 2 2 3 4 2 3" xfId="51222"/>
    <cellStyle name="SAPBEXresData 2 2 3 4 3" xfId="51223"/>
    <cellStyle name="SAPBEXresData 2 2 3 4 4" xfId="51224"/>
    <cellStyle name="SAPBEXresData 2 2 3 5" xfId="51225"/>
    <cellStyle name="SAPBEXresData 2 2 3 5 2" xfId="51226"/>
    <cellStyle name="SAPBEXresData 2 2 3 5 2 2" xfId="51227"/>
    <cellStyle name="SAPBEXresData 2 2 3 5 2 3" xfId="51228"/>
    <cellStyle name="SAPBEXresData 2 2 3 5 3" xfId="51229"/>
    <cellStyle name="SAPBEXresData 2 2 3 5 4" xfId="51230"/>
    <cellStyle name="SAPBEXresData 2 2 3 6" xfId="51231"/>
    <cellStyle name="SAPBEXresData 2 2 3 6 2" xfId="51232"/>
    <cellStyle name="SAPBEXresData 2 2 3 6 2 2" xfId="51233"/>
    <cellStyle name="SAPBEXresData 2 2 3 6 2 3" xfId="51234"/>
    <cellStyle name="SAPBEXresData 2 2 3 6 3" xfId="51235"/>
    <cellStyle name="SAPBEXresData 2 2 3 6 4" xfId="51236"/>
    <cellStyle name="SAPBEXresData 2 2 3 7" xfId="51237"/>
    <cellStyle name="SAPBEXresData 2 2 3 7 2" xfId="51238"/>
    <cellStyle name="SAPBEXresData 2 2 3 7 3" xfId="51239"/>
    <cellStyle name="SAPBEXresData 2 2 3 8" xfId="51240"/>
    <cellStyle name="SAPBEXresData 2 2 3 9" xfId="51241"/>
    <cellStyle name="SAPBEXresData 2 2 4" xfId="51242"/>
    <cellStyle name="SAPBEXresData 2 2 4 2" xfId="51243"/>
    <cellStyle name="SAPBEXresData 2 2 4 2 2" xfId="51244"/>
    <cellStyle name="SAPBEXresData 2 2 4 2 2 2" xfId="51245"/>
    <cellStyle name="SAPBEXresData 2 2 4 2 2 3" xfId="51246"/>
    <cellStyle name="SAPBEXresData 2 2 4 2 3" xfId="51247"/>
    <cellStyle name="SAPBEXresData 2 2 4 2 4" xfId="51248"/>
    <cellStyle name="SAPBEXresData 2 2 4 3" xfId="51249"/>
    <cellStyle name="SAPBEXresData 2 2 4 3 2" xfId="51250"/>
    <cellStyle name="SAPBEXresData 2 2 4 3 2 2" xfId="51251"/>
    <cellStyle name="SAPBEXresData 2 2 4 3 2 3" xfId="51252"/>
    <cellStyle name="SAPBEXresData 2 2 4 3 3" xfId="51253"/>
    <cellStyle name="SAPBEXresData 2 2 4 3 4" xfId="51254"/>
    <cellStyle name="SAPBEXresData 2 2 4 4" xfId="51255"/>
    <cellStyle name="SAPBEXresData 2 2 4 4 2" xfId="51256"/>
    <cellStyle name="SAPBEXresData 2 2 4 4 2 2" xfId="51257"/>
    <cellStyle name="SAPBEXresData 2 2 4 4 2 3" xfId="51258"/>
    <cellStyle name="SAPBEXresData 2 2 4 4 3" xfId="51259"/>
    <cellStyle name="SAPBEXresData 2 2 4 4 4" xfId="51260"/>
    <cellStyle name="SAPBEXresData 2 2 4 5" xfId="51261"/>
    <cellStyle name="SAPBEXresData 2 2 4 5 2" xfId="51262"/>
    <cellStyle name="SAPBEXresData 2 2 4 5 2 2" xfId="51263"/>
    <cellStyle name="SAPBEXresData 2 2 4 5 2 3" xfId="51264"/>
    <cellStyle name="SAPBEXresData 2 2 4 5 3" xfId="51265"/>
    <cellStyle name="SAPBEXresData 2 2 4 5 4" xfId="51266"/>
    <cellStyle name="SAPBEXresData 2 2 4 6" xfId="51267"/>
    <cellStyle name="SAPBEXresData 2 2 4 6 2" xfId="51268"/>
    <cellStyle name="SAPBEXresData 2 2 4 6 2 2" xfId="51269"/>
    <cellStyle name="SAPBEXresData 2 2 4 6 2 3" xfId="51270"/>
    <cellStyle name="SAPBEXresData 2 2 4 6 3" xfId="51271"/>
    <cellStyle name="SAPBEXresData 2 2 4 6 4" xfId="51272"/>
    <cellStyle name="SAPBEXresData 2 2 4 7" xfId="51273"/>
    <cellStyle name="SAPBEXresData 2 2 4 7 2" xfId="51274"/>
    <cellStyle name="SAPBEXresData 2 2 4 7 3" xfId="51275"/>
    <cellStyle name="SAPBEXresData 2 2 4 8" xfId="51276"/>
    <cellStyle name="SAPBEXresData 2 2 4 9" xfId="51277"/>
    <cellStyle name="SAPBEXresData 2 2 5" xfId="51278"/>
    <cellStyle name="SAPBEXresData 2 2 5 2" xfId="51279"/>
    <cellStyle name="SAPBEXresData 2 2 5 2 2" xfId="51280"/>
    <cellStyle name="SAPBEXresData 2 2 5 2 3" xfId="51281"/>
    <cellStyle name="SAPBEXresData 2 2 5 3" xfId="51282"/>
    <cellStyle name="SAPBEXresData 2 2 5 4" xfId="51283"/>
    <cellStyle name="SAPBEXresData 2 2 6" xfId="51284"/>
    <cellStyle name="SAPBEXresData 2 2 6 2" xfId="51285"/>
    <cellStyle name="SAPBEXresData 2 2 6 2 2" xfId="51286"/>
    <cellStyle name="SAPBEXresData 2 2 6 2 3" xfId="51287"/>
    <cellStyle name="SAPBEXresData 2 2 6 3" xfId="51288"/>
    <cellStyle name="SAPBEXresData 2 2 6 4" xfId="51289"/>
    <cellStyle name="SAPBEXresData 2 2 7" xfId="51290"/>
    <cellStyle name="SAPBEXresData 2 2 7 2" xfId="51291"/>
    <cellStyle name="SAPBEXresData 2 2 7 2 2" xfId="51292"/>
    <cellStyle name="SAPBEXresData 2 2 7 2 3" xfId="51293"/>
    <cellStyle name="SAPBEXresData 2 2 7 3" xfId="51294"/>
    <cellStyle name="SAPBEXresData 2 2 7 4" xfId="51295"/>
    <cellStyle name="SAPBEXresData 2 2 8" xfId="51296"/>
    <cellStyle name="SAPBEXresData 2 2 8 2" xfId="51297"/>
    <cellStyle name="SAPBEXresData 2 2 8 2 2" xfId="51298"/>
    <cellStyle name="SAPBEXresData 2 2 8 2 3" xfId="51299"/>
    <cellStyle name="SAPBEXresData 2 2 8 3" xfId="51300"/>
    <cellStyle name="SAPBEXresData 2 2 8 4" xfId="51301"/>
    <cellStyle name="SAPBEXresData 2 2 9" xfId="51302"/>
    <cellStyle name="SAPBEXresData 2 2 9 2" xfId="51303"/>
    <cellStyle name="SAPBEXresData 2 2 9 2 2" xfId="51304"/>
    <cellStyle name="SAPBEXresData 2 2 9 2 3" xfId="51305"/>
    <cellStyle name="SAPBEXresData 2 2 9 3" xfId="51306"/>
    <cellStyle name="SAPBEXresData 2 2 9 4" xfId="51307"/>
    <cellStyle name="SAPBEXresData 2 2_Other Benefits Allocation %" xfId="51308"/>
    <cellStyle name="SAPBEXresData 2 3" xfId="51309"/>
    <cellStyle name="SAPBEXresData 2 3 10" xfId="51310"/>
    <cellStyle name="SAPBEXresData 2 3 10 2" xfId="51311"/>
    <cellStyle name="SAPBEXresData 2 3 10 2 2" xfId="51312"/>
    <cellStyle name="SAPBEXresData 2 3 10 3" xfId="51313"/>
    <cellStyle name="SAPBEXresData 2 3 11" xfId="51314"/>
    <cellStyle name="SAPBEXresData 2 3 11 2" xfId="51315"/>
    <cellStyle name="SAPBEXresData 2 3 11 2 2" xfId="51316"/>
    <cellStyle name="SAPBEXresData 2 3 11 3" xfId="51317"/>
    <cellStyle name="SAPBEXresData 2 3 12" xfId="51318"/>
    <cellStyle name="SAPBEXresData 2 3 2" xfId="51319"/>
    <cellStyle name="SAPBEXresData 2 3 2 2" xfId="51320"/>
    <cellStyle name="SAPBEXresData 2 3 2 2 2" xfId="51321"/>
    <cellStyle name="SAPBEXresData 2 3 2 2 2 2" xfId="51322"/>
    <cellStyle name="SAPBEXresData 2 3 2 2 2 2 2" xfId="51323"/>
    <cellStyle name="SAPBEXresData 2 3 2 2 2 3" xfId="51324"/>
    <cellStyle name="SAPBEXresData 2 3 2 2 3" xfId="51325"/>
    <cellStyle name="SAPBEXresData 2 3 2 2 3 2" xfId="51326"/>
    <cellStyle name="SAPBEXresData 2 3 2 2 3 2 2" xfId="51327"/>
    <cellStyle name="SAPBEXresData 2 3 2 2 3 3" xfId="51328"/>
    <cellStyle name="SAPBEXresData 2 3 2 2 4" xfId="51329"/>
    <cellStyle name="SAPBEXresData 2 3 2 2 4 2" xfId="51330"/>
    <cellStyle name="SAPBEXresData 2 3 2 2 5" xfId="51331"/>
    <cellStyle name="SAPBEXresData 2 3 2 2 5 2" xfId="51332"/>
    <cellStyle name="SAPBEXresData 2 3 2 2 6" xfId="51333"/>
    <cellStyle name="SAPBEXresData 2 3 2 3" xfId="51334"/>
    <cellStyle name="SAPBEXresData 2 3 2 3 2" xfId="51335"/>
    <cellStyle name="SAPBEXresData 2 3 2 3 2 2" xfId="51336"/>
    <cellStyle name="SAPBEXresData 2 3 2 3 2 2 2" xfId="51337"/>
    <cellStyle name="SAPBEXresData 2 3 2 3 2 3" xfId="51338"/>
    <cellStyle name="SAPBEXresData 2 3 2 3 3" xfId="51339"/>
    <cellStyle name="SAPBEXresData 2 3 2 3 3 2" xfId="51340"/>
    <cellStyle name="SAPBEXresData 2 3 2 3 3 2 2" xfId="51341"/>
    <cellStyle name="SAPBEXresData 2 3 2 3 3 3" xfId="51342"/>
    <cellStyle name="SAPBEXresData 2 3 2 3 4" xfId="51343"/>
    <cellStyle name="SAPBEXresData 2 3 2 3 4 2" xfId="51344"/>
    <cellStyle name="SAPBEXresData 2 3 2 3 5" xfId="51345"/>
    <cellStyle name="SAPBEXresData 2 3 2 3 5 2" xfId="51346"/>
    <cellStyle name="SAPBEXresData 2 3 2 3 6" xfId="51347"/>
    <cellStyle name="SAPBEXresData 2 3 2 4" xfId="51348"/>
    <cellStyle name="SAPBEXresData 2 3 2 4 2" xfId="51349"/>
    <cellStyle name="SAPBEXresData 2 3 2 4 2 2" xfId="51350"/>
    <cellStyle name="SAPBEXresData 2 3 2 4 3" xfId="51351"/>
    <cellStyle name="SAPBEXresData 2 3 2 5" xfId="51352"/>
    <cellStyle name="SAPBEXresData 2 3 2 5 2" xfId="51353"/>
    <cellStyle name="SAPBEXresData 2 3 2 5 2 2" xfId="51354"/>
    <cellStyle name="SAPBEXresData 2 3 2 5 3" xfId="51355"/>
    <cellStyle name="SAPBEXresData 2 3 2 6" xfId="51356"/>
    <cellStyle name="SAPBEXresData 2 3 2 6 2" xfId="51357"/>
    <cellStyle name="SAPBEXresData 2 3 2 7" xfId="51358"/>
    <cellStyle name="SAPBEXresData 2 3 2 7 2" xfId="51359"/>
    <cellStyle name="SAPBEXresData 2 3 2 8" xfId="51360"/>
    <cellStyle name="SAPBEXresData 2 3 2_Other Benefits Allocation %" xfId="51361"/>
    <cellStyle name="SAPBEXresData 2 3 3" xfId="51362"/>
    <cellStyle name="SAPBEXresData 2 3 3 2" xfId="51363"/>
    <cellStyle name="SAPBEXresData 2 3 3 2 2" xfId="51364"/>
    <cellStyle name="SAPBEXresData 2 3 3 2 3" xfId="51365"/>
    <cellStyle name="SAPBEXresData 2 3 3 3" xfId="51366"/>
    <cellStyle name="SAPBEXresData 2 3 3 4" xfId="51367"/>
    <cellStyle name="SAPBEXresData 2 3 4" xfId="51368"/>
    <cellStyle name="SAPBEXresData 2 3 4 2" xfId="51369"/>
    <cellStyle name="SAPBEXresData 2 3 4 2 2" xfId="51370"/>
    <cellStyle name="SAPBEXresData 2 3 4 2 3" xfId="51371"/>
    <cellStyle name="SAPBEXresData 2 3 4 3" xfId="51372"/>
    <cellStyle name="SAPBEXresData 2 3 4 4" xfId="51373"/>
    <cellStyle name="SAPBEXresData 2 3 5" xfId="51374"/>
    <cellStyle name="SAPBEXresData 2 3 5 2" xfId="51375"/>
    <cellStyle name="SAPBEXresData 2 3 5 2 2" xfId="51376"/>
    <cellStyle name="SAPBEXresData 2 3 5 2 3" xfId="51377"/>
    <cellStyle name="SAPBEXresData 2 3 5 3" xfId="51378"/>
    <cellStyle name="SAPBEXresData 2 3 5 4" xfId="51379"/>
    <cellStyle name="SAPBEXresData 2 3 6" xfId="51380"/>
    <cellStyle name="SAPBEXresData 2 3 6 2" xfId="51381"/>
    <cellStyle name="SAPBEXresData 2 3 6 2 2" xfId="51382"/>
    <cellStyle name="SAPBEXresData 2 3 6 2 3" xfId="51383"/>
    <cellStyle name="SAPBEXresData 2 3 6 3" xfId="51384"/>
    <cellStyle name="SAPBEXresData 2 3 6 4" xfId="51385"/>
    <cellStyle name="SAPBEXresData 2 3 7" xfId="51386"/>
    <cellStyle name="SAPBEXresData 2 3 7 2" xfId="51387"/>
    <cellStyle name="SAPBEXresData 2 3 7 2 2" xfId="51388"/>
    <cellStyle name="SAPBEXresData 2 3 7 3" xfId="51389"/>
    <cellStyle name="SAPBEXresData 2 3 8" xfId="51390"/>
    <cellStyle name="SAPBEXresData 2 3 8 2" xfId="51391"/>
    <cellStyle name="SAPBEXresData 2 3 8 2 2" xfId="51392"/>
    <cellStyle name="SAPBEXresData 2 3 8 3" xfId="51393"/>
    <cellStyle name="SAPBEXresData 2 3 9" xfId="51394"/>
    <cellStyle name="SAPBEXresData 2 3 9 2" xfId="51395"/>
    <cellStyle name="SAPBEXresData 2 3 9 2 2" xfId="51396"/>
    <cellStyle name="SAPBEXresData 2 3 9 3" xfId="51397"/>
    <cellStyle name="SAPBEXresData 2 3_Other Benefits Allocation %" xfId="51398"/>
    <cellStyle name="SAPBEXresData 2 4" xfId="51399"/>
    <cellStyle name="SAPBEXresData 2 4 2" xfId="51400"/>
    <cellStyle name="SAPBEXresData 2 4 2 2" xfId="51401"/>
    <cellStyle name="SAPBEXresData 2 4 2 2 2" xfId="51402"/>
    <cellStyle name="SAPBEXresData 2 4 2 2 3" xfId="51403"/>
    <cellStyle name="SAPBEXresData 2 4 2 3" xfId="51404"/>
    <cellStyle name="SAPBEXresData 2 4 2 4" xfId="51405"/>
    <cellStyle name="SAPBEXresData 2 4 3" xfId="51406"/>
    <cellStyle name="SAPBEXresData 2 4 3 2" xfId="51407"/>
    <cellStyle name="SAPBEXresData 2 4 3 2 2" xfId="51408"/>
    <cellStyle name="SAPBEXresData 2 4 3 2 3" xfId="51409"/>
    <cellStyle name="SAPBEXresData 2 4 3 3" xfId="51410"/>
    <cellStyle name="SAPBEXresData 2 4 3 4" xfId="51411"/>
    <cellStyle name="SAPBEXresData 2 4 4" xfId="51412"/>
    <cellStyle name="SAPBEXresData 2 4 4 2" xfId="51413"/>
    <cellStyle name="SAPBEXresData 2 4 4 2 2" xfId="51414"/>
    <cellStyle name="SAPBEXresData 2 4 4 2 3" xfId="51415"/>
    <cellStyle name="SAPBEXresData 2 4 4 3" xfId="51416"/>
    <cellStyle name="SAPBEXresData 2 4 4 4" xfId="51417"/>
    <cellStyle name="SAPBEXresData 2 4 5" xfId="51418"/>
    <cellStyle name="SAPBEXresData 2 4 5 2" xfId="51419"/>
    <cellStyle name="SAPBEXresData 2 4 5 2 2" xfId="51420"/>
    <cellStyle name="SAPBEXresData 2 4 5 2 3" xfId="51421"/>
    <cellStyle name="SAPBEXresData 2 4 5 3" xfId="51422"/>
    <cellStyle name="SAPBEXresData 2 4 5 4" xfId="51423"/>
    <cellStyle name="SAPBEXresData 2 4 6" xfId="51424"/>
    <cellStyle name="SAPBEXresData 2 4 6 2" xfId="51425"/>
    <cellStyle name="SAPBEXresData 2 4 6 2 2" xfId="51426"/>
    <cellStyle name="SAPBEXresData 2 4 6 2 3" xfId="51427"/>
    <cellStyle name="SAPBEXresData 2 4 6 3" xfId="51428"/>
    <cellStyle name="SAPBEXresData 2 4 6 4" xfId="51429"/>
    <cellStyle name="SAPBEXresData 2 4 7" xfId="51430"/>
    <cellStyle name="SAPBEXresData 2 4 7 2" xfId="51431"/>
    <cellStyle name="SAPBEXresData 2 4 7 3" xfId="51432"/>
    <cellStyle name="SAPBEXresData 2 4 8" xfId="51433"/>
    <cellStyle name="SAPBEXresData 2 4 9" xfId="51434"/>
    <cellStyle name="SAPBEXresData 2 5" xfId="51435"/>
    <cellStyle name="SAPBEXresData 2 5 2" xfId="51436"/>
    <cellStyle name="SAPBEXresData 2 5 2 2" xfId="51437"/>
    <cellStyle name="SAPBEXresData 2 5 2 2 2" xfId="51438"/>
    <cellStyle name="SAPBEXresData 2 5 2 2 2 2" xfId="51439"/>
    <cellStyle name="SAPBEXresData 2 5 2 2 3" xfId="51440"/>
    <cellStyle name="SAPBEXresData 2 5 2 3" xfId="51441"/>
    <cellStyle name="SAPBEXresData 2 5 2 3 2" xfId="51442"/>
    <cellStyle name="SAPBEXresData 2 5 2 3 2 2" xfId="51443"/>
    <cellStyle name="SAPBEXresData 2 5 2 3 3" xfId="51444"/>
    <cellStyle name="SAPBEXresData 2 5 2 4" xfId="51445"/>
    <cellStyle name="SAPBEXresData 2 5 2 4 2" xfId="51446"/>
    <cellStyle name="SAPBEXresData 2 5 2 5" xfId="51447"/>
    <cellStyle name="SAPBEXresData 2 5 2 5 2" xfId="51448"/>
    <cellStyle name="SAPBEXresData 2 5 2 6" xfId="51449"/>
    <cellStyle name="SAPBEXresData 2 5 3" xfId="51450"/>
    <cellStyle name="SAPBEXresData 2 5 3 2" xfId="51451"/>
    <cellStyle name="SAPBEXresData 2 5 3 2 2" xfId="51452"/>
    <cellStyle name="SAPBEXresData 2 5 3 2 2 2" xfId="51453"/>
    <cellStyle name="SAPBEXresData 2 5 3 2 3" xfId="51454"/>
    <cellStyle name="SAPBEXresData 2 5 3 3" xfId="51455"/>
    <cellStyle name="SAPBEXresData 2 5 3 3 2" xfId="51456"/>
    <cellStyle name="SAPBEXresData 2 5 3 3 2 2" xfId="51457"/>
    <cellStyle name="SAPBEXresData 2 5 3 3 3" xfId="51458"/>
    <cellStyle name="SAPBEXresData 2 5 3 4" xfId="51459"/>
    <cellStyle name="SAPBEXresData 2 5 3 4 2" xfId="51460"/>
    <cellStyle name="SAPBEXresData 2 5 3 5" xfId="51461"/>
    <cellStyle name="SAPBEXresData 2 5 3 5 2" xfId="51462"/>
    <cellStyle name="SAPBEXresData 2 5 3 6" xfId="51463"/>
    <cellStyle name="SAPBEXresData 2 5 4" xfId="51464"/>
    <cellStyle name="SAPBEXresData 2 5 4 2" xfId="51465"/>
    <cellStyle name="SAPBEXresData 2 5 4 2 2" xfId="51466"/>
    <cellStyle name="SAPBEXresData 2 5 4 2 3" xfId="51467"/>
    <cellStyle name="SAPBEXresData 2 5 4 3" xfId="51468"/>
    <cellStyle name="SAPBEXresData 2 5 4 4" xfId="51469"/>
    <cellStyle name="SAPBEXresData 2 5 5" xfId="51470"/>
    <cellStyle name="SAPBEXresData 2 5 5 2" xfId="51471"/>
    <cellStyle name="SAPBEXresData 2 5 5 2 2" xfId="51472"/>
    <cellStyle name="SAPBEXresData 2 5 5 2 3" xfId="51473"/>
    <cellStyle name="SAPBEXresData 2 5 5 3" xfId="51474"/>
    <cellStyle name="SAPBEXresData 2 5 5 4" xfId="51475"/>
    <cellStyle name="SAPBEXresData 2 5 6" xfId="51476"/>
    <cellStyle name="SAPBEXresData 2 5 6 2" xfId="51477"/>
    <cellStyle name="SAPBEXresData 2 5 6 2 2" xfId="51478"/>
    <cellStyle name="SAPBEXresData 2 5 6 2 3" xfId="51479"/>
    <cellStyle name="SAPBEXresData 2 5 6 3" xfId="51480"/>
    <cellStyle name="SAPBEXresData 2 5 6 4" xfId="51481"/>
    <cellStyle name="SAPBEXresData 2 5 7" xfId="51482"/>
    <cellStyle name="SAPBEXresData 2 5 7 2" xfId="51483"/>
    <cellStyle name="SAPBEXresData 2 5 7 3" xfId="51484"/>
    <cellStyle name="SAPBEXresData 2 5 8" xfId="51485"/>
    <cellStyle name="SAPBEXresData 2 5 9" xfId="51486"/>
    <cellStyle name="SAPBEXresData 2 5_Other Benefits Allocation %" xfId="51487"/>
    <cellStyle name="SAPBEXresData 2 6" xfId="51488"/>
    <cellStyle name="SAPBEXresData 2 6 2" xfId="51489"/>
    <cellStyle name="SAPBEXresData 2 6 2 2" xfId="51490"/>
    <cellStyle name="SAPBEXresData 2 6 2 3" xfId="51491"/>
    <cellStyle name="SAPBEXresData 2 6 3" xfId="51492"/>
    <cellStyle name="SAPBEXresData 2 6 4" xfId="51493"/>
    <cellStyle name="SAPBEXresData 2 7" xfId="51494"/>
    <cellStyle name="SAPBEXresData 2 7 2" xfId="51495"/>
    <cellStyle name="SAPBEXresData 2 7 2 2" xfId="51496"/>
    <cellStyle name="SAPBEXresData 2 7 2 3" xfId="51497"/>
    <cellStyle name="SAPBEXresData 2 7 3" xfId="51498"/>
    <cellStyle name="SAPBEXresData 2 7 4" xfId="51499"/>
    <cellStyle name="SAPBEXresData 2 8" xfId="51500"/>
    <cellStyle name="SAPBEXresData 2 8 2" xfId="51501"/>
    <cellStyle name="SAPBEXresData 2 8 2 2" xfId="51502"/>
    <cellStyle name="SAPBEXresData 2 8 2 3" xfId="51503"/>
    <cellStyle name="SAPBEXresData 2 8 3" xfId="51504"/>
    <cellStyle name="SAPBEXresData 2 8 4" xfId="51505"/>
    <cellStyle name="SAPBEXresData 2 9" xfId="51506"/>
    <cellStyle name="SAPBEXresData 2 9 2" xfId="51507"/>
    <cellStyle name="SAPBEXresData 2 9 2 2" xfId="51508"/>
    <cellStyle name="SAPBEXresData 2 9 2 3" xfId="51509"/>
    <cellStyle name="SAPBEXresData 2 9 3" xfId="51510"/>
    <cellStyle name="SAPBEXresData 2 9 4" xfId="51511"/>
    <cellStyle name="SAPBEXresData 2_401K Summary" xfId="51512"/>
    <cellStyle name="SAPBEXresData 20" xfId="51513"/>
    <cellStyle name="SAPBEXresData 20 2" xfId="51514"/>
    <cellStyle name="SAPBEXresData 20 2 2" xfId="51515"/>
    <cellStyle name="SAPBEXresData 20 3" xfId="51516"/>
    <cellStyle name="SAPBEXresData 21" xfId="51517"/>
    <cellStyle name="SAPBEXresData 21 2" xfId="51518"/>
    <cellStyle name="SAPBEXresData 21 2 2" xfId="51519"/>
    <cellStyle name="SAPBEXresData 21 3" xfId="51520"/>
    <cellStyle name="SAPBEXresData 22" xfId="51521"/>
    <cellStyle name="SAPBEXresData 22 2" xfId="51522"/>
    <cellStyle name="SAPBEXresData 22 2 2" xfId="51523"/>
    <cellStyle name="SAPBEXresData 22 3" xfId="51524"/>
    <cellStyle name="SAPBEXresData 23" xfId="51525"/>
    <cellStyle name="SAPBEXresData 23 2" xfId="51526"/>
    <cellStyle name="SAPBEXresData 23 2 2" xfId="51527"/>
    <cellStyle name="SAPBEXresData 23 3" xfId="51528"/>
    <cellStyle name="SAPBEXresData 24" xfId="51529"/>
    <cellStyle name="SAPBEXresData 24 2" xfId="51530"/>
    <cellStyle name="SAPBEXresData 24 2 2" xfId="51531"/>
    <cellStyle name="SAPBEXresData 24 3" xfId="51532"/>
    <cellStyle name="SAPBEXresData 25" xfId="51533"/>
    <cellStyle name="SAPBEXresData 25 2" xfId="51534"/>
    <cellStyle name="SAPBEXresData 25 2 2" xfId="51535"/>
    <cellStyle name="SAPBEXresData 25 3" xfId="51536"/>
    <cellStyle name="SAPBEXresData 26" xfId="51537"/>
    <cellStyle name="SAPBEXresData 26 2" xfId="51538"/>
    <cellStyle name="SAPBEXresData 26 2 2" xfId="51539"/>
    <cellStyle name="SAPBEXresData 26 3" xfId="51540"/>
    <cellStyle name="SAPBEXresData 27" xfId="51541"/>
    <cellStyle name="SAPBEXresData 27 2" xfId="51542"/>
    <cellStyle name="SAPBEXresData 27 2 2" xfId="51543"/>
    <cellStyle name="SAPBEXresData 27 3" xfId="51544"/>
    <cellStyle name="SAPBEXresData 28" xfId="51545"/>
    <cellStyle name="SAPBEXresData 28 2" xfId="51546"/>
    <cellStyle name="SAPBEXresData 29" xfId="51547"/>
    <cellStyle name="SAPBEXresData 29 2" xfId="51548"/>
    <cellStyle name="SAPBEXresData 3" xfId="51549"/>
    <cellStyle name="SAPBEXresData 3 10" xfId="51550"/>
    <cellStyle name="SAPBEXresData 3 10 2" xfId="51551"/>
    <cellStyle name="SAPBEXresData 3 10 2 2" xfId="51552"/>
    <cellStyle name="SAPBEXresData 3 10 3" xfId="51553"/>
    <cellStyle name="SAPBEXresData 3 11" xfId="51554"/>
    <cellStyle name="SAPBEXresData 3 11 2" xfId="51555"/>
    <cellStyle name="SAPBEXresData 3 11 2 2" xfId="51556"/>
    <cellStyle name="SAPBEXresData 3 11 3" xfId="51557"/>
    <cellStyle name="SAPBEXresData 3 12" xfId="51558"/>
    <cellStyle name="SAPBEXresData 3 2" xfId="51559"/>
    <cellStyle name="SAPBEXresData 3 2 2" xfId="51560"/>
    <cellStyle name="SAPBEXresData 3 2 2 2" xfId="51561"/>
    <cellStyle name="SAPBEXresData 3 2 2 2 2" xfId="51562"/>
    <cellStyle name="SAPBEXresData 3 2 2 2 3" xfId="51563"/>
    <cellStyle name="SAPBEXresData 3 2 2 3" xfId="51564"/>
    <cellStyle name="SAPBEXresData 3 2 2 4" xfId="51565"/>
    <cellStyle name="SAPBEXresData 3 2 3" xfId="51566"/>
    <cellStyle name="SAPBEXresData 3 2 3 2" xfId="51567"/>
    <cellStyle name="SAPBEXresData 3 2 3 2 2" xfId="51568"/>
    <cellStyle name="SAPBEXresData 3 2 3 2 3" xfId="51569"/>
    <cellStyle name="SAPBEXresData 3 2 3 3" xfId="51570"/>
    <cellStyle name="SAPBEXresData 3 2 3 4" xfId="51571"/>
    <cellStyle name="SAPBEXresData 3 2 4" xfId="51572"/>
    <cellStyle name="SAPBEXresData 3 2 4 2" xfId="51573"/>
    <cellStyle name="SAPBEXresData 3 2 4 2 2" xfId="51574"/>
    <cellStyle name="SAPBEXresData 3 2 4 2 3" xfId="51575"/>
    <cellStyle name="SAPBEXresData 3 2 4 3" xfId="51576"/>
    <cellStyle name="SAPBEXresData 3 2 4 4" xfId="51577"/>
    <cellStyle name="SAPBEXresData 3 2 5" xfId="51578"/>
    <cellStyle name="SAPBEXresData 3 2 5 2" xfId="51579"/>
    <cellStyle name="SAPBEXresData 3 2 5 2 2" xfId="51580"/>
    <cellStyle name="SAPBEXresData 3 2 5 2 3" xfId="51581"/>
    <cellStyle name="SAPBEXresData 3 2 5 3" xfId="51582"/>
    <cellStyle name="SAPBEXresData 3 2 5 4" xfId="51583"/>
    <cellStyle name="SAPBEXresData 3 2 6" xfId="51584"/>
    <cellStyle name="SAPBEXresData 3 2 6 2" xfId="51585"/>
    <cellStyle name="SAPBEXresData 3 2 6 2 2" xfId="51586"/>
    <cellStyle name="SAPBEXresData 3 2 6 2 3" xfId="51587"/>
    <cellStyle name="SAPBEXresData 3 2 6 3" xfId="51588"/>
    <cellStyle name="SAPBEXresData 3 2 6 4" xfId="51589"/>
    <cellStyle name="SAPBEXresData 3 2 7" xfId="51590"/>
    <cellStyle name="SAPBEXresData 3 2 7 2" xfId="51591"/>
    <cellStyle name="SAPBEXresData 3 2 7 3" xfId="51592"/>
    <cellStyle name="SAPBEXresData 3 2 8" xfId="51593"/>
    <cellStyle name="SAPBEXresData 3 2 9" xfId="51594"/>
    <cellStyle name="SAPBEXresData 3 3" xfId="51595"/>
    <cellStyle name="SAPBEXresData 3 3 2" xfId="51596"/>
    <cellStyle name="SAPBEXresData 3 3 2 2" xfId="51597"/>
    <cellStyle name="SAPBEXresData 3 3 2 2 2" xfId="51598"/>
    <cellStyle name="SAPBEXresData 3 3 2 2 2 2" xfId="51599"/>
    <cellStyle name="SAPBEXresData 3 3 2 2 3" xfId="51600"/>
    <cellStyle name="SAPBEXresData 3 3 2 3" xfId="51601"/>
    <cellStyle name="SAPBEXresData 3 3 2 3 2" xfId="51602"/>
    <cellStyle name="SAPBEXresData 3 3 2 3 2 2" xfId="51603"/>
    <cellStyle name="SAPBEXresData 3 3 2 3 3" xfId="51604"/>
    <cellStyle name="SAPBEXresData 3 3 2 4" xfId="51605"/>
    <cellStyle name="SAPBEXresData 3 3 2 4 2" xfId="51606"/>
    <cellStyle name="SAPBEXresData 3 3 2 5" xfId="51607"/>
    <cellStyle name="SAPBEXresData 3 3 2 5 2" xfId="51608"/>
    <cellStyle name="SAPBEXresData 3 3 2 6" xfId="51609"/>
    <cellStyle name="SAPBEXresData 3 3 3" xfId="51610"/>
    <cellStyle name="SAPBEXresData 3 3 3 2" xfId="51611"/>
    <cellStyle name="SAPBEXresData 3 3 3 2 2" xfId="51612"/>
    <cellStyle name="SAPBEXresData 3 3 3 2 2 2" xfId="51613"/>
    <cellStyle name="SAPBEXresData 3 3 3 2 3" xfId="51614"/>
    <cellStyle name="SAPBEXresData 3 3 3 3" xfId="51615"/>
    <cellStyle name="SAPBEXresData 3 3 3 3 2" xfId="51616"/>
    <cellStyle name="SAPBEXresData 3 3 3 3 2 2" xfId="51617"/>
    <cellStyle name="SAPBEXresData 3 3 3 3 3" xfId="51618"/>
    <cellStyle name="SAPBEXresData 3 3 3 4" xfId="51619"/>
    <cellStyle name="SAPBEXresData 3 3 3 4 2" xfId="51620"/>
    <cellStyle name="SAPBEXresData 3 3 3 5" xfId="51621"/>
    <cellStyle name="SAPBEXresData 3 3 3 5 2" xfId="51622"/>
    <cellStyle name="SAPBEXresData 3 3 3 6" xfId="51623"/>
    <cellStyle name="SAPBEXresData 3 3 4" xfId="51624"/>
    <cellStyle name="SAPBEXresData 3 3 4 2" xfId="51625"/>
    <cellStyle name="SAPBEXresData 3 3 4 2 2" xfId="51626"/>
    <cellStyle name="SAPBEXresData 3 3 4 2 3" xfId="51627"/>
    <cellStyle name="SAPBEXresData 3 3 4 3" xfId="51628"/>
    <cellStyle name="SAPBEXresData 3 3 4 4" xfId="51629"/>
    <cellStyle name="SAPBEXresData 3 3 5" xfId="51630"/>
    <cellStyle name="SAPBEXresData 3 3 5 2" xfId="51631"/>
    <cellStyle name="SAPBEXresData 3 3 5 2 2" xfId="51632"/>
    <cellStyle name="SAPBEXresData 3 3 5 2 3" xfId="51633"/>
    <cellStyle name="SAPBEXresData 3 3 5 3" xfId="51634"/>
    <cellStyle name="SAPBEXresData 3 3 5 4" xfId="51635"/>
    <cellStyle name="SAPBEXresData 3 3 6" xfId="51636"/>
    <cellStyle name="SAPBEXresData 3 3 6 2" xfId="51637"/>
    <cellStyle name="SAPBEXresData 3 3 6 2 2" xfId="51638"/>
    <cellStyle name="SAPBEXresData 3 3 6 2 3" xfId="51639"/>
    <cellStyle name="SAPBEXresData 3 3 6 3" xfId="51640"/>
    <cellStyle name="SAPBEXresData 3 3 6 4" xfId="51641"/>
    <cellStyle name="SAPBEXresData 3 3 7" xfId="51642"/>
    <cellStyle name="SAPBEXresData 3 3 7 2" xfId="51643"/>
    <cellStyle name="SAPBEXresData 3 3 7 3" xfId="51644"/>
    <cellStyle name="SAPBEXresData 3 3 8" xfId="51645"/>
    <cellStyle name="SAPBEXresData 3 3 9" xfId="51646"/>
    <cellStyle name="SAPBEXresData 3 3_Other Benefits Allocation %" xfId="51647"/>
    <cellStyle name="SAPBEXresData 3 4" xfId="51648"/>
    <cellStyle name="SAPBEXresData 3 4 2" xfId="51649"/>
    <cellStyle name="SAPBEXresData 3 4 2 2" xfId="51650"/>
    <cellStyle name="SAPBEXresData 3 4 2 2 2" xfId="51651"/>
    <cellStyle name="SAPBEXresData 3 4 2 2 3" xfId="51652"/>
    <cellStyle name="SAPBEXresData 3 4 2 3" xfId="51653"/>
    <cellStyle name="SAPBEXresData 3 4 2 4" xfId="51654"/>
    <cellStyle name="SAPBEXresData 3 4 3" xfId="51655"/>
    <cellStyle name="SAPBEXresData 3 4 3 2" xfId="51656"/>
    <cellStyle name="SAPBEXresData 3 4 3 2 2" xfId="51657"/>
    <cellStyle name="SAPBEXresData 3 4 3 2 3" xfId="51658"/>
    <cellStyle name="SAPBEXresData 3 4 3 3" xfId="51659"/>
    <cellStyle name="SAPBEXresData 3 4 3 4" xfId="51660"/>
    <cellStyle name="SAPBEXresData 3 4 4" xfId="51661"/>
    <cellStyle name="SAPBEXresData 3 4 4 2" xfId="51662"/>
    <cellStyle name="SAPBEXresData 3 4 4 2 2" xfId="51663"/>
    <cellStyle name="SAPBEXresData 3 4 4 2 3" xfId="51664"/>
    <cellStyle name="SAPBEXresData 3 4 4 3" xfId="51665"/>
    <cellStyle name="SAPBEXresData 3 4 4 4" xfId="51666"/>
    <cellStyle name="SAPBEXresData 3 4 5" xfId="51667"/>
    <cellStyle name="SAPBEXresData 3 4 5 2" xfId="51668"/>
    <cellStyle name="SAPBEXresData 3 4 5 2 2" xfId="51669"/>
    <cellStyle name="SAPBEXresData 3 4 5 2 3" xfId="51670"/>
    <cellStyle name="SAPBEXresData 3 4 5 3" xfId="51671"/>
    <cellStyle name="SAPBEXresData 3 4 5 4" xfId="51672"/>
    <cellStyle name="SAPBEXresData 3 4 6" xfId="51673"/>
    <cellStyle name="SAPBEXresData 3 4 6 2" xfId="51674"/>
    <cellStyle name="SAPBEXresData 3 4 6 2 2" xfId="51675"/>
    <cellStyle name="SAPBEXresData 3 4 6 2 3" xfId="51676"/>
    <cellStyle name="SAPBEXresData 3 4 6 3" xfId="51677"/>
    <cellStyle name="SAPBEXresData 3 4 6 4" xfId="51678"/>
    <cellStyle name="SAPBEXresData 3 4 7" xfId="51679"/>
    <cellStyle name="SAPBEXresData 3 4 7 2" xfId="51680"/>
    <cellStyle name="SAPBEXresData 3 4 7 3" xfId="51681"/>
    <cellStyle name="SAPBEXresData 3 4 8" xfId="51682"/>
    <cellStyle name="SAPBEXresData 3 4 9" xfId="51683"/>
    <cellStyle name="SAPBEXresData 3 5" xfId="51684"/>
    <cellStyle name="SAPBEXresData 3 5 2" xfId="51685"/>
    <cellStyle name="SAPBEXresData 3 5 2 2" xfId="51686"/>
    <cellStyle name="SAPBEXresData 3 5 2 3" xfId="51687"/>
    <cellStyle name="SAPBEXresData 3 5 3" xfId="51688"/>
    <cellStyle name="SAPBEXresData 3 5 4" xfId="51689"/>
    <cellStyle name="SAPBEXresData 3 6" xfId="51690"/>
    <cellStyle name="SAPBEXresData 3 6 2" xfId="51691"/>
    <cellStyle name="SAPBEXresData 3 6 2 2" xfId="51692"/>
    <cellStyle name="SAPBEXresData 3 6 2 3" xfId="51693"/>
    <cellStyle name="SAPBEXresData 3 6 3" xfId="51694"/>
    <cellStyle name="SAPBEXresData 3 6 4" xfId="51695"/>
    <cellStyle name="SAPBEXresData 3 7" xfId="51696"/>
    <cellStyle name="SAPBEXresData 3 7 2" xfId="51697"/>
    <cellStyle name="SAPBEXresData 3 7 2 2" xfId="51698"/>
    <cellStyle name="SAPBEXresData 3 7 2 3" xfId="51699"/>
    <cellStyle name="SAPBEXresData 3 7 3" xfId="51700"/>
    <cellStyle name="SAPBEXresData 3 7 4" xfId="51701"/>
    <cellStyle name="SAPBEXresData 3 8" xfId="51702"/>
    <cellStyle name="SAPBEXresData 3 8 2" xfId="51703"/>
    <cellStyle name="SAPBEXresData 3 8 2 2" xfId="51704"/>
    <cellStyle name="SAPBEXresData 3 8 2 3" xfId="51705"/>
    <cellStyle name="SAPBEXresData 3 8 3" xfId="51706"/>
    <cellStyle name="SAPBEXresData 3 8 4" xfId="51707"/>
    <cellStyle name="SAPBEXresData 3 9" xfId="51708"/>
    <cellStyle name="SAPBEXresData 3 9 2" xfId="51709"/>
    <cellStyle name="SAPBEXresData 3 9 2 2" xfId="51710"/>
    <cellStyle name="SAPBEXresData 3 9 2 3" xfId="51711"/>
    <cellStyle name="SAPBEXresData 3 9 3" xfId="51712"/>
    <cellStyle name="SAPBEXresData 3 9 4" xfId="51713"/>
    <cellStyle name="SAPBEXresData 3_401K Summary" xfId="51714"/>
    <cellStyle name="SAPBEXresData 30" xfId="51715"/>
    <cellStyle name="SAPBEXresData 30 2" xfId="51716"/>
    <cellStyle name="SAPBEXresData 31" xfId="51717"/>
    <cellStyle name="SAPBEXresData 31 2" xfId="51718"/>
    <cellStyle name="SAPBEXresData 32" xfId="51719"/>
    <cellStyle name="SAPBEXresData 32 2" xfId="51720"/>
    <cellStyle name="SAPBEXresData 33" xfId="51721"/>
    <cellStyle name="SAPBEXresData 33 2" xfId="51722"/>
    <cellStyle name="SAPBEXresData 34" xfId="51723"/>
    <cellStyle name="SAPBEXresData 34 2" xfId="51724"/>
    <cellStyle name="SAPBEXresData 35" xfId="51725"/>
    <cellStyle name="SAPBEXresData 36" xfId="51726"/>
    <cellStyle name="SAPBEXresData 37" xfId="51727"/>
    <cellStyle name="SAPBEXresData 38" xfId="51728"/>
    <cellStyle name="SAPBEXresData 39" xfId="51729"/>
    <cellStyle name="SAPBEXresData 4" xfId="51730"/>
    <cellStyle name="SAPBEXresData 4 10" xfId="51731"/>
    <cellStyle name="SAPBEXresData 4 10 2" xfId="51732"/>
    <cellStyle name="SAPBEXresData 4 10 2 2" xfId="51733"/>
    <cellStyle name="SAPBEXresData 4 10 3" xfId="51734"/>
    <cellStyle name="SAPBEXresData 4 11" xfId="51735"/>
    <cellStyle name="SAPBEXresData 4 11 2" xfId="51736"/>
    <cellStyle name="SAPBEXresData 4 11 2 2" xfId="51737"/>
    <cellStyle name="SAPBEXresData 4 11 3" xfId="51738"/>
    <cellStyle name="SAPBEXresData 4 12" xfId="51739"/>
    <cellStyle name="SAPBEXresData 4 12 2" xfId="51740"/>
    <cellStyle name="SAPBEXresData 4 13" xfId="51741"/>
    <cellStyle name="SAPBEXresData 4 2" xfId="51742"/>
    <cellStyle name="SAPBEXresData 4 2 2" xfId="51743"/>
    <cellStyle name="SAPBEXresData 4 2 2 2" xfId="51744"/>
    <cellStyle name="SAPBEXresData 4 2 2 3" xfId="51745"/>
    <cellStyle name="SAPBEXresData 4 2 3" xfId="51746"/>
    <cellStyle name="SAPBEXresData 4 2 4" xfId="51747"/>
    <cellStyle name="SAPBEXresData 4 2_Other Benefits Allocation %" xfId="51748"/>
    <cellStyle name="SAPBEXresData 4 3" xfId="51749"/>
    <cellStyle name="SAPBEXresData 4 3 2" xfId="51750"/>
    <cellStyle name="SAPBEXresData 4 3 2 2" xfId="51751"/>
    <cellStyle name="SAPBEXresData 4 3 2 2 2" xfId="51752"/>
    <cellStyle name="SAPBEXresData 4 3 2 2 2 2" xfId="51753"/>
    <cellStyle name="SAPBEXresData 4 3 2 2 3" xfId="51754"/>
    <cellStyle name="SAPBEXresData 4 3 2 3" xfId="51755"/>
    <cellStyle name="SAPBEXresData 4 3 2 3 2" xfId="51756"/>
    <cellStyle name="SAPBEXresData 4 3 2 3 2 2" xfId="51757"/>
    <cellStyle name="SAPBEXresData 4 3 2 3 3" xfId="51758"/>
    <cellStyle name="SAPBEXresData 4 3 2 4" xfId="51759"/>
    <cellStyle name="SAPBEXresData 4 3 2 4 2" xfId="51760"/>
    <cellStyle name="SAPBEXresData 4 3 2 5" xfId="51761"/>
    <cellStyle name="SAPBEXresData 4 3 2 5 2" xfId="51762"/>
    <cellStyle name="SAPBEXresData 4 3 2 6" xfId="51763"/>
    <cellStyle name="SAPBEXresData 4 3 3" xfId="51764"/>
    <cellStyle name="SAPBEXresData 4 3 3 2" xfId="51765"/>
    <cellStyle name="SAPBEXresData 4 3 3 2 2" xfId="51766"/>
    <cellStyle name="SAPBEXresData 4 3 3 2 2 2" xfId="51767"/>
    <cellStyle name="SAPBEXresData 4 3 3 2 3" xfId="51768"/>
    <cellStyle name="SAPBEXresData 4 3 3 3" xfId="51769"/>
    <cellStyle name="SAPBEXresData 4 3 3 3 2" xfId="51770"/>
    <cellStyle name="SAPBEXresData 4 3 3 3 2 2" xfId="51771"/>
    <cellStyle name="SAPBEXresData 4 3 3 3 3" xfId="51772"/>
    <cellStyle name="SAPBEXresData 4 3 3 4" xfId="51773"/>
    <cellStyle name="SAPBEXresData 4 3 3 4 2" xfId="51774"/>
    <cellStyle name="SAPBEXresData 4 3 3 5" xfId="51775"/>
    <cellStyle name="SAPBEXresData 4 3 3 5 2" xfId="51776"/>
    <cellStyle name="SAPBEXresData 4 3 3 6" xfId="51777"/>
    <cellStyle name="SAPBEXresData 4 3 4" xfId="51778"/>
    <cellStyle name="SAPBEXresData 4 3 4 2" xfId="51779"/>
    <cellStyle name="SAPBEXresData 4 3 4 2 2" xfId="51780"/>
    <cellStyle name="SAPBEXresData 4 3 4 3" xfId="51781"/>
    <cellStyle name="SAPBEXresData 4 3 5" xfId="51782"/>
    <cellStyle name="SAPBEXresData 4 3 5 2" xfId="51783"/>
    <cellStyle name="SAPBEXresData 4 3 5 2 2" xfId="51784"/>
    <cellStyle name="SAPBEXresData 4 3 5 3" xfId="51785"/>
    <cellStyle name="SAPBEXresData 4 3 6" xfId="51786"/>
    <cellStyle name="SAPBEXresData 4 3 6 2" xfId="51787"/>
    <cellStyle name="SAPBEXresData 4 3 7" xfId="51788"/>
    <cellStyle name="SAPBEXresData 4 3 7 2" xfId="51789"/>
    <cellStyle name="SAPBEXresData 4 3 8" xfId="51790"/>
    <cellStyle name="SAPBEXresData 4 3_Other Benefits Allocation %" xfId="51791"/>
    <cellStyle name="SAPBEXresData 4 4" xfId="51792"/>
    <cellStyle name="SAPBEXresData 4 4 2" xfId="51793"/>
    <cellStyle name="SAPBEXresData 4 4 2 2" xfId="51794"/>
    <cellStyle name="SAPBEXresData 4 4 2 3" xfId="51795"/>
    <cellStyle name="SAPBEXresData 4 4 3" xfId="51796"/>
    <cellStyle name="SAPBEXresData 4 4 4" xfId="51797"/>
    <cellStyle name="SAPBEXresData 4 5" xfId="51798"/>
    <cellStyle name="SAPBEXresData 4 5 2" xfId="51799"/>
    <cellStyle name="SAPBEXresData 4 5 2 2" xfId="51800"/>
    <cellStyle name="SAPBEXresData 4 5 2 3" xfId="51801"/>
    <cellStyle name="SAPBEXresData 4 5 3" xfId="51802"/>
    <cellStyle name="SAPBEXresData 4 5 4" xfId="51803"/>
    <cellStyle name="SAPBEXresData 4 6" xfId="51804"/>
    <cellStyle name="SAPBEXresData 4 6 2" xfId="51805"/>
    <cellStyle name="SAPBEXresData 4 6 2 2" xfId="51806"/>
    <cellStyle name="SAPBEXresData 4 6 2 3" xfId="51807"/>
    <cellStyle name="SAPBEXresData 4 6 3" xfId="51808"/>
    <cellStyle name="SAPBEXresData 4 6 4" xfId="51809"/>
    <cellStyle name="SAPBEXresData 4 7" xfId="51810"/>
    <cellStyle name="SAPBEXresData 4 7 2" xfId="51811"/>
    <cellStyle name="SAPBEXresData 4 7 2 2" xfId="51812"/>
    <cellStyle name="SAPBEXresData 4 7 3" xfId="51813"/>
    <cellStyle name="SAPBEXresData 4 8" xfId="51814"/>
    <cellStyle name="SAPBEXresData 4 8 2" xfId="51815"/>
    <cellStyle name="SAPBEXresData 4 8 2 2" xfId="51816"/>
    <cellStyle name="SAPBEXresData 4 8 3" xfId="51817"/>
    <cellStyle name="SAPBEXresData 4 9" xfId="51818"/>
    <cellStyle name="SAPBEXresData 4 9 2" xfId="51819"/>
    <cellStyle name="SAPBEXresData 4 9 2 2" xfId="51820"/>
    <cellStyle name="SAPBEXresData 4 9 3" xfId="51821"/>
    <cellStyle name="SAPBEXresData 4_401K Summary" xfId="51822"/>
    <cellStyle name="SAPBEXresData 40" xfId="51823"/>
    <cellStyle name="SAPBEXresData 41" xfId="51824"/>
    <cellStyle name="SAPBEXresData 42" xfId="51825"/>
    <cellStyle name="SAPBEXresData 43" xfId="51826"/>
    <cellStyle name="SAPBEXresData 44" xfId="51827"/>
    <cellStyle name="SAPBEXresData 45" xfId="51828"/>
    <cellStyle name="SAPBEXresData 46" xfId="51829"/>
    <cellStyle name="SAPBEXresData 47" xfId="51830"/>
    <cellStyle name="SAPBEXresData 48" xfId="51831"/>
    <cellStyle name="SAPBEXresData 5" xfId="51832"/>
    <cellStyle name="SAPBEXresData 5 2" xfId="51833"/>
    <cellStyle name="SAPBEXresData 5 2 2" xfId="51834"/>
    <cellStyle name="SAPBEXresData 5 2 2 2" xfId="51835"/>
    <cellStyle name="SAPBEXresData 5 2 2 2 2" xfId="51836"/>
    <cellStyle name="SAPBEXresData 5 2 2 3" xfId="51837"/>
    <cellStyle name="SAPBEXresData 5 2 3" xfId="51838"/>
    <cellStyle name="SAPBEXresData 5 2 3 2" xfId="51839"/>
    <cellStyle name="SAPBEXresData 5 2 3 2 2" xfId="51840"/>
    <cellStyle name="SAPBEXresData 5 2 3 3" xfId="51841"/>
    <cellStyle name="SAPBEXresData 5 2 4" xfId="51842"/>
    <cellStyle name="SAPBEXresData 5 2 4 2" xfId="51843"/>
    <cellStyle name="SAPBEXresData 5 2 5" xfId="51844"/>
    <cellStyle name="SAPBEXresData 5 2 5 2" xfId="51845"/>
    <cellStyle name="SAPBEXresData 5 2 6" xfId="51846"/>
    <cellStyle name="SAPBEXresData 5 3" xfId="51847"/>
    <cellStyle name="SAPBEXresData 5 3 2" xfId="51848"/>
    <cellStyle name="SAPBEXresData 5 3 2 2" xfId="51849"/>
    <cellStyle name="SAPBEXresData 5 3 2 2 2" xfId="51850"/>
    <cellStyle name="SAPBEXresData 5 3 2 3" xfId="51851"/>
    <cellStyle name="SAPBEXresData 5 3 3" xfId="51852"/>
    <cellStyle name="SAPBEXresData 5 3 3 2" xfId="51853"/>
    <cellStyle name="SAPBEXresData 5 3 3 2 2" xfId="51854"/>
    <cellStyle name="SAPBEXresData 5 3 3 3" xfId="51855"/>
    <cellStyle name="SAPBEXresData 5 3 4" xfId="51856"/>
    <cellStyle name="SAPBEXresData 5 3 4 2" xfId="51857"/>
    <cellStyle name="SAPBEXresData 5 3 5" xfId="51858"/>
    <cellStyle name="SAPBEXresData 5 3 5 2" xfId="51859"/>
    <cellStyle name="SAPBEXresData 5 3 6" xfId="51860"/>
    <cellStyle name="SAPBEXresData 5 4" xfId="51861"/>
    <cellStyle name="SAPBEXresData 5 4 2" xfId="51862"/>
    <cellStyle name="SAPBEXresData 5 4 2 2" xfId="51863"/>
    <cellStyle name="SAPBEXresData 5 4 2 2 2" xfId="51864"/>
    <cellStyle name="SAPBEXresData 5 4 2 3" xfId="51865"/>
    <cellStyle name="SAPBEXresData 5 4 3" xfId="51866"/>
    <cellStyle name="SAPBEXresData 5 4 3 2" xfId="51867"/>
    <cellStyle name="SAPBEXresData 5 4 3 2 2" xfId="51868"/>
    <cellStyle name="SAPBEXresData 5 4 3 3" xfId="51869"/>
    <cellStyle name="SAPBEXresData 5 4 4" xfId="51870"/>
    <cellStyle name="SAPBEXresData 5 4 4 2" xfId="51871"/>
    <cellStyle name="SAPBEXresData 5 4 5" xfId="51872"/>
    <cellStyle name="SAPBEXresData 5 4 5 2" xfId="51873"/>
    <cellStyle name="SAPBEXresData 5 4 6" xfId="51874"/>
    <cellStyle name="SAPBEXresData 5 5" xfId="51875"/>
    <cellStyle name="SAPBEXresData 5 5 2" xfId="51876"/>
    <cellStyle name="SAPBEXresData 5 5 2 2" xfId="51877"/>
    <cellStyle name="SAPBEXresData 5 5 2 3" xfId="51878"/>
    <cellStyle name="SAPBEXresData 5 5 3" xfId="51879"/>
    <cellStyle name="SAPBEXresData 5 5 4" xfId="51880"/>
    <cellStyle name="SAPBEXresData 5 6" xfId="51881"/>
    <cellStyle name="SAPBEXresData 5 6 2" xfId="51882"/>
    <cellStyle name="SAPBEXresData 5 6 2 2" xfId="51883"/>
    <cellStyle name="SAPBEXresData 5 6 2 3" xfId="51884"/>
    <cellStyle name="SAPBEXresData 5 6 3" xfId="51885"/>
    <cellStyle name="SAPBEXresData 5 6 4" xfId="51886"/>
    <cellStyle name="SAPBEXresData 5 7" xfId="51887"/>
    <cellStyle name="SAPBEXresData 5 7 2" xfId="51888"/>
    <cellStyle name="SAPBEXresData 5 7 3" xfId="51889"/>
    <cellStyle name="SAPBEXresData 5 8" xfId="51890"/>
    <cellStyle name="SAPBEXresData 5 9" xfId="51891"/>
    <cellStyle name="SAPBEXresData 5_Other Benefits Allocation %" xfId="51892"/>
    <cellStyle name="SAPBEXresData 6" xfId="51893"/>
    <cellStyle name="SAPBEXresData 6 2" xfId="51894"/>
    <cellStyle name="SAPBEXresData 6 2 2" xfId="51895"/>
    <cellStyle name="SAPBEXresData 6 2 2 2" xfId="51896"/>
    <cellStyle name="SAPBEXresData 6 2 2 2 2" xfId="51897"/>
    <cellStyle name="SAPBEXresData 6 2 2 3" xfId="51898"/>
    <cellStyle name="SAPBEXresData 6 2 3" xfId="51899"/>
    <cellStyle name="SAPBEXresData 6 2 3 2" xfId="51900"/>
    <cellStyle name="SAPBEXresData 6 2 3 2 2" xfId="51901"/>
    <cellStyle name="SAPBEXresData 6 2 3 3" xfId="51902"/>
    <cellStyle name="SAPBEXresData 6 2 4" xfId="51903"/>
    <cellStyle name="SAPBEXresData 6 2 4 2" xfId="51904"/>
    <cellStyle name="SAPBEXresData 6 2 5" xfId="51905"/>
    <cellStyle name="SAPBEXresData 6 2 5 2" xfId="51906"/>
    <cellStyle name="SAPBEXresData 6 2 6" xfId="51907"/>
    <cellStyle name="SAPBEXresData 6 3" xfId="51908"/>
    <cellStyle name="SAPBEXresData 6 3 2" xfId="51909"/>
    <cellStyle name="SAPBEXresData 6 3 2 2" xfId="51910"/>
    <cellStyle name="SAPBEXresData 6 3 2 2 2" xfId="51911"/>
    <cellStyle name="SAPBEXresData 6 3 2 3" xfId="51912"/>
    <cellStyle name="SAPBEXresData 6 3 3" xfId="51913"/>
    <cellStyle name="SAPBEXresData 6 3 3 2" xfId="51914"/>
    <cellStyle name="SAPBEXresData 6 3 3 2 2" xfId="51915"/>
    <cellStyle name="SAPBEXresData 6 3 3 3" xfId="51916"/>
    <cellStyle name="SAPBEXresData 6 3 4" xfId="51917"/>
    <cellStyle name="SAPBEXresData 6 3 4 2" xfId="51918"/>
    <cellStyle name="SAPBEXresData 6 3 5" xfId="51919"/>
    <cellStyle name="SAPBEXresData 6 3 5 2" xfId="51920"/>
    <cellStyle name="SAPBEXresData 6 3 6" xfId="51921"/>
    <cellStyle name="SAPBEXresData 6 4" xfId="51922"/>
    <cellStyle name="SAPBEXresData 6 4 2" xfId="51923"/>
    <cellStyle name="SAPBEXresData 6 4 2 2" xfId="51924"/>
    <cellStyle name="SAPBEXresData 6 4 2 2 2" xfId="51925"/>
    <cellStyle name="SAPBEXresData 6 4 2 3" xfId="51926"/>
    <cellStyle name="SAPBEXresData 6 4 3" xfId="51927"/>
    <cellStyle name="SAPBEXresData 6 4 3 2" xfId="51928"/>
    <cellStyle name="SAPBEXresData 6 4 3 2 2" xfId="51929"/>
    <cellStyle name="SAPBEXresData 6 4 3 3" xfId="51930"/>
    <cellStyle name="SAPBEXresData 6 4 4" xfId="51931"/>
    <cellStyle name="SAPBEXresData 6 4 4 2" xfId="51932"/>
    <cellStyle name="SAPBEXresData 6 4 5" xfId="51933"/>
    <cellStyle name="SAPBEXresData 6 4 5 2" xfId="51934"/>
    <cellStyle name="SAPBEXresData 6 4 6" xfId="51935"/>
    <cellStyle name="SAPBEXresData 6 5" xfId="51936"/>
    <cellStyle name="SAPBEXresData 6 5 2" xfId="51937"/>
    <cellStyle name="SAPBEXresData 6 5 2 2" xfId="51938"/>
    <cellStyle name="SAPBEXresData 6 5 2 3" xfId="51939"/>
    <cellStyle name="SAPBEXresData 6 5 3" xfId="51940"/>
    <cellStyle name="SAPBEXresData 6 5 4" xfId="51941"/>
    <cellStyle name="SAPBEXresData 6 6" xfId="51942"/>
    <cellStyle name="SAPBEXresData 6 6 2" xfId="51943"/>
    <cellStyle name="SAPBEXresData 6 6 2 2" xfId="51944"/>
    <cellStyle name="SAPBEXresData 6 6 2 3" xfId="51945"/>
    <cellStyle name="SAPBEXresData 6 6 3" xfId="51946"/>
    <cellStyle name="SAPBEXresData 6 6 4" xfId="51947"/>
    <cellStyle name="SAPBEXresData 6 7" xfId="51948"/>
    <cellStyle name="SAPBEXresData 6 7 2" xfId="51949"/>
    <cellStyle name="SAPBEXresData 6 7 3" xfId="51950"/>
    <cellStyle name="SAPBEXresData 6 8" xfId="51951"/>
    <cellStyle name="SAPBEXresData 6 9" xfId="51952"/>
    <cellStyle name="SAPBEXresData 6_Other Benefits Allocation %" xfId="51953"/>
    <cellStyle name="SAPBEXresData 7" xfId="51954"/>
    <cellStyle name="SAPBEXresData 7 2" xfId="51955"/>
    <cellStyle name="SAPBEXresData 7 2 2" xfId="51956"/>
    <cellStyle name="SAPBEXresData 7 2 2 2" xfId="51957"/>
    <cellStyle name="SAPBEXresData 7 2 2 2 2" xfId="51958"/>
    <cellStyle name="SAPBEXresData 7 2 2 3" xfId="51959"/>
    <cellStyle name="SAPBEXresData 7 2 3" xfId="51960"/>
    <cellStyle name="SAPBEXresData 7 2 3 2" xfId="51961"/>
    <cellStyle name="SAPBEXresData 7 2 3 2 2" xfId="51962"/>
    <cellStyle name="SAPBEXresData 7 2 3 3" xfId="51963"/>
    <cellStyle name="SAPBEXresData 7 2 4" xfId="51964"/>
    <cellStyle name="SAPBEXresData 7 2 4 2" xfId="51965"/>
    <cellStyle name="SAPBEXresData 7 2 5" xfId="51966"/>
    <cellStyle name="SAPBEXresData 7 2 5 2" xfId="51967"/>
    <cellStyle name="SAPBEXresData 7 2 6" xfId="51968"/>
    <cellStyle name="SAPBEXresData 7 3" xfId="51969"/>
    <cellStyle name="SAPBEXresData 7 3 2" xfId="51970"/>
    <cellStyle name="SAPBEXresData 7 3 2 2" xfId="51971"/>
    <cellStyle name="SAPBEXresData 7 3 2 2 2" xfId="51972"/>
    <cellStyle name="SAPBEXresData 7 3 2 3" xfId="51973"/>
    <cellStyle name="SAPBEXresData 7 3 3" xfId="51974"/>
    <cellStyle name="SAPBEXresData 7 3 3 2" xfId="51975"/>
    <cellStyle name="SAPBEXresData 7 3 3 2 2" xfId="51976"/>
    <cellStyle name="SAPBEXresData 7 3 3 3" xfId="51977"/>
    <cellStyle name="SAPBEXresData 7 3 4" xfId="51978"/>
    <cellStyle name="SAPBEXresData 7 3 4 2" xfId="51979"/>
    <cellStyle name="SAPBEXresData 7 3 5" xfId="51980"/>
    <cellStyle name="SAPBEXresData 7 3 5 2" xfId="51981"/>
    <cellStyle name="SAPBEXresData 7 3 6" xfId="51982"/>
    <cellStyle name="SAPBEXresData 7 4" xfId="51983"/>
    <cellStyle name="SAPBEXresData 7 4 2" xfId="51984"/>
    <cellStyle name="SAPBEXresData 7 4 2 2" xfId="51985"/>
    <cellStyle name="SAPBEXresData 7 4 2 2 2" xfId="51986"/>
    <cellStyle name="SAPBEXresData 7 4 2 3" xfId="51987"/>
    <cellStyle name="SAPBEXresData 7 4 3" xfId="51988"/>
    <cellStyle name="SAPBEXresData 7 4 3 2" xfId="51989"/>
    <cellStyle name="SAPBEXresData 7 4 3 2 2" xfId="51990"/>
    <cellStyle name="SAPBEXresData 7 4 3 3" xfId="51991"/>
    <cellStyle name="SAPBEXresData 7 4 4" xfId="51992"/>
    <cellStyle name="SAPBEXresData 7 4 4 2" xfId="51993"/>
    <cellStyle name="SAPBEXresData 7 4 5" xfId="51994"/>
    <cellStyle name="SAPBEXresData 7 4 5 2" xfId="51995"/>
    <cellStyle name="SAPBEXresData 7 4 6" xfId="51996"/>
    <cellStyle name="SAPBEXresData 7 5" xfId="51997"/>
    <cellStyle name="SAPBEXresData 7 5 2" xfId="51998"/>
    <cellStyle name="SAPBEXresData 7 5 2 2" xfId="51999"/>
    <cellStyle name="SAPBEXresData 7 5 3" xfId="52000"/>
    <cellStyle name="SAPBEXresData 7 6" xfId="52001"/>
    <cellStyle name="SAPBEXresData 7_Other Benefits Allocation %" xfId="52002"/>
    <cellStyle name="SAPBEXresData 8" xfId="52003"/>
    <cellStyle name="SAPBEXresData 8 2" xfId="52004"/>
    <cellStyle name="SAPBEXresData 8 2 2" xfId="52005"/>
    <cellStyle name="SAPBEXresData 8 2 2 2" xfId="52006"/>
    <cellStyle name="SAPBEXresData 8 2 2 2 2" xfId="52007"/>
    <cellStyle name="SAPBEXresData 8 2 2 3" xfId="52008"/>
    <cellStyle name="SAPBEXresData 8 2 3" xfId="52009"/>
    <cellStyle name="SAPBEXresData 8 2 3 2" xfId="52010"/>
    <cellStyle name="SAPBEXresData 8 2 3 2 2" xfId="52011"/>
    <cellStyle name="SAPBEXresData 8 2 3 3" xfId="52012"/>
    <cellStyle name="SAPBEXresData 8 2 4" xfId="52013"/>
    <cellStyle name="SAPBEXresData 8 2 4 2" xfId="52014"/>
    <cellStyle name="SAPBEXresData 8 2 5" xfId="52015"/>
    <cellStyle name="SAPBEXresData 8 2 5 2" xfId="52016"/>
    <cellStyle name="SAPBEXresData 8 2 6" xfId="52017"/>
    <cellStyle name="SAPBEXresData 8 3" xfId="52018"/>
    <cellStyle name="SAPBEXresData 8 3 2" xfId="52019"/>
    <cellStyle name="SAPBEXresData 8 3 2 2" xfId="52020"/>
    <cellStyle name="SAPBEXresData 8 3 2 2 2" xfId="52021"/>
    <cellStyle name="SAPBEXresData 8 3 2 3" xfId="52022"/>
    <cellStyle name="SAPBEXresData 8 3 3" xfId="52023"/>
    <cellStyle name="SAPBEXresData 8 3 3 2" xfId="52024"/>
    <cellStyle name="SAPBEXresData 8 3 3 2 2" xfId="52025"/>
    <cellStyle name="SAPBEXresData 8 3 3 3" xfId="52026"/>
    <cellStyle name="SAPBEXresData 8 3 4" xfId="52027"/>
    <cellStyle name="SAPBEXresData 8 3 4 2" xfId="52028"/>
    <cellStyle name="SAPBEXresData 8 3 5" xfId="52029"/>
    <cellStyle name="SAPBEXresData 8 3 5 2" xfId="52030"/>
    <cellStyle name="SAPBEXresData 8 3 6" xfId="52031"/>
    <cellStyle name="SAPBEXresData 8 4" xfId="52032"/>
    <cellStyle name="SAPBEXresData 8 4 2" xfId="52033"/>
    <cellStyle name="SAPBEXresData 8 4 2 2" xfId="52034"/>
    <cellStyle name="SAPBEXresData 8 4 2 2 2" xfId="52035"/>
    <cellStyle name="SAPBEXresData 8 4 2 3" xfId="52036"/>
    <cellStyle name="SAPBEXresData 8 4 3" xfId="52037"/>
    <cellStyle name="SAPBEXresData 8 4 3 2" xfId="52038"/>
    <cellStyle name="SAPBEXresData 8 4 3 2 2" xfId="52039"/>
    <cellStyle name="SAPBEXresData 8 4 3 3" xfId="52040"/>
    <cellStyle name="SAPBEXresData 8 4 4" xfId="52041"/>
    <cellStyle name="SAPBEXresData 8 4 4 2" xfId="52042"/>
    <cellStyle name="SAPBEXresData 8 4 5" xfId="52043"/>
    <cellStyle name="SAPBEXresData 8 4 5 2" xfId="52044"/>
    <cellStyle name="SAPBEXresData 8 4 6" xfId="52045"/>
    <cellStyle name="SAPBEXresData 8 5" xfId="52046"/>
    <cellStyle name="SAPBEXresData 8 5 2" xfId="52047"/>
    <cellStyle name="SAPBEXresData 8 5 2 2" xfId="52048"/>
    <cellStyle name="SAPBEXresData 8 5 3" xfId="52049"/>
    <cellStyle name="SAPBEXresData 8 6" xfId="52050"/>
    <cellStyle name="SAPBEXresData 8_Other Benefits Allocation %" xfId="52051"/>
    <cellStyle name="SAPBEXresData 9" xfId="52052"/>
    <cellStyle name="SAPBEXresData 9 2" xfId="52053"/>
    <cellStyle name="SAPBEXresData 9 2 2" xfId="52054"/>
    <cellStyle name="SAPBEXresData 9 2 2 2" xfId="52055"/>
    <cellStyle name="SAPBEXresData 9 2 2 2 2" xfId="52056"/>
    <cellStyle name="SAPBEXresData 9 2 2 3" xfId="52057"/>
    <cellStyle name="SAPBEXresData 9 2 3" xfId="52058"/>
    <cellStyle name="SAPBEXresData 9 2 3 2" xfId="52059"/>
    <cellStyle name="SAPBEXresData 9 2 3 2 2" xfId="52060"/>
    <cellStyle name="SAPBEXresData 9 2 3 3" xfId="52061"/>
    <cellStyle name="SAPBEXresData 9 2 4" xfId="52062"/>
    <cellStyle name="SAPBEXresData 9 2 4 2" xfId="52063"/>
    <cellStyle name="SAPBEXresData 9 2 5" xfId="52064"/>
    <cellStyle name="SAPBEXresData 9 2 5 2" xfId="52065"/>
    <cellStyle name="SAPBEXresData 9 2 6" xfId="52066"/>
    <cellStyle name="SAPBEXresData 9 3" xfId="52067"/>
    <cellStyle name="SAPBEXresData 9 3 2" xfId="52068"/>
    <cellStyle name="SAPBEXresData 9 3 2 2" xfId="52069"/>
    <cellStyle name="SAPBEXresData 9 3 2 2 2" xfId="52070"/>
    <cellStyle name="SAPBEXresData 9 3 2 3" xfId="52071"/>
    <cellStyle name="SAPBEXresData 9 3 3" xfId="52072"/>
    <cellStyle name="SAPBEXresData 9 3 3 2" xfId="52073"/>
    <cellStyle name="SAPBEXresData 9 3 3 2 2" xfId="52074"/>
    <cellStyle name="SAPBEXresData 9 3 3 3" xfId="52075"/>
    <cellStyle name="SAPBEXresData 9 3 4" xfId="52076"/>
    <cellStyle name="SAPBEXresData 9 3 4 2" xfId="52077"/>
    <cellStyle name="SAPBEXresData 9 3 5" xfId="52078"/>
    <cellStyle name="SAPBEXresData 9 3 5 2" xfId="52079"/>
    <cellStyle name="SAPBEXresData 9 3 6" xfId="52080"/>
    <cellStyle name="SAPBEXresData 9 4" xfId="52081"/>
    <cellStyle name="SAPBEXresData 9 4 2" xfId="52082"/>
    <cellStyle name="SAPBEXresData 9 4 2 2" xfId="52083"/>
    <cellStyle name="SAPBEXresData 9 4 2 2 2" xfId="52084"/>
    <cellStyle name="SAPBEXresData 9 4 2 3" xfId="52085"/>
    <cellStyle name="SAPBEXresData 9 4 3" xfId="52086"/>
    <cellStyle name="SAPBEXresData 9 4 3 2" xfId="52087"/>
    <cellStyle name="SAPBEXresData 9 4 3 2 2" xfId="52088"/>
    <cellStyle name="SAPBEXresData 9 4 3 3" xfId="52089"/>
    <cellStyle name="SAPBEXresData 9 4 4" xfId="52090"/>
    <cellStyle name="SAPBEXresData 9 4 4 2" xfId="52091"/>
    <cellStyle name="SAPBEXresData 9 4 5" xfId="52092"/>
    <cellStyle name="SAPBEXresData 9 4 5 2" xfId="52093"/>
    <cellStyle name="SAPBEXresData 9 4 6" xfId="52094"/>
    <cellStyle name="SAPBEXresData 9 5" xfId="52095"/>
    <cellStyle name="SAPBEXresData 9 5 2" xfId="52096"/>
    <cellStyle name="SAPBEXresData 9 5 2 2" xfId="52097"/>
    <cellStyle name="SAPBEXresData 9 5 3" xfId="52098"/>
    <cellStyle name="SAPBEXresData 9 6" xfId="52099"/>
    <cellStyle name="SAPBEXresData 9_Other Benefits Allocation %" xfId="52100"/>
    <cellStyle name="SAPBEXresData_2016-18 Budget Payroll" xfId="52101"/>
    <cellStyle name="SAPBEXresDataEmph" xfId="52102"/>
    <cellStyle name="SAPBEXresDataEmph 10" xfId="52103"/>
    <cellStyle name="SAPBEXresDataEmph 10 2" xfId="52104"/>
    <cellStyle name="SAPBEXresDataEmph 10 2 2" xfId="52105"/>
    <cellStyle name="SAPBEXresDataEmph 10 2 2 2" xfId="52106"/>
    <cellStyle name="SAPBEXresDataEmph 10 2 2 2 2" xfId="52107"/>
    <cellStyle name="SAPBEXresDataEmph 10 2 2 3" xfId="52108"/>
    <cellStyle name="SAPBEXresDataEmph 10 2 3" xfId="52109"/>
    <cellStyle name="SAPBEXresDataEmph 10 2 3 2" xfId="52110"/>
    <cellStyle name="SAPBEXresDataEmph 10 2 3 2 2" xfId="52111"/>
    <cellStyle name="SAPBEXresDataEmph 10 2 3 3" xfId="52112"/>
    <cellStyle name="SAPBEXresDataEmph 10 2 4" xfId="52113"/>
    <cellStyle name="SAPBEXresDataEmph 10 2 4 2" xfId="52114"/>
    <cellStyle name="SAPBEXresDataEmph 10 2 5" xfId="52115"/>
    <cellStyle name="SAPBEXresDataEmph 10 2 5 2" xfId="52116"/>
    <cellStyle name="SAPBEXresDataEmph 10 2 6" xfId="52117"/>
    <cellStyle name="SAPBEXresDataEmph 10 3" xfId="52118"/>
    <cellStyle name="SAPBEXresDataEmph 10 3 2" xfId="52119"/>
    <cellStyle name="SAPBEXresDataEmph 10 3 2 2" xfId="52120"/>
    <cellStyle name="SAPBEXresDataEmph 10 3 2 2 2" xfId="52121"/>
    <cellStyle name="SAPBEXresDataEmph 10 3 2 3" xfId="52122"/>
    <cellStyle name="SAPBEXresDataEmph 10 3 3" xfId="52123"/>
    <cellStyle name="SAPBEXresDataEmph 10 3 3 2" xfId="52124"/>
    <cellStyle name="SAPBEXresDataEmph 10 3 3 2 2" xfId="52125"/>
    <cellStyle name="SAPBEXresDataEmph 10 3 3 3" xfId="52126"/>
    <cellStyle name="SAPBEXresDataEmph 10 3 4" xfId="52127"/>
    <cellStyle name="SAPBEXresDataEmph 10 3 4 2" xfId="52128"/>
    <cellStyle name="SAPBEXresDataEmph 10 3 5" xfId="52129"/>
    <cellStyle name="SAPBEXresDataEmph 10 3 5 2" xfId="52130"/>
    <cellStyle name="SAPBEXresDataEmph 10 3 6" xfId="52131"/>
    <cellStyle name="SAPBEXresDataEmph 10 4" xfId="52132"/>
    <cellStyle name="SAPBEXresDataEmph 10 4 2" xfId="52133"/>
    <cellStyle name="SAPBEXresDataEmph 10 4 2 2" xfId="52134"/>
    <cellStyle name="SAPBEXresDataEmph 10 4 2 2 2" xfId="52135"/>
    <cellStyle name="SAPBEXresDataEmph 10 4 2 3" xfId="52136"/>
    <cellStyle name="SAPBEXresDataEmph 10 4 3" xfId="52137"/>
    <cellStyle name="SAPBEXresDataEmph 10 4 3 2" xfId="52138"/>
    <cellStyle name="SAPBEXresDataEmph 10 4 3 2 2" xfId="52139"/>
    <cellStyle name="SAPBEXresDataEmph 10 4 3 3" xfId="52140"/>
    <cellStyle name="SAPBEXresDataEmph 10 4 4" xfId="52141"/>
    <cellStyle name="SAPBEXresDataEmph 10 4 4 2" xfId="52142"/>
    <cellStyle name="SAPBEXresDataEmph 10 4 5" xfId="52143"/>
    <cellStyle name="SAPBEXresDataEmph 10 4 5 2" xfId="52144"/>
    <cellStyle name="SAPBEXresDataEmph 10 4 6" xfId="52145"/>
    <cellStyle name="SAPBEXresDataEmph 10 5" xfId="52146"/>
    <cellStyle name="SAPBEXresDataEmph 10 5 2" xfId="52147"/>
    <cellStyle name="SAPBEXresDataEmph 10 5 2 2" xfId="52148"/>
    <cellStyle name="SAPBEXresDataEmph 10 5 3" xfId="52149"/>
    <cellStyle name="SAPBEXresDataEmph 10 6" xfId="52150"/>
    <cellStyle name="SAPBEXresDataEmph 10_Other Benefits Allocation %" xfId="52151"/>
    <cellStyle name="SAPBEXresDataEmph 11" xfId="52152"/>
    <cellStyle name="SAPBEXresDataEmph 11 2" xfId="52153"/>
    <cellStyle name="SAPBEXresDataEmph 11 3" xfId="52154"/>
    <cellStyle name="SAPBEXresDataEmph 11_Other Benefits Allocation %" xfId="52155"/>
    <cellStyle name="SAPBEXresDataEmph 12" xfId="52156"/>
    <cellStyle name="SAPBEXresDataEmph 12 2" xfId="52157"/>
    <cellStyle name="SAPBEXresDataEmph 12 2 2" xfId="52158"/>
    <cellStyle name="SAPBEXresDataEmph 12 2 2 2" xfId="52159"/>
    <cellStyle name="SAPBEXresDataEmph 12 2 2 2 2" xfId="52160"/>
    <cellStyle name="SAPBEXresDataEmph 12 2 2 3" xfId="52161"/>
    <cellStyle name="SAPBEXresDataEmph 12 2 3" xfId="52162"/>
    <cellStyle name="SAPBEXresDataEmph 12 2 3 2" xfId="52163"/>
    <cellStyle name="SAPBEXresDataEmph 12 2 3 2 2" xfId="52164"/>
    <cellStyle name="SAPBEXresDataEmph 12 2 3 3" xfId="52165"/>
    <cellStyle name="SAPBEXresDataEmph 12 2 4" xfId="52166"/>
    <cellStyle name="SAPBEXresDataEmph 12 2 4 2" xfId="52167"/>
    <cellStyle name="SAPBEXresDataEmph 12 2 5" xfId="52168"/>
    <cellStyle name="SAPBEXresDataEmph 12 2 5 2" xfId="52169"/>
    <cellStyle name="SAPBEXresDataEmph 12 2 6" xfId="52170"/>
    <cellStyle name="SAPBEXresDataEmph 12 3" xfId="52171"/>
    <cellStyle name="SAPBEXresDataEmph 12 3 2" xfId="52172"/>
    <cellStyle name="SAPBEXresDataEmph 12 3 2 2" xfId="52173"/>
    <cellStyle name="SAPBEXresDataEmph 12 3 2 2 2" xfId="52174"/>
    <cellStyle name="SAPBEXresDataEmph 12 3 2 3" xfId="52175"/>
    <cellStyle name="SAPBEXresDataEmph 12 3 3" xfId="52176"/>
    <cellStyle name="SAPBEXresDataEmph 12 3 3 2" xfId="52177"/>
    <cellStyle name="SAPBEXresDataEmph 12 3 3 2 2" xfId="52178"/>
    <cellStyle name="SAPBEXresDataEmph 12 3 3 3" xfId="52179"/>
    <cellStyle name="SAPBEXresDataEmph 12 3 4" xfId="52180"/>
    <cellStyle name="SAPBEXresDataEmph 12 3 4 2" xfId="52181"/>
    <cellStyle name="SAPBEXresDataEmph 12 3 5" xfId="52182"/>
    <cellStyle name="SAPBEXresDataEmph 12 3 5 2" xfId="52183"/>
    <cellStyle name="SAPBEXresDataEmph 12 3 6" xfId="52184"/>
    <cellStyle name="SAPBEXresDataEmph 12 4" xfId="52185"/>
    <cellStyle name="SAPBEXresDataEmph 12 4 2" xfId="52186"/>
    <cellStyle name="SAPBEXresDataEmph 12 4 2 2" xfId="52187"/>
    <cellStyle name="SAPBEXresDataEmph 12 4 3" xfId="52188"/>
    <cellStyle name="SAPBEXresDataEmph 12 5" xfId="52189"/>
    <cellStyle name="SAPBEXresDataEmph 12 5 2" xfId="52190"/>
    <cellStyle name="SAPBEXresDataEmph 12 5 2 2" xfId="52191"/>
    <cellStyle name="SAPBEXresDataEmph 12 5 3" xfId="52192"/>
    <cellStyle name="SAPBEXresDataEmph 12 6" xfId="52193"/>
    <cellStyle name="SAPBEXresDataEmph 12 6 2" xfId="52194"/>
    <cellStyle name="SAPBEXresDataEmph 12 7" xfId="52195"/>
    <cellStyle name="SAPBEXresDataEmph 12 7 2" xfId="52196"/>
    <cellStyle name="SAPBEXresDataEmph 12 8" xfId="52197"/>
    <cellStyle name="SAPBEXresDataEmph 12_Other Benefits Allocation %" xfId="52198"/>
    <cellStyle name="SAPBEXresDataEmph 13" xfId="52199"/>
    <cellStyle name="SAPBEXresDataEmph 13 2" xfId="52200"/>
    <cellStyle name="SAPBEXresDataEmph 13 2 2" xfId="52201"/>
    <cellStyle name="SAPBEXresDataEmph 13 2 2 2" xfId="52202"/>
    <cellStyle name="SAPBEXresDataEmph 13 2 3" xfId="52203"/>
    <cellStyle name="SAPBEXresDataEmph 13 3" xfId="52204"/>
    <cellStyle name="SAPBEXresDataEmph 13 3 2" xfId="52205"/>
    <cellStyle name="SAPBEXresDataEmph 13 3 2 2" xfId="52206"/>
    <cellStyle name="SAPBEXresDataEmph 13 3 3" xfId="52207"/>
    <cellStyle name="SAPBEXresDataEmph 13 4" xfId="52208"/>
    <cellStyle name="SAPBEXresDataEmph 13 4 2" xfId="52209"/>
    <cellStyle name="SAPBEXresDataEmph 13 5" xfId="52210"/>
    <cellStyle name="SAPBEXresDataEmph 13 5 2" xfId="52211"/>
    <cellStyle name="SAPBEXresDataEmph 13 6" xfId="52212"/>
    <cellStyle name="SAPBEXresDataEmph 14" xfId="52213"/>
    <cellStyle name="SAPBEXresDataEmph 14 2" xfId="52214"/>
    <cellStyle name="SAPBEXresDataEmph 14 2 2" xfId="52215"/>
    <cellStyle name="SAPBEXresDataEmph 14 2 2 2" xfId="52216"/>
    <cellStyle name="SAPBEXresDataEmph 14 2 3" xfId="52217"/>
    <cellStyle name="SAPBEXresDataEmph 14 3" xfId="52218"/>
    <cellStyle name="SAPBEXresDataEmph 14 3 2" xfId="52219"/>
    <cellStyle name="SAPBEXresDataEmph 14 3 2 2" xfId="52220"/>
    <cellStyle name="SAPBEXresDataEmph 14 3 3" xfId="52221"/>
    <cellStyle name="SAPBEXresDataEmph 14 4" xfId="52222"/>
    <cellStyle name="SAPBEXresDataEmph 14 4 2" xfId="52223"/>
    <cellStyle name="SAPBEXresDataEmph 14 5" xfId="52224"/>
    <cellStyle name="SAPBEXresDataEmph 14 5 2" xfId="52225"/>
    <cellStyle name="SAPBEXresDataEmph 14 6" xfId="52226"/>
    <cellStyle name="SAPBEXresDataEmph 15" xfId="52227"/>
    <cellStyle name="SAPBEXresDataEmph 15 2" xfId="52228"/>
    <cellStyle name="SAPBEXresDataEmph 15 2 2" xfId="52229"/>
    <cellStyle name="SAPBEXresDataEmph 15 2 2 2" xfId="52230"/>
    <cellStyle name="SAPBEXresDataEmph 15 2 3" xfId="52231"/>
    <cellStyle name="SAPBEXresDataEmph 15 3" xfId="52232"/>
    <cellStyle name="SAPBEXresDataEmph 15 3 2" xfId="52233"/>
    <cellStyle name="SAPBEXresDataEmph 15 3 2 2" xfId="52234"/>
    <cellStyle name="SAPBEXresDataEmph 15 3 3" xfId="52235"/>
    <cellStyle name="SAPBEXresDataEmph 15 4" xfId="52236"/>
    <cellStyle name="SAPBEXresDataEmph 15 4 2" xfId="52237"/>
    <cellStyle name="SAPBEXresDataEmph 15 5" xfId="52238"/>
    <cellStyle name="SAPBEXresDataEmph 15 5 2" xfId="52239"/>
    <cellStyle name="SAPBEXresDataEmph 15 6" xfId="52240"/>
    <cellStyle name="SAPBEXresDataEmph 16" xfId="52241"/>
    <cellStyle name="SAPBEXresDataEmph 16 2" xfId="52242"/>
    <cellStyle name="SAPBEXresDataEmph 16 2 2" xfId="52243"/>
    <cellStyle name="SAPBEXresDataEmph 16 3" xfId="52244"/>
    <cellStyle name="SAPBEXresDataEmph 17" xfId="52245"/>
    <cellStyle name="SAPBEXresDataEmph 17 2" xfId="52246"/>
    <cellStyle name="SAPBEXresDataEmph 17 2 2" xfId="52247"/>
    <cellStyle name="SAPBEXresDataEmph 17 3" xfId="52248"/>
    <cellStyle name="SAPBEXresDataEmph 18" xfId="52249"/>
    <cellStyle name="SAPBEXresDataEmph 18 2" xfId="52250"/>
    <cellStyle name="SAPBEXresDataEmph 18 2 2" xfId="52251"/>
    <cellStyle name="SAPBEXresDataEmph 18 3" xfId="52252"/>
    <cellStyle name="SAPBEXresDataEmph 19" xfId="52253"/>
    <cellStyle name="SAPBEXresDataEmph 19 2" xfId="52254"/>
    <cellStyle name="SAPBEXresDataEmph 19 2 2" xfId="52255"/>
    <cellStyle name="SAPBEXresDataEmph 19 3" xfId="52256"/>
    <cellStyle name="SAPBEXresDataEmph 2" xfId="52257"/>
    <cellStyle name="SAPBEXresDataEmph 2 10" xfId="52258"/>
    <cellStyle name="SAPBEXresDataEmph 2 10 2" xfId="52259"/>
    <cellStyle name="SAPBEXresDataEmph 2 10 2 2" xfId="52260"/>
    <cellStyle name="SAPBEXresDataEmph 2 10 3" xfId="52261"/>
    <cellStyle name="SAPBEXresDataEmph 2 11" xfId="52262"/>
    <cellStyle name="SAPBEXresDataEmph 2 11 2" xfId="52263"/>
    <cellStyle name="SAPBEXresDataEmph 2 11 2 2" xfId="52264"/>
    <cellStyle name="SAPBEXresDataEmph 2 11 3" xfId="52265"/>
    <cellStyle name="SAPBEXresDataEmph 2 12" xfId="52266"/>
    <cellStyle name="SAPBEXresDataEmph 2 12 2" xfId="52267"/>
    <cellStyle name="SAPBEXresDataEmph 2 12 2 2" xfId="52268"/>
    <cellStyle name="SAPBEXresDataEmph 2 12 3" xfId="52269"/>
    <cellStyle name="SAPBEXresDataEmph 2 13" xfId="52270"/>
    <cellStyle name="SAPBEXresDataEmph 2 13 2" xfId="52271"/>
    <cellStyle name="SAPBEXresDataEmph 2 13 3" xfId="52272"/>
    <cellStyle name="SAPBEXresDataEmph 2 14" xfId="52273"/>
    <cellStyle name="SAPBEXresDataEmph 2 14 2" xfId="52274"/>
    <cellStyle name="SAPBEXresDataEmph 2 14 3" xfId="52275"/>
    <cellStyle name="SAPBEXresDataEmph 2 15" xfId="52276"/>
    <cellStyle name="SAPBEXresDataEmph 2 16" xfId="52277"/>
    <cellStyle name="SAPBEXresDataEmph 2 2" xfId="52278"/>
    <cellStyle name="SAPBEXresDataEmph 2 2 10" xfId="52279"/>
    <cellStyle name="SAPBEXresDataEmph 2 2 10 2" xfId="52280"/>
    <cellStyle name="SAPBEXresDataEmph 2 2 10 2 2" xfId="52281"/>
    <cellStyle name="SAPBEXresDataEmph 2 2 10 3" xfId="52282"/>
    <cellStyle name="SAPBEXresDataEmph 2 2 11" xfId="52283"/>
    <cellStyle name="SAPBEXresDataEmph 2 2 11 2" xfId="52284"/>
    <cellStyle name="SAPBEXresDataEmph 2 2 11 2 2" xfId="52285"/>
    <cellStyle name="SAPBEXresDataEmph 2 2 11 3" xfId="52286"/>
    <cellStyle name="SAPBEXresDataEmph 2 2 12" xfId="52287"/>
    <cellStyle name="SAPBEXresDataEmph 2 2 2" xfId="52288"/>
    <cellStyle name="SAPBEXresDataEmph 2 2 2 2" xfId="52289"/>
    <cellStyle name="SAPBEXresDataEmph 2 2 2 2 2" xfId="52290"/>
    <cellStyle name="SAPBEXresDataEmph 2 2 2 2 2 2" xfId="52291"/>
    <cellStyle name="SAPBEXresDataEmph 2 2 2 2 2 2 2" xfId="52292"/>
    <cellStyle name="SAPBEXresDataEmph 2 2 2 2 2 3" xfId="52293"/>
    <cellStyle name="SAPBEXresDataEmph 2 2 2 2 3" xfId="52294"/>
    <cellStyle name="SAPBEXresDataEmph 2 2 2 2 3 2" xfId="52295"/>
    <cellStyle name="SAPBEXresDataEmph 2 2 2 2 3 2 2" xfId="52296"/>
    <cellStyle name="SAPBEXresDataEmph 2 2 2 2 3 3" xfId="52297"/>
    <cellStyle name="SAPBEXresDataEmph 2 2 2 2 4" xfId="52298"/>
    <cellStyle name="SAPBEXresDataEmph 2 2 2 2 4 2" xfId="52299"/>
    <cellStyle name="SAPBEXresDataEmph 2 2 2 2 5" xfId="52300"/>
    <cellStyle name="SAPBEXresDataEmph 2 2 2 2 5 2" xfId="52301"/>
    <cellStyle name="SAPBEXresDataEmph 2 2 2 2 6" xfId="52302"/>
    <cellStyle name="SAPBEXresDataEmph 2 2 2 3" xfId="52303"/>
    <cellStyle name="SAPBEXresDataEmph 2 2 2 3 2" xfId="52304"/>
    <cellStyle name="SAPBEXresDataEmph 2 2 2 3 2 2" xfId="52305"/>
    <cellStyle name="SAPBEXresDataEmph 2 2 2 3 2 2 2" xfId="52306"/>
    <cellStyle name="SAPBEXresDataEmph 2 2 2 3 2 3" xfId="52307"/>
    <cellStyle name="SAPBEXresDataEmph 2 2 2 3 3" xfId="52308"/>
    <cellStyle name="SAPBEXresDataEmph 2 2 2 3 3 2" xfId="52309"/>
    <cellStyle name="SAPBEXresDataEmph 2 2 2 3 3 2 2" xfId="52310"/>
    <cellStyle name="SAPBEXresDataEmph 2 2 2 3 3 3" xfId="52311"/>
    <cellStyle name="SAPBEXresDataEmph 2 2 2 3 4" xfId="52312"/>
    <cellStyle name="SAPBEXresDataEmph 2 2 2 3 4 2" xfId="52313"/>
    <cellStyle name="SAPBEXresDataEmph 2 2 2 3 5" xfId="52314"/>
    <cellStyle name="SAPBEXresDataEmph 2 2 2 3 5 2" xfId="52315"/>
    <cellStyle name="SAPBEXresDataEmph 2 2 2 3 6" xfId="52316"/>
    <cellStyle name="SAPBEXresDataEmph 2 2 2 4" xfId="52317"/>
    <cellStyle name="SAPBEXresDataEmph 2 2 2 4 2" xfId="52318"/>
    <cellStyle name="SAPBEXresDataEmph 2 2 2 4 2 2" xfId="52319"/>
    <cellStyle name="SAPBEXresDataEmph 2 2 2 4 2 2 2" xfId="52320"/>
    <cellStyle name="SAPBEXresDataEmph 2 2 2 4 2 3" xfId="52321"/>
    <cellStyle name="SAPBEXresDataEmph 2 2 2 4 3" xfId="52322"/>
    <cellStyle name="SAPBEXresDataEmph 2 2 2 4 3 2" xfId="52323"/>
    <cellStyle name="SAPBEXresDataEmph 2 2 2 4 3 2 2" xfId="52324"/>
    <cellStyle name="SAPBEXresDataEmph 2 2 2 4 3 3" xfId="52325"/>
    <cellStyle name="SAPBEXresDataEmph 2 2 2 4 4" xfId="52326"/>
    <cellStyle name="SAPBEXresDataEmph 2 2 2 4 4 2" xfId="52327"/>
    <cellStyle name="SAPBEXresDataEmph 2 2 2 4 5" xfId="52328"/>
    <cellStyle name="SAPBEXresDataEmph 2 2 2 4 5 2" xfId="52329"/>
    <cellStyle name="SAPBEXresDataEmph 2 2 2 4 6" xfId="52330"/>
    <cellStyle name="SAPBEXresDataEmph 2 2 2 5" xfId="52331"/>
    <cellStyle name="SAPBEXresDataEmph 2 2 2 5 2" xfId="52332"/>
    <cellStyle name="SAPBEXresDataEmph 2 2 2 5 2 2" xfId="52333"/>
    <cellStyle name="SAPBEXresDataEmph 2 2 2 5 2 3" xfId="52334"/>
    <cellStyle name="SAPBEXresDataEmph 2 2 2 5 3" xfId="52335"/>
    <cellStyle name="SAPBEXresDataEmph 2 2 2 5 4" xfId="52336"/>
    <cellStyle name="SAPBEXresDataEmph 2 2 2 6" xfId="52337"/>
    <cellStyle name="SAPBEXresDataEmph 2 2 2 6 2" xfId="52338"/>
    <cellStyle name="SAPBEXresDataEmph 2 2 2 6 2 2" xfId="52339"/>
    <cellStyle name="SAPBEXresDataEmph 2 2 2 6 2 3" xfId="52340"/>
    <cellStyle name="SAPBEXresDataEmph 2 2 2 6 3" xfId="52341"/>
    <cellStyle name="SAPBEXresDataEmph 2 2 2 6 4" xfId="52342"/>
    <cellStyle name="SAPBEXresDataEmph 2 2 2 7" xfId="52343"/>
    <cellStyle name="SAPBEXresDataEmph 2 2 2 7 2" xfId="52344"/>
    <cellStyle name="SAPBEXresDataEmph 2 2 2 7 3" xfId="52345"/>
    <cellStyle name="SAPBEXresDataEmph 2 2 2 8" xfId="52346"/>
    <cellStyle name="SAPBEXresDataEmph 2 2 2 9" xfId="52347"/>
    <cellStyle name="SAPBEXresDataEmph 2 2 2_Other Benefits Allocation %" xfId="52348"/>
    <cellStyle name="SAPBEXresDataEmph 2 2 3" xfId="52349"/>
    <cellStyle name="SAPBEXresDataEmph 2 2 3 2" xfId="52350"/>
    <cellStyle name="SAPBEXresDataEmph 2 2 3 2 2" xfId="52351"/>
    <cellStyle name="SAPBEXresDataEmph 2 2 3 2 2 2" xfId="52352"/>
    <cellStyle name="SAPBEXresDataEmph 2 2 3 2 2 2 2" xfId="52353"/>
    <cellStyle name="SAPBEXresDataEmph 2 2 3 2 2 3" xfId="52354"/>
    <cellStyle name="SAPBEXresDataEmph 2 2 3 2 3" xfId="52355"/>
    <cellStyle name="SAPBEXresDataEmph 2 2 3 2 3 2" xfId="52356"/>
    <cellStyle name="SAPBEXresDataEmph 2 2 3 2 3 2 2" xfId="52357"/>
    <cellStyle name="SAPBEXresDataEmph 2 2 3 2 3 3" xfId="52358"/>
    <cellStyle name="SAPBEXresDataEmph 2 2 3 2 4" xfId="52359"/>
    <cellStyle name="SAPBEXresDataEmph 2 2 3 2 4 2" xfId="52360"/>
    <cellStyle name="SAPBEXresDataEmph 2 2 3 2 5" xfId="52361"/>
    <cellStyle name="SAPBEXresDataEmph 2 2 3 2 5 2" xfId="52362"/>
    <cellStyle name="SAPBEXresDataEmph 2 2 3 2 6" xfId="52363"/>
    <cellStyle name="SAPBEXresDataEmph 2 2 3 3" xfId="52364"/>
    <cellStyle name="SAPBEXresDataEmph 2 2 3 3 2" xfId="52365"/>
    <cellStyle name="SAPBEXresDataEmph 2 2 3 3 2 2" xfId="52366"/>
    <cellStyle name="SAPBEXresDataEmph 2 2 3 3 2 2 2" xfId="52367"/>
    <cellStyle name="SAPBEXresDataEmph 2 2 3 3 2 3" xfId="52368"/>
    <cellStyle name="SAPBEXresDataEmph 2 2 3 3 3" xfId="52369"/>
    <cellStyle name="SAPBEXresDataEmph 2 2 3 3 3 2" xfId="52370"/>
    <cellStyle name="SAPBEXresDataEmph 2 2 3 3 3 2 2" xfId="52371"/>
    <cellStyle name="SAPBEXresDataEmph 2 2 3 3 3 3" xfId="52372"/>
    <cellStyle name="SAPBEXresDataEmph 2 2 3 3 4" xfId="52373"/>
    <cellStyle name="SAPBEXresDataEmph 2 2 3 3 4 2" xfId="52374"/>
    <cellStyle name="SAPBEXresDataEmph 2 2 3 3 5" xfId="52375"/>
    <cellStyle name="SAPBEXresDataEmph 2 2 3 3 5 2" xfId="52376"/>
    <cellStyle name="SAPBEXresDataEmph 2 2 3 3 6" xfId="52377"/>
    <cellStyle name="SAPBEXresDataEmph 2 2 3 4" xfId="52378"/>
    <cellStyle name="SAPBEXresDataEmph 2 2 3 4 2" xfId="52379"/>
    <cellStyle name="SAPBEXresDataEmph 2 2 3 4 2 2" xfId="52380"/>
    <cellStyle name="SAPBEXresDataEmph 2 2 3 4 2 3" xfId="52381"/>
    <cellStyle name="SAPBEXresDataEmph 2 2 3 4 3" xfId="52382"/>
    <cellStyle name="SAPBEXresDataEmph 2 2 3 4 4" xfId="52383"/>
    <cellStyle name="SAPBEXresDataEmph 2 2 3 5" xfId="52384"/>
    <cellStyle name="SAPBEXresDataEmph 2 2 3 5 2" xfId="52385"/>
    <cellStyle name="SAPBEXresDataEmph 2 2 3 5 2 2" xfId="52386"/>
    <cellStyle name="SAPBEXresDataEmph 2 2 3 5 2 3" xfId="52387"/>
    <cellStyle name="SAPBEXresDataEmph 2 2 3 5 3" xfId="52388"/>
    <cellStyle name="SAPBEXresDataEmph 2 2 3 5 4" xfId="52389"/>
    <cellStyle name="SAPBEXresDataEmph 2 2 3 6" xfId="52390"/>
    <cellStyle name="SAPBEXresDataEmph 2 2 3 6 2" xfId="52391"/>
    <cellStyle name="SAPBEXresDataEmph 2 2 3 6 2 2" xfId="52392"/>
    <cellStyle name="SAPBEXresDataEmph 2 2 3 6 2 3" xfId="52393"/>
    <cellStyle name="SAPBEXresDataEmph 2 2 3 6 3" xfId="52394"/>
    <cellStyle name="SAPBEXresDataEmph 2 2 3 6 4" xfId="52395"/>
    <cellStyle name="SAPBEXresDataEmph 2 2 3 7" xfId="52396"/>
    <cellStyle name="SAPBEXresDataEmph 2 2 3 7 2" xfId="52397"/>
    <cellStyle name="SAPBEXresDataEmph 2 2 3 7 3" xfId="52398"/>
    <cellStyle name="SAPBEXresDataEmph 2 2 3 8" xfId="52399"/>
    <cellStyle name="SAPBEXresDataEmph 2 2 3 9" xfId="52400"/>
    <cellStyle name="SAPBEXresDataEmph 2 2 3_Other Benefits Allocation %" xfId="52401"/>
    <cellStyle name="SAPBEXresDataEmph 2 2 4" xfId="52402"/>
    <cellStyle name="SAPBEXresDataEmph 2 2 4 2" xfId="52403"/>
    <cellStyle name="SAPBEXresDataEmph 2 2 4 2 2" xfId="52404"/>
    <cellStyle name="SAPBEXresDataEmph 2 2 4 2 2 2" xfId="52405"/>
    <cellStyle name="SAPBEXresDataEmph 2 2 4 2 2 3" xfId="52406"/>
    <cellStyle name="SAPBEXresDataEmph 2 2 4 2 3" xfId="52407"/>
    <cellStyle name="SAPBEXresDataEmph 2 2 4 2 4" xfId="52408"/>
    <cellStyle name="SAPBEXresDataEmph 2 2 4 3" xfId="52409"/>
    <cellStyle name="SAPBEXresDataEmph 2 2 4 3 2" xfId="52410"/>
    <cellStyle name="SAPBEXresDataEmph 2 2 4 3 2 2" xfId="52411"/>
    <cellStyle name="SAPBEXresDataEmph 2 2 4 3 2 3" xfId="52412"/>
    <cellStyle name="SAPBEXresDataEmph 2 2 4 3 3" xfId="52413"/>
    <cellStyle name="SAPBEXresDataEmph 2 2 4 3 4" xfId="52414"/>
    <cellStyle name="SAPBEXresDataEmph 2 2 4 4" xfId="52415"/>
    <cellStyle name="SAPBEXresDataEmph 2 2 4 4 2" xfId="52416"/>
    <cellStyle name="SAPBEXresDataEmph 2 2 4 4 2 2" xfId="52417"/>
    <cellStyle name="SAPBEXresDataEmph 2 2 4 4 2 3" xfId="52418"/>
    <cellStyle name="SAPBEXresDataEmph 2 2 4 4 3" xfId="52419"/>
    <cellStyle name="SAPBEXresDataEmph 2 2 4 4 4" xfId="52420"/>
    <cellStyle name="SAPBEXresDataEmph 2 2 4 5" xfId="52421"/>
    <cellStyle name="SAPBEXresDataEmph 2 2 4 5 2" xfId="52422"/>
    <cellStyle name="SAPBEXresDataEmph 2 2 4 5 2 2" xfId="52423"/>
    <cellStyle name="SAPBEXresDataEmph 2 2 4 5 2 3" xfId="52424"/>
    <cellStyle name="SAPBEXresDataEmph 2 2 4 5 3" xfId="52425"/>
    <cellStyle name="SAPBEXresDataEmph 2 2 4 5 4" xfId="52426"/>
    <cellStyle name="SAPBEXresDataEmph 2 2 4 6" xfId="52427"/>
    <cellStyle name="SAPBEXresDataEmph 2 2 4 6 2" xfId="52428"/>
    <cellStyle name="SAPBEXresDataEmph 2 2 4 6 2 2" xfId="52429"/>
    <cellStyle name="SAPBEXresDataEmph 2 2 4 6 2 3" xfId="52430"/>
    <cellStyle name="SAPBEXresDataEmph 2 2 4 6 3" xfId="52431"/>
    <cellStyle name="SAPBEXresDataEmph 2 2 4 6 4" xfId="52432"/>
    <cellStyle name="SAPBEXresDataEmph 2 2 4 7" xfId="52433"/>
    <cellStyle name="SAPBEXresDataEmph 2 2 4 7 2" xfId="52434"/>
    <cellStyle name="SAPBEXresDataEmph 2 2 4 7 3" xfId="52435"/>
    <cellStyle name="SAPBEXresDataEmph 2 2 4 8" xfId="52436"/>
    <cellStyle name="SAPBEXresDataEmph 2 2 4 9" xfId="52437"/>
    <cellStyle name="SAPBEXresDataEmph 2 2 5" xfId="52438"/>
    <cellStyle name="SAPBEXresDataEmph 2 2 5 2" xfId="52439"/>
    <cellStyle name="SAPBEXresDataEmph 2 2 5 2 2" xfId="52440"/>
    <cellStyle name="SAPBEXresDataEmph 2 2 5 2 3" xfId="52441"/>
    <cellStyle name="SAPBEXresDataEmph 2 2 5 3" xfId="52442"/>
    <cellStyle name="SAPBEXresDataEmph 2 2 5 4" xfId="52443"/>
    <cellStyle name="SAPBEXresDataEmph 2 2 6" xfId="52444"/>
    <cellStyle name="SAPBEXresDataEmph 2 2 6 2" xfId="52445"/>
    <cellStyle name="SAPBEXresDataEmph 2 2 6 2 2" xfId="52446"/>
    <cellStyle name="SAPBEXresDataEmph 2 2 6 2 3" xfId="52447"/>
    <cellStyle name="SAPBEXresDataEmph 2 2 6 3" xfId="52448"/>
    <cellStyle name="SAPBEXresDataEmph 2 2 6 4" xfId="52449"/>
    <cellStyle name="SAPBEXresDataEmph 2 2 7" xfId="52450"/>
    <cellStyle name="SAPBEXresDataEmph 2 2 7 2" xfId="52451"/>
    <cellStyle name="SAPBEXresDataEmph 2 2 7 2 2" xfId="52452"/>
    <cellStyle name="SAPBEXresDataEmph 2 2 7 2 3" xfId="52453"/>
    <cellStyle name="SAPBEXresDataEmph 2 2 7 3" xfId="52454"/>
    <cellStyle name="SAPBEXresDataEmph 2 2 7 4" xfId="52455"/>
    <cellStyle name="SAPBEXresDataEmph 2 2 8" xfId="52456"/>
    <cellStyle name="SAPBEXresDataEmph 2 2 8 2" xfId="52457"/>
    <cellStyle name="SAPBEXresDataEmph 2 2 8 2 2" xfId="52458"/>
    <cellStyle name="SAPBEXresDataEmph 2 2 8 2 3" xfId="52459"/>
    <cellStyle name="SAPBEXresDataEmph 2 2 8 3" xfId="52460"/>
    <cellStyle name="SAPBEXresDataEmph 2 2 8 4" xfId="52461"/>
    <cellStyle name="SAPBEXresDataEmph 2 2 9" xfId="52462"/>
    <cellStyle name="SAPBEXresDataEmph 2 2 9 2" xfId="52463"/>
    <cellStyle name="SAPBEXresDataEmph 2 2 9 2 2" xfId="52464"/>
    <cellStyle name="SAPBEXresDataEmph 2 2 9 2 3" xfId="52465"/>
    <cellStyle name="SAPBEXresDataEmph 2 2 9 3" xfId="52466"/>
    <cellStyle name="SAPBEXresDataEmph 2 2 9 4" xfId="52467"/>
    <cellStyle name="SAPBEXresDataEmph 2 2_401K Summary" xfId="52468"/>
    <cellStyle name="SAPBEXresDataEmph 2 3" xfId="52469"/>
    <cellStyle name="SAPBEXresDataEmph 2 3 10" xfId="52470"/>
    <cellStyle name="SAPBEXresDataEmph 2 3 10 2" xfId="52471"/>
    <cellStyle name="SAPBEXresDataEmph 2 3 10 2 2" xfId="52472"/>
    <cellStyle name="SAPBEXresDataEmph 2 3 10 3" xfId="52473"/>
    <cellStyle name="SAPBEXresDataEmph 2 3 11" xfId="52474"/>
    <cellStyle name="SAPBEXresDataEmph 2 3 11 2" xfId="52475"/>
    <cellStyle name="SAPBEXresDataEmph 2 3 11 2 2" xfId="52476"/>
    <cellStyle name="SAPBEXresDataEmph 2 3 11 3" xfId="52477"/>
    <cellStyle name="SAPBEXresDataEmph 2 3 12" xfId="52478"/>
    <cellStyle name="SAPBEXresDataEmph 2 3 2" xfId="52479"/>
    <cellStyle name="SAPBEXresDataEmph 2 3 2 2" xfId="52480"/>
    <cellStyle name="SAPBEXresDataEmph 2 3 2 2 2" xfId="52481"/>
    <cellStyle name="SAPBEXresDataEmph 2 3 2 2 2 2" xfId="52482"/>
    <cellStyle name="SAPBEXresDataEmph 2 3 2 2 2 2 2" xfId="52483"/>
    <cellStyle name="SAPBEXresDataEmph 2 3 2 2 2 3" xfId="52484"/>
    <cellStyle name="SAPBEXresDataEmph 2 3 2 2 3" xfId="52485"/>
    <cellStyle name="SAPBEXresDataEmph 2 3 2 2 3 2" xfId="52486"/>
    <cellStyle name="SAPBEXresDataEmph 2 3 2 2 3 2 2" xfId="52487"/>
    <cellStyle name="SAPBEXresDataEmph 2 3 2 2 3 3" xfId="52488"/>
    <cellStyle name="SAPBEXresDataEmph 2 3 2 2 4" xfId="52489"/>
    <cellStyle name="SAPBEXresDataEmph 2 3 2 2 4 2" xfId="52490"/>
    <cellStyle name="SAPBEXresDataEmph 2 3 2 2 5" xfId="52491"/>
    <cellStyle name="SAPBEXresDataEmph 2 3 2 2 5 2" xfId="52492"/>
    <cellStyle name="SAPBEXresDataEmph 2 3 2 2 6" xfId="52493"/>
    <cellStyle name="SAPBEXresDataEmph 2 3 2 3" xfId="52494"/>
    <cellStyle name="SAPBEXresDataEmph 2 3 2 3 2" xfId="52495"/>
    <cellStyle name="SAPBEXresDataEmph 2 3 2 3 2 2" xfId="52496"/>
    <cellStyle name="SAPBEXresDataEmph 2 3 2 3 2 2 2" xfId="52497"/>
    <cellStyle name="SAPBEXresDataEmph 2 3 2 3 2 3" xfId="52498"/>
    <cellStyle name="SAPBEXresDataEmph 2 3 2 3 3" xfId="52499"/>
    <cellStyle name="SAPBEXresDataEmph 2 3 2 3 3 2" xfId="52500"/>
    <cellStyle name="SAPBEXresDataEmph 2 3 2 3 3 2 2" xfId="52501"/>
    <cellStyle name="SAPBEXresDataEmph 2 3 2 3 3 3" xfId="52502"/>
    <cellStyle name="SAPBEXresDataEmph 2 3 2 3 4" xfId="52503"/>
    <cellStyle name="SAPBEXresDataEmph 2 3 2 3 4 2" xfId="52504"/>
    <cellStyle name="SAPBEXresDataEmph 2 3 2 3 5" xfId="52505"/>
    <cellStyle name="SAPBEXresDataEmph 2 3 2 3 5 2" xfId="52506"/>
    <cellStyle name="SAPBEXresDataEmph 2 3 2 3 6" xfId="52507"/>
    <cellStyle name="SAPBEXresDataEmph 2 3 2 4" xfId="52508"/>
    <cellStyle name="SAPBEXresDataEmph 2 3 2 4 2" xfId="52509"/>
    <cellStyle name="SAPBEXresDataEmph 2 3 2 4 2 2" xfId="52510"/>
    <cellStyle name="SAPBEXresDataEmph 2 3 2 4 2 2 2" xfId="52511"/>
    <cellStyle name="SAPBEXresDataEmph 2 3 2 4 2 3" xfId="52512"/>
    <cellStyle name="SAPBEXresDataEmph 2 3 2 4 3" xfId="52513"/>
    <cellStyle name="SAPBEXresDataEmph 2 3 2 4 3 2" xfId="52514"/>
    <cellStyle name="SAPBEXresDataEmph 2 3 2 4 3 2 2" xfId="52515"/>
    <cellStyle name="SAPBEXresDataEmph 2 3 2 4 3 3" xfId="52516"/>
    <cellStyle name="SAPBEXresDataEmph 2 3 2 4 4" xfId="52517"/>
    <cellStyle name="SAPBEXresDataEmph 2 3 2 4 4 2" xfId="52518"/>
    <cellStyle name="SAPBEXresDataEmph 2 3 2 4 5" xfId="52519"/>
    <cellStyle name="SAPBEXresDataEmph 2 3 2 4 5 2" xfId="52520"/>
    <cellStyle name="SAPBEXresDataEmph 2 3 2 4 6" xfId="52521"/>
    <cellStyle name="SAPBEXresDataEmph 2 3 2 5" xfId="52522"/>
    <cellStyle name="SAPBEXresDataEmph 2 3 2 5 2" xfId="52523"/>
    <cellStyle name="SAPBEXresDataEmph 2 3 2 5 2 2" xfId="52524"/>
    <cellStyle name="SAPBEXresDataEmph 2 3 2 5 3" xfId="52525"/>
    <cellStyle name="SAPBEXresDataEmph 2 3 2 6" xfId="52526"/>
    <cellStyle name="SAPBEXresDataEmph 2 3 2_Other Benefits Allocation %" xfId="52527"/>
    <cellStyle name="SAPBEXresDataEmph 2 3 3" xfId="52528"/>
    <cellStyle name="SAPBEXresDataEmph 2 3 3 2" xfId="52529"/>
    <cellStyle name="SAPBEXresDataEmph 2 3 3 2 2" xfId="52530"/>
    <cellStyle name="SAPBEXresDataEmph 2 3 3 2 2 2" xfId="52531"/>
    <cellStyle name="SAPBEXresDataEmph 2 3 3 2 2 2 2" xfId="52532"/>
    <cellStyle name="SAPBEXresDataEmph 2 3 3 2 2 3" xfId="52533"/>
    <cellStyle name="SAPBEXresDataEmph 2 3 3 2 3" xfId="52534"/>
    <cellStyle name="SAPBEXresDataEmph 2 3 3 2 3 2" xfId="52535"/>
    <cellStyle name="SAPBEXresDataEmph 2 3 3 2 3 2 2" xfId="52536"/>
    <cellStyle name="SAPBEXresDataEmph 2 3 3 2 3 3" xfId="52537"/>
    <cellStyle name="SAPBEXresDataEmph 2 3 3 2 4" xfId="52538"/>
    <cellStyle name="SAPBEXresDataEmph 2 3 3 2 4 2" xfId="52539"/>
    <cellStyle name="SAPBEXresDataEmph 2 3 3 2 5" xfId="52540"/>
    <cellStyle name="SAPBEXresDataEmph 2 3 3 2 5 2" xfId="52541"/>
    <cellStyle name="SAPBEXresDataEmph 2 3 3 2 6" xfId="52542"/>
    <cellStyle name="SAPBEXresDataEmph 2 3 3 3" xfId="52543"/>
    <cellStyle name="SAPBEXresDataEmph 2 3 3 3 2" xfId="52544"/>
    <cellStyle name="SAPBEXresDataEmph 2 3 3 3 2 2" xfId="52545"/>
    <cellStyle name="SAPBEXresDataEmph 2 3 3 3 2 2 2" xfId="52546"/>
    <cellStyle name="SAPBEXresDataEmph 2 3 3 3 2 3" xfId="52547"/>
    <cellStyle name="SAPBEXresDataEmph 2 3 3 3 3" xfId="52548"/>
    <cellStyle name="SAPBEXresDataEmph 2 3 3 3 3 2" xfId="52549"/>
    <cellStyle name="SAPBEXresDataEmph 2 3 3 3 3 2 2" xfId="52550"/>
    <cellStyle name="SAPBEXresDataEmph 2 3 3 3 3 3" xfId="52551"/>
    <cellStyle name="SAPBEXresDataEmph 2 3 3 3 4" xfId="52552"/>
    <cellStyle name="SAPBEXresDataEmph 2 3 3 3 4 2" xfId="52553"/>
    <cellStyle name="SAPBEXresDataEmph 2 3 3 3 5" xfId="52554"/>
    <cellStyle name="SAPBEXresDataEmph 2 3 3 3 5 2" xfId="52555"/>
    <cellStyle name="SAPBEXresDataEmph 2 3 3 3 6" xfId="52556"/>
    <cellStyle name="SAPBEXresDataEmph 2 3 3 4" xfId="52557"/>
    <cellStyle name="SAPBEXresDataEmph 2 3 3 4 2" xfId="52558"/>
    <cellStyle name="SAPBEXresDataEmph 2 3 3 4 2 2" xfId="52559"/>
    <cellStyle name="SAPBEXresDataEmph 2 3 3 4 3" xfId="52560"/>
    <cellStyle name="SAPBEXresDataEmph 2 3 3 5" xfId="52561"/>
    <cellStyle name="SAPBEXresDataEmph 2 3 3 5 2" xfId="52562"/>
    <cellStyle name="SAPBEXresDataEmph 2 3 3 5 2 2" xfId="52563"/>
    <cellStyle name="SAPBEXresDataEmph 2 3 3 5 3" xfId="52564"/>
    <cellStyle name="SAPBEXresDataEmph 2 3 3 6" xfId="52565"/>
    <cellStyle name="SAPBEXresDataEmph 2 3 3 6 2" xfId="52566"/>
    <cellStyle name="SAPBEXresDataEmph 2 3 3 7" xfId="52567"/>
    <cellStyle name="SAPBEXresDataEmph 2 3 3 7 2" xfId="52568"/>
    <cellStyle name="SAPBEXresDataEmph 2 3 3 8" xfId="52569"/>
    <cellStyle name="SAPBEXresDataEmph 2 3 3_Other Benefits Allocation %" xfId="52570"/>
    <cellStyle name="SAPBEXresDataEmph 2 3 4" xfId="52571"/>
    <cellStyle name="SAPBEXresDataEmph 2 3 4 2" xfId="52572"/>
    <cellStyle name="SAPBEXresDataEmph 2 3 4 2 2" xfId="52573"/>
    <cellStyle name="SAPBEXresDataEmph 2 3 4 2 3" xfId="52574"/>
    <cellStyle name="SAPBEXresDataEmph 2 3 4 3" xfId="52575"/>
    <cellStyle name="SAPBEXresDataEmph 2 3 4 4" xfId="52576"/>
    <cellStyle name="SAPBEXresDataEmph 2 3 5" xfId="52577"/>
    <cellStyle name="SAPBEXresDataEmph 2 3 5 2" xfId="52578"/>
    <cellStyle name="SAPBEXresDataEmph 2 3 5 2 2" xfId="52579"/>
    <cellStyle name="SAPBEXresDataEmph 2 3 5 2 3" xfId="52580"/>
    <cellStyle name="SAPBEXresDataEmph 2 3 5 3" xfId="52581"/>
    <cellStyle name="SAPBEXresDataEmph 2 3 5 4" xfId="52582"/>
    <cellStyle name="SAPBEXresDataEmph 2 3 6" xfId="52583"/>
    <cellStyle name="SAPBEXresDataEmph 2 3 6 2" xfId="52584"/>
    <cellStyle name="SAPBEXresDataEmph 2 3 6 2 2" xfId="52585"/>
    <cellStyle name="SAPBEXresDataEmph 2 3 6 2 3" xfId="52586"/>
    <cellStyle name="SAPBEXresDataEmph 2 3 6 3" xfId="52587"/>
    <cellStyle name="SAPBEXresDataEmph 2 3 6 4" xfId="52588"/>
    <cellStyle name="SAPBEXresDataEmph 2 3 7" xfId="52589"/>
    <cellStyle name="SAPBEXresDataEmph 2 3 7 2" xfId="52590"/>
    <cellStyle name="SAPBEXresDataEmph 2 3 7 2 2" xfId="52591"/>
    <cellStyle name="SAPBEXresDataEmph 2 3 7 3" xfId="52592"/>
    <cellStyle name="SAPBEXresDataEmph 2 3 8" xfId="52593"/>
    <cellStyle name="SAPBEXresDataEmph 2 3 8 2" xfId="52594"/>
    <cellStyle name="SAPBEXresDataEmph 2 3 8 2 2" xfId="52595"/>
    <cellStyle name="SAPBEXresDataEmph 2 3 8 3" xfId="52596"/>
    <cellStyle name="SAPBEXresDataEmph 2 3 9" xfId="52597"/>
    <cellStyle name="SAPBEXresDataEmph 2 3 9 2" xfId="52598"/>
    <cellStyle name="SAPBEXresDataEmph 2 3 9 2 2" xfId="52599"/>
    <cellStyle name="SAPBEXresDataEmph 2 3 9 3" xfId="52600"/>
    <cellStyle name="SAPBEXresDataEmph 2 3_401K Summary" xfId="52601"/>
    <cellStyle name="SAPBEXresDataEmph 2 4" xfId="52602"/>
    <cellStyle name="SAPBEXresDataEmph 2 4 2" xfId="52603"/>
    <cellStyle name="SAPBEXresDataEmph 2 4 2 2" xfId="52604"/>
    <cellStyle name="SAPBEXresDataEmph 2 4 2 2 2" xfId="52605"/>
    <cellStyle name="SAPBEXresDataEmph 2 4 2 2 2 2" xfId="52606"/>
    <cellStyle name="SAPBEXresDataEmph 2 4 2 2 3" xfId="52607"/>
    <cellStyle name="SAPBEXresDataEmph 2 4 2 3" xfId="52608"/>
    <cellStyle name="SAPBEXresDataEmph 2 4 2 3 2" xfId="52609"/>
    <cellStyle name="SAPBEXresDataEmph 2 4 2 3 2 2" xfId="52610"/>
    <cellStyle name="SAPBEXresDataEmph 2 4 2 3 3" xfId="52611"/>
    <cellStyle name="SAPBEXresDataEmph 2 4 2 4" xfId="52612"/>
    <cellStyle name="SAPBEXresDataEmph 2 4 2 4 2" xfId="52613"/>
    <cellStyle name="SAPBEXresDataEmph 2 4 2 5" xfId="52614"/>
    <cellStyle name="SAPBEXresDataEmph 2 4 2 5 2" xfId="52615"/>
    <cellStyle name="SAPBEXresDataEmph 2 4 2 6" xfId="52616"/>
    <cellStyle name="SAPBEXresDataEmph 2 4 3" xfId="52617"/>
    <cellStyle name="SAPBEXresDataEmph 2 4 3 2" xfId="52618"/>
    <cellStyle name="SAPBEXresDataEmph 2 4 3 2 2" xfId="52619"/>
    <cellStyle name="SAPBEXresDataEmph 2 4 3 2 2 2" xfId="52620"/>
    <cellStyle name="SAPBEXresDataEmph 2 4 3 2 3" xfId="52621"/>
    <cellStyle name="SAPBEXresDataEmph 2 4 3 3" xfId="52622"/>
    <cellStyle name="SAPBEXresDataEmph 2 4 3 3 2" xfId="52623"/>
    <cellStyle name="SAPBEXresDataEmph 2 4 3 3 2 2" xfId="52624"/>
    <cellStyle name="SAPBEXresDataEmph 2 4 3 3 3" xfId="52625"/>
    <cellStyle name="SAPBEXresDataEmph 2 4 3 4" xfId="52626"/>
    <cellStyle name="SAPBEXresDataEmph 2 4 3 4 2" xfId="52627"/>
    <cellStyle name="SAPBEXresDataEmph 2 4 3 5" xfId="52628"/>
    <cellStyle name="SAPBEXresDataEmph 2 4 3 5 2" xfId="52629"/>
    <cellStyle name="SAPBEXresDataEmph 2 4 3 6" xfId="52630"/>
    <cellStyle name="SAPBEXresDataEmph 2 4 4" xfId="52631"/>
    <cellStyle name="SAPBEXresDataEmph 2 4 4 2" xfId="52632"/>
    <cellStyle name="SAPBEXresDataEmph 2 4 4 2 2" xfId="52633"/>
    <cellStyle name="SAPBEXresDataEmph 2 4 4 2 2 2" xfId="52634"/>
    <cellStyle name="SAPBEXresDataEmph 2 4 4 2 3" xfId="52635"/>
    <cellStyle name="SAPBEXresDataEmph 2 4 4 3" xfId="52636"/>
    <cellStyle name="SAPBEXresDataEmph 2 4 4 3 2" xfId="52637"/>
    <cellStyle name="SAPBEXresDataEmph 2 4 4 3 2 2" xfId="52638"/>
    <cellStyle name="SAPBEXresDataEmph 2 4 4 3 3" xfId="52639"/>
    <cellStyle name="SAPBEXresDataEmph 2 4 4 4" xfId="52640"/>
    <cellStyle name="SAPBEXresDataEmph 2 4 4 4 2" xfId="52641"/>
    <cellStyle name="SAPBEXresDataEmph 2 4 4 5" xfId="52642"/>
    <cellStyle name="SAPBEXresDataEmph 2 4 4 5 2" xfId="52643"/>
    <cellStyle name="SAPBEXresDataEmph 2 4 4 6" xfId="52644"/>
    <cellStyle name="SAPBEXresDataEmph 2 4 5" xfId="52645"/>
    <cellStyle name="SAPBEXresDataEmph 2 4 5 2" xfId="52646"/>
    <cellStyle name="SAPBEXresDataEmph 2 4 5 2 2" xfId="52647"/>
    <cellStyle name="SAPBEXresDataEmph 2 4 5 2 3" xfId="52648"/>
    <cellStyle name="SAPBEXresDataEmph 2 4 5 3" xfId="52649"/>
    <cellStyle name="SAPBEXresDataEmph 2 4 5 4" xfId="52650"/>
    <cellStyle name="SAPBEXresDataEmph 2 4 6" xfId="52651"/>
    <cellStyle name="SAPBEXresDataEmph 2 4 6 2" xfId="52652"/>
    <cellStyle name="SAPBEXresDataEmph 2 4 6 2 2" xfId="52653"/>
    <cellStyle name="SAPBEXresDataEmph 2 4 6 2 3" xfId="52654"/>
    <cellStyle name="SAPBEXresDataEmph 2 4 6 3" xfId="52655"/>
    <cellStyle name="SAPBEXresDataEmph 2 4 6 4" xfId="52656"/>
    <cellStyle name="SAPBEXresDataEmph 2 4 7" xfId="52657"/>
    <cellStyle name="SAPBEXresDataEmph 2 4 7 2" xfId="52658"/>
    <cellStyle name="SAPBEXresDataEmph 2 4 7 3" xfId="52659"/>
    <cellStyle name="SAPBEXresDataEmph 2 4 8" xfId="52660"/>
    <cellStyle name="SAPBEXresDataEmph 2 4 9" xfId="52661"/>
    <cellStyle name="SAPBEXresDataEmph 2 4_Other Benefits Allocation %" xfId="52662"/>
    <cellStyle name="SAPBEXresDataEmph 2 5" xfId="52663"/>
    <cellStyle name="SAPBEXresDataEmph 2 5 2" xfId="52664"/>
    <cellStyle name="SAPBEXresDataEmph 2 5 2 2" xfId="52665"/>
    <cellStyle name="SAPBEXresDataEmph 2 5 2 2 2" xfId="52666"/>
    <cellStyle name="SAPBEXresDataEmph 2 5 2 2 3" xfId="52667"/>
    <cellStyle name="SAPBEXresDataEmph 2 5 2 3" xfId="52668"/>
    <cellStyle name="SAPBEXresDataEmph 2 5 2 4" xfId="52669"/>
    <cellStyle name="SAPBEXresDataEmph 2 5 3" xfId="52670"/>
    <cellStyle name="SAPBEXresDataEmph 2 5 3 2" xfId="52671"/>
    <cellStyle name="SAPBEXresDataEmph 2 5 3 2 2" xfId="52672"/>
    <cellStyle name="SAPBEXresDataEmph 2 5 3 2 3" xfId="52673"/>
    <cellStyle name="SAPBEXresDataEmph 2 5 3 3" xfId="52674"/>
    <cellStyle name="SAPBEXresDataEmph 2 5 3 4" xfId="52675"/>
    <cellStyle name="SAPBEXresDataEmph 2 5 4" xfId="52676"/>
    <cellStyle name="SAPBEXresDataEmph 2 5 4 2" xfId="52677"/>
    <cellStyle name="SAPBEXresDataEmph 2 5 4 2 2" xfId="52678"/>
    <cellStyle name="SAPBEXresDataEmph 2 5 4 2 3" xfId="52679"/>
    <cellStyle name="SAPBEXresDataEmph 2 5 4 3" xfId="52680"/>
    <cellStyle name="SAPBEXresDataEmph 2 5 4 4" xfId="52681"/>
    <cellStyle name="SAPBEXresDataEmph 2 5 5" xfId="52682"/>
    <cellStyle name="SAPBEXresDataEmph 2 5 5 2" xfId="52683"/>
    <cellStyle name="SAPBEXresDataEmph 2 5 5 2 2" xfId="52684"/>
    <cellStyle name="SAPBEXresDataEmph 2 5 5 2 3" xfId="52685"/>
    <cellStyle name="SAPBEXresDataEmph 2 5 5 3" xfId="52686"/>
    <cellStyle name="SAPBEXresDataEmph 2 5 5 4" xfId="52687"/>
    <cellStyle name="SAPBEXresDataEmph 2 5 6" xfId="52688"/>
    <cellStyle name="SAPBEXresDataEmph 2 5 6 2" xfId="52689"/>
    <cellStyle name="SAPBEXresDataEmph 2 5 6 2 2" xfId="52690"/>
    <cellStyle name="SAPBEXresDataEmph 2 5 6 2 3" xfId="52691"/>
    <cellStyle name="SAPBEXresDataEmph 2 5 6 3" xfId="52692"/>
    <cellStyle name="SAPBEXresDataEmph 2 5 6 4" xfId="52693"/>
    <cellStyle name="SAPBEXresDataEmph 2 5 7" xfId="52694"/>
    <cellStyle name="SAPBEXresDataEmph 2 5 7 2" xfId="52695"/>
    <cellStyle name="SAPBEXresDataEmph 2 5 7 3" xfId="52696"/>
    <cellStyle name="SAPBEXresDataEmph 2 5 8" xfId="52697"/>
    <cellStyle name="SAPBEXresDataEmph 2 5 9" xfId="52698"/>
    <cellStyle name="SAPBEXresDataEmph 2 6" xfId="52699"/>
    <cellStyle name="SAPBEXresDataEmph 2 6 2" xfId="52700"/>
    <cellStyle name="SAPBEXresDataEmph 2 6 2 2" xfId="52701"/>
    <cellStyle name="SAPBEXresDataEmph 2 6 2 3" xfId="52702"/>
    <cellStyle name="SAPBEXresDataEmph 2 6 3" xfId="52703"/>
    <cellStyle name="SAPBEXresDataEmph 2 6 4" xfId="52704"/>
    <cellStyle name="SAPBEXresDataEmph 2 7" xfId="52705"/>
    <cellStyle name="SAPBEXresDataEmph 2 7 2" xfId="52706"/>
    <cellStyle name="SAPBEXresDataEmph 2 7 2 2" xfId="52707"/>
    <cellStyle name="SAPBEXresDataEmph 2 7 2 3" xfId="52708"/>
    <cellStyle name="SAPBEXresDataEmph 2 7 3" xfId="52709"/>
    <cellStyle name="SAPBEXresDataEmph 2 7 4" xfId="52710"/>
    <cellStyle name="SAPBEXresDataEmph 2 8" xfId="52711"/>
    <cellStyle name="SAPBEXresDataEmph 2 8 2" xfId="52712"/>
    <cellStyle name="SAPBEXresDataEmph 2 8 2 2" xfId="52713"/>
    <cellStyle name="SAPBEXresDataEmph 2 8 2 3" xfId="52714"/>
    <cellStyle name="SAPBEXresDataEmph 2 8 3" xfId="52715"/>
    <cellStyle name="SAPBEXresDataEmph 2 8 4" xfId="52716"/>
    <cellStyle name="SAPBEXresDataEmph 2 9" xfId="52717"/>
    <cellStyle name="SAPBEXresDataEmph 2 9 2" xfId="52718"/>
    <cellStyle name="SAPBEXresDataEmph 2 9 2 2" xfId="52719"/>
    <cellStyle name="SAPBEXresDataEmph 2 9 2 2 2" xfId="52720"/>
    <cellStyle name="SAPBEXresDataEmph 2 9 2 2 2 2" xfId="52721"/>
    <cellStyle name="SAPBEXresDataEmph 2 9 2 2 3" xfId="52722"/>
    <cellStyle name="SAPBEXresDataEmph 2 9 2 3" xfId="52723"/>
    <cellStyle name="SAPBEXresDataEmph 2 9 2 3 2" xfId="52724"/>
    <cellStyle name="SAPBEXresDataEmph 2 9 2 3 2 2" xfId="52725"/>
    <cellStyle name="SAPBEXresDataEmph 2 9 2 3 3" xfId="52726"/>
    <cellStyle name="SAPBEXresDataEmph 2 9 2 4" xfId="52727"/>
    <cellStyle name="SAPBEXresDataEmph 2 9 2 4 2" xfId="52728"/>
    <cellStyle name="SAPBEXresDataEmph 2 9 2 5" xfId="52729"/>
    <cellStyle name="SAPBEXresDataEmph 2 9 2 5 2" xfId="52730"/>
    <cellStyle name="SAPBEXresDataEmph 2 9 2 6" xfId="52731"/>
    <cellStyle name="SAPBEXresDataEmph 2 9 3" xfId="52732"/>
    <cellStyle name="SAPBEXresDataEmph 2 9 3 2" xfId="52733"/>
    <cellStyle name="SAPBEXresDataEmph 2 9 3 2 2" xfId="52734"/>
    <cellStyle name="SAPBEXresDataEmph 2 9 3 2 2 2" xfId="52735"/>
    <cellStyle name="SAPBEXresDataEmph 2 9 3 2 3" xfId="52736"/>
    <cellStyle name="SAPBEXresDataEmph 2 9 3 3" xfId="52737"/>
    <cellStyle name="SAPBEXresDataEmph 2 9 3 3 2" xfId="52738"/>
    <cellStyle name="SAPBEXresDataEmph 2 9 3 3 2 2" xfId="52739"/>
    <cellStyle name="SAPBEXresDataEmph 2 9 3 3 3" xfId="52740"/>
    <cellStyle name="SAPBEXresDataEmph 2 9 3 4" xfId="52741"/>
    <cellStyle name="SAPBEXresDataEmph 2 9 3 4 2" xfId="52742"/>
    <cellStyle name="SAPBEXresDataEmph 2 9 3 5" xfId="52743"/>
    <cellStyle name="SAPBEXresDataEmph 2 9 3 5 2" xfId="52744"/>
    <cellStyle name="SAPBEXresDataEmph 2 9 3 6" xfId="52745"/>
    <cellStyle name="SAPBEXresDataEmph 2 9 4" xfId="52746"/>
    <cellStyle name="SAPBEXresDataEmph 2 9 4 2" xfId="52747"/>
    <cellStyle name="SAPBEXresDataEmph 2 9 4 2 2" xfId="52748"/>
    <cellStyle name="SAPBEXresDataEmph 2 9 4 3" xfId="52749"/>
    <cellStyle name="SAPBEXresDataEmph 2 9 5" xfId="52750"/>
    <cellStyle name="SAPBEXresDataEmph 2 9 5 2" xfId="52751"/>
    <cellStyle name="SAPBEXresDataEmph 2 9 5 2 2" xfId="52752"/>
    <cellStyle name="SAPBEXresDataEmph 2 9 5 3" xfId="52753"/>
    <cellStyle name="SAPBEXresDataEmph 2 9 6" xfId="52754"/>
    <cellStyle name="SAPBEXresDataEmph 2 9 6 2" xfId="52755"/>
    <cellStyle name="SAPBEXresDataEmph 2 9 7" xfId="52756"/>
    <cellStyle name="SAPBEXresDataEmph 2 9 7 2" xfId="52757"/>
    <cellStyle name="SAPBEXresDataEmph 2 9 8" xfId="52758"/>
    <cellStyle name="SAPBEXresDataEmph 2 9_Other Benefits Allocation %" xfId="52759"/>
    <cellStyle name="SAPBEXresDataEmph 2_401K Summary" xfId="52760"/>
    <cellStyle name="SAPBEXresDataEmph 20" xfId="52761"/>
    <cellStyle name="SAPBEXresDataEmph 20 2" xfId="52762"/>
    <cellStyle name="SAPBEXresDataEmph 20 2 2" xfId="52763"/>
    <cellStyle name="SAPBEXresDataEmph 20 3" xfId="52764"/>
    <cellStyle name="SAPBEXresDataEmph 21" xfId="52765"/>
    <cellStyle name="SAPBEXresDataEmph 21 2" xfId="52766"/>
    <cellStyle name="SAPBEXresDataEmph 21 2 2" xfId="52767"/>
    <cellStyle name="SAPBEXresDataEmph 21 3" xfId="52768"/>
    <cellStyle name="SAPBEXresDataEmph 22" xfId="52769"/>
    <cellStyle name="SAPBEXresDataEmph 22 2" xfId="52770"/>
    <cellStyle name="SAPBEXresDataEmph 22 2 2" xfId="52771"/>
    <cellStyle name="SAPBEXresDataEmph 22 3" xfId="52772"/>
    <cellStyle name="SAPBEXresDataEmph 23" xfId="52773"/>
    <cellStyle name="SAPBEXresDataEmph 23 2" xfId="52774"/>
    <cellStyle name="SAPBEXresDataEmph 23 2 2" xfId="52775"/>
    <cellStyle name="SAPBEXresDataEmph 23 3" xfId="52776"/>
    <cellStyle name="SAPBEXresDataEmph 24" xfId="52777"/>
    <cellStyle name="SAPBEXresDataEmph 24 2" xfId="52778"/>
    <cellStyle name="SAPBEXresDataEmph 24 2 2" xfId="52779"/>
    <cellStyle name="SAPBEXresDataEmph 24 3" xfId="52780"/>
    <cellStyle name="SAPBEXresDataEmph 25" xfId="52781"/>
    <cellStyle name="SAPBEXresDataEmph 25 2" xfId="52782"/>
    <cellStyle name="SAPBEXresDataEmph 25 2 2" xfId="52783"/>
    <cellStyle name="SAPBEXresDataEmph 25 3" xfId="52784"/>
    <cellStyle name="SAPBEXresDataEmph 26" xfId="52785"/>
    <cellStyle name="SAPBEXresDataEmph 26 2" xfId="52786"/>
    <cellStyle name="SAPBEXresDataEmph 26 2 2" xfId="52787"/>
    <cellStyle name="SAPBEXresDataEmph 26 3" xfId="52788"/>
    <cellStyle name="SAPBEXresDataEmph 27" xfId="52789"/>
    <cellStyle name="SAPBEXresDataEmph 27 2" xfId="52790"/>
    <cellStyle name="SAPBEXresDataEmph 27 2 2" xfId="52791"/>
    <cellStyle name="SAPBEXresDataEmph 27 3" xfId="52792"/>
    <cellStyle name="SAPBEXresDataEmph 28" xfId="52793"/>
    <cellStyle name="SAPBEXresDataEmph 28 2" xfId="52794"/>
    <cellStyle name="SAPBEXresDataEmph 29" xfId="52795"/>
    <cellStyle name="SAPBEXresDataEmph 29 2" xfId="52796"/>
    <cellStyle name="SAPBEXresDataEmph 3" xfId="52797"/>
    <cellStyle name="SAPBEXresDataEmph 3 10" xfId="52798"/>
    <cellStyle name="SAPBEXresDataEmph 3 10 2" xfId="52799"/>
    <cellStyle name="SAPBEXresDataEmph 3 10 2 2" xfId="52800"/>
    <cellStyle name="SAPBEXresDataEmph 3 10 3" xfId="52801"/>
    <cellStyle name="SAPBEXresDataEmph 3 11" xfId="52802"/>
    <cellStyle name="SAPBEXresDataEmph 3 11 2" xfId="52803"/>
    <cellStyle name="SAPBEXresDataEmph 3 11 2 2" xfId="52804"/>
    <cellStyle name="SAPBEXresDataEmph 3 11 3" xfId="52805"/>
    <cellStyle name="SAPBEXresDataEmph 3 12" xfId="52806"/>
    <cellStyle name="SAPBEXresDataEmph 3 12 2" xfId="52807"/>
    <cellStyle name="SAPBEXresDataEmph 3 12 2 2" xfId="52808"/>
    <cellStyle name="SAPBEXresDataEmph 3 12 3" xfId="52809"/>
    <cellStyle name="SAPBEXresDataEmph 3 13" xfId="52810"/>
    <cellStyle name="SAPBEXresDataEmph 3 2" xfId="52811"/>
    <cellStyle name="SAPBEXresDataEmph 3 2 2" xfId="52812"/>
    <cellStyle name="SAPBEXresDataEmph 3 2 2 2" xfId="52813"/>
    <cellStyle name="SAPBEXresDataEmph 3 2 2 2 2" xfId="52814"/>
    <cellStyle name="SAPBEXresDataEmph 3 2 2 2 2 2" xfId="52815"/>
    <cellStyle name="SAPBEXresDataEmph 3 2 2 2 2 2 2" xfId="52816"/>
    <cellStyle name="SAPBEXresDataEmph 3 2 2 2 2 3" xfId="52817"/>
    <cellStyle name="SAPBEXresDataEmph 3 2 2 2 3" xfId="52818"/>
    <cellStyle name="SAPBEXresDataEmph 3 2 2 2 3 2" xfId="52819"/>
    <cellStyle name="SAPBEXresDataEmph 3 2 2 2 3 2 2" xfId="52820"/>
    <cellStyle name="SAPBEXresDataEmph 3 2 2 2 3 3" xfId="52821"/>
    <cellStyle name="SAPBEXresDataEmph 3 2 2 2 4" xfId="52822"/>
    <cellStyle name="SAPBEXresDataEmph 3 2 2 2 4 2" xfId="52823"/>
    <cellStyle name="SAPBEXresDataEmph 3 2 2 2 5" xfId="52824"/>
    <cellStyle name="SAPBEXresDataEmph 3 2 2 2 5 2" xfId="52825"/>
    <cellStyle name="SAPBEXresDataEmph 3 2 2 2 6" xfId="52826"/>
    <cellStyle name="SAPBEXresDataEmph 3 2 2 3" xfId="52827"/>
    <cellStyle name="SAPBEXresDataEmph 3 2 2 3 2" xfId="52828"/>
    <cellStyle name="SAPBEXresDataEmph 3 2 2 3 2 2" xfId="52829"/>
    <cellStyle name="SAPBEXresDataEmph 3 2 2 3 2 2 2" xfId="52830"/>
    <cellStyle name="SAPBEXresDataEmph 3 2 2 3 2 3" xfId="52831"/>
    <cellStyle name="SAPBEXresDataEmph 3 2 2 3 3" xfId="52832"/>
    <cellStyle name="SAPBEXresDataEmph 3 2 2 3 3 2" xfId="52833"/>
    <cellStyle name="SAPBEXresDataEmph 3 2 2 3 3 2 2" xfId="52834"/>
    <cellStyle name="SAPBEXresDataEmph 3 2 2 3 3 3" xfId="52835"/>
    <cellStyle name="SAPBEXresDataEmph 3 2 2 3 4" xfId="52836"/>
    <cellStyle name="SAPBEXresDataEmph 3 2 2 3 4 2" xfId="52837"/>
    <cellStyle name="SAPBEXresDataEmph 3 2 2 3 5" xfId="52838"/>
    <cellStyle name="SAPBEXresDataEmph 3 2 2 3 5 2" xfId="52839"/>
    <cellStyle name="SAPBEXresDataEmph 3 2 2 3 6" xfId="52840"/>
    <cellStyle name="SAPBEXresDataEmph 3 2 2 4" xfId="52841"/>
    <cellStyle name="SAPBEXresDataEmph 3 2 2 4 2" xfId="52842"/>
    <cellStyle name="SAPBEXresDataEmph 3 2 2 4 2 2" xfId="52843"/>
    <cellStyle name="SAPBEXresDataEmph 3 2 2 4 2 2 2" xfId="52844"/>
    <cellStyle name="SAPBEXresDataEmph 3 2 2 4 2 3" xfId="52845"/>
    <cellStyle name="SAPBEXresDataEmph 3 2 2 4 3" xfId="52846"/>
    <cellStyle name="SAPBEXresDataEmph 3 2 2 4 3 2" xfId="52847"/>
    <cellStyle name="SAPBEXresDataEmph 3 2 2 4 3 2 2" xfId="52848"/>
    <cellStyle name="SAPBEXresDataEmph 3 2 2 4 3 3" xfId="52849"/>
    <cellStyle name="SAPBEXresDataEmph 3 2 2 4 4" xfId="52850"/>
    <cellStyle name="SAPBEXresDataEmph 3 2 2 4 4 2" xfId="52851"/>
    <cellStyle name="SAPBEXresDataEmph 3 2 2 4 5" xfId="52852"/>
    <cellStyle name="SAPBEXresDataEmph 3 2 2 4 5 2" xfId="52853"/>
    <cellStyle name="SAPBEXresDataEmph 3 2 2 4 6" xfId="52854"/>
    <cellStyle name="SAPBEXresDataEmph 3 2 2 5" xfId="52855"/>
    <cellStyle name="SAPBEXresDataEmph 3 2 2 5 2" xfId="52856"/>
    <cellStyle name="SAPBEXresDataEmph 3 2 2 5 2 2" xfId="52857"/>
    <cellStyle name="SAPBEXresDataEmph 3 2 2 5 3" xfId="52858"/>
    <cellStyle name="SAPBEXresDataEmph 3 2 2 6" xfId="52859"/>
    <cellStyle name="SAPBEXresDataEmph 3 2 2_Other Benefits Allocation %" xfId="52860"/>
    <cellStyle name="SAPBEXresDataEmph 3 2 3" xfId="52861"/>
    <cellStyle name="SAPBEXresDataEmph 3 2 3 2" xfId="52862"/>
    <cellStyle name="SAPBEXresDataEmph 3 2 3 2 2" xfId="52863"/>
    <cellStyle name="SAPBEXresDataEmph 3 2 3 2 2 2" xfId="52864"/>
    <cellStyle name="SAPBEXresDataEmph 3 2 3 2 2 2 2" xfId="52865"/>
    <cellStyle name="SAPBEXresDataEmph 3 2 3 2 2 3" xfId="52866"/>
    <cellStyle name="SAPBEXresDataEmph 3 2 3 2 3" xfId="52867"/>
    <cellStyle name="SAPBEXresDataEmph 3 2 3 2 3 2" xfId="52868"/>
    <cellStyle name="SAPBEXresDataEmph 3 2 3 2 3 2 2" xfId="52869"/>
    <cellStyle name="SAPBEXresDataEmph 3 2 3 2 3 3" xfId="52870"/>
    <cellStyle name="SAPBEXresDataEmph 3 2 3 2 4" xfId="52871"/>
    <cellStyle name="SAPBEXresDataEmph 3 2 3 2 4 2" xfId="52872"/>
    <cellStyle name="SAPBEXresDataEmph 3 2 3 2 5" xfId="52873"/>
    <cellStyle name="SAPBEXresDataEmph 3 2 3 2 5 2" xfId="52874"/>
    <cellStyle name="SAPBEXresDataEmph 3 2 3 2 6" xfId="52875"/>
    <cellStyle name="SAPBEXresDataEmph 3 2 3 3" xfId="52876"/>
    <cellStyle name="SAPBEXresDataEmph 3 2 3 3 2" xfId="52877"/>
    <cellStyle name="SAPBEXresDataEmph 3 2 3 3 2 2" xfId="52878"/>
    <cellStyle name="SAPBEXresDataEmph 3 2 3 3 2 2 2" xfId="52879"/>
    <cellStyle name="SAPBEXresDataEmph 3 2 3 3 2 3" xfId="52880"/>
    <cellStyle name="SAPBEXresDataEmph 3 2 3 3 3" xfId="52881"/>
    <cellStyle name="SAPBEXresDataEmph 3 2 3 3 3 2" xfId="52882"/>
    <cellStyle name="SAPBEXresDataEmph 3 2 3 3 3 2 2" xfId="52883"/>
    <cellStyle name="SAPBEXresDataEmph 3 2 3 3 3 3" xfId="52884"/>
    <cellStyle name="SAPBEXresDataEmph 3 2 3 3 4" xfId="52885"/>
    <cellStyle name="SAPBEXresDataEmph 3 2 3 3 4 2" xfId="52886"/>
    <cellStyle name="SAPBEXresDataEmph 3 2 3 3 5" xfId="52887"/>
    <cellStyle name="SAPBEXresDataEmph 3 2 3 3 5 2" xfId="52888"/>
    <cellStyle name="SAPBEXresDataEmph 3 2 3 3 6" xfId="52889"/>
    <cellStyle name="SAPBEXresDataEmph 3 2 3 4" xfId="52890"/>
    <cellStyle name="SAPBEXresDataEmph 3 2 3 4 2" xfId="52891"/>
    <cellStyle name="SAPBEXresDataEmph 3 2 3 4 2 2" xfId="52892"/>
    <cellStyle name="SAPBEXresDataEmph 3 2 3 4 3" xfId="52893"/>
    <cellStyle name="SAPBEXresDataEmph 3 2 3 5" xfId="52894"/>
    <cellStyle name="SAPBEXresDataEmph 3 2 3 5 2" xfId="52895"/>
    <cellStyle name="SAPBEXresDataEmph 3 2 3 5 2 2" xfId="52896"/>
    <cellStyle name="SAPBEXresDataEmph 3 2 3 5 3" xfId="52897"/>
    <cellStyle name="SAPBEXresDataEmph 3 2 3 6" xfId="52898"/>
    <cellStyle name="SAPBEXresDataEmph 3 2 3 6 2" xfId="52899"/>
    <cellStyle name="SAPBEXresDataEmph 3 2 3 7" xfId="52900"/>
    <cellStyle name="SAPBEXresDataEmph 3 2 3 7 2" xfId="52901"/>
    <cellStyle name="SAPBEXresDataEmph 3 2 3 8" xfId="52902"/>
    <cellStyle name="SAPBEXresDataEmph 3 2 3_Other Benefits Allocation %" xfId="52903"/>
    <cellStyle name="SAPBEXresDataEmph 3 2 4" xfId="52904"/>
    <cellStyle name="SAPBEXresDataEmph 3 2 4 2" xfId="52905"/>
    <cellStyle name="SAPBEXresDataEmph 3 2 4 2 2" xfId="52906"/>
    <cellStyle name="SAPBEXresDataEmph 3 2 4 2 3" xfId="52907"/>
    <cellStyle name="SAPBEXresDataEmph 3 2 4 3" xfId="52908"/>
    <cellStyle name="SAPBEXresDataEmph 3 2 4 4" xfId="52909"/>
    <cellStyle name="SAPBEXresDataEmph 3 2 5" xfId="52910"/>
    <cellStyle name="SAPBEXresDataEmph 3 2 5 2" xfId="52911"/>
    <cellStyle name="SAPBEXresDataEmph 3 2 5 2 2" xfId="52912"/>
    <cellStyle name="SAPBEXresDataEmph 3 2 5 2 3" xfId="52913"/>
    <cellStyle name="SAPBEXresDataEmph 3 2 5 3" xfId="52914"/>
    <cellStyle name="SAPBEXresDataEmph 3 2 5 4" xfId="52915"/>
    <cellStyle name="SAPBEXresDataEmph 3 2 6" xfId="52916"/>
    <cellStyle name="SAPBEXresDataEmph 3 2 6 2" xfId="52917"/>
    <cellStyle name="SAPBEXresDataEmph 3 2 6 2 2" xfId="52918"/>
    <cellStyle name="SAPBEXresDataEmph 3 2 6 2 3" xfId="52919"/>
    <cellStyle name="SAPBEXresDataEmph 3 2 6 3" xfId="52920"/>
    <cellStyle name="SAPBEXresDataEmph 3 2 6 4" xfId="52921"/>
    <cellStyle name="SAPBEXresDataEmph 3 2 7" xfId="52922"/>
    <cellStyle name="SAPBEXresDataEmph 3 2 7 2" xfId="52923"/>
    <cellStyle name="SAPBEXresDataEmph 3 2 7 3" xfId="52924"/>
    <cellStyle name="SAPBEXresDataEmph 3 2 8" xfId="52925"/>
    <cellStyle name="SAPBEXresDataEmph 3 2 9" xfId="52926"/>
    <cellStyle name="SAPBEXresDataEmph 3 2_401K Summary" xfId="52927"/>
    <cellStyle name="SAPBEXresDataEmph 3 3" xfId="52928"/>
    <cellStyle name="SAPBEXresDataEmph 3 3 2" xfId="52929"/>
    <cellStyle name="SAPBEXresDataEmph 3 3 2 2" xfId="52930"/>
    <cellStyle name="SAPBEXresDataEmph 3 3 2 2 2" xfId="52931"/>
    <cellStyle name="SAPBEXresDataEmph 3 3 2 2 2 2" xfId="52932"/>
    <cellStyle name="SAPBEXresDataEmph 3 3 2 2 2 2 2" xfId="52933"/>
    <cellStyle name="SAPBEXresDataEmph 3 3 2 2 2 3" xfId="52934"/>
    <cellStyle name="SAPBEXresDataEmph 3 3 2 2 3" xfId="52935"/>
    <cellStyle name="SAPBEXresDataEmph 3 3 2 2 3 2" xfId="52936"/>
    <cellStyle name="SAPBEXresDataEmph 3 3 2 2 3 2 2" xfId="52937"/>
    <cellStyle name="SAPBEXresDataEmph 3 3 2 2 3 3" xfId="52938"/>
    <cellStyle name="SAPBEXresDataEmph 3 3 2 2 4" xfId="52939"/>
    <cellStyle name="SAPBEXresDataEmph 3 3 2 2 4 2" xfId="52940"/>
    <cellStyle name="SAPBEXresDataEmph 3 3 2 2 5" xfId="52941"/>
    <cellStyle name="SAPBEXresDataEmph 3 3 2 2 5 2" xfId="52942"/>
    <cellStyle name="SAPBEXresDataEmph 3 3 2 2 6" xfId="52943"/>
    <cellStyle name="SAPBEXresDataEmph 3 3 2 3" xfId="52944"/>
    <cellStyle name="SAPBEXresDataEmph 3 3 2 3 2" xfId="52945"/>
    <cellStyle name="SAPBEXresDataEmph 3 3 2 3 2 2" xfId="52946"/>
    <cellStyle name="SAPBEXresDataEmph 3 3 2 3 2 2 2" xfId="52947"/>
    <cellStyle name="SAPBEXresDataEmph 3 3 2 3 2 3" xfId="52948"/>
    <cellStyle name="SAPBEXresDataEmph 3 3 2 3 3" xfId="52949"/>
    <cellStyle name="SAPBEXresDataEmph 3 3 2 3 3 2" xfId="52950"/>
    <cellStyle name="SAPBEXresDataEmph 3 3 2 3 3 2 2" xfId="52951"/>
    <cellStyle name="SAPBEXresDataEmph 3 3 2 3 3 3" xfId="52952"/>
    <cellStyle name="SAPBEXresDataEmph 3 3 2 3 4" xfId="52953"/>
    <cellStyle name="SAPBEXresDataEmph 3 3 2 3 4 2" xfId="52954"/>
    <cellStyle name="SAPBEXresDataEmph 3 3 2 3 5" xfId="52955"/>
    <cellStyle name="SAPBEXresDataEmph 3 3 2 3 5 2" xfId="52956"/>
    <cellStyle name="SAPBEXresDataEmph 3 3 2 3 6" xfId="52957"/>
    <cellStyle name="SAPBEXresDataEmph 3 3 2 4" xfId="52958"/>
    <cellStyle name="SAPBEXresDataEmph 3 3 2 4 2" xfId="52959"/>
    <cellStyle name="SAPBEXresDataEmph 3 3 2 4 2 2" xfId="52960"/>
    <cellStyle name="SAPBEXresDataEmph 3 3 2 4 2 2 2" xfId="52961"/>
    <cellStyle name="SAPBEXresDataEmph 3 3 2 4 2 3" xfId="52962"/>
    <cellStyle name="SAPBEXresDataEmph 3 3 2 4 3" xfId="52963"/>
    <cellStyle name="SAPBEXresDataEmph 3 3 2 4 3 2" xfId="52964"/>
    <cellStyle name="SAPBEXresDataEmph 3 3 2 4 3 2 2" xfId="52965"/>
    <cellStyle name="SAPBEXresDataEmph 3 3 2 4 3 3" xfId="52966"/>
    <cellStyle name="SAPBEXresDataEmph 3 3 2 4 4" xfId="52967"/>
    <cellStyle name="SAPBEXresDataEmph 3 3 2 4 4 2" xfId="52968"/>
    <cellStyle name="SAPBEXresDataEmph 3 3 2 4 5" xfId="52969"/>
    <cellStyle name="SAPBEXresDataEmph 3 3 2 4 5 2" xfId="52970"/>
    <cellStyle name="SAPBEXresDataEmph 3 3 2 4 6" xfId="52971"/>
    <cellStyle name="SAPBEXresDataEmph 3 3 2 5" xfId="52972"/>
    <cellStyle name="SAPBEXresDataEmph 3 3 2 5 2" xfId="52973"/>
    <cellStyle name="SAPBEXresDataEmph 3 3 2 5 2 2" xfId="52974"/>
    <cellStyle name="SAPBEXresDataEmph 3 3 2 5 3" xfId="52975"/>
    <cellStyle name="SAPBEXresDataEmph 3 3 2 6" xfId="52976"/>
    <cellStyle name="SAPBEXresDataEmph 3 3 2_Other Benefits Allocation %" xfId="52977"/>
    <cellStyle name="SAPBEXresDataEmph 3 3 3" xfId="52978"/>
    <cellStyle name="SAPBEXresDataEmph 3 3 3 2" xfId="52979"/>
    <cellStyle name="SAPBEXresDataEmph 3 3 3 2 2" xfId="52980"/>
    <cellStyle name="SAPBEXresDataEmph 3 3 3 2 2 2" xfId="52981"/>
    <cellStyle name="SAPBEXresDataEmph 3 3 3 2 2 2 2" xfId="52982"/>
    <cellStyle name="SAPBEXresDataEmph 3 3 3 2 2 3" xfId="52983"/>
    <cellStyle name="SAPBEXresDataEmph 3 3 3 2 3" xfId="52984"/>
    <cellStyle name="SAPBEXresDataEmph 3 3 3 2 3 2" xfId="52985"/>
    <cellStyle name="SAPBEXresDataEmph 3 3 3 2 3 2 2" xfId="52986"/>
    <cellStyle name="SAPBEXresDataEmph 3 3 3 2 3 3" xfId="52987"/>
    <cellStyle name="SAPBEXresDataEmph 3 3 3 2 4" xfId="52988"/>
    <cellStyle name="SAPBEXresDataEmph 3 3 3 2 4 2" xfId="52989"/>
    <cellStyle name="SAPBEXresDataEmph 3 3 3 2 5" xfId="52990"/>
    <cellStyle name="SAPBEXresDataEmph 3 3 3 2 5 2" xfId="52991"/>
    <cellStyle name="SAPBEXresDataEmph 3 3 3 2 6" xfId="52992"/>
    <cellStyle name="SAPBEXresDataEmph 3 3 3 3" xfId="52993"/>
    <cellStyle name="SAPBEXresDataEmph 3 3 3 3 2" xfId="52994"/>
    <cellStyle name="SAPBEXresDataEmph 3 3 3 3 2 2" xfId="52995"/>
    <cellStyle name="SAPBEXresDataEmph 3 3 3 3 2 2 2" xfId="52996"/>
    <cellStyle name="SAPBEXresDataEmph 3 3 3 3 2 3" xfId="52997"/>
    <cellStyle name="SAPBEXresDataEmph 3 3 3 3 3" xfId="52998"/>
    <cellStyle name="SAPBEXresDataEmph 3 3 3 3 3 2" xfId="52999"/>
    <cellStyle name="SAPBEXresDataEmph 3 3 3 3 3 2 2" xfId="53000"/>
    <cellStyle name="SAPBEXresDataEmph 3 3 3 3 3 3" xfId="53001"/>
    <cellStyle name="SAPBEXresDataEmph 3 3 3 3 4" xfId="53002"/>
    <cellStyle name="SAPBEXresDataEmph 3 3 3 3 4 2" xfId="53003"/>
    <cellStyle name="SAPBEXresDataEmph 3 3 3 3 5" xfId="53004"/>
    <cellStyle name="SAPBEXresDataEmph 3 3 3 3 5 2" xfId="53005"/>
    <cellStyle name="SAPBEXresDataEmph 3 3 3 3 6" xfId="53006"/>
    <cellStyle name="SAPBEXresDataEmph 3 3 3 4" xfId="53007"/>
    <cellStyle name="SAPBEXresDataEmph 3 3 3 4 2" xfId="53008"/>
    <cellStyle name="SAPBEXresDataEmph 3 3 3 4 2 2" xfId="53009"/>
    <cellStyle name="SAPBEXresDataEmph 3 3 3 4 3" xfId="53010"/>
    <cellStyle name="SAPBEXresDataEmph 3 3 3 5" xfId="53011"/>
    <cellStyle name="SAPBEXresDataEmph 3 3 3 5 2" xfId="53012"/>
    <cellStyle name="SAPBEXresDataEmph 3 3 3 5 2 2" xfId="53013"/>
    <cellStyle name="SAPBEXresDataEmph 3 3 3 5 3" xfId="53014"/>
    <cellStyle name="SAPBEXresDataEmph 3 3 3 6" xfId="53015"/>
    <cellStyle name="SAPBEXresDataEmph 3 3 3 6 2" xfId="53016"/>
    <cellStyle name="SAPBEXresDataEmph 3 3 3 7" xfId="53017"/>
    <cellStyle name="SAPBEXresDataEmph 3 3 3 7 2" xfId="53018"/>
    <cellStyle name="SAPBEXresDataEmph 3 3 3 8" xfId="53019"/>
    <cellStyle name="SAPBEXresDataEmph 3 3 3_Other Benefits Allocation %" xfId="53020"/>
    <cellStyle name="SAPBEXresDataEmph 3 3 4" xfId="53021"/>
    <cellStyle name="SAPBEXresDataEmph 3 3 4 2" xfId="53022"/>
    <cellStyle name="SAPBEXresDataEmph 3 3 4 2 2" xfId="53023"/>
    <cellStyle name="SAPBEXresDataEmph 3 3 4 2 3" xfId="53024"/>
    <cellStyle name="SAPBEXresDataEmph 3 3 4 3" xfId="53025"/>
    <cellStyle name="SAPBEXresDataEmph 3 3 4 4" xfId="53026"/>
    <cellStyle name="SAPBEXresDataEmph 3 3 5" xfId="53027"/>
    <cellStyle name="SAPBEXresDataEmph 3 3 5 2" xfId="53028"/>
    <cellStyle name="SAPBEXresDataEmph 3 3 5 2 2" xfId="53029"/>
    <cellStyle name="SAPBEXresDataEmph 3 3 5 2 3" xfId="53030"/>
    <cellStyle name="SAPBEXresDataEmph 3 3 5 3" xfId="53031"/>
    <cellStyle name="SAPBEXresDataEmph 3 3 5 4" xfId="53032"/>
    <cellStyle name="SAPBEXresDataEmph 3 3 6" xfId="53033"/>
    <cellStyle name="SAPBEXresDataEmph 3 3 6 2" xfId="53034"/>
    <cellStyle name="SAPBEXresDataEmph 3 3 6 2 2" xfId="53035"/>
    <cellStyle name="SAPBEXresDataEmph 3 3 6 2 3" xfId="53036"/>
    <cellStyle name="SAPBEXresDataEmph 3 3 6 3" xfId="53037"/>
    <cellStyle name="SAPBEXresDataEmph 3 3 6 4" xfId="53038"/>
    <cellStyle name="SAPBEXresDataEmph 3 3 7" xfId="53039"/>
    <cellStyle name="SAPBEXresDataEmph 3 3 7 2" xfId="53040"/>
    <cellStyle name="SAPBEXresDataEmph 3 3 7 3" xfId="53041"/>
    <cellStyle name="SAPBEXresDataEmph 3 3 8" xfId="53042"/>
    <cellStyle name="SAPBEXresDataEmph 3 3 9" xfId="53043"/>
    <cellStyle name="SAPBEXresDataEmph 3 3_401K Summary" xfId="53044"/>
    <cellStyle name="SAPBEXresDataEmph 3 4" xfId="53045"/>
    <cellStyle name="SAPBEXresDataEmph 3 4 2" xfId="53046"/>
    <cellStyle name="SAPBEXresDataEmph 3 4 2 2" xfId="53047"/>
    <cellStyle name="SAPBEXresDataEmph 3 4 2 2 2" xfId="53048"/>
    <cellStyle name="SAPBEXresDataEmph 3 4 2 2 2 2" xfId="53049"/>
    <cellStyle name="SAPBEXresDataEmph 3 4 2 2 3" xfId="53050"/>
    <cellStyle name="SAPBEXresDataEmph 3 4 2 3" xfId="53051"/>
    <cellStyle name="SAPBEXresDataEmph 3 4 2 3 2" xfId="53052"/>
    <cellStyle name="SAPBEXresDataEmph 3 4 2 3 2 2" xfId="53053"/>
    <cellStyle name="SAPBEXresDataEmph 3 4 2 3 3" xfId="53054"/>
    <cellStyle name="SAPBEXresDataEmph 3 4 2 4" xfId="53055"/>
    <cellStyle name="SAPBEXresDataEmph 3 4 2 4 2" xfId="53056"/>
    <cellStyle name="SAPBEXresDataEmph 3 4 2 5" xfId="53057"/>
    <cellStyle name="SAPBEXresDataEmph 3 4 2 5 2" xfId="53058"/>
    <cellStyle name="SAPBEXresDataEmph 3 4 2 6" xfId="53059"/>
    <cellStyle name="SAPBEXresDataEmph 3 4 3" xfId="53060"/>
    <cellStyle name="SAPBEXresDataEmph 3 4 3 2" xfId="53061"/>
    <cellStyle name="SAPBEXresDataEmph 3 4 3 2 2" xfId="53062"/>
    <cellStyle name="SAPBEXresDataEmph 3 4 3 2 2 2" xfId="53063"/>
    <cellStyle name="SAPBEXresDataEmph 3 4 3 2 3" xfId="53064"/>
    <cellStyle name="SAPBEXresDataEmph 3 4 3 3" xfId="53065"/>
    <cellStyle name="SAPBEXresDataEmph 3 4 3 3 2" xfId="53066"/>
    <cellStyle name="SAPBEXresDataEmph 3 4 3 3 2 2" xfId="53067"/>
    <cellStyle name="SAPBEXresDataEmph 3 4 3 3 3" xfId="53068"/>
    <cellStyle name="SAPBEXresDataEmph 3 4 3 4" xfId="53069"/>
    <cellStyle name="SAPBEXresDataEmph 3 4 3 4 2" xfId="53070"/>
    <cellStyle name="SAPBEXresDataEmph 3 4 3 5" xfId="53071"/>
    <cellStyle name="SAPBEXresDataEmph 3 4 3 5 2" xfId="53072"/>
    <cellStyle name="SAPBEXresDataEmph 3 4 3 6" xfId="53073"/>
    <cellStyle name="SAPBEXresDataEmph 3 4 4" xfId="53074"/>
    <cellStyle name="SAPBEXresDataEmph 3 4 4 2" xfId="53075"/>
    <cellStyle name="SAPBEXresDataEmph 3 4 4 2 2" xfId="53076"/>
    <cellStyle name="SAPBEXresDataEmph 3 4 4 2 2 2" xfId="53077"/>
    <cellStyle name="SAPBEXresDataEmph 3 4 4 2 3" xfId="53078"/>
    <cellStyle name="SAPBEXresDataEmph 3 4 4 3" xfId="53079"/>
    <cellStyle name="SAPBEXresDataEmph 3 4 4 3 2" xfId="53080"/>
    <cellStyle name="SAPBEXresDataEmph 3 4 4 3 2 2" xfId="53081"/>
    <cellStyle name="SAPBEXresDataEmph 3 4 4 3 3" xfId="53082"/>
    <cellStyle name="SAPBEXresDataEmph 3 4 4 4" xfId="53083"/>
    <cellStyle name="SAPBEXresDataEmph 3 4 4 4 2" xfId="53084"/>
    <cellStyle name="SAPBEXresDataEmph 3 4 4 5" xfId="53085"/>
    <cellStyle name="SAPBEXresDataEmph 3 4 4 5 2" xfId="53086"/>
    <cellStyle name="SAPBEXresDataEmph 3 4 4 6" xfId="53087"/>
    <cellStyle name="SAPBEXresDataEmph 3 4 5" xfId="53088"/>
    <cellStyle name="SAPBEXresDataEmph 3 4 5 2" xfId="53089"/>
    <cellStyle name="SAPBEXresDataEmph 3 4 5 2 2" xfId="53090"/>
    <cellStyle name="SAPBEXresDataEmph 3 4 5 2 3" xfId="53091"/>
    <cellStyle name="SAPBEXresDataEmph 3 4 5 3" xfId="53092"/>
    <cellStyle name="SAPBEXresDataEmph 3 4 5 4" xfId="53093"/>
    <cellStyle name="SAPBEXresDataEmph 3 4 6" xfId="53094"/>
    <cellStyle name="SAPBEXresDataEmph 3 4 6 2" xfId="53095"/>
    <cellStyle name="SAPBEXresDataEmph 3 4 6 2 2" xfId="53096"/>
    <cellStyle name="SAPBEXresDataEmph 3 4 6 2 3" xfId="53097"/>
    <cellStyle name="SAPBEXresDataEmph 3 4 6 3" xfId="53098"/>
    <cellStyle name="SAPBEXresDataEmph 3 4 6 4" xfId="53099"/>
    <cellStyle name="SAPBEXresDataEmph 3 4 7" xfId="53100"/>
    <cellStyle name="SAPBEXresDataEmph 3 4 7 2" xfId="53101"/>
    <cellStyle name="SAPBEXresDataEmph 3 4 7 3" xfId="53102"/>
    <cellStyle name="SAPBEXresDataEmph 3 4 8" xfId="53103"/>
    <cellStyle name="SAPBEXresDataEmph 3 4 9" xfId="53104"/>
    <cellStyle name="SAPBEXresDataEmph 3 4_Other Benefits Allocation %" xfId="53105"/>
    <cellStyle name="SAPBEXresDataEmph 3 5" xfId="53106"/>
    <cellStyle name="SAPBEXresDataEmph 3 5 2" xfId="53107"/>
    <cellStyle name="SAPBEXresDataEmph 3 5 2 2" xfId="53108"/>
    <cellStyle name="SAPBEXresDataEmph 3 5 2 3" xfId="53109"/>
    <cellStyle name="SAPBEXresDataEmph 3 5 3" xfId="53110"/>
    <cellStyle name="SAPBEXresDataEmph 3 5 4" xfId="53111"/>
    <cellStyle name="SAPBEXresDataEmph 3 6" xfId="53112"/>
    <cellStyle name="SAPBEXresDataEmph 3 6 2" xfId="53113"/>
    <cellStyle name="SAPBEXresDataEmph 3 6 2 2" xfId="53114"/>
    <cellStyle name="SAPBEXresDataEmph 3 6 2 3" xfId="53115"/>
    <cellStyle name="SAPBEXresDataEmph 3 6 3" xfId="53116"/>
    <cellStyle name="SAPBEXresDataEmph 3 6 4" xfId="53117"/>
    <cellStyle name="SAPBEXresDataEmph 3 7" xfId="53118"/>
    <cellStyle name="SAPBEXresDataEmph 3 7 2" xfId="53119"/>
    <cellStyle name="SAPBEXresDataEmph 3 7 2 2" xfId="53120"/>
    <cellStyle name="SAPBEXresDataEmph 3 7 2 3" xfId="53121"/>
    <cellStyle name="SAPBEXresDataEmph 3 7 3" xfId="53122"/>
    <cellStyle name="SAPBEXresDataEmph 3 7 4" xfId="53123"/>
    <cellStyle name="SAPBEXresDataEmph 3 8" xfId="53124"/>
    <cellStyle name="SAPBEXresDataEmph 3 8 2" xfId="53125"/>
    <cellStyle name="SAPBEXresDataEmph 3 8 2 2" xfId="53126"/>
    <cellStyle name="SAPBEXresDataEmph 3 8 2 3" xfId="53127"/>
    <cellStyle name="SAPBEXresDataEmph 3 8 3" xfId="53128"/>
    <cellStyle name="SAPBEXresDataEmph 3 8 4" xfId="53129"/>
    <cellStyle name="SAPBEXresDataEmph 3 9" xfId="53130"/>
    <cellStyle name="SAPBEXresDataEmph 3 9 2" xfId="53131"/>
    <cellStyle name="SAPBEXresDataEmph 3 9 2 2" xfId="53132"/>
    <cellStyle name="SAPBEXresDataEmph 3 9 2 2 2" xfId="53133"/>
    <cellStyle name="SAPBEXresDataEmph 3 9 2 2 2 2" xfId="53134"/>
    <cellStyle name="SAPBEXresDataEmph 3 9 2 2 3" xfId="53135"/>
    <cellStyle name="SAPBEXresDataEmph 3 9 2 3" xfId="53136"/>
    <cellStyle name="SAPBEXresDataEmph 3 9 2 3 2" xfId="53137"/>
    <cellStyle name="SAPBEXresDataEmph 3 9 2 3 2 2" xfId="53138"/>
    <cellStyle name="SAPBEXresDataEmph 3 9 2 3 3" xfId="53139"/>
    <cellStyle name="SAPBEXresDataEmph 3 9 2 4" xfId="53140"/>
    <cellStyle name="SAPBEXresDataEmph 3 9 2 4 2" xfId="53141"/>
    <cellStyle name="SAPBEXresDataEmph 3 9 2 5" xfId="53142"/>
    <cellStyle name="SAPBEXresDataEmph 3 9 2 5 2" xfId="53143"/>
    <cellStyle name="SAPBEXresDataEmph 3 9 2 6" xfId="53144"/>
    <cellStyle name="SAPBEXresDataEmph 3 9 3" xfId="53145"/>
    <cellStyle name="SAPBEXresDataEmph 3 9 3 2" xfId="53146"/>
    <cellStyle name="SAPBEXresDataEmph 3 9 3 2 2" xfId="53147"/>
    <cellStyle name="SAPBEXresDataEmph 3 9 3 2 2 2" xfId="53148"/>
    <cellStyle name="SAPBEXresDataEmph 3 9 3 2 3" xfId="53149"/>
    <cellStyle name="SAPBEXresDataEmph 3 9 3 3" xfId="53150"/>
    <cellStyle name="SAPBEXresDataEmph 3 9 3 3 2" xfId="53151"/>
    <cellStyle name="SAPBEXresDataEmph 3 9 3 3 2 2" xfId="53152"/>
    <cellStyle name="SAPBEXresDataEmph 3 9 3 3 3" xfId="53153"/>
    <cellStyle name="SAPBEXresDataEmph 3 9 3 4" xfId="53154"/>
    <cellStyle name="SAPBEXresDataEmph 3 9 3 4 2" xfId="53155"/>
    <cellStyle name="SAPBEXresDataEmph 3 9 3 5" xfId="53156"/>
    <cellStyle name="SAPBEXresDataEmph 3 9 3 5 2" xfId="53157"/>
    <cellStyle name="SAPBEXresDataEmph 3 9 3 6" xfId="53158"/>
    <cellStyle name="SAPBEXresDataEmph 3 9 4" xfId="53159"/>
    <cellStyle name="SAPBEXresDataEmph 3 9 4 2" xfId="53160"/>
    <cellStyle name="SAPBEXresDataEmph 3 9 4 2 2" xfId="53161"/>
    <cellStyle name="SAPBEXresDataEmph 3 9 4 3" xfId="53162"/>
    <cellStyle name="SAPBEXresDataEmph 3 9 5" xfId="53163"/>
    <cellStyle name="SAPBEXresDataEmph 3 9 5 2" xfId="53164"/>
    <cellStyle name="SAPBEXresDataEmph 3 9 5 2 2" xfId="53165"/>
    <cellStyle name="SAPBEXresDataEmph 3 9 5 3" xfId="53166"/>
    <cellStyle name="SAPBEXresDataEmph 3 9 6" xfId="53167"/>
    <cellStyle name="SAPBEXresDataEmph 3 9 6 2" xfId="53168"/>
    <cellStyle name="SAPBEXresDataEmph 3 9 7" xfId="53169"/>
    <cellStyle name="SAPBEXresDataEmph 3 9 7 2" xfId="53170"/>
    <cellStyle name="SAPBEXresDataEmph 3 9 8" xfId="53171"/>
    <cellStyle name="SAPBEXresDataEmph 3 9_Other Benefits Allocation %" xfId="53172"/>
    <cellStyle name="SAPBEXresDataEmph 3_401K Summary" xfId="53173"/>
    <cellStyle name="SAPBEXresDataEmph 30" xfId="53174"/>
    <cellStyle name="SAPBEXresDataEmph 30 2" xfId="53175"/>
    <cellStyle name="SAPBEXresDataEmph 31" xfId="53176"/>
    <cellStyle name="SAPBEXresDataEmph 31 2" xfId="53177"/>
    <cellStyle name="SAPBEXresDataEmph 32" xfId="53178"/>
    <cellStyle name="SAPBEXresDataEmph 32 2" xfId="53179"/>
    <cellStyle name="SAPBEXresDataEmph 33" xfId="53180"/>
    <cellStyle name="SAPBEXresDataEmph 33 2" xfId="53181"/>
    <cellStyle name="SAPBEXresDataEmph 34" xfId="53182"/>
    <cellStyle name="SAPBEXresDataEmph 34 2" xfId="53183"/>
    <cellStyle name="SAPBEXresDataEmph 35" xfId="53184"/>
    <cellStyle name="SAPBEXresDataEmph 36" xfId="53185"/>
    <cellStyle name="SAPBEXresDataEmph 37" xfId="53186"/>
    <cellStyle name="SAPBEXresDataEmph 38" xfId="53187"/>
    <cellStyle name="SAPBEXresDataEmph 39" xfId="53188"/>
    <cellStyle name="SAPBEXresDataEmph 4" xfId="53189"/>
    <cellStyle name="SAPBEXresDataEmph 4 10" xfId="53190"/>
    <cellStyle name="SAPBEXresDataEmph 4 10 2" xfId="53191"/>
    <cellStyle name="SAPBEXresDataEmph 4 10 2 2" xfId="53192"/>
    <cellStyle name="SAPBEXresDataEmph 4 10 3" xfId="53193"/>
    <cellStyle name="SAPBEXresDataEmph 4 11" xfId="53194"/>
    <cellStyle name="SAPBEXresDataEmph 4 11 2" xfId="53195"/>
    <cellStyle name="SAPBEXresDataEmph 4 11 2 2" xfId="53196"/>
    <cellStyle name="SAPBEXresDataEmph 4 11 3" xfId="53197"/>
    <cellStyle name="SAPBEXresDataEmph 4 12" xfId="53198"/>
    <cellStyle name="SAPBEXresDataEmph 4 12 2" xfId="53199"/>
    <cellStyle name="SAPBEXresDataEmph 4 13" xfId="53200"/>
    <cellStyle name="SAPBEXresDataEmph 4 2" xfId="53201"/>
    <cellStyle name="SAPBEXresDataEmph 4 2 2" xfId="53202"/>
    <cellStyle name="SAPBEXresDataEmph 4 2 2 2" xfId="53203"/>
    <cellStyle name="SAPBEXresDataEmph 4 2 2 3" xfId="53204"/>
    <cellStyle name="SAPBEXresDataEmph 4 2 3" xfId="53205"/>
    <cellStyle name="SAPBEXresDataEmph 4 2 4" xfId="53206"/>
    <cellStyle name="SAPBEXresDataEmph 4 2_Other Benefits Allocation %" xfId="53207"/>
    <cellStyle name="SAPBEXresDataEmph 4 3" xfId="53208"/>
    <cellStyle name="SAPBEXresDataEmph 4 3 2" xfId="53209"/>
    <cellStyle name="SAPBEXresDataEmph 4 3 2 2" xfId="53210"/>
    <cellStyle name="SAPBEXresDataEmph 4 3 2 2 2" xfId="53211"/>
    <cellStyle name="SAPBEXresDataEmph 4 3 2 2 2 2" xfId="53212"/>
    <cellStyle name="SAPBEXresDataEmph 4 3 2 2 3" xfId="53213"/>
    <cellStyle name="SAPBEXresDataEmph 4 3 2 3" xfId="53214"/>
    <cellStyle name="SAPBEXresDataEmph 4 3 2 3 2" xfId="53215"/>
    <cellStyle name="SAPBEXresDataEmph 4 3 2 3 2 2" xfId="53216"/>
    <cellStyle name="SAPBEXresDataEmph 4 3 2 3 3" xfId="53217"/>
    <cellStyle name="SAPBEXresDataEmph 4 3 2 4" xfId="53218"/>
    <cellStyle name="SAPBEXresDataEmph 4 3 2 4 2" xfId="53219"/>
    <cellStyle name="SAPBEXresDataEmph 4 3 2 5" xfId="53220"/>
    <cellStyle name="SAPBEXresDataEmph 4 3 2 5 2" xfId="53221"/>
    <cellStyle name="SAPBEXresDataEmph 4 3 2 6" xfId="53222"/>
    <cellStyle name="SAPBEXresDataEmph 4 3 3" xfId="53223"/>
    <cellStyle name="SAPBEXresDataEmph 4 3 3 2" xfId="53224"/>
    <cellStyle name="SAPBEXresDataEmph 4 3 3 2 2" xfId="53225"/>
    <cellStyle name="SAPBEXresDataEmph 4 3 3 2 2 2" xfId="53226"/>
    <cellStyle name="SAPBEXresDataEmph 4 3 3 2 3" xfId="53227"/>
    <cellStyle name="SAPBEXresDataEmph 4 3 3 3" xfId="53228"/>
    <cellStyle name="SAPBEXresDataEmph 4 3 3 3 2" xfId="53229"/>
    <cellStyle name="SAPBEXresDataEmph 4 3 3 3 2 2" xfId="53230"/>
    <cellStyle name="SAPBEXresDataEmph 4 3 3 3 3" xfId="53231"/>
    <cellStyle name="SAPBEXresDataEmph 4 3 3 4" xfId="53232"/>
    <cellStyle name="SAPBEXresDataEmph 4 3 3 4 2" xfId="53233"/>
    <cellStyle name="SAPBEXresDataEmph 4 3 3 5" xfId="53234"/>
    <cellStyle name="SAPBEXresDataEmph 4 3 3 5 2" xfId="53235"/>
    <cellStyle name="SAPBEXresDataEmph 4 3 3 6" xfId="53236"/>
    <cellStyle name="SAPBEXresDataEmph 4 3 4" xfId="53237"/>
    <cellStyle name="SAPBEXresDataEmph 4 3 4 2" xfId="53238"/>
    <cellStyle name="SAPBEXresDataEmph 4 3 4 2 2" xfId="53239"/>
    <cellStyle name="SAPBEXresDataEmph 4 3 4 3" xfId="53240"/>
    <cellStyle name="SAPBEXresDataEmph 4 3 5" xfId="53241"/>
    <cellStyle name="SAPBEXresDataEmph 4 3 5 2" xfId="53242"/>
    <cellStyle name="SAPBEXresDataEmph 4 3 5 2 2" xfId="53243"/>
    <cellStyle name="SAPBEXresDataEmph 4 3 5 3" xfId="53244"/>
    <cellStyle name="SAPBEXresDataEmph 4 3 6" xfId="53245"/>
    <cellStyle name="SAPBEXresDataEmph 4 3 6 2" xfId="53246"/>
    <cellStyle name="SAPBEXresDataEmph 4 3 7" xfId="53247"/>
    <cellStyle name="SAPBEXresDataEmph 4 3 7 2" xfId="53248"/>
    <cellStyle name="SAPBEXresDataEmph 4 3 8" xfId="53249"/>
    <cellStyle name="SAPBEXresDataEmph 4 3_Other Benefits Allocation %" xfId="53250"/>
    <cellStyle name="SAPBEXresDataEmph 4 4" xfId="53251"/>
    <cellStyle name="SAPBEXresDataEmph 4 4 2" xfId="53252"/>
    <cellStyle name="SAPBEXresDataEmph 4 4 2 2" xfId="53253"/>
    <cellStyle name="SAPBEXresDataEmph 4 4 2 3" xfId="53254"/>
    <cellStyle name="SAPBEXresDataEmph 4 4 3" xfId="53255"/>
    <cellStyle name="SAPBEXresDataEmph 4 4 4" xfId="53256"/>
    <cellStyle name="SAPBEXresDataEmph 4 5" xfId="53257"/>
    <cellStyle name="SAPBEXresDataEmph 4 5 2" xfId="53258"/>
    <cellStyle name="SAPBEXresDataEmph 4 5 2 2" xfId="53259"/>
    <cellStyle name="SAPBEXresDataEmph 4 5 2 3" xfId="53260"/>
    <cellStyle name="SAPBEXresDataEmph 4 5 3" xfId="53261"/>
    <cellStyle name="SAPBEXresDataEmph 4 5 4" xfId="53262"/>
    <cellStyle name="SAPBEXresDataEmph 4 6" xfId="53263"/>
    <cellStyle name="SAPBEXresDataEmph 4 6 2" xfId="53264"/>
    <cellStyle name="SAPBEXresDataEmph 4 6 2 2" xfId="53265"/>
    <cellStyle name="SAPBEXresDataEmph 4 6 2 3" xfId="53266"/>
    <cellStyle name="SAPBEXresDataEmph 4 6 3" xfId="53267"/>
    <cellStyle name="SAPBEXresDataEmph 4 6 4" xfId="53268"/>
    <cellStyle name="SAPBEXresDataEmph 4 7" xfId="53269"/>
    <cellStyle name="SAPBEXresDataEmph 4 7 2" xfId="53270"/>
    <cellStyle name="SAPBEXresDataEmph 4 7 2 2" xfId="53271"/>
    <cellStyle name="SAPBEXresDataEmph 4 7 3" xfId="53272"/>
    <cellStyle name="SAPBEXresDataEmph 4 8" xfId="53273"/>
    <cellStyle name="SAPBEXresDataEmph 4 8 2" xfId="53274"/>
    <cellStyle name="SAPBEXresDataEmph 4 8 2 2" xfId="53275"/>
    <cellStyle name="SAPBEXresDataEmph 4 8 3" xfId="53276"/>
    <cellStyle name="SAPBEXresDataEmph 4 9" xfId="53277"/>
    <cellStyle name="SAPBEXresDataEmph 4 9 2" xfId="53278"/>
    <cellStyle name="SAPBEXresDataEmph 4 9 2 2" xfId="53279"/>
    <cellStyle name="SAPBEXresDataEmph 4 9 3" xfId="53280"/>
    <cellStyle name="SAPBEXresDataEmph 4_401K Summary" xfId="53281"/>
    <cellStyle name="SAPBEXresDataEmph 40" xfId="53282"/>
    <cellStyle name="SAPBEXresDataEmph 41" xfId="53283"/>
    <cellStyle name="SAPBEXresDataEmph 42" xfId="53284"/>
    <cellStyle name="SAPBEXresDataEmph 43" xfId="53285"/>
    <cellStyle name="SAPBEXresDataEmph 44" xfId="53286"/>
    <cellStyle name="SAPBEXresDataEmph 45" xfId="53287"/>
    <cellStyle name="SAPBEXresDataEmph 46" xfId="53288"/>
    <cellStyle name="SAPBEXresDataEmph 47" xfId="53289"/>
    <cellStyle name="SAPBEXresDataEmph 48" xfId="53290"/>
    <cellStyle name="SAPBEXresDataEmph 5" xfId="53291"/>
    <cellStyle name="SAPBEXresDataEmph 5 2" xfId="53292"/>
    <cellStyle name="SAPBEXresDataEmph 5 2 2" xfId="53293"/>
    <cellStyle name="SAPBEXresDataEmph 5 2 2 2" xfId="53294"/>
    <cellStyle name="SAPBEXresDataEmph 5 2 2 2 2" xfId="53295"/>
    <cellStyle name="SAPBEXresDataEmph 5 2 2 2 2 2" xfId="53296"/>
    <cellStyle name="SAPBEXresDataEmph 5 2 2 2 3" xfId="53297"/>
    <cellStyle name="SAPBEXresDataEmph 5 2 2 3" xfId="53298"/>
    <cellStyle name="SAPBEXresDataEmph 5 2 2 3 2" xfId="53299"/>
    <cellStyle name="SAPBEXresDataEmph 5 2 2 3 2 2" xfId="53300"/>
    <cellStyle name="SAPBEXresDataEmph 5 2 2 3 3" xfId="53301"/>
    <cellStyle name="SAPBEXresDataEmph 5 2 2 4" xfId="53302"/>
    <cellStyle name="SAPBEXresDataEmph 5 2 2 4 2" xfId="53303"/>
    <cellStyle name="SAPBEXresDataEmph 5 2 2 5" xfId="53304"/>
    <cellStyle name="SAPBEXresDataEmph 5 2 2 5 2" xfId="53305"/>
    <cellStyle name="SAPBEXresDataEmph 5 2 2 6" xfId="53306"/>
    <cellStyle name="SAPBEXresDataEmph 5 2 3" xfId="53307"/>
    <cellStyle name="SAPBEXresDataEmph 5 2 3 2" xfId="53308"/>
    <cellStyle name="SAPBEXresDataEmph 5 2 3 2 2" xfId="53309"/>
    <cellStyle name="SAPBEXresDataEmph 5 2 3 2 2 2" xfId="53310"/>
    <cellStyle name="SAPBEXresDataEmph 5 2 3 2 3" xfId="53311"/>
    <cellStyle name="SAPBEXresDataEmph 5 2 3 3" xfId="53312"/>
    <cellStyle name="SAPBEXresDataEmph 5 2 3 3 2" xfId="53313"/>
    <cellStyle name="SAPBEXresDataEmph 5 2 3 3 2 2" xfId="53314"/>
    <cellStyle name="SAPBEXresDataEmph 5 2 3 3 3" xfId="53315"/>
    <cellStyle name="SAPBEXresDataEmph 5 2 3 4" xfId="53316"/>
    <cellStyle name="SAPBEXresDataEmph 5 2 3 4 2" xfId="53317"/>
    <cellStyle name="SAPBEXresDataEmph 5 2 3 5" xfId="53318"/>
    <cellStyle name="SAPBEXresDataEmph 5 2 3 5 2" xfId="53319"/>
    <cellStyle name="SAPBEXresDataEmph 5 2 3 6" xfId="53320"/>
    <cellStyle name="SAPBEXresDataEmph 5 2 4" xfId="53321"/>
    <cellStyle name="SAPBEXresDataEmph 5 2 4 2" xfId="53322"/>
    <cellStyle name="SAPBEXresDataEmph 5 2 4 2 2" xfId="53323"/>
    <cellStyle name="SAPBEXresDataEmph 5 2 4 3" xfId="53324"/>
    <cellStyle name="SAPBEXresDataEmph 5 2 5" xfId="53325"/>
    <cellStyle name="SAPBEXresDataEmph 5 2 5 2" xfId="53326"/>
    <cellStyle name="SAPBEXresDataEmph 5 2 5 2 2" xfId="53327"/>
    <cellStyle name="SAPBEXresDataEmph 5 2 5 3" xfId="53328"/>
    <cellStyle name="SAPBEXresDataEmph 5 2 6" xfId="53329"/>
    <cellStyle name="SAPBEXresDataEmph 5 2 6 2" xfId="53330"/>
    <cellStyle name="SAPBEXresDataEmph 5 2 7" xfId="53331"/>
    <cellStyle name="SAPBEXresDataEmph 5 2 7 2" xfId="53332"/>
    <cellStyle name="SAPBEXresDataEmph 5 2 8" xfId="53333"/>
    <cellStyle name="SAPBEXresDataEmph 5 2_Other Benefits Allocation %" xfId="53334"/>
    <cellStyle name="SAPBEXresDataEmph 5 3" xfId="53335"/>
    <cellStyle name="SAPBEXresDataEmph 5 3 2" xfId="53336"/>
    <cellStyle name="SAPBEXresDataEmph 5 3 2 2" xfId="53337"/>
    <cellStyle name="SAPBEXresDataEmph 5 3 2 3" xfId="53338"/>
    <cellStyle name="SAPBEXresDataEmph 5 3 3" xfId="53339"/>
    <cellStyle name="SAPBEXresDataEmph 5 3 4" xfId="53340"/>
    <cellStyle name="SAPBEXresDataEmph 5 4" xfId="53341"/>
    <cellStyle name="SAPBEXresDataEmph 5 4 2" xfId="53342"/>
    <cellStyle name="SAPBEXresDataEmph 5 4 2 2" xfId="53343"/>
    <cellStyle name="SAPBEXresDataEmph 5 4 2 3" xfId="53344"/>
    <cellStyle name="SAPBEXresDataEmph 5 4 3" xfId="53345"/>
    <cellStyle name="SAPBEXresDataEmph 5 4 4" xfId="53346"/>
    <cellStyle name="SAPBEXresDataEmph 5 5" xfId="53347"/>
    <cellStyle name="SAPBEXresDataEmph 5 5 2" xfId="53348"/>
    <cellStyle name="SAPBEXresDataEmph 5 5 2 2" xfId="53349"/>
    <cellStyle name="SAPBEXresDataEmph 5 5 2 3" xfId="53350"/>
    <cellStyle name="SAPBEXresDataEmph 5 5 3" xfId="53351"/>
    <cellStyle name="SAPBEXresDataEmph 5 5 4" xfId="53352"/>
    <cellStyle name="SAPBEXresDataEmph 5 6" xfId="53353"/>
    <cellStyle name="SAPBEXresDataEmph 5 6 2" xfId="53354"/>
    <cellStyle name="SAPBEXresDataEmph 5 6 2 2" xfId="53355"/>
    <cellStyle name="SAPBEXresDataEmph 5 6 2 3" xfId="53356"/>
    <cellStyle name="SAPBEXresDataEmph 5 6 3" xfId="53357"/>
    <cellStyle name="SAPBEXresDataEmph 5 6 4" xfId="53358"/>
    <cellStyle name="SAPBEXresDataEmph 5 7" xfId="53359"/>
    <cellStyle name="SAPBEXresDataEmph 5 7 2" xfId="53360"/>
    <cellStyle name="SAPBEXresDataEmph 5 7 3" xfId="53361"/>
    <cellStyle name="SAPBEXresDataEmph 5 8" xfId="53362"/>
    <cellStyle name="SAPBEXresDataEmph 5 9" xfId="53363"/>
    <cellStyle name="SAPBEXresDataEmph 5_Other Benefits Allocation %" xfId="53364"/>
    <cellStyle name="SAPBEXresDataEmph 6" xfId="53365"/>
    <cellStyle name="SAPBEXresDataEmph 6 2" xfId="53366"/>
    <cellStyle name="SAPBEXresDataEmph 6 2 2" xfId="53367"/>
    <cellStyle name="SAPBEXresDataEmph 6 2 2 2" xfId="53368"/>
    <cellStyle name="SAPBEXresDataEmph 6 2 2 2 2" xfId="53369"/>
    <cellStyle name="SAPBEXresDataEmph 6 2 2 3" xfId="53370"/>
    <cellStyle name="SAPBEXresDataEmph 6 2 3" xfId="53371"/>
    <cellStyle name="SAPBEXresDataEmph 6 2 3 2" xfId="53372"/>
    <cellStyle name="SAPBEXresDataEmph 6 2 3 2 2" xfId="53373"/>
    <cellStyle name="SAPBEXresDataEmph 6 2 3 3" xfId="53374"/>
    <cellStyle name="SAPBEXresDataEmph 6 2 4" xfId="53375"/>
    <cellStyle name="SAPBEXresDataEmph 6 2 4 2" xfId="53376"/>
    <cellStyle name="SAPBEXresDataEmph 6 2 5" xfId="53377"/>
    <cellStyle name="SAPBEXresDataEmph 6 2 5 2" xfId="53378"/>
    <cellStyle name="SAPBEXresDataEmph 6 2 6" xfId="53379"/>
    <cellStyle name="SAPBEXresDataEmph 6 3" xfId="53380"/>
    <cellStyle name="SAPBEXresDataEmph 6 3 2" xfId="53381"/>
    <cellStyle name="SAPBEXresDataEmph 6 3 2 2" xfId="53382"/>
    <cellStyle name="SAPBEXresDataEmph 6 3 2 2 2" xfId="53383"/>
    <cellStyle name="SAPBEXresDataEmph 6 3 2 3" xfId="53384"/>
    <cellStyle name="SAPBEXresDataEmph 6 3 3" xfId="53385"/>
    <cellStyle name="SAPBEXresDataEmph 6 3 3 2" xfId="53386"/>
    <cellStyle name="SAPBEXresDataEmph 6 3 3 2 2" xfId="53387"/>
    <cellStyle name="SAPBEXresDataEmph 6 3 3 3" xfId="53388"/>
    <cellStyle name="SAPBEXresDataEmph 6 3 4" xfId="53389"/>
    <cellStyle name="SAPBEXresDataEmph 6 3 4 2" xfId="53390"/>
    <cellStyle name="SAPBEXresDataEmph 6 3 5" xfId="53391"/>
    <cellStyle name="SAPBEXresDataEmph 6 3 5 2" xfId="53392"/>
    <cellStyle name="SAPBEXresDataEmph 6 3 6" xfId="53393"/>
    <cellStyle name="SAPBEXresDataEmph 6 4" xfId="53394"/>
    <cellStyle name="SAPBEXresDataEmph 6 4 2" xfId="53395"/>
    <cellStyle name="SAPBEXresDataEmph 6 4 2 2" xfId="53396"/>
    <cellStyle name="SAPBEXresDataEmph 6 4 2 2 2" xfId="53397"/>
    <cellStyle name="SAPBEXresDataEmph 6 4 2 3" xfId="53398"/>
    <cellStyle name="SAPBEXresDataEmph 6 4 3" xfId="53399"/>
    <cellStyle name="SAPBEXresDataEmph 6 4 3 2" xfId="53400"/>
    <cellStyle name="SAPBEXresDataEmph 6 4 3 2 2" xfId="53401"/>
    <cellStyle name="SAPBEXresDataEmph 6 4 3 3" xfId="53402"/>
    <cellStyle name="SAPBEXresDataEmph 6 4 4" xfId="53403"/>
    <cellStyle name="SAPBEXresDataEmph 6 4 4 2" xfId="53404"/>
    <cellStyle name="SAPBEXresDataEmph 6 4 5" xfId="53405"/>
    <cellStyle name="SAPBEXresDataEmph 6 4 5 2" xfId="53406"/>
    <cellStyle name="SAPBEXresDataEmph 6 4 6" xfId="53407"/>
    <cellStyle name="SAPBEXresDataEmph 6 5" xfId="53408"/>
    <cellStyle name="SAPBEXresDataEmph 6 5 2" xfId="53409"/>
    <cellStyle name="SAPBEXresDataEmph 6 5 2 2" xfId="53410"/>
    <cellStyle name="SAPBEXresDataEmph 6 5 2 3" xfId="53411"/>
    <cellStyle name="SAPBEXresDataEmph 6 5 3" xfId="53412"/>
    <cellStyle name="SAPBEXresDataEmph 6 5 4" xfId="53413"/>
    <cellStyle name="SAPBEXresDataEmph 6 6" xfId="53414"/>
    <cellStyle name="SAPBEXresDataEmph 6 6 2" xfId="53415"/>
    <cellStyle name="SAPBEXresDataEmph 6 6 2 2" xfId="53416"/>
    <cellStyle name="SAPBEXresDataEmph 6 6 2 3" xfId="53417"/>
    <cellStyle name="SAPBEXresDataEmph 6 6 3" xfId="53418"/>
    <cellStyle name="SAPBEXresDataEmph 6 6 4" xfId="53419"/>
    <cellStyle name="SAPBEXresDataEmph 6 7" xfId="53420"/>
    <cellStyle name="SAPBEXresDataEmph 6 7 2" xfId="53421"/>
    <cellStyle name="SAPBEXresDataEmph 6 7 3" xfId="53422"/>
    <cellStyle name="SAPBEXresDataEmph 6 8" xfId="53423"/>
    <cellStyle name="SAPBEXresDataEmph 6 9" xfId="53424"/>
    <cellStyle name="SAPBEXresDataEmph 6_Other Benefits Allocation %" xfId="53425"/>
    <cellStyle name="SAPBEXresDataEmph 7" xfId="53426"/>
    <cellStyle name="SAPBEXresDataEmph 7 2" xfId="53427"/>
    <cellStyle name="SAPBEXresDataEmph 7 2 2" xfId="53428"/>
    <cellStyle name="SAPBEXresDataEmph 7 2 2 2" xfId="53429"/>
    <cellStyle name="SAPBEXresDataEmph 7 2 2 2 2" xfId="53430"/>
    <cellStyle name="SAPBEXresDataEmph 7 2 2 3" xfId="53431"/>
    <cellStyle name="SAPBEXresDataEmph 7 2 3" xfId="53432"/>
    <cellStyle name="SAPBEXresDataEmph 7 2 3 2" xfId="53433"/>
    <cellStyle name="SAPBEXresDataEmph 7 2 3 2 2" xfId="53434"/>
    <cellStyle name="SAPBEXresDataEmph 7 2 3 3" xfId="53435"/>
    <cellStyle name="SAPBEXresDataEmph 7 2 4" xfId="53436"/>
    <cellStyle name="SAPBEXresDataEmph 7 2 4 2" xfId="53437"/>
    <cellStyle name="SAPBEXresDataEmph 7 2 5" xfId="53438"/>
    <cellStyle name="SAPBEXresDataEmph 7 2 5 2" xfId="53439"/>
    <cellStyle name="SAPBEXresDataEmph 7 2 6" xfId="53440"/>
    <cellStyle name="SAPBEXresDataEmph 7 3" xfId="53441"/>
    <cellStyle name="SAPBEXresDataEmph 7 3 2" xfId="53442"/>
    <cellStyle name="SAPBEXresDataEmph 7 3 2 2" xfId="53443"/>
    <cellStyle name="SAPBEXresDataEmph 7 3 2 2 2" xfId="53444"/>
    <cellStyle name="SAPBEXresDataEmph 7 3 2 3" xfId="53445"/>
    <cellStyle name="SAPBEXresDataEmph 7 3 3" xfId="53446"/>
    <cellStyle name="SAPBEXresDataEmph 7 3 3 2" xfId="53447"/>
    <cellStyle name="SAPBEXresDataEmph 7 3 3 2 2" xfId="53448"/>
    <cellStyle name="SAPBEXresDataEmph 7 3 3 3" xfId="53449"/>
    <cellStyle name="SAPBEXresDataEmph 7 3 4" xfId="53450"/>
    <cellStyle name="SAPBEXresDataEmph 7 3 4 2" xfId="53451"/>
    <cellStyle name="SAPBEXresDataEmph 7 3 5" xfId="53452"/>
    <cellStyle name="SAPBEXresDataEmph 7 3 5 2" xfId="53453"/>
    <cellStyle name="SAPBEXresDataEmph 7 3 6" xfId="53454"/>
    <cellStyle name="SAPBEXresDataEmph 7 4" xfId="53455"/>
    <cellStyle name="SAPBEXresDataEmph 7 4 2" xfId="53456"/>
    <cellStyle name="SAPBEXresDataEmph 7 4 2 2" xfId="53457"/>
    <cellStyle name="SAPBEXresDataEmph 7 4 2 2 2" xfId="53458"/>
    <cellStyle name="SAPBEXresDataEmph 7 4 2 3" xfId="53459"/>
    <cellStyle name="SAPBEXresDataEmph 7 4 3" xfId="53460"/>
    <cellStyle name="SAPBEXresDataEmph 7 4 3 2" xfId="53461"/>
    <cellStyle name="SAPBEXresDataEmph 7 4 3 2 2" xfId="53462"/>
    <cellStyle name="SAPBEXresDataEmph 7 4 3 3" xfId="53463"/>
    <cellStyle name="SAPBEXresDataEmph 7 4 4" xfId="53464"/>
    <cellStyle name="SAPBEXresDataEmph 7 4 4 2" xfId="53465"/>
    <cellStyle name="SAPBEXresDataEmph 7 4 5" xfId="53466"/>
    <cellStyle name="SAPBEXresDataEmph 7 4 5 2" xfId="53467"/>
    <cellStyle name="SAPBEXresDataEmph 7 4 6" xfId="53468"/>
    <cellStyle name="SAPBEXresDataEmph 7 5" xfId="53469"/>
    <cellStyle name="SAPBEXresDataEmph 7 5 2" xfId="53470"/>
    <cellStyle name="SAPBEXresDataEmph 7 5 2 2" xfId="53471"/>
    <cellStyle name="SAPBEXresDataEmph 7 5 3" xfId="53472"/>
    <cellStyle name="SAPBEXresDataEmph 7 6" xfId="53473"/>
    <cellStyle name="SAPBEXresDataEmph 7_Other Benefits Allocation %" xfId="53474"/>
    <cellStyle name="SAPBEXresDataEmph 8" xfId="53475"/>
    <cellStyle name="SAPBEXresDataEmph 8 2" xfId="53476"/>
    <cellStyle name="SAPBEXresDataEmph 8 2 2" xfId="53477"/>
    <cellStyle name="SAPBEXresDataEmph 8 2 2 2" xfId="53478"/>
    <cellStyle name="SAPBEXresDataEmph 8 2 2 2 2" xfId="53479"/>
    <cellStyle name="SAPBEXresDataEmph 8 2 2 3" xfId="53480"/>
    <cellStyle name="SAPBEXresDataEmph 8 2 3" xfId="53481"/>
    <cellStyle name="SAPBEXresDataEmph 8 2 3 2" xfId="53482"/>
    <cellStyle name="SAPBEXresDataEmph 8 2 3 2 2" xfId="53483"/>
    <cellStyle name="SAPBEXresDataEmph 8 2 3 3" xfId="53484"/>
    <cellStyle name="SAPBEXresDataEmph 8 2 4" xfId="53485"/>
    <cellStyle name="SAPBEXresDataEmph 8 2 4 2" xfId="53486"/>
    <cellStyle name="SAPBEXresDataEmph 8 2 5" xfId="53487"/>
    <cellStyle name="SAPBEXresDataEmph 8 2 5 2" xfId="53488"/>
    <cellStyle name="SAPBEXresDataEmph 8 2 6" xfId="53489"/>
    <cellStyle name="SAPBEXresDataEmph 8 3" xfId="53490"/>
    <cellStyle name="SAPBEXresDataEmph 8 3 2" xfId="53491"/>
    <cellStyle name="SAPBEXresDataEmph 8 3 2 2" xfId="53492"/>
    <cellStyle name="SAPBEXresDataEmph 8 3 2 2 2" xfId="53493"/>
    <cellStyle name="SAPBEXresDataEmph 8 3 2 3" xfId="53494"/>
    <cellStyle name="SAPBEXresDataEmph 8 3 3" xfId="53495"/>
    <cellStyle name="SAPBEXresDataEmph 8 3 3 2" xfId="53496"/>
    <cellStyle name="SAPBEXresDataEmph 8 3 3 2 2" xfId="53497"/>
    <cellStyle name="SAPBEXresDataEmph 8 3 3 3" xfId="53498"/>
    <cellStyle name="SAPBEXresDataEmph 8 3 4" xfId="53499"/>
    <cellStyle name="SAPBEXresDataEmph 8 3 4 2" xfId="53500"/>
    <cellStyle name="SAPBEXresDataEmph 8 3 5" xfId="53501"/>
    <cellStyle name="SAPBEXresDataEmph 8 3 5 2" xfId="53502"/>
    <cellStyle name="SAPBEXresDataEmph 8 3 6" xfId="53503"/>
    <cellStyle name="SAPBEXresDataEmph 8 4" xfId="53504"/>
    <cellStyle name="SAPBEXresDataEmph 8 4 2" xfId="53505"/>
    <cellStyle name="SAPBEXresDataEmph 8 4 2 2" xfId="53506"/>
    <cellStyle name="SAPBEXresDataEmph 8 4 2 2 2" xfId="53507"/>
    <cellStyle name="SAPBEXresDataEmph 8 4 2 3" xfId="53508"/>
    <cellStyle name="SAPBEXresDataEmph 8 4 3" xfId="53509"/>
    <cellStyle name="SAPBEXresDataEmph 8 4 3 2" xfId="53510"/>
    <cellStyle name="SAPBEXresDataEmph 8 4 3 2 2" xfId="53511"/>
    <cellStyle name="SAPBEXresDataEmph 8 4 3 3" xfId="53512"/>
    <cellStyle name="SAPBEXresDataEmph 8 4 4" xfId="53513"/>
    <cellStyle name="SAPBEXresDataEmph 8 4 4 2" xfId="53514"/>
    <cellStyle name="SAPBEXresDataEmph 8 4 5" xfId="53515"/>
    <cellStyle name="SAPBEXresDataEmph 8 4 5 2" xfId="53516"/>
    <cellStyle name="SAPBEXresDataEmph 8 4 6" xfId="53517"/>
    <cellStyle name="SAPBEXresDataEmph 8 5" xfId="53518"/>
    <cellStyle name="SAPBEXresDataEmph 8 5 2" xfId="53519"/>
    <cellStyle name="SAPBEXresDataEmph 8 5 2 2" xfId="53520"/>
    <cellStyle name="SAPBEXresDataEmph 8 5 3" xfId="53521"/>
    <cellStyle name="SAPBEXresDataEmph 8 6" xfId="53522"/>
    <cellStyle name="SAPBEXresDataEmph 8_Other Benefits Allocation %" xfId="53523"/>
    <cellStyle name="SAPBEXresDataEmph 9" xfId="53524"/>
    <cellStyle name="SAPBEXresDataEmph 9 2" xfId="53525"/>
    <cellStyle name="SAPBEXresDataEmph 9 2 2" xfId="53526"/>
    <cellStyle name="SAPBEXresDataEmph 9 2 2 2" xfId="53527"/>
    <cellStyle name="SAPBEXresDataEmph 9 2 2 2 2" xfId="53528"/>
    <cellStyle name="SAPBEXresDataEmph 9 2 2 3" xfId="53529"/>
    <cellStyle name="SAPBEXresDataEmph 9 2 3" xfId="53530"/>
    <cellStyle name="SAPBEXresDataEmph 9 2 3 2" xfId="53531"/>
    <cellStyle name="SAPBEXresDataEmph 9 2 3 2 2" xfId="53532"/>
    <cellStyle name="SAPBEXresDataEmph 9 2 3 3" xfId="53533"/>
    <cellStyle name="SAPBEXresDataEmph 9 2 4" xfId="53534"/>
    <cellStyle name="SAPBEXresDataEmph 9 2 4 2" xfId="53535"/>
    <cellStyle name="SAPBEXresDataEmph 9 2 5" xfId="53536"/>
    <cellStyle name="SAPBEXresDataEmph 9 2 5 2" xfId="53537"/>
    <cellStyle name="SAPBEXresDataEmph 9 2 6" xfId="53538"/>
    <cellStyle name="SAPBEXresDataEmph 9 3" xfId="53539"/>
    <cellStyle name="SAPBEXresDataEmph 9 3 2" xfId="53540"/>
    <cellStyle name="SAPBEXresDataEmph 9 3 2 2" xfId="53541"/>
    <cellStyle name="SAPBEXresDataEmph 9 3 2 2 2" xfId="53542"/>
    <cellStyle name="SAPBEXresDataEmph 9 3 2 3" xfId="53543"/>
    <cellStyle name="SAPBEXresDataEmph 9 3 3" xfId="53544"/>
    <cellStyle name="SAPBEXresDataEmph 9 3 3 2" xfId="53545"/>
    <cellStyle name="SAPBEXresDataEmph 9 3 3 2 2" xfId="53546"/>
    <cellStyle name="SAPBEXresDataEmph 9 3 3 3" xfId="53547"/>
    <cellStyle name="SAPBEXresDataEmph 9 3 4" xfId="53548"/>
    <cellStyle name="SAPBEXresDataEmph 9 3 4 2" xfId="53549"/>
    <cellStyle name="SAPBEXresDataEmph 9 3 5" xfId="53550"/>
    <cellStyle name="SAPBEXresDataEmph 9 3 5 2" xfId="53551"/>
    <cellStyle name="SAPBEXresDataEmph 9 3 6" xfId="53552"/>
    <cellStyle name="SAPBEXresDataEmph 9 4" xfId="53553"/>
    <cellStyle name="SAPBEXresDataEmph 9 4 2" xfId="53554"/>
    <cellStyle name="SAPBEXresDataEmph 9 4 2 2" xfId="53555"/>
    <cellStyle name="SAPBEXresDataEmph 9 4 2 2 2" xfId="53556"/>
    <cellStyle name="SAPBEXresDataEmph 9 4 2 3" xfId="53557"/>
    <cellStyle name="SAPBEXresDataEmph 9 4 3" xfId="53558"/>
    <cellStyle name="SAPBEXresDataEmph 9 4 3 2" xfId="53559"/>
    <cellStyle name="SAPBEXresDataEmph 9 4 3 2 2" xfId="53560"/>
    <cellStyle name="SAPBEXresDataEmph 9 4 3 3" xfId="53561"/>
    <cellStyle name="SAPBEXresDataEmph 9 4 4" xfId="53562"/>
    <cellStyle name="SAPBEXresDataEmph 9 4 4 2" xfId="53563"/>
    <cellStyle name="SAPBEXresDataEmph 9 4 5" xfId="53564"/>
    <cellStyle name="SAPBEXresDataEmph 9 4 5 2" xfId="53565"/>
    <cellStyle name="SAPBEXresDataEmph 9 4 6" xfId="53566"/>
    <cellStyle name="SAPBEXresDataEmph 9 5" xfId="53567"/>
    <cellStyle name="SAPBEXresDataEmph 9 5 2" xfId="53568"/>
    <cellStyle name="SAPBEXresDataEmph 9 5 2 2" xfId="53569"/>
    <cellStyle name="SAPBEXresDataEmph 9 5 3" xfId="53570"/>
    <cellStyle name="SAPBEXresDataEmph 9 6" xfId="53571"/>
    <cellStyle name="SAPBEXresDataEmph 9_Other Benefits Allocation %" xfId="53572"/>
    <cellStyle name="SAPBEXresDataEmph_2016-18 Budget Payroll" xfId="53573"/>
    <cellStyle name="SAPBEXresItem" xfId="53574"/>
    <cellStyle name="SAPBEXresItem 10" xfId="53575"/>
    <cellStyle name="SAPBEXresItem 10 2" xfId="53576"/>
    <cellStyle name="SAPBEXresItem 10 2 2" xfId="53577"/>
    <cellStyle name="SAPBEXresItem 10 2 2 2" xfId="53578"/>
    <cellStyle name="SAPBEXresItem 10 2 2 2 2" xfId="53579"/>
    <cellStyle name="SAPBEXresItem 10 2 2 3" xfId="53580"/>
    <cellStyle name="SAPBEXresItem 10 2 3" xfId="53581"/>
    <cellStyle name="SAPBEXresItem 10 2 3 2" xfId="53582"/>
    <cellStyle name="SAPBEXresItem 10 2 3 2 2" xfId="53583"/>
    <cellStyle name="SAPBEXresItem 10 2 3 3" xfId="53584"/>
    <cellStyle name="SAPBEXresItem 10 2 4" xfId="53585"/>
    <cellStyle name="SAPBEXresItem 10 2 4 2" xfId="53586"/>
    <cellStyle name="SAPBEXresItem 10 2 5" xfId="53587"/>
    <cellStyle name="SAPBEXresItem 10 2 5 2" xfId="53588"/>
    <cellStyle name="SAPBEXresItem 10 2 6" xfId="53589"/>
    <cellStyle name="SAPBEXresItem 10 3" xfId="53590"/>
    <cellStyle name="SAPBEXresItem 10 3 2" xfId="53591"/>
    <cellStyle name="SAPBEXresItem 10 3 2 2" xfId="53592"/>
    <cellStyle name="SAPBEXresItem 10 3 2 2 2" xfId="53593"/>
    <cellStyle name="SAPBEXresItem 10 3 2 3" xfId="53594"/>
    <cellStyle name="SAPBEXresItem 10 3 3" xfId="53595"/>
    <cellStyle name="SAPBEXresItem 10 3 3 2" xfId="53596"/>
    <cellStyle name="SAPBEXresItem 10 3 3 2 2" xfId="53597"/>
    <cellStyle name="SAPBEXresItem 10 3 3 3" xfId="53598"/>
    <cellStyle name="SAPBEXresItem 10 3 4" xfId="53599"/>
    <cellStyle name="SAPBEXresItem 10 3 4 2" xfId="53600"/>
    <cellStyle name="SAPBEXresItem 10 3 5" xfId="53601"/>
    <cellStyle name="SAPBEXresItem 10 3 5 2" xfId="53602"/>
    <cellStyle name="SAPBEXresItem 10 3 6" xfId="53603"/>
    <cellStyle name="SAPBEXresItem 10 4" xfId="53604"/>
    <cellStyle name="SAPBEXresItem 10 4 2" xfId="53605"/>
    <cellStyle name="SAPBEXresItem 10 4 2 2" xfId="53606"/>
    <cellStyle name="SAPBEXresItem 10 4 2 2 2" xfId="53607"/>
    <cellStyle name="SAPBEXresItem 10 4 2 3" xfId="53608"/>
    <cellStyle name="SAPBEXresItem 10 4 3" xfId="53609"/>
    <cellStyle name="SAPBEXresItem 10 4 3 2" xfId="53610"/>
    <cellStyle name="SAPBEXresItem 10 4 3 2 2" xfId="53611"/>
    <cellStyle name="SAPBEXresItem 10 4 3 3" xfId="53612"/>
    <cellStyle name="SAPBEXresItem 10 4 4" xfId="53613"/>
    <cellStyle name="SAPBEXresItem 10 4 4 2" xfId="53614"/>
    <cellStyle name="SAPBEXresItem 10 4 5" xfId="53615"/>
    <cellStyle name="SAPBEXresItem 10 4 5 2" xfId="53616"/>
    <cellStyle name="SAPBEXresItem 10 4 6" xfId="53617"/>
    <cellStyle name="SAPBEXresItem 10 5" xfId="53618"/>
    <cellStyle name="SAPBEXresItem 10 5 2" xfId="53619"/>
    <cellStyle name="SAPBEXresItem 10 5 2 2" xfId="53620"/>
    <cellStyle name="SAPBEXresItem 10 5 3" xfId="53621"/>
    <cellStyle name="SAPBEXresItem 10 6" xfId="53622"/>
    <cellStyle name="SAPBEXresItem 10_Other Benefits Allocation %" xfId="53623"/>
    <cellStyle name="SAPBEXresItem 11" xfId="53624"/>
    <cellStyle name="SAPBEXresItem 11 2" xfId="53625"/>
    <cellStyle name="SAPBEXresItem 11 3" xfId="53626"/>
    <cellStyle name="SAPBEXresItem 11_Other Benefits Allocation %" xfId="53627"/>
    <cellStyle name="SAPBEXresItem 12" xfId="53628"/>
    <cellStyle name="SAPBEXresItem 12 2" xfId="53629"/>
    <cellStyle name="SAPBEXresItem 12 2 2" xfId="53630"/>
    <cellStyle name="SAPBEXresItem 12 2 2 2" xfId="53631"/>
    <cellStyle name="SAPBEXresItem 12 2 2 2 2" xfId="53632"/>
    <cellStyle name="SAPBEXresItem 12 2 2 3" xfId="53633"/>
    <cellStyle name="SAPBEXresItem 12 2 3" xfId="53634"/>
    <cellStyle name="SAPBEXresItem 12 2 3 2" xfId="53635"/>
    <cellStyle name="SAPBEXresItem 12 2 3 2 2" xfId="53636"/>
    <cellStyle name="SAPBEXresItem 12 2 3 3" xfId="53637"/>
    <cellStyle name="SAPBEXresItem 12 2 4" xfId="53638"/>
    <cellStyle name="SAPBEXresItem 12 2 4 2" xfId="53639"/>
    <cellStyle name="SAPBEXresItem 12 2 5" xfId="53640"/>
    <cellStyle name="SAPBEXresItem 12 2 5 2" xfId="53641"/>
    <cellStyle name="SAPBEXresItem 12 2 6" xfId="53642"/>
    <cellStyle name="SAPBEXresItem 12 3" xfId="53643"/>
    <cellStyle name="SAPBEXresItem 12 3 2" xfId="53644"/>
    <cellStyle name="SAPBEXresItem 12 3 2 2" xfId="53645"/>
    <cellStyle name="SAPBEXresItem 12 3 2 2 2" xfId="53646"/>
    <cellStyle name="SAPBEXresItem 12 3 2 3" xfId="53647"/>
    <cellStyle name="SAPBEXresItem 12 3 3" xfId="53648"/>
    <cellStyle name="SAPBEXresItem 12 3 3 2" xfId="53649"/>
    <cellStyle name="SAPBEXresItem 12 3 3 2 2" xfId="53650"/>
    <cellStyle name="SAPBEXresItem 12 3 3 3" xfId="53651"/>
    <cellStyle name="SAPBEXresItem 12 3 4" xfId="53652"/>
    <cellStyle name="SAPBEXresItem 12 3 4 2" xfId="53653"/>
    <cellStyle name="SAPBEXresItem 12 3 5" xfId="53654"/>
    <cellStyle name="SAPBEXresItem 12 3 5 2" xfId="53655"/>
    <cellStyle name="SAPBEXresItem 12 3 6" xfId="53656"/>
    <cellStyle name="SAPBEXresItem 12 4" xfId="53657"/>
    <cellStyle name="SAPBEXresItem 12 4 2" xfId="53658"/>
    <cellStyle name="SAPBEXresItem 12 4 2 2" xfId="53659"/>
    <cellStyle name="SAPBEXresItem 12 4 3" xfId="53660"/>
    <cellStyle name="SAPBEXresItem 12 5" xfId="53661"/>
    <cellStyle name="SAPBEXresItem 12 5 2" xfId="53662"/>
    <cellStyle name="SAPBEXresItem 12 5 2 2" xfId="53663"/>
    <cellStyle name="SAPBEXresItem 12 5 3" xfId="53664"/>
    <cellStyle name="SAPBEXresItem 12 6" xfId="53665"/>
    <cellStyle name="SAPBEXresItem 12 6 2" xfId="53666"/>
    <cellStyle name="SAPBEXresItem 12 7" xfId="53667"/>
    <cellStyle name="SAPBEXresItem 12 7 2" xfId="53668"/>
    <cellStyle name="SAPBEXresItem 12 8" xfId="53669"/>
    <cellStyle name="SAPBEXresItem 12_Other Benefits Allocation %" xfId="53670"/>
    <cellStyle name="SAPBEXresItem 13" xfId="53671"/>
    <cellStyle name="SAPBEXresItem 13 2" xfId="53672"/>
    <cellStyle name="SAPBEXresItem 13 2 2" xfId="53673"/>
    <cellStyle name="SAPBEXresItem 13 2 2 2" xfId="53674"/>
    <cellStyle name="SAPBEXresItem 13 2 3" xfId="53675"/>
    <cellStyle name="SAPBEXresItem 13 3" xfId="53676"/>
    <cellStyle name="SAPBEXresItem 13 3 2" xfId="53677"/>
    <cellStyle name="SAPBEXresItem 13 3 2 2" xfId="53678"/>
    <cellStyle name="SAPBEXresItem 13 3 3" xfId="53679"/>
    <cellStyle name="SAPBEXresItem 13 4" xfId="53680"/>
    <cellStyle name="SAPBEXresItem 13 4 2" xfId="53681"/>
    <cellStyle name="SAPBEXresItem 13 5" xfId="53682"/>
    <cellStyle name="SAPBEXresItem 13 5 2" xfId="53683"/>
    <cellStyle name="SAPBEXresItem 13 6" xfId="53684"/>
    <cellStyle name="SAPBEXresItem 14" xfId="53685"/>
    <cellStyle name="SAPBEXresItem 14 2" xfId="53686"/>
    <cellStyle name="SAPBEXresItem 14 2 2" xfId="53687"/>
    <cellStyle name="SAPBEXresItem 14 2 2 2" xfId="53688"/>
    <cellStyle name="SAPBEXresItem 14 2 3" xfId="53689"/>
    <cellStyle name="SAPBEXresItem 14 3" xfId="53690"/>
    <cellStyle name="SAPBEXresItem 14 3 2" xfId="53691"/>
    <cellStyle name="SAPBEXresItem 14 3 2 2" xfId="53692"/>
    <cellStyle name="SAPBEXresItem 14 3 3" xfId="53693"/>
    <cellStyle name="SAPBEXresItem 14 4" xfId="53694"/>
    <cellStyle name="SAPBEXresItem 14 4 2" xfId="53695"/>
    <cellStyle name="SAPBEXresItem 14 5" xfId="53696"/>
    <cellStyle name="SAPBEXresItem 14 5 2" xfId="53697"/>
    <cellStyle name="SAPBEXresItem 14 6" xfId="53698"/>
    <cellStyle name="SAPBEXresItem 15" xfId="53699"/>
    <cellStyle name="SAPBEXresItem 15 2" xfId="53700"/>
    <cellStyle name="SAPBEXresItem 15 2 2" xfId="53701"/>
    <cellStyle name="SAPBEXresItem 15 2 2 2" xfId="53702"/>
    <cellStyle name="SAPBEXresItem 15 2 3" xfId="53703"/>
    <cellStyle name="SAPBEXresItem 15 3" xfId="53704"/>
    <cellStyle name="SAPBEXresItem 15 3 2" xfId="53705"/>
    <cellStyle name="SAPBEXresItem 15 3 2 2" xfId="53706"/>
    <cellStyle name="SAPBEXresItem 15 3 3" xfId="53707"/>
    <cellStyle name="SAPBEXresItem 15 4" xfId="53708"/>
    <cellStyle name="SAPBEXresItem 15 4 2" xfId="53709"/>
    <cellStyle name="SAPBEXresItem 15 5" xfId="53710"/>
    <cellStyle name="SAPBEXresItem 15 5 2" xfId="53711"/>
    <cellStyle name="SAPBEXresItem 15 6" xfId="53712"/>
    <cellStyle name="SAPBEXresItem 16" xfId="53713"/>
    <cellStyle name="SAPBEXresItem 16 2" xfId="53714"/>
    <cellStyle name="SAPBEXresItem 16 2 2" xfId="53715"/>
    <cellStyle name="SAPBEXresItem 16 3" xfId="53716"/>
    <cellStyle name="SAPBEXresItem 17" xfId="53717"/>
    <cellStyle name="SAPBEXresItem 17 2" xfId="53718"/>
    <cellStyle name="SAPBEXresItem 17 2 2" xfId="53719"/>
    <cellStyle name="SAPBEXresItem 17 3" xfId="53720"/>
    <cellStyle name="SAPBEXresItem 18" xfId="53721"/>
    <cellStyle name="SAPBEXresItem 18 2" xfId="53722"/>
    <cellStyle name="SAPBEXresItem 18 2 2" xfId="53723"/>
    <cellStyle name="SAPBEXresItem 18 3" xfId="53724"/>
    <cellStyle name="SAPBEXresItem 19" xfId="53725"/>
    <cellStyle name="SAPBEXresItem 19 2" xfId="53726"/>
    <cellStyle name="SAPBEXresItem 19 2 2" xfId="53727"/>
    <cellStyle name="SAPBEXresItem 19 3" xfId="53728"/>
    <cellStyle name="SAPBEXresItem 2" xfId="53729"/>
    <cellStyle name="SAPBEXresItem 2 10" xfId="53730"/>
    <cellStyle name="SAPBEXresItem 2 10 2" xfId="53731"/>
    <cellStyle name="SAPBEXresItem 2 10 2 2" xfId="53732"/>
    <cellStyle name="SAPBEXresItem 2 10 3" xfId="53733"/>
    <cellStyle name="SAPBEXresItem 2 11" xfId="53734"/>
    <cellStyle name="SAPBEXresItem 2 11 2" xfId="53735"/>
    <cellStyle name="SAPBEXresItem 2 11 2 2" xfId="53736"/>
    <cellStyle name="SAPBEXresItem 2 11 3" xfId="53737"/>
    <cellStyle name="SAPBEXresItem 2 12" xfId="53738"/>
    <cellStyle name="SAPBEXresItem 2 12 2" xfId="53739"/>
    <cellStyle name="SAPBEXresItem 2 12 3" xfId="53740"/>
    <cellStyle name="SAPBEXresItem 2 13" xfId="53741"/>
    <cellStyle name="SAPBEXresItem 2 13 2" xfId="53742"/>
    <cellStyle name="SAPBEXresItem 2 13 3" xfId="53743"/>
    <cellStyle name="SAPBEXresItem 2 14" xfId="53744"/>
    <cellStyle name="SAPBEXresItem 2 14 2" xfId="53745"/>
    <cellStyle name="SAPBEXresItem 2 14 3" xfId="53746"/>
    <cellStyle name="SAPBEXresItem 2 15" xfId="53747"/>
    <cellStyle name="SAPBEXresItem 2 16" xfId="53748"/>
    <cellStyle name="SAPBEXresItem 2 2" xfId="53749"/>
    <cellStyle name="SAPBEXresItem 2 2 10" xfId="53750"/>
    <cellStyle name="SAPBEXresItem 2 2 10 2" xfId="53751"/>
    <cellStyle name="SAPBEXresItem 2 2 10 2 2" xfId="53752"/>
    <cellStyle name="SAPBEXresItem 2 2 10 3" xfId="53753"/>
    <cellStyle name="SAPBEXresItem 2 2 11" xfId="53754"/>
    <cellStyle name="SAPBEXresItem 2 2 11 2" xfId="53755"/>
    <cellStyle name="SAPBEXresItem 2 2 11 2 2" xfId="53756"/>
    <cellStyle name="SAPBEXresItem 2 2 11 3" xfId="53757"/>
    <cellStyle name="SAPBEXresItem 2 2 12" xfId="53758"/>
    <cellStyle name="SAPBEXresItem 2 2 2" xfId="53759"/>
    <cellStyle name="SAPBEXresItem 2 2 2 2" xfId="53760"/>
    <cellStyle name="SAPBEXresItem 2 2 2 2 2" xfId="53761"/>
    <cellStyle name="SAPBEXresItem 2 2 2 2 2 2" xfId="53762"/>
    <cellStyle name="SAPBEXresItem 2 2 2 2 2 2 2" xfId="53763"/>
    <cellStyle name="SAPBEXresItem 2 2 2 2 2 3" xfId="53764"/>
    <cellStyle name="SAPBEXresItem 2 2 2 2 3" xfId="53765"/>
    <cellStyle name="SAPBEXresItem 2 2 2 2 3 2" xfId="53766"/>
    <cellStyle name="SAPBEXresItem 2 2 2 2 3 2 2" xfId="53767"/>
    <cellStyle name="SAPBEXresItem 2 2 2 2 3 3" xfId="53768"/>
    <cellStyle name="SAPBEXresItem 2 2 2 2 4" xfId="53769"/>
    <cellStyle name="SAPBEXresItem 2 2 2 2 4 2" xfId="53770"/>
    <cellStyle name="SAPBEXresItem 2 2 2 2 5" xfId="53771"/>
    <cellStyle name="SAPBEXresItem 2 2 2 2 5 2" xfId="53772"/>
    <cellStyle name="SAPBEXresItem 2 2 2 2 6" xfId="53773"/>
    <cellStyle name="SAPBEXresItem 2 2 2 3" xfId="53774"/>
    <cellStyle name="SAPBEXresItem 2 2 2 3 2" xfId="53775"/>
    <cellStyle name="SAPBEXresItem 2 2 2 3 2 2" xfId="53776"/>
    <cellStyle name="SAPBEXresItem 2 2 2 3 2 2 2" xfId="53777"/>
    <cellStyle name="SAPBEXresItem 2 2 2 3 2 3" xfId="53778"/>
    <cellStyle name="SAPBEXresItem 2 2 2 3 3" xfId="53779"/>
    <cellStyle name="SAPBEXresItem 2 2 2 3 3 2" xfId="53780"/>
    <cellStyle name="SAPBEXresItem 2 2 2 3 3 2 2" xfId="53781"/>
    <cellStyle name="SAPBEXresItem 2 2 2 3 3 3" xfId="53782"/>
    <cellStyle name="SAPBEXresItem 2 2 2 3 4" xfId="53783"/>
    <cellStyle name="SAPBEXresItem 2 2 2 3 4 2" xfId="53784"/>
    <cellStyle name="SAPBEXresItem 2 2 2 3 5" xfId="53785"/>
    <cellStyle name="SAPBEXresItem 2 2 2 3 5 2" xfId="53786"/>
    <cellStyle name="SAPBEXresItem 2 2 2 3 6" xfId="53787"/>
    <cellStyle name="SAPBEXresItem 2 2 2 4" xfId="53788"/>
    <cellStyle name="SAPBEXresItem 2 2 2 4 2" xfId="53789"/>
    <cellStyle name="SAPBEXresItem 2 2 2 4 2 2" xfId="53790"/>
    <cellStyle name="SAPBEXresItem 2 2 2 4 2 3" xfId="53791"/>
    <cellStyle name="SAPBEXresItem 2 2 2 4 3" xfId="53792"/>
    <cellStyle name="SAPBEXresItem 2 2 2 4 4" xfId="53793"/>
    <cellStyle name="SAPBEXresItem 2 2 2 5" xfId="53794"/>
    <cellStyle name="SAPBEXresItem 2 2 2 5 2" xfId="53795"/>
    <cellStyle name="SAPBEXresItem 2 2 2 5 2 2" xfId="53796"/>
    <cellStyle name="SAPBEXresItem 2 2 2 5 2 3" xfId="53797"/>
    <cellStyle name="SAPBEXresItem 2 2 2 5 3" xfId="53798"/>
    <cellStyle name="SAPBEXresItem 2 2 2 5 4" xfId="53799"/>
    <cellStyle name="SAPBEXresItem 2 2 2 6" xfId="53800"/>
    <cellStyle name="SAPBEXresItem 2 2 2 6 2" xfId="53801"/>
    <cellStyle name="SAPBEXresItem 2 2 2 6 2 2" xfId="53802"/>
    <cellStyle name="SAPBEXresItem 2 2 2 6 2 3" xfId="53803"/>
    <cellStyle name="SAPBEXresItem 2 2 2 6 3" xfId="53804"/>
    <cellStyle name="SAPBEXresItem 2 2 2 6 4" xfId="53805"/>
    <cellStyle name="SAPBEXresItem 2 2 2 7" xfId="53806"/>
    <cellStyle name="SAPBEXresItem 2 2 2 7 2" xfId="53807"/>
    <cellStyle name="SAPBEXresItem 2 2 2 7 3" xfId="53808"/>
    <cellStyle name="SAPBEXresItem 2 2 2 8" xfId="53809"/>
    <cellStyle name="SAPBEXresItem 2 2 2 9" xfId="53810"/>
    <cellStyle name="SAPBEXresItem 2 2 2_Other Benefits Allocation %" xfId="53811"/>
    <cellStyle name="SAPBEXresItem 2 2 3" xfId="53812"/>
    <cellStyle name="SAPBEXresItem 2 2 3 2" xfId="53813"/>
    <cellStyle name="SAPBEXresItem 2 2 3 2 2" xfId="53814"/>
    <cellStyle name="SAPBEXresItem 2 2 3 2 2 2" xfId="53815"/>
    <cellStyle name="SAPBEXresItem 2 2 3 2 2 3" xfId="53816"/>
    <cellStyle name="SAPBEXresItem 2 2 3 2 3" xfId="53817"/>
    <cellStyle name="SAPBEXresItem 2 2 3 2 4" xfId="53818"/>
    <cellStyle name="SAPBEXresItem 2 2 3 3" xfId="53819"/>
    <cellStyle name="SAPBEXresItem 2 2 3 3 2" xfId="53820"/>
    <cellStyle name="SAPBEXresItem 2 2 3 3 2 2" xfId="53821"/>
    <cellStyle name="SAPBEXresItem 2 2 3 3 2 3" xfId="53822"/>
    <cellStyle name="SAPBEXresItem 2 2 3 3 3" xfId="53823"/>
    <cellStyle name="SAPBEXresItem 2 2 3 3 4" xfId="53824"/>
    <cellStyle name="SAPBEXresItem 2 2 3 4" xfId="53825"/>
    <cellStyle name="SAPBEXresItem 2 2 3 4 2" xfId="53826"/>
    <cellStyle name="SAPBEXresItem 2 2 3 4 2 2" xfId="53827"/>
    <cellStyle name="SAPBEXresItem 2 2 3 4 2 3" xfId="53828"/>
    <cellStyle name="SAPBEXresItem 2 2 3 4 3" xfId="53829"/>
    <cellStyle name="SAPBEXresItem 2 2 3 4 4" xfId="53830"/>
    <cellStyle name="SAPBEXresItem 2 2 3 5" xfId="53831"/>
    <cellStyle name="SAPBEXresItem 2 2 3 5 2" xfId="53832"/>
    <cellStyle name="SAPBEXresItem 2 2 3 5 2 2" xfId="53833"/>
    <cellStyle name="SAPBEXresItem 2 2 3 5 2 3" xfId="53834"/>
    <cellStyle name="SAPBEXresItem 2 2 3 5 3" xfId="53835"/>
    <cellStyle name="SAPBEXresItem 2 2 3 5 4" xfId="53836"/>
    <cellStyle name="SAPBEXresItem 2 2 3 6" xfId="53837"/>
    <cellStyle name="SAPBEXresItem 2 2 3 6 2" xfId="53838"/>
    <cellStyle name="SAPBEXresItem 2 2 3 6 2 2" xfId="53839"/>
    <cellStyle name="SAPBEXresItem 2 2 3 6 2 3" xfId="53840"/>
    <cellStyle name="SAPBEXresItem 2 2 3 6 3" xfId="53841"/>
    <cellStyle name="SAPBEXresItem 2 2 3 6 4" xfId="53842"/>
    <cellStyle name="SAPBEXresItem 2 2 3 7" xfId="53843"/>
    <cellStyle name="SAPBEXresItem 2 2 3 7 2" xfId="53844"/>
    <cellStyle name="SAPBEXresItem 2 2 3 7 3" xfId="53845"/>
    <cellStyle name="SAPBEXresItem 2 2 3 8" xfId="53846"/>
    <cellStyle name="SAPBEXresItem 2 2 3 9" xfId="53847"/>
    <cellStyle name="SAPBEXresItem 2 2 4" xfId="53848"/>
    <cellStyle name="SAPBEXresItem 2 2 4 2" xfId="53849"/>
    <cellStyle name="SAPBEXresItem 2 2 4 2 2" xfId="53850"/>
    <cellStyle name="SAPBEXresItem 2 2 4 2 2 2" xfId="53851"/>
    <cellStyle name="SAPBEXresItem 2 2 4 2 2 3" xfId="53852"/>
    <cellStyle name="SAPBEXresItem 2 2 4 2 3" xfId="53853"/>
    <cellStyle name="SAPBEXresItem 2 2 4 2 4" xfId="53854"/>
    <cellStyle name="SAPBEXresItem 2 2 4 3" xfId="53855"/>
    <cellStyle name="SAPBEXresItem 2 2 4 3 2" xfId="53856"/>
    <cellStyle name="SAPBEXresItem 2 2 4 3 2 2" xfId="53857"/>
    <cellStyle name="SAPBEXresItem 2 2 4 3 2 3" xfId="53858"/>
    <cellStyle name="SAPBEXresItem 2 2 4 3 3" xfId="53859"/>
    <cellStyle name="SAPBEXresItem 2 2 4 3 4" xfId="53860"/>
    <cellStyle name="SAPBEXresItem 2 2 4 4" xfId="53861"/>
    <cellStyle name="SAPBEXresItem 2 2 4 4 2" xfId="53862"/>
    <cellStyle name="SAPBEXresItem 2 2 4 4 2 2" xfId="53863"/>
    <cellStyle name="SAPBEXresItem 2 2 4 4 2 3" xfId="53864"/>
    <cellStyle name="SAPBEXresItem 2 2 4 4 3" xfId="53865"/>
    <cellStyle name="SAPBEXresItem 2 2 4 4 4" xfId="53866"/>
    <cellStyle name="SAPBEXresItem 2 2 4 5" xfId="53867"/>
    <cellStyle name="SAPBEXresItem 2 2 4 5 2" xfId="53868"/>
    <cellStyle name="SAPBEXresItem 2 2 4 5 2 2" xfId="53869"/>
    <cellStyle name="SAPBEXresItem 2 2 4 5 2 3" xfId="53870"/>
    <cellStyle name="SAPBEXresItem 2 2 4 5 3" xfId="53871"/>
    <cellStyle name="SAPBEXresItem 2 2 4 5 4" xfId="53872"/>
    <cellStyle name="SAPBEXresItem 2 2 4 6" xfId="53873"/>
    <cellStyle name="SAPBEXresItem 2 2 4 6 2" xfId="53874"/>
    <cellStyle name="SAPBEXresItem 2 2 4 6 2 2" xfId="53875"/>
    <cellStyle name="SAPBEXresItem 2 2 4 6 2 3" xfId="53876"/>
    <cellStyle name="SAPBEXresItem 2 2 4 6 3" xfId="53877"/>
    <cellStyle name="SAPBEXresItem 2 2 4 6 4" xfId="53878"/>
    <cellStyle name="SAPBEXresItem 2 2 4 7" xfId="53879"/>
    <cellStyle name="SAPBEXresItem 2 2 4 7 2" xfId="53880"/>
    <cellStyle name="SAPBEXresItem 2 2 4 7 3" xfId="53881"/>
    <cellStyle name="SAPBEXresItem 2 2 4 8" xfId="53882"/>
    <cellStyle name="SAPBEXresItem 2 2 4 9" xfId="53883"/>
    <cellStyle name="SAPBEXresItem 2 2 5" xfId="53884"/>
    <cellStyle name="SAPBEXresItem 2 2 5 2" xfId="53885"/>
    <cellStyle name="SAPBEXresItem 2 2 5 2 2" xfId="53886"/>
    <cellStyle name="SAPBEXresItem 2 2 5 2 3" xfId="53887"/>
    <cellStyle name="SAPBEXresItem 2 2 5 3" xfId="53888"/>
    <cellStyle name="SAPBEXresItem 2 2 5 4" xfId="53889"/>
    <cellStyle name="SAPBEXresItem 2 2 6" xfId="53890"/>
    <cellStyle name="SAPBEXresItem 2 2 6 2" xfId="53891"/>
    <cellStyle name="SAPBEXresItem 2 2 6 2 2" xfId="53892"/>
    <cellStyle name="SAPBEXresItem 2 2 6 2 3" xfId="53893"/>
    <cellStyle name="SAPBEXresItem 2 2 6 3" xfId="53894"/>
    <cellStyle name="SAPBEXresItem 2 2 6 4" xfId="53895"/>
    <cellStyle name="SAPBEXresItem 2 2 7" xfId="53896"/>
    <cellStyle name="SAPBEXresItem 2 2 7 2" xfId="53897"/>
    <cellStyle name="SAPBEXresItem 2 2 7 2 2" xfId="53898"/>
    <cellStyle name="SAPBEXresItem 2 2 7 2 3" xfId="53899"/>
    <cellStyle name="SAPBEXresItem 2 2 7 3" xfId="53900"/>
    <cellStyle name="SAPBEXresItem 2 2 7 4" xfId="53901"/>
    <cellStyle name="SAPBEXresItem 2 2 8" xfId="53902"/>
    <cellStyle name="SAPBEXresItem 2 2 8 2" xfId="53903"/>
    <cellStyle name="SAPBEXresItem 2 2 8 2 2" xfId="53904"/>
    <cellStyle name="SAPBEXresItem 2 2 8 2 3" xfId="53905"/>
    <cellStyle name="SAPBEXresItem 2 2 8 3" xfId="53906"/>
    <cellStyle name="SAPBEXresItem 2 2 8 4" xfId="53907"/>
    <cellStyle name="SAPBEXresItem 2 2 9" xfId="53908"/>
    <cellStyle name="SAPBEXresItem 2 2 9 2" xfId="53909"/>
    <cellStyle name="SAPBEXresItem 2 2 9 2 2" xfId="53910"/>
    <cellStyle name="SAPBEXresItem 2 2 9 2 3" xfId="53911"/>
    <cellStyle name="SAPBEXresItem 2 2 9 3" xfId="53912"/>
    <cellStyle name="SAPBEXresItem 2 2 9 4" xfId="53913"/>
    <cellStyle name="SAPBEXresItem 2 2_Other Benefits Allocation %" xfId="53914"/>
    <cellStyle name="SAPBEXresItem 2 3" xfId="53915"/>
    <cellStyle name="SAPBEXresItem 2 3 10" xfId="53916"/>
    <cellStyle name="SAPBEXresItem 2 3 10 2" xfId="53917"/>
    <cellStyle name="SAPBEXresItem 2 3 10 2 2" xfId="53918"/>
    <cellStyle name="SAPBEXresItem 2 3 10 3" xfId="53919"/>
    <cellStyle name="SAPBEXresItem 2 3 11" xfId="53920"/>
    <cellStyle name="SAPBEXresItem 2 3 11 2" xfId="53921"/>
    <cellStyle name="SAPBEXresItem 2 3 11 2 2" xfId="53922"/>
    <cellStyle name="SAPBEXresItem 2 3 11 3" xfId="53923"/>
    <cellStyle name="SAPBEXresItem 2 3 12" xfId="53924"/>
    <cellStyle name="SAPBEXresItem 2 3 2" xfId="53925"/>
    <cellStyle name="SAPBEXresItem 2 3 2 2" xfId="53926"/>
    <cellStyle name="SAPBEXresItem 2 3 2 2 2" xfId="53927"/>
    <cellStyle name="SAPBEXresItem 2 3 2 2 2 2" xfId="53928"/>
    <cellStyle name="SAPBEXresItem 2 3 2 2 2 2 2" xfId="53929"/>
    <cellStyle name="SAPBEXresItem 2 3 2 2 2 3" xfId="53930"/>
    <cellStyle name="SAPBEXresItem 2 3 2 2 3" xfId="53931"/>
    <cellStyle name="SAPBEXresItem 2 3 2 2 3 2" xfId="53932"/>
    <cellStyle name="SAPBEXresItem 2 3 2 2 3 2 2" xfId="53933"/>
    <cellStyle name="SAPBEXresItem 2 3 2 2 3 3" xfId="53934"/>
    <cellStyle name="SAPBEXresItem 2 3 2 2 4" xfId="53935"/>
    <cellStyle name="SAPBEXresItem 2 3 2 2 4 2" xfId="53936"/>
    <cellStyle name="SAPBEXresItem 2 3 2 2 5" xfId="53937"/>
    <cellStyle name="SAPBEXresItem 2 3 2 2 5 2" xfId="53938"/>
    <cellStyle name="SAPBEXresItem 2 3 2 2 6" xfId="53939"/>
    <cellStyle name="SAPBEXresItem 2 3 2 3" xfId="53940"/>
    <cellStyle name="SAPBEXresItem 2 3 2 3 2" xfId="53941"/>
    <cellStyle name="SAPBEXresItem 2 3 2 3 2 2" xfId="53942"/>
    <cellStyle name="SAPBEXresItem 2 3 2 3 2 2 2" xfId="53943"/>
    <cellStyle name="SAPBEXresItem 2 3 2 3 2 3" xfId="53944"/>
    <cellStyle name="SAPBEXresItem 2 3 2 3 3" xfId="53945"/>
    <cellStyle name="SAPBEXresItem 2 3 2 3 3 2" xfId="53946"/>
    <cellStyle name="SAPBEXresItem 2 3 2 3 3 2 2" xfId="53947"/>
    <cellStyle name="SAPBEXresItem 2 3 2 3 3 3" xfId="53948"/>
    <cellStyle name="SAPBEXresItem 2 3 2 3 4" xfId="53949"/>
    <cellStyle name="SAPBEXresItem 2 3 2 3 4 2" xfId="53950"/>
    <cellStyle name="SAPBEXresItem 2 3 2 3 5" xfId="53951"/>
    <cellStyle name="SAPBEXresItem 2 3 2 3 5 2" xfId="53952"/>
    <cellStyle name="SAPBEXresItem 2 3 2 3 6" xfId="53953"/>
    <cellStyle name="SAPBEXresItem 2 3 2 4" xfId="53954"/>
    <cellStyle name="SAPBEXresItem 2 3 2 4 2" xfId="53955"/>
    <cellStyle name="SAPBEXresItem 2 3 2 4 2 2" xfId="53956"/>
    <cellStyle name="SAPBEXresItem 2 3 2 4 3" xfId="53957"/>
    <cellStyle name="SAPBEXresItem 2 3 2 5" xfId="53958"/>
    <cellStyle name="SAPBEXresItem 2 3 2 5 2" xfId="53959"/>
    <cellStyle name="SAPBEXresItem 2 3 2 5 2 2" xfId="53960"/>
    <cellStyle name="SAPBEXresItem 2 3 2 5 3" xfId="53961"/>
    <cellStyle name="SAPBEXresItem 2 3 2 6" xfId="53962"/>
    <cellStyle name="SAPBEXresItem 2 3 2 6 2" xfId="53963"/>
    <cellStyle name="SAPBEXresItem 2 3 2 7" xfId="53964"/>
    <cellStyle name="SAPBEXresItem 2 3 2 7 2" xfId="53965"/>
    <cellStyle name="SAPBEXresItem 2 3 2 8" xfId="53966"/>
    <cellStyle name="SAPBEXresItem 2 3 2_Other Benefits Allocation %" xfId="53967"/>
    <cellStyle name="SAPBEXresItem 2 3 3" xfId="53968"/>
    <cellStyle name="SAPBEXresItem 2 3 3 2" xfId="53969"/>
    <cellStyle name="SAPBEXresItem 2 3 3 2 2" xfId="53970"/>
    <cellStyle name="SAPBEXresItem 2 3 3 2 3" xfId="53971"/>
    <cellStyle name="SAPBEXresItem 2 3 3 3" xfId="53972"/>
    <cellStyle name="SAPBEXresItem 2 3 3 4" xfId="53973"/>
    <cellStyle name="SAPBEXresItem 2 3 4" xfId="53974"/>
    <cellStyle name="SAPBEXresItem 2 3 4 2" xfId="53975"/>
    <cellStyle name="SAPBEXresItem 2 3 4 2 2" xfId="53976"/>
    <cellStyle name="SAPBEXresItem 2 3 4 2 3" xfId="53977"/>
    <cellStyle name="SAPBEXresItem 2 3 4 3" xfId="53978"/>
    <cellStyle name="SAPBEXresItem 2 3 4 4" xfId="53979"/>
    <cellStyle name="SAPBEXresItem 2 3 5" xfId="53980"/>
    <cellStyle name="SAPBEXresItem 2 3 5 2" xfId="53981"/>
    <cellStyle name="SAPBEXresItem 2 3 5 2 2" xfId="53982"/>
    <cellStyle name="SAPBEXresItem 2 3 5 2 3" xfId="53983"/>
    <cellStyle name="SAPBEXresItem 2 3 5 3" xfId="53984"/>
    <cellStyle name="SAPBEXresItem 2 3 5 4" xfId="53985"/>
    <cellStyle name="SAPBEXresItem 2 3 6" xfId="53986"/>
    <cellStyle name="SAPBEXresItem 2 3 6 2" xfId="53987"/>
    <cellStyle name="SAPBEXresItem 2 3 6 2 2" xfId="53988"/>
    <cellStyle name="SAPBEXresItem 2 3 6 2 3" xfId="53989"/>
    <cellStyle name="SAPBEXresItem 2 3 6 3" xfId="53990"/>
    <cellStyle name="SAPBEXresItem 2 3 6 4" xfId="53991"/>
    <cellStyle name="SAPBEXresItem 2 3 7" xfId="53992"/>
    <cellStyle name="SAPBEXresItem 2 3 7 2" xfId="53993"/>
    <cellStyle name="SAPBEXresItem 2 3 7 2 2" xfId="53994"/>
    <cellStyle name="SAPBEXresItem 2 3 7 3" xfId="53995"/>
    <cellStyle name="SAPBEXresItem 2 3 8" xfId="53996"/>
    <cellStyle name="SAPBEXresItem 2 3 8 2" xfId="53997"/>
    <cellStyle name="SAPBEXresItem 2 3 8 2 2" xfId="53998"/>
    <cellStyle name="SAPBEXresItem 2 3 8 3" xfId="53999"/>
    <cellStyle name="SAPBEXresItem 2 3 9" xfId="54000"/>
    <cellStyle name="SAPBEXresItem 2 3 9 2" xfId="54001"/>
    <cellStyle name="SAPBEXresItem 2 3 9 2 2" xfId="54002"/>
    <cellStyle name="SAPBEXresItem 2 3 9 3" xfId="54003"/>
    <cellStyle name="SAPBEXresItem 2 3_Other Benefits Allocation %" xfId="54004"/>
    <cellStyle name="SAPBEXresItem 2 4" xfId="54005"/>
    <cellStyle name="SAPBEXresItem 2 4 2" xfId="54006"/>
    <cellStyle name="SAPBEXresItem 2 4 2 2" xfId="54007"/>
    <cellStyle name="SAPBEXresItem 2 4 2 2 2" xfId="54008"/>
    <cellStyle name="SAPBEXresItem 2 4 2 2 3" xfId="54009"/>
    <cellStyle name="SAPBEXresItem 2 4 2 3" xfId="54010"/>
    <cellStyle name="SAPBEXresItem 2 4 2 4" xfId="54011"/>
    <cellStyle name="SAPBEXresItem 2 4 3" xfId="54012"/>
    <cellStyle name="SAPBEXresItem 2 4 3 2" xfId="54013"/>
    <cellStyle name="SAPBEXresItem 2 4 3 2 2" xfId="54014"/>
    <cellStyle name="SAPBEXresItem 2 4 3 2 3" xfId="54015"/>
    <cellStyle name="SAPBEXresItem 2 4 3 3" xfId="54016"/>
    <cellStyle name="SAPBEXresItem 2 4 3 4" xfId="54017"/>
    <cellStyle name="SAPBEXresItem 2 4 4" xfId="54018"/>
    <cellStyle name="SAPBEXresItem 2 4 4 2" xfId="54019"/>
    <cellStyle name="SAPBEXresItem 2 4 4 2 2" xfId="54020"/>
    <cellStyle name="SAPBEXresItem 2 4 4 2 3" xfId="54021"/>
    <cellStyle name="SAPBEXresItem 2 4 4 3" xfId="54022"/>
    <cellStyle name="SAPBEXresItem 2 4 4 4" xfId="54023"/>
    <cellStyle name="SAPBEXresItem 2 4 5" xfId="54024"/>
    <cellStyle name="SAPBEXresItem 2 4 5 2" xfId="54025"/>
    <cellStyle name="SAPBEXresItem 2 4 5 2 2" xfId="54026"/>
    <cellStyle name="SAPBEXresItem 2 4 5 2 3" xfId="54027"/>
    <cellStyle name="SAPBEXresItem 2 4 5 3" xfId="54028"/>
    <cellStyle name="SAPBEXresItem 2 4 5 4" xfId="54029"/>
    <cellStyle name="SAPBEXresItem 2 4 6" xfId="54030"/>
    <cellStyle name="SAPBEXresItem 2 4 6 2" xfId="54031"/>
    <cellStyle name="SAPBEXresItem 2 4 6 2 2" xfId="54032"/>
    <cellStyle name="SAPBEXresItem 2 4 6 2 3" xfId="54033"/>
    <cellStyle name="SAPBEXresItem 2 4 6 3" xfId="54034"/>
    <cellStyle name="SAPBEXresItem 2 4 6 4" xfId="54035"/>
    <cellStyle name="SAPBEXresItem 2 4 7" xfId="54036"/>
    <cellStyle name="SAPBEXresItem 2 4 7 2" xfId="54037"/>
    <cellStyle name="SAPBEXresItem 2 4 7 3" xfId="54038"/>
    <cellStyle name="SAPBEXresItem 2 4 8" xfId="54039"/>
    <cellStyle name="SAPBEXresItem 2 4 9" xfId="54040"/>
    <cellStyle name="SAPBEXresItem 2 5" xfId="54041"/>
    <cellStyle name="SAPBEXresItem 2 5 2" xfId="54042"/>
    <cellStyle name="SAPBEXresItem 2 5 2 2" xfId="54043"/>
    <cellStyle name="SAPBEXresItem 2 5 2 2 2" xfId="54044"/>
    <cellStyle name="SAPBEXresItem 2 5 2 2 2 2" xfId="54045"/>
    <cellStyle name="SAPBEXresItem 2 5 2 2 3" xfId="54046"/>
    <cellStyle name="SAPBEXresItem 2 5 2 3" xfId="54047"/>
    <cellStyle name="SAPBEXresItem 2 5 2 3 2" xfId="54048"/>
    <cellStyle name="SAPBEXresItem 2 5 2 3 2 2" xfId="54049"/>
    <cellStyle name="SAPBEXresItem 2 5 2 3 3" xfId="54050"/>
    <cellStyle name="SAPBEXresItem 2 5 2 4" xfId="54051"/>
    <cellStyle name="SAPBEXresItem 2 5 2 4 2" xfId="54052"/>
    <cellStyle name="SAPBEXresItem 2 5 2 5" xfId="54053"/>
    <cellStyle name="SAPBEXresItem 2 5 2 5 2" xfId="54054"/>
    <cellStyle name="SAPBEXresItem 2 5 2 6" xfId="54055"/>
    <cellStyle name="SAPBEXresItem 2 5 3" xfId="54056"/>
    <cellStyle name="SAPBEXresItem 2 5 3 2" xfId="54057"/>
    <cellStyle name="SAPBEXresItem 2 5 3 2 2" xfId="54058"/>
    <cellStyle name="SAPBEXresItem 2 5 3 2 2 2" xfId="54059"/>
    <cellStyle name="SAPBEXresItem 2 5 3 2 3" xfId="54060"/>
    <cellStyle name="SAPBEXresItem 2 5 3 3" xfId="54061"/>
    <cellStyle name="SAPBEXresItem 2 5 3 3 2" xfId="54062"/>
    <cellStyle name="SAPBEXresItem 2 5 3 3 2 2" xfId="54063"/>
    <cellStyle name="SAPBEXresItem 2 5 3 3 3" xfId="54064"/>
    <cellStyle name="SAPBEXresItem 2 5 3 4" xfId="54065"/>
    <cellStyle name="SAPBEXresItem 2 5 3 4 2" xfId="54066"/>
    <cellStyle name="SAPBEXresItem 2 5 3 5" xfId="54067"/>
    <cellStyle name="SAPBEXresItem 2 5 3 5 2" xfId="54068"/>
    <cellStyle name="SAPBEXresItem 2 5 3 6" xfId="54069"/>
    <cellStyle name="SAPBEXresItem 2 5 4" xfId="54070"/>
    <cellStyle name="SAPBEXresItem 2 5 4 2" xfId="54071"/>
    <cellStyle name="SAPBEXresItem 2 5 4 2 2" xfId="54072"/>
    <cellStyle name="SAPBEXresItem 2 5 4 2 3" xfId="54073"/>
    <cellStyle name="SAPBEXresItem 2 5 4 3" xfId="54074"/>
    <cellStyle name="SAPBEXresItem 2 5 4 4" xfId="54075"/>
    <cellStyle name="SAPBEXresItem 2 5 5" xfId="54076"/>
    <cellStyle name="SAPBEXresItem 2 5 5 2" xfId="54077"/>
    <cellStyle name="SAPBEXresItem 2 5 5 2 2" xfId="54078"/>
    <cellStyle name="SAPBEXresItem 2 5 5 2 3" xfId="54079"/>
    <cellStyle name="SAPBEXresItem 2 5 5 3" xfId="54080"/>
    <cellStyle name="SAPBEXresItem 2 5 5 4" xfId="54081"/>
    <cellStyle name="SAPBEXresItem 2 5 6" xfId="54082"/>
    <cellStyle name="SAPBEXresItem 2 5 6 2" xfId="54083"/>
    <cellStyle name="SAPBEXresItem 2 5 6 2 2" xfId="54084"/>
    <cellStyle name="SAPBEXresItem 2 5 6 2 3" xfId="54085"/>
    <cellStyle name="SAPBEXresItem 2 5 6 3" xfId="54086"/>
    <cellStyle name="SAPBEXresItem 2 5 6 4" xfId="54087"/>
    <cellStyle name="SAPBEXresItem 2 5 7" xfId="54088"/>
    <cellStyle name="SAPBEXresItem 2 5 7 2" xfId="54089"/>
    <cellStyle name="SAPBEXresItem 2 5 7 3" xfId="54090"/>
    <cellStyle name="SAPBEXresItem 2 5 8" xfId="54091"/>
    <cellStyle name="SAPBEXresItem 2 5 9" xfId="54092"/>
    <cellStyle name="SAPBEXresItem 2 5_Other Benefits Allocation %" xfId="54093"/>
    <cellStyle name="SAPBEXresItem 2 6" xfId="54094"/>
    <cellStyle name="SAPBEXresItem 2 6 2" xfId="54095"/>
    <cellStyle name="SAPBEXresItem 2 6 2 2" xfId="54096"/>
    <cellStyle name="SAPBEXresItem 2 6 2 3" xfId="54097"/>
    <cellStyle name="SAPBEXresItem 2 6 3" xfId="54098"/>
    <cellStyle name="SAPBEXresItem 2 6 4" xfId="54099"/>
    <cellStyle name="SAPBEXresItem 2 7" xfId="54100"/>
    <cellStyle name="SAPBEXresItem 2 7 2" xfId="54101"/>
    <cellStyle name="SAPBEXresItem 2 7 2 2" xfId="54102"/>
    <cellStyle name="SAPBEXresItem 2 7 2 3" xfId="54103"/>
    <cellStyle name="SAPBEXresItem 2 7 3" xfId="54104"/>
    <cellStyle name="SAPBEXresItem 2 7 4" xfId="54105"/>
    <cellStyle name="SAPBEXresItem 2 8" xfId="54106"/>
    <cellStyle name="SAPBEXresItem 2 8 2" xfId="54107"/>
    <cellStyle name="SAPBEXresItem 2 8 2 2" xfId="54108"/>
    <cellStyle name="SAPBEXresItem 2 8 2 3" xfId="54109"/>
    <cellStyle name="SAPBEXresItem 2 8 3" xfId="54110"/>
    <cellStyle name="SAPBEXresItem 2 8 4" xfId="54111"/>
    <cellStyle name="SAPBEXresItem 2 9" xfId="54112"/>
    <cellStyle name="SAPBEXresItem 2 9 2" xfId="54113"/>
    <cellStyle name="SAPBEXresItem 2 9 2 2" xfId="54114"/>
    <cellStyle name="SAPBEXresItem 2 9 2 3" xfId="54115"/>
    <cellStyle name="SAPBEXresItem 2 9 3" xfId="54116"/>
    <cellStyle name="SAPBEXresItem 2 9 4" xfId="54117"/>
    <cellStyle name="SAPBEXresItem 2_401K Summary" xfId="54118"/>
    <cellStyle name="SAPBEXresItem 20" xfId="54119"/>
    <cellStyle name="SAPBEXresItem 20 2" xfId="54120"/>
    <cellStyle name="SAPBEXresItem 20 2 2" xfId="54121"/>
    <cellStyle name="SAPBEXresItem 20 3" xfId="54122"/>
    <cellStyle name="SAPBEXresItem 21" xfId="54123"/>
    <cellStyle name="SAPBEXresItem 21 2" xfId="54124"/>
    <cellStyle name="SAPBEXresItem 21 2 2" xfId="54125"/>
    <cellStyle name="SAPBEXresItem 21 3" xfId="54126"/>
    <cellStyle name="SAPBEXresItem 22" xfId="54127"/>
    <cellStyle name="SAPBEXresItem 22 2" xfId="54128"/>
    <cellStyle name="SAPBEXresItem 22 2 2" xfId="54129"/>
    <cellStyle name="SAPBEXresItem 22 3" xfId="54130"/>
    <cellStyle name="SAPBEXresItem 23" xfId="54131"/>
    <cellStyle name="SAPBEXresItem 23 2" xfId="54132"/>
    <cellStyle name="SAPBEXresItem 23 2 2" xfId="54133"/>
    <cellStyle name="SAPBEXresItem 23 3" xfId="54134"/>
    <cellStyle name="SAPBEXresItem 24" xfId="54135"/>
    <cellStyle name="SAPBEXresItem 24 2" xfId="54136"/>
    <cellStyle name="SAPBEXresItem 24 2 2" xfId="54137"/>
    <cellStyle name="SAPBEXresItem 24 3" xfId="54138"/>
    <cellStyle name="SAPBEXresItem 25" xfId="54139"/>
    <cellStyle name="SAPBEXresItem 25 2" xfId="54140"/>
    <cellStyle name="SAPBEXresItem 25 2 2" xfId="54141"/>
    <cellStyle name="SAPBEXresItem 25 3" xfId="54142"/>
    <cellStyle name="SAPBEXresItem 26" xfId="54143"/>
    <cellStyle name="SAPBEXresItem 26 2" xfId="54144"/>
    <cellStyle name="SAPBEXresItem 26 2 2" xfId="54145"/>
    <cellStyle name="SAPBEXresItem 26 3" xfId="54146"/>
    <cellStyle name="SAPBEXresItem 27" xfId="54147"/>
    <cellStyle name="SAPBEXresItem 27 2" xfId="54148"/>
    <cellStyle name="SAPBEXresItem 27 2 2" xfId="54149"/>
    <cellStyle name="SAPBEXresItem 27 3" xfId="54150"/>
    <cellStyle name="SAPBEXresItem 28" xfId="54151"/>
    <cellStyle name="SAPBEXresItem 28 2" xfId="54152"/>
    <cellStyle name="SAPBEXresItem 29" xfId="54153"/>
    <cellStyle name="SAPBEXresItem 29 2" xfId="54154"/>
    <cellStyle name="SAPBEXresItem 3" xfId="54155"/>
    <cellStyle name="SAPBEXresItem 3 10" xfId="54156"/>
    <cellStyle name="SAPBEXresItem 3 10 2" xfId="54157"/>
    <cellStyle name="SAPBEXresItem 3 10 2 2" xfId="54158"/>
    <cellStyle name="SAPBEXresItem 3 10 3" xfId="54159"/>
    <cellStyle name="SAPBEXresItem 3 11" xfId="54160"/>
    <cellStyle name="SAPBEXresItem 3 11 2" xfId="54161"/>
    <cellStyle name="SAPBEXresItem 3 11 2 2" xfId="54162"/>
    <cellStyle name="SAPBEXresItem 3 11 3" xfId="54163"/>
    <cellStyle name="SAPBEXresItem 3 12" xfId="54164"/>
    <cellStyle name="SAPBEXresItem 3 2" xfId="54165"/>
    <cellStyle name="SAPBEXresItem 3 2 2" xfId="54166"/>
    <cellStyle name="SAPBEXresItem 3 2 2 2" xfId="54167"/>
    <cellStyle name="SAPBEXresItem 3 2 2 2 2" xfId="54168"/>
    <cellStyle name="SAPBEXresItem 3 2 2 2 3" xfId="54169"/>
    <cellStyle name="SAPBEXresItem 3 2 2 3" xfId="54170"/>
    <cellStyle name="SAPBEXresItem 3 2 2 4" xfId="54171"/>
    <cellStyle name="SAPBEXresItem 3 2 3" xfId="54172"/>
    <cellStyle name="SAPBEXresItem 3 2 3 2" xfId="54173"/>
    <cellStyle name="SAPBEXresItem 3 2 3 2 2" xfId="54174"/>
    <cellStyle name="SAPBEXresItem 3 2 3 2 3" xfId="54175"/>
    <cellStyle name="SAPBEXresItem 3 2 3 3" xfId="54176"/>
    <cellStyle name="SAPBEXresItem 3 2 3 4" xfId="54177"/>
    <cellStyle name="SAPBEXresItem 3 2 4" xfId="54178"/>
    <cellStyle name="SAPBEXresItem 3 2 4 2" xfId="54179"/>
    <cellStyle name="SAPBEXresItem 3 2 4 2 2" xfId="54180"/>
    <cellStyle name="SAPBEXresItem 3 2 4 2 3" xfId="54181"/>
    <cellStyle name="SAPBEXresItem 3 2 4 3" xfId="54182"/>
    <cellStyle name="SAPBEXresItem 3 2 4 4" xfId="54183"/>
    <cellStyle name="SAPBEXresItem 3 2 5" xfId="54184"/>
    <cellStyle name="SAPBEXresItem 3 2 5 2" xfId="54185"/>
    <cellStyle name="SAPBEXresItem 3 2 5 2 2" xfId="54186"/>
    <cellStyle name="SAPBEXresItem 3 2 5 2 3" xfId="54187"/>
    <cellStyle name="SAPBEXresItem 3 2 5 3" xfId="54188"/>
    <cellStyle name="SAPBEXresItem 3 2 5 4" xfId="54189"/>
    <cellStyle name="SAPBEXresItem 3 2 6" xfId="54190"/>
    <cellStyle name="SAPBEXresItem 3 2 6 2" xfId="54191"/>
    <cellStyle name="SAPBEXresItem 3 2 6 2 2" xfId="54192"/>
    <cellStyle name="SAPBEXresItem 3 2 6 2 3" xfId="54193"/>
    <cellStyle name="SAPBEXresItem 3 2 6 3" xfId="54194"/>
    <cellStyle name="SAPBEXresItem 3 2 6 4" xfId="54195"/>
    <cellStyle name="SAPBEXresItem 3 2 7" xfId="54196"/>
    <cellStyle name="SAPBEXresItem 3 2 7 2" xfId="54197"/>
    <cellStyle name="SAPBEXresItem 3 2 7 3" xfId="54198"/>
    <cellStyle name="SAPBEXresItem 3 2 8" xfId="54199"/>
    <cellStyle name="SAPBEXresItem 3 2 9" xfId="54200"/>
    <cellStyle name="SAPBEXresItem 3 3" xfId="54201"/>
    <cellStyle name="SAPBEXresItem 3 3 2" xfId="54202"/>
    <cellStyle name="SAPBEXresItem 3 3 2 2" xfId="54203"/>
    <cellStyle name="SAPBEXresItem 3 3 2 2 2" xfId="54204"/>
    <cellStyle name="SAPBEXresItem 3 3 2 2 2 2" xfId="54205"/>
    <cellStyle name="SAPBEXresItem 3 3 2 2 3" xfId="54206"/>
    <cellStyle name="SAPBEXresItem 3 3 2 3" xfId="54207"/>
    <cellStyle name="SAPBEXresItem 3 3 2 3 2" xfId="54208"/>
    <cellStyle name="SAPBEXresItem 3 3 2 3 2 2" xfId="54209"/>
    <cellStyle name="SAPBEXresItem 3 3 2 3 3" xfId="54210"/>
    <cellStyle name="SAPBEXresItem 3 3 2 4" xfId="54211"/>
    <cellStyle name="SAPBEXresItem 3 3 2 4 2" xfId="54212"/>
    <cellStyle name="SAPBEXresItem 3 3 2 5" xfId="54213"/>
    <cellStyle name="SAPBEXresItem 3 3 2 5 2" xfId="54214"/>
    <cellStyle name="SAPBEXresItem 3 3 2 6" xfId="54215"/>
    <cellStyle name="SAPBEXresItem 3 3 3" xfId="54216"/>
    <cellStyle name="SAPBEXresItem 3 3 3 2" xfId="54217"/>
    <cellStyle name="SAPBEXresItem 3 3 3 2 2" xfId="54218"/>
    <cellStyle name="SAPBEXresItem 3 3 3 2 2 2" xfId="54219"/>
    <cellStyle name="SAPBEXresItem 3 3 3 2 3" xfId="54220"/>
    <cellStyle name="SAPBEXresItem 3 3 3 3" xfId="54221"/>
    <cellStyle name="SAPBEXresItem 3 3 3 3 2" xfId="54222"/>
    <cellStyle name="SAPBEXresItem 3 3 3 3 2 2" xfId="54223"/>
    <cellStyle name="SAPBEXresItem 3 3 3 3 3" xfId="54224"/>
    <cellStyle name="SAPBEXresItem 3 3 3 4" xfId="54225"/>
    <cellStyle name="SAPBEXresItem 3 3 3 4 2" xfId="54226"/>
    <cellStyle name="SAPBEXresItem 3 3 3 5" xfId="54227"/>
    <cellStyle name="SAPBEXresItem 3 3 3 5 2" xfId="54228"/>
    <cellStyle name="SAPBEXresItem 3 3 3 6" xfId="54229"/>
    <cellStyle name="SAPBEXresItem 3 3 4" xfId="54230"/>
    <cellStyle name="SAPBEXresItem 3 3 4 2" xfId="54231"/>
    <cellStyle name="SAPBEXresItem 3 3 4 2 2" xfId="54232"/>
    <cellStyle name="SAPBEXresItem 3 3 4 2 3" xfId="54233"/>
    <cellStyle name="SAPBEXresItem 3 3 4 3" xfId="54234"/>
    <cellStyle name="SAPBEXresItem 3 3 4 4" xfId="54235"/>
    <cellStyle name="SAPBEXresItem 3 3 5" xfId="54236"/>
    <cellStyle name="SAPBEXresItem 3 3 5 2" xfId="54237"/>
    <cellStyle name="SAPBEXresItem 3 3 5 2 2" xfId="54238"/>
    <cellStyle name="SAPBEXresItem 3 3 5 2 3" xfId="54239"/>
    <cellStyle name="SAPBEXresItem 3 3 5 3" xfId="54240"/>
    <cellStyle name="SAPBEXresItem 3 3 5 4" xfId="54241"/>
    <cellStyle name="SAPBEXresItem 3 3 6" xfId="54242"/>
    <cellStyle name="SAPBEXresItem 3 3 6 2" xfId="54243"/>
    <cellStyle name="SAPBEXresItem 3 3 6 2 2" xfId="54244"/>
    <cellStyle name="SAPBEXresItem 3 3 6 2 3" xfId="54245"/>
    <cellStyle name="SAPBEXresItem 3 3 6 3" xfId="54246"/>
    <cellStyle name="SAPBEXresItem 3 3 6 4" xfId="54247"/>
    <cellStyle name="SAPBEXresItem 3 3 7" xfId="54248"/>
    <cellStyle name="SAPBEXresItem 3 3 7 2" xfId="54249"/>
    <cellStyle name="SAPBEXresItem 3 3 7 3" xfId="54250"/>
    <cellStyle name="SAPBEXresItem 3 3 8" xfId="54251"/>
    <cellStyle name="SAPBEXresItem 3 3 9" xfId="54252"/>
    <cellStyle name="SAPBEXresItem 3 3_Other Benefits Allocation %" xfId="54253"/>
    <cellStyle name="SAPBEXresItem 3 4" xfId="54254"/>
    <cellStyle name="SAPBEXresItem 3 4 2" xfId="54255"/>
    <cellStyle name="SAPBEXresItem 3 4 2 2" xfId="54256"/>
    <cellStyle name="SAPBEXresItem 3 4 2 2 2" xfId="54257"/>
    <cellStyle name="SAPBEXresItem 3 4 2 2 3" xfId="54258"/>
    <cellStyle name="SAPBEXresItem 3 4 2 3" xfId="54259"/>
    <cellStyle name="SAPBEXresItem 3 4 2 4" xfId="54260"/>
    <cellStyle name="SAPBEXresItem 3 4 3" xfId="54261"/>
    <cellStyle name="SAPBEXresItem 3 4 3 2" xfId="54262"/>
    <cellStyle name="SAPBEXresItem 3 4 3 2 2" xfId="54263"/>
    <cellStyle name="SAPBEXresItem 3 4 3 2 3" xfId="54264"/>
    <cellStyle name="SAPBEXresItem 3 4 3 3" xfId="54265"/>
    <cellStyle name="SAPBEXresItem 3 4 3 4" xfId="54266"/>
    <cellStyle name="SAPBEXresItem 3 4 4" xfId="54267"/>
    <cellStyle name="SAPBEXresItem 3 4 4 2" xfId="54268"/>
    <cellStyle name="SAPBEXresItem 3 4 4 2 2" xfId="54269"/>
    <cellStyle name="SAPBEXresItem 3 4 4 2 3" xfId="54270"/>
    <cellStyle name="SAPBEXresItem 3 4 4 3" xfId="54271"/>
    <cellStyle name="SAPBEXresItem 3 4 4 4" xfId="54272"/>
    <cellStyle name="SAPBEXresItem 3 4 5" xfId="54273"/>
    <cellStyle name="SAPBEXresItem 3 4 5 2" xfId="54274"/>
    <cellStyle name="SAPBEXresItem 3 4 5 2 2" xfId="54275"/>
    <cellStyle name="SAPBEXresItem 3 4 5 2 3" xfId="54276"/>
    <cellStyle name="SAPBEXresItem 3 4 5 3" xfId="54277"/>
    <cellStyle name="SAPBEXresItem 3 4 5 4" xfId="54278"/>
    <cellStyle name="SAPBEXresItem 3 4 6" xfId="54279"/>
    <cellStyle name="SAPBEXresItem 3 4 6 2" xfId="54280"/>
    <cellStyle name="SAPBEXresItem 3 4 6 2 2" xfId="54281"/>
    <cellStyle name="SAPBEXresItem 3 4 6 2 3" xfId="54282"/>
    <cellStyle name="SAPBEXresItem 3 4 6 3" xfId="54283"/>
    <cellStyle name="SAPBEXresItem 3 4 6 4" xfId="54284"/>
    <cellStyle name="SAPBEXresItem 3 4 7" xfId="54285"/>
    <cellStyle name="SAPBEXresItem 3 4 7 2" xfId="54286"/>
    <cellStyle name="SAPBEXresItem 3 4 7 3" xfId="54287"/>
    <cellStyle name="SAPBEXresItem 3 4 8" xfId="54288"/>
    <cellStyle name="SAPBEXresItem 3 4 9" xfId="54289"/>
    <cellStyle name="SAPBEXresItem 3 5" xfId="54290"/>
    <cellStyle name="SAPBEXresItem 3 5 2" xfId="54291"/>
    <cellStyle name="SAPBEXresItem 3 5 2 2" xfId="54292"/>
    <cellStyle name="SAPBEXresItem 3 5 2 3" xfId="54293"/>
    <cellStyle name="SAPBEXresItem 3 5 3" xfId="54294"/>
    <cellStyle name="SAPBEXresItem 3 5 4" xfId="54295"/>
    <cellStyle name="SAPBEXresItem 3 6" xfId="54296"/>
    <cellStyle name="SAPBEXresItem 3 6 2" xfId="54297"/>
    <cellStyle name="SAPBEXresItem 3 6 2 2" xfId="54298"/>
    <cellStyle name="SAPBEXresItem 3 6 2 3" xfId="54299"/>
    <cellStyle name="SAPBEXresItem 3 6 3" xfId="54300"/>
    <cellStyle name="SAPBEXresItem 3 6 4" xfId="54301"/>
    <cellStyle name="SAPBEXresItem 3 7" xfId="54302"/>
    <cellStyle name="SAPBEXresItem 3 7 2" xfId="54303"/>
    <cellStyle name="SAPBEXresItem 3 7 2 2" xfId="54304"/>
    <cellStyle name="SAPBEXresItem 3 7 2 3" xfId="54305"/>
    <cellStyle name="SAPBEXresItem 3 7 3" xfId="54306"/>
    <cellStyle name="SAPBEXresItem 3 7 4" xfId="54307"/>
    <cellStyle name="SAPBEXresItem 3 8" xfId="54308"/>
    <cellStyle name="SAPBEXresItem 3 8 2" xfId="54309"/>
    <cellStyle name="SAPBEXresItem 3 8 2 2" xfId="54310"/>
    <cellStyle name="SAPBEXresItem 3 8 2 3" xfId="54311"/>
    <cellStyle name="SAPBEXresItem 3 8 3" xfId="54312"/>
    <cellStyle name="SAPBEXresItem 3 8 4" xfId="54313"/>
    <cellStyle name="SAPBEXresItem 3 9" xfId="54314"/>
    <cellStyle name="SAPBEXresItem 3 9 2" xfId="54315"/>
    <cellStyle name="SAPBEXresItem 3 9 2 2" xfId="54316"/>
    <cellStyle name="SAPBEXresItem 3 9 2 3" xfId="54317"/>
    <cellStyle name="SAPBEXresItem 3 9 3" xfId="54318"/>
    <cellStyle name="SAPBEXresItem 3 9 4" xfId="54319"/>
    <cellStyle name="SAPBEXresItem 3_401K Summary" xfId="54320"/>
    <cellStyle name="SAPBEXresItem 30" xfId="54321"/>
    <cellStyle name="SAPBEXresItem 30 2" xfId="54322"/>
    <cellStyle name="SAPBEXresItem 31" xfId="54323"/>
    <cellStyle name="SAPBEXresItem 31 2" xfId="54324"/>
    <cellStyle name="SAPBEXresItem 32" xfId="54325"/>
    <cellStyle name="SAPBEXresItem 32 2" xfId="54326"/>
    <cellStyle name="SAPBEXresItem 33" xfId="54327"/>
    <cellStyle name="SAPBEXresItem 33 2" xfId="54328"/>
    <cellStyle name="SAPBEXresItem 34" xfId="54329"/>
    <cellStyle name="SAPBEXresItem 34 2" xfId="54330"/>
    <cellStyle name="SAPBEXresItem 35" xfId="54331"/>
    <cellStyle name="SAPBEXresItem 36" xfId="54332"/>
    <cellStyle name="SAPBEXresItem 37" xfId="54333"/>
    <cellStyle name="SAPBEXresItem 38" xfId="54334"/>
    <cellStyle name="SAPBEXresItem 39" xfId="54335"/>
    <cellStyle name="SAPBEXresItem 4" xfId="54336"/>
    <cellStyle name="SAPBEXresItem 4 10" xfId="54337"/>
    <cellStyle name="SAPBEXresItem 4 10 2" xfId="54338"/>
    <cellStyle name="SAPBEXresItem 4 10 2 2" xfId="54339"/>
    <cellStyle name="SAPBEXresItem 4 10 3" xfId="54340"/>
    <cellStyle name="SAPBEXresItem 4 11" xfId="54341"/>
    <cellStyle name="SAPBEXresItem 4 11 2" xfId="54342"/>
    <cellStyle name="SAPBEXresItem 4 11 2 2" xfId="54343"/>
    <cellStyle name="SAPBEXresItem 4 11 3" xfId="54344"/>
    <cellStyle name="SAPBEXresItem 4 12" xfId="54345"/>
    <cellStyle name="SAPBEXresItem 4 12 2" xfId="54346"/>
    <cellStyle name="SAPBEXresItem 4 13" xfId="54347"/>
    <cellStyle name="SAPBEXresItem 4 2" xfId="54348"/>
    <cellStyle name="SAPBEXresItem 4 2 2" xfId="54349"/>
    <cellStyle name="SAPBEXresItem 4 2 2 2" xfId="54350"/>
    <cellStyle name="SAPBEXresItem 4 2 2 3" xfId="54351"/>
    <cellStyle name="SAPBEXresItem 4 2 3" xfId="54352"/>
    <cellStyle name="SAPBEXresItem 4 2 4" xfId="54353"/>
    <cellStyle name="SAPBEXresItem 4 2_Other Benefits Allocation %" xfId="54354"/>
    <cellStyle name="SAPBEXresItem 4 3" xfId="54355"/>
    <cellStyle name="SAPBEXresItem 4 3 2" xfId="54356"/>
    <cellStyle name="SAPBEXresItem 4 3 2 2" xfId="54357"/>
    <cellStyle name="SAPBEXresItem 4 3 2 2 2" xfId="54358"/>
    <cellStyle name="SAPBEXresItem 4 3 2 2 2 2" xfId="54359"/>
    <cellStyle name="SAPBEXresItem 4 3 2 2 3" xfId="54360"/>
    <cellStyle name="SAPBEXresItem 4 3 2 3" xfId="54361"/>
    <cellStyle name="SAPBEXresItem 4 3 2 3 2" xfId="54362"/>
    <cellStyle name="SAPBEXresItem 4 3 2 3 2 2" xfId="54363"/>
    <cellStyle name="SAPBEXresItem 4 3 2 3 3" xfId="54364"/>
    <cellStyle name="SAPBEXresItem 4 3 2 4" xfId="54365"/>
    <cellStyle name="SAPBEXresItem 4 3 2 4 2" xfId="54366"/>
    <cellStyle name="SAPBEXresItem 4 3 2 5" xfId="54367"/>
    <cellStyle name="SAPBEXresItem 4 3 2 5 2" xfId="54368"/>
    <cellStyle name="SAPBEXresItem 4 3 2 6" xfId="54369"/>
    <cellStyle name="SAPBEXresItem 4 3 3" xfId="54370"/>
    <cellStyle name="SAPBEXresItem 4 3 3 2" xfId="54371"/>
    <cellStyle name="SAPBEXresItem 4 3 3 2 2" xfId="54372"/>
    <cellStyle name="SAPBEXresItem 4 3 3 2 2 2" xfId="54373"/>
    <cellStyle name="SAPBEXresItem 4 3 3 2 3" xfId="54374"/>
    <cellStyle name="SAPBEXresItem 4 3 3 3" xfId="54375"/>
    <cellStyle name="SAPBEXresItem 4 3 3 3 2" xfId="54376"/>
    <cellStyle name="SAPBEXresItem 4 3 3 3 2 2" xfId="54377"/>
    <cellStyle name="SAPBEXresItem 4 3 3 3 3" xfId="54378"/>
    <cellStyle name="SAPBEXresItem 4 3 3 4" xfId="54379"/>
    <cellStyle name="SAPBEXresItem 4 3 3 4 2" xfId="54380"/>
    <cellStyle name="SAPBEXresItem 4 3 3 5" xfId="54381"/>
    <cellStyle name="SAPBEXresItem 4 3 3 5 2" xfId="54382"/>
    <cellStyle name="SAPBEXresItem 4 3 3 6" xfId="54383"/>
    <cellStyle name="SAPBEXresItem 4 3 4" xfId="54384"/>
    <cellStyle name="SAPBEXresItem 4 3 4 2" xfId="54385"/>
    <cellStyle name="SAPBEXresItem 4 3 4 2 2" xfId="54386"/>
    <cellStyle name="SAPBEXresItem 4 3 4 3" xfId="54387"/>
    <cellStyle name="SAPBEXresItem 4 3 5" xfId="54388"/>
    <cellStyle name="SAPBEXresItem 4 3 5 2" xfId="54389"/>
    <cellStyle name="SAPBEXresItem 4 3 5 2 2" xfId="54390"/>
    <cellStyle name="SAPBEXresItem 4 3 5 3" xfId="54391"/>
    <cellStyle name="SAPBEXresItem 4 3 6" xfId="54392"/>
    <cellStyle name="SAPBEXresItem 4 3 6 2" xfId="54393"/>
    <cellStyle name="SAPBEXresItem 4 3 7" xfId="54394"/>
    <cellStyle name="SAPBEXresItem 4 3 7 2" xfId="54395"/>
    <cellStyle name="SAPBEXresItem 4 3 8" xfId="54396"/>
    <cellStyle name="SAPBEXresItem 4 3_Other Benefits Allocation %" xfId="54397"/>
    <cellStyle name="SAPBEXresItem 4 4" xfId="54398"/>
    <cellStyle name="SAPBEXresItem 4 4 2" xfId="54399"/>
    <cellStyle name="SAPBEXresItem 4 4 2 2" xfId="54400"/>
    <cellStyle name="SAPBEXresItem 4 4 2 3" xfId="54401"/>
    <cellStyle name="SAPBEXresItem 4 4 3" xfId="54402"/>
    <cellStyle name="SAPBEXresItem 4 4 4" xfId="54403"/>
    <cellStyle name="SAPBEXresItem 4 5" xfId="54404"/>
    <cellStyle name="SAPBEXresItem 4 5 2" xfId="54405"/>
    <cellStyle name="SAPBEXresItem 4 5 2 2" xfId="54406"/>
    <cellStyle name="SAPBEXresItem 4 5 2 3" xfId="54407"/>
    <cellStyle name="SAPBEXresItem 4 5 3" xfId="54408"/>
    <cellStyle name="SAPBEXresItem 4 5 4" xfId="54409"/>
    <cellStyle name="SAPBEXresItem 4 6" xfId="54410"/>
    <cellStyle name="SAPBEXresItem 4 6 2" xfId="54411"/>
    <cellStyle name="SAPBEXresItem 4 6 2 2" xfId="54412"/>
    <cellStyle name="SAPBEXresItem 4 6 2 3" xfId="54413"/>
    <cellStyle name="SAPBEXresItem 4 6 3" xfId="54414"/>
    <cellStyle name="SAPBEXresItem 4 6 4" xfId="54415"/>
    <cellStyle name="SAPBEXresItem 4 7" xfId="54416"/>
    <cellStyle name="SAPBEXresItem 4 7 2" xfId="54417"/>
    <cellStyle name="SAPBEXresItem 4 7 2 2" xfId="54418"/>
    <cellStyle name="SAPBEXresItem 4 7 3" xfId="54419"/>
    <cellStyle name="SAPBEXresItem 4 8" xfId="54420"/>
    <cellStyle name="SAPBEXresItem 4 8 2" xfId="54421"/>
    <cellStyle name="SAPBEXresItem 4 8 2 2" xfId="54422"/>
    <cellStyle name="SAPBEXresItem 4 8 3" xfId="54423"/>
    <cellStyle name="SAPBEXresItem 4 9" xfId="54424"/>
    <cellStyle name="SAPBEXresItem 4 9 2" xfId="54425"/>
    <cellStyle name="SAPBEXresItem 4 9 2 2" xfId="54426"/>
    <cellStyle name="SAPBEXresItem 4 9 3" xfId="54427"/>
    <cellStyle name="SAPBEXresItem 4_401K Summary" xfId="54428"/>
    <cellStyle name="SAPBEXresItem 40" xfId="54429"/>
    <cellStyle name="SAPBEXresItem 41" xfId="54430"/>
    <cellStyle name="SAPBEXresItem 42" xfId="54431"/>
    <cellStyle name="SAPBEXresItem 43" xfId="54432"/>
    <cellStyle name="SAPBEXresItem 44" xfId="54433"/>
    <cellStyle name="SAPBEXresItem 45" xfId="54434"/>
    <cellStyle name="SAPBEXresItem 46" xfId="54435"/>
    <cellStyle name="SAPBEXresItem 47" xfId="54436"/>
    <cellStyle name="SAPBEXresItem 48" xfId="54437"/>
    <cellStyle name="SAPBEXresItem 5" xfId="54438"/>
    <cellStyle name="SAPBEXresItem 5 2" xfId="54439"/>
    <cellStyle name="SAPBEXresItem 5 2 2" xfId="54440"/>
    <cellStyle name="SAPBEXresItem 5 2 2 2" xfId="54441"/>
    <cellStyle name="SAPBEXresItem 5 2 2 2 2" xfId="54442"/>
    <cellStyle name="SAPBEXresItem 5 2 2 3" xfId="54443"/>
    <cellStyle name="SAPBEXresItem 5 2 3" xfId="54444"/>
    <cellStyle name="SAPBEXresItem 5 2 3 2" xfId="54445"/>
    <cellStyle name="SAPBEXresItem 5 2 3 2 2" xfId="54446"/>
    <cellStyle name="SAPBEXresItem 5 2 3 3" xfId="54447"/>
    <cellStyle name="SAPBEXresItem 5 2 4" xfId="54448"/>
    <cellStyle name="SAPBEXresItem 5 2 4 2" xfId="54449"/>
    <cellStyle name="SAPBEXresItem 5 2 5" xfId="54450"/>
    <cellStyle name="SAPBEXresItem 5 2 5 2" xfId="54451"/>
    <cellStyle name="SAPBEXresItem 5 2 6" xfId="54452"/>
    <cellStyle name="SAPBEXresItem 5 3" xfId="54453"/>
    <cellStyle name="SAPBEXresItem 5 3 2" xfId="54454"/>
    <cellStyle name="SAPBEXresItem 5 3 2 2" xfId="54455"/>
    <cellStyle name="SAPBEXresItem 5 3 2 2 2" xfId="54456"/>
    <cellStyle name="SAPBEXresItem 5 3 2 3" xfId="54457"/>
    <cellStyle name="SAPBEXresItem 5 3 3" xfId="54458"/>
    <cellStyle name="SAPBEXresItem 5 3 3 2" xfId="54459"/>
    <cellStyle name="SAPBEXresItem 5 3 3 2 2" xfId="54460"/>
    <cellStyle name="SAPBEXresItem 5 3 3 3" xfId="54461"/>
    <cellStyle name="SAPBEXresItem 5 3 4" xfId="54462"/>
    <cellStyle name="SAPBEXresItem 5 3 4 2" xfId="54463"/>
    <cellStyle name="SAPBEXresItem 5 3 5" xfId="54464"/>
    <cellStyle name="SAPBEXresItem 5 3 5 2" xfId="54465"/>
    <cellStyle name="SAPBEXresItem 5 3 6" xfId="54466"/>
    <cellStyle name="SAPBEXresItem 5 4" xfId="54467"/>
    <cellStyle name="SAPBEXresItem 5 4 2" xfId="54468"/>
    <cellStyle name="SAPBEXresItem 5 4 2 2" xfId="54469"/>
    <cellStyle name="SAPBEXresItem 5 4 2 2 2" xfId="54470"/>
    <cellStyle name="SAPBEXresItem 5 4 2 3" xfId="54471"/>
    <cellStyle name="SAPBEXresItem 5 4 3" xfId="54472"/>
    <cellStyle name="SAPBEXresItem 5 4 3 2" xfId="54473"/>
    <cellStyle name="SAPBEXresItem 5 4 3 2 2" xfId="54474"/>
    <cellStyle name="SAPBEXresItem 5 4 3 3" xfId="54475"/>
    <cellStyle name="SAPBEXresItem 5 4 4" xfId="54476"/>
    <cellStyle name="SAPBEXresItem 5 4 4 2" xfId="54477"/>
    <cellStyle name="SAPBEXresItem 5 4 5" xfId="54478"/>
    <cellStyle name="SAPBEXresItem 5 4 5 2" xfId="54479"/>
    <cellStyle name="SAPBEXresItem 5 4 6" xfId="54480"/>
    <cellStyle name="SAPBEXresItem 5 5" xfId="54481"/>
    <cellStyle name="SAPBEXresItem 5 5 2" xfId="54482"/>
    <cellStyle name="SAPBEXresItem 5 5 2 2" xfId="54483"/>
    <cellStyle name="SAPBEXresItem 5 5 2 3" xfId="54484"/>
    <cellStyle name="SAPBEXresItem 5 5 3" xfId="54485"/>
    <cellStyle name="SAPBEXresItem 5 5 4" xfId="54486"/>
    <cellStyle name="SAPBEXresItem 5 6" xfId="54487"/>
    <cellStyle name="SAPBEXresItem 5 6 2" xfId="54488"/>
    <cellStyle name="SAPBEXresItem 5 6 2 2" xfId="54489"/>
    <cellStyle name="SAPBEXresItem 5 6 2 3" xfId="54490"/>
    <cellStyle name="SAPBEXresItem 5 6 3" xfId="54491"/>
    <cellStyle name="SAPBEXresItem 5 6 4" xfId="54492"/>
    <cellStyle name="SAPBEXresItem 5 7" xfId="54493"/>
    <cellStyle name="SAPBEXresItem 5 7 2" xfId="54494"/>
    <cellStyle name="SAPBEXresItem 5 7 3" xfId="54495"/>
    <cellStyle name="SAPBEXresItem 5 8" xfId="54496"/>
    <cellStyle name="SAPBEXresItem 5 9" xfId="54497"/>
    <cellStyle name="SAPBEXresItem 5_Other Benefits Allocation %" xfId="54498"/>
    <cellStyle name="SAPBEXresItem 6" xfId="54499"/>
    <cellStyle name="SAPBEXresItem 6 2" xfId="54500"/>
    <cellStyle name="SAPBEXresItem 6 2 2" xfId="54501"/>
    <cellStyle name="SAPBEXresItem 6 2 2 2" xfId="54502"/>
    <cellStyle name="SAPBEXresItem 6 2 2 2 2" xfId="54503"/>
    <cellStyle name="SAPBEXresItem 6 2 2 3" xfId="54504"/>
    <cellStyle name="SAPBEXresItem 6 2 3" xfId="54505"/>
    <cellStyle name="SAPBEXresItem 6 2 3 2" xfId="54506"/>
    <cellStyle name="SAPBEXresItem 6 2 3 2 2" xfId="54507"/>
    <cellStyle name="SAPBEXresItem 6 2 3 3" xfId="54508"/>
    <cellStyle name="SAPBEXresItem 6 2 4" xfId="54509"/>
    <cellStyle name="SAPBEXresItem 6 2 4 2" xfId="54510"/>
    <cellStyle name="SAPBEXresItem 6 2 5" xfId="54511"/>
    <cellStyle name="SAPBEXresItem 6 2 5 2" xfId="54512"/>
    <cellStyle name="SAPBEXresItem 6 2 6" xfId="54513"/>
    <cellStyle name="SAPBEXresItem 6 3" xfId="54514"/>
    <cellStyle name="SAPBEXresItem 6 3 2" xfId="54515"/>
    <cellStyle name="SAPBEXresItem 6 3 2 2" xfId="54516"/>
    <cellStyle name="SAPBEXresItem 6 3 2 2 2" xfId="54517"/>
    <cellStyle name="SAPBEXresItem 6 3 2 3" xfId="54518"/>
    <cellStyle name="SAPBEXresItem 6 3 3" xfId="54519"/>
    <cellStyle name="SAPBEXresItem 6 3 3 2" xfId="54520"/>
    <cellStyle name="SAPBEXresItem 6 3 3 2 2" xfId="54521"/>
    <cellStyle name="SAPBEXresItem 6 3 3 3" xfId="54522"/>
    <cellStyle name="SAPBEXresItem 6 3 4" xfId="54523"/>
    <cellStyle name="SAPBEXresItem 6 3 4 2" xfId="54524"/>
    <cellStyle name="SAPBEXresItem 6 3 5" xfId="54525"/>
    <cellStyle name="SAPBEXresItem 6 3 5 2" xfId="54526"/>
    <cellStyle name="SAPBEXresItem 6 3 6" xfId="54527"/>
    <cellStyle name="SAPBEXresItem 6 4" xfId="54528"/>
    <cellStyle name="SAPBEXresItem 6 4 2" xfId="54529"/>
    <cellStyle name="SAPBEXresItem 6 4 2 2" xfId="54530"/>
    <cellStyle name="SAPBEXresItem 6 4 2 2 2" xfId="54531"/>
    <cellStyle name="SAPBEXresItem 6 4 2 3" xfId="54532"/>
    <cellStyle name="SAPBEXresItem 6 4 3" xfId="54533"/>
    <cellStyle name="SAPBEXresItem 6 4 3 2" xfId="54534"/>
    <cellStyle name="SAPBEXresItem 6 4 3 2 2" xfId="54535"/>
    <cellStyle name="SAPBEXresItem 6 4 3 3" xfId="54536"/>
    <cellStyle name="SAPBEXresItem 6 4 4" xfId="54537"/>
    <cellStyle name="SAPBEXresItem 6 4 4 2" xfId="54538"/>
    <cellStyle name="SAPBEXresItem 6 4 5" xfId="54539"/>
    <cellStyle name="SAPBEXresItem 6 4 5 2" xfId="54540"/>
    <cellStyle name="SAPBEXresItem 6 4 6" xfId="54541"/>
    <cellStyle name="SAPBEXresItem 6 5" xfId="54542"/>
    <cellStyle name="SAPBEXresItem 6 5 2" xfId="54543"/>
    <cellStyle name="SAPBEXresItem 6 5 2 2" xfId="54544"/>
    <cellStyle name="SAPBEXresItem 6 5 2 3" xfId="54545"/>
    <cellStyle name="SAPBEXresItem 6 5 3" xfId="54546"/>
    <cellStyle name="SAPBEXresItem 6 5 4" xfId="54547"/>
    <cellStyle name="SAPBEXresItem 6 6" xfId="54548"/>
    <cellStyle name="SAPBEXresItem 6 6 2" xfId="54549"/>
    <cellStyle name="SAPBEXresItem 6 6 2 2" xfId="54550"/>
    <cellStyle name="SAPBEXresItem 6 6 2 3" xfId="54551"/>
    <cellStyle name="SAPBEXresItem 6 6 3" xfId="54552"/>
    <cellStyle name="SAPBEXresItem 6 6 4" xfId="54553"/>
    <cellStyle name="SAPBEXresItem 6 7" xfId="54554"/>
    <cellStyle name="SAPBEXresItem 6 7 2" xfId="54555"/>
    <cellStyle name="SAPBEXresItem 6 7 3" xfId="54556"/>
    <cellStyle name="SAPBEXresItem 6 8" xfId="54557"/>
    <cellStyle name="SAPBEXresItem 6 9" xfId="54558"/>
    <cellStyle name="SAPBEXresItem 6_Other Benefits Allocation %" xfId="54559"/>
    <cellStyle name="SAPBEXresItem 7" xfId="54560"/>
    <cellStyle name="SAPBEXresItem 7 2" xfId="54561"/>
    <cellStyle name="SAPBEXresItem 7 2 2" xfId="54562"/>
    <cellStyle name="SAPBEXresItem 7 2 2 2" xfId="54563"/>
    <cellStyle name="SAPBEXresItem 7 2 2 2 2" xfId="54564"/>
    <cellStyle name="SAPBEXresItem 7 2 2 3" xfId="54565"/>
    <cellStyle name="SAPBEXresItem 7 2 3" xfId="54566"/>
    <cellStyle name="SAPBEXresItem 7 2 3 2" xfId="54567"/>
    <cellStyle name="SAPBEXresItem 7 2 3 2 2" xfId="54568"/>
    <cellStyle name="SAPBEXresItem 7 2 3 3" xfId="54569"/>
    <cellStyle name="SAPBEXresItem 7 2 4" xfId="54570"/>
    <cellStyle name="SAPBEXresItem 7 2 4 2" xfId="54571"/>
    <cellStyle name="SAPBEXresItem 7 2 5" xfId="54572"/>
    <cellStyle name="SAPBEXresItem 7 2 5 2" xfId="54573"/>
    <cellStyle name="SAPBEXresItem 7 2 6" xfId="54574"/>
    <cellStyle name="SAPBEXresItem 7 3" xfId="54575"/>
    <cellStyle name="SAPBEXresItem 7 3 2" xfId="54576"/>
    <cellStyle name="SAPBEXresItem 7 3 2 2" xfId="54577"/>
    <cellStyle name="SAPBEXresItem 7 3 2 2 2" xfId="54578"/>
    <cellStyle name="SAPBEXresItem 7 3 2 3" xfId="54579"/>
    <cellStyle name="SAPBEXresItem 7 3 3" xfId="54580"/>
    <cellStyle name="SAPBEXresItem 7 3 3 2" xfId="54581"/>
    <cellStyle name="SAPBEXresItem 7 3 3 2 2" xfId="54582"/>
    <cellStyle name="SAPBEXresItem 7 3 3 3" xfId="54583"/>
    <cellStyle name="SAPBEXresItem 7 3 4" xfId="54584"/>
    <cellStyle name="SAPBEXresItem 7 3 4 2" xfId="54585"/>
    <cellStyle name="SAPBEXresItem 7 3 5" xfId="54586"/>
    <cellStyle name="SAPBEXresItem 7 3 5 2" xfId="54587"/>
    <cellStyle name="SAPBEXresItem 7 3 6" xfId="54588"/>
    <cellStyle name="SAPBEXresItem 7 4" xfId="54589"/>
    <cellStyle name="SAPBEXresItem 7 4 2" xfId="54590"/>
    <cellStyle name="SAPBEXresItem 7 4 2 2" xfId="54591"/>
    <cellStyle name="SAPBEXresItem 7 4 2 2 2" xfId="54592"/>
    <cellStyle name="SAPBEXresItem 7 4 2 3" xfId="54593"/>
    <cellStyle name="SAPBEXresItem 7 4 3" xfId="54594"/>
    <cellStyle name="SAPBEXresItem 7 4 3 2" xfId="54595"/>
    <cellStyle name="SAPBEXresItem 7 4 3 2 2" xfId="54596"/>
    <cellStyle name="SAPBEXresItem 7 4 3 3" xfId="54597"/>
    <cellStyle name="SAPBEXresItem 7 4 4" xfId="54598"/>
    <cellStyle name="SAPBEXresItem 7 4 4 2" xfId="54599"/>
    <cellStyle name="SAPBEXresItem 7 4 5" xfId="54600"/>
    <cellStyle name="SAPBEXresItem 7 4 5 2" xfId="54601"/>
    <cellStyle name="SAPBEXresItem 7 4 6" xfId="54602"/>
    <cellStyle name="SAPBEXresItem 7 5" xfId="54603"/>
    <cellStyle name="SAPBEXresItem 7 5 2" xfId="54604"/>
    <cellStyle name="SAPBEXresItem 7 5 2 2" xfId="54605"/>
    <cellStyle name="SAPBEXresItem 7 5 3" xfId="54606"/>
    <cellStyle name="SAPBEXresItem 7 6" xfId="54607"/>
    <cellStyle name="SAPBEXresItem 7_Other Benefits Allocation %" xfId="54608"/>
    <cellStyle name="SAPBEXresItem 8" xfId="54609"/>
    <cellStyle name="SAPBEXresItem 8 2" xfId="54610"/>
    <cellStyle name="SAPBEXresItem 8 2 2" xfId="54611"/>
    <cellStyle name="SAPBEXresItem 8 2 2 2" xfId="54612"/>
    <cellStyle name="SAPBEXresItem 8 2 2 2 2" xfId="54613"/>
    <cellStyle name="SAPBEXresItem 8 2 2 3" xfId="54614"/>
    <cellStyle name="SAPBEXresItem 8 2 3" xfId="54615"/>
    <cellStyle name="SAPBEXresItem 8 2 3 2" xfId="54616"/>
    <cellStyle name="SAPBEXresItem 8 2 3 2 2" xfId="54617"/>
    <cellStyle name="SAPBEXresItem 8 2 3 3" xfId="54618"/>
    <cellStyle name="SAPBEXresItem 8 2 4" xfId="54619"/>
    <cellStyle name="SAPBEXresItem 8 2 4 2" xfId="54620"/>
    <cellStyle name="SAPBEXresItem 8 2 5" xfId="54621"/>
    <cellStyle name="SAPBEXresItem 8 2 5 2" xfId="54622"/>
    <cellStyle name="SAPBEXresItem 8 2 6" xfId="54623"/>
    <cellStyle name="SAPBEXresItem 8 3" xfId="54624"/>
    <cellStyle name="SAPBEXresItem 8 3 2" xfId="54625"/>
    <cellStyle name="SAPBEXresItem 8 3 2 2" xfId="54626"/>
    <cellStyle name="SAPBEXresItem 8 3 2 2 2" xfId="54627"/>
    <cellStyle name="SAPBEXresItem 8 3 2 3" xfId="54628"/>
    <cellStyle name="SAPBEXresItem 8 3 3" xfId="54629"/>
    <cellStyle name="SAPBEXresItem 8 3 3 2" xfId="54630"/>
    <cellStyle name="SAPBEXresItem 8 3 3 2 2" xfId="54631"/>
    <cellStyle name="SAPBEXresItem 8 3 3 3" xfId="54632"/>
    <cellStyle name="SAPBEXresItem 8 3 4" xfId="54633"/>
    <cellStyle name="SAPBEXresItem 8 3 4 2" xfId="54634"/>
    <cellStyle name="SAPBEXresItem 8 3 5" xfId="54635"/>
    <cellStyle name="SAPBEXresItem 8 3 5 2" xfId="54636"/>
    <cellStyle name="SAPBEXresItem 8 3 6" xfId="54637"/>
    <cellStyle name="SAPBEXresItem 8 4" xfId="54638"/>
    <cellStyle name="SAPBEXresItem 8 4 2" xfId="54639"/>
    <cellStyle name="SAPBEXresItem 8 4 2 2" xfId="54640"/>
    <cellStyle name="SAPBEXresItem 8 4 2 2 2" xfId="54641"/>
    <cellStyle name="SAPBEXresItem 8 4 2 3" xfId="54642"/>
    <cellStyle name="SAPBEXresItem 8 4 3" xfId="54643"/>
    <cellStyle name="SAPBEXresItem 8 4 3 2" xfId="54644"/>
    <cellStyle name="SAPBEXresItem 8 4 3 2 2" xfId="54645"/>
    <cellStyle name="SAPBEXresItem 8 4 3 3" xfId="54646"/>
    <cellStyle name="SAPBEXresItem 8 4 4" xfId="54647"/>
    <cellStyle name="SAPBEXresItem 8 4 4 2" xfId="54648"/>
    <cellStyle name="SAPBEXresItem 8 4 5" xfId="54649"/>
    <cellStyle name="SAPBEXresItem 8 4 5 2" xfId="54650"/>
    <cellStyle name="SAPBEXresItem 8 4 6" xfId="54651"/>
    <cellStyle name="SAPBEXresItem 8 5" xfId="54652"/>
    <cellStyle name="SAPBEXresItem 8 5 2" xfId="54653"/>
    <cellStyle name="SAPBEXresItem 8 5 2 2" xfId="54654"/>
    <cellStyle name="SAPBEXresItem 8 5 3" xfId="54655"/>
    <cellStyle name="SAPBEXresItem 8 6" xfId="54656"/>
    <cellStyle name="SAPBEXresItem 8_Other Benefits Allocation %" xfId="54657"/>
    <cellStyle name="SAPBEXresItem 9" xfId="54658"/>
    <cellStyle name="SAPBEXresItem 9 2" xfId="54659"/>
    <cellStyle name="SAPBEXresItem 9 2 2" xfId="54660"/>
    <cellStyle name="SAPBEXresItem 9 2 2 2" xfId="54661"/>
    <cellStyle name="SAPBEXresItem 9 2 2 2 2" xfId="54662"/>
    <cellStyle name="SAPBEXresItem 9 2 2 3" xfId="54663"/>
    <cellStyle name="SAPBEXresItem 9 2 3" xfId="54664"/>
    <cellStyle name="SAPBEXresItem 9 2 3 2" xfId="54665"/>
    <cellStyle name="SAPBEXresItem 9 2 3 2 2" xfId="54666"/>
    <cellStyle name="SAPBEXresItem 9 2 3 3" xfId="54667"/>
    <cellStyle name="SAPBEXresItem 9 2 4" xfId="54668"/>
    <cellStyle name="SAPBEXresItem 9 2 4 2" xfId="54669"/>
    <cellStyle name="SAPBEXresItem 9 2 5" xfId="54670"/>
    <cellStyle name="SAPBEXresItem 9 2 5 2" xfId="54671"/>
    <cellStyle name="SAPBEXresItem 9 2 6" xfId="54672"/>
    <cellStyle name="SAPBEXresItem 9 3" xfId="54673"/>
    <cellStyle name="SAPBEXresItem 9 3 2" xfId="54674"/>
    <cellStyle name="SAPBEXresItem 9 3 2 2" xfId="54675"/>
    <cellStyle name="SAPBEXresItem 9 3 2 2 2" xfId="54676"/>
    <cellStyle name="SAPBEXresItem 9 3 2 3" xfId="54677"/>
    <cellStyle name="SAPBEXresItem 9 3 3" xfId="54678"/>
    <cellStyle name="SAPBEXresItem 9 3 3 2" xfId="54679"/>
    <cellStyle name="SAPBEXresItem 9 3 3 2 2" xfId="54680"/>
    <cellStyle name="SAPBEXresItem 9 3 3 3" xfId="54681"/>
    <cellStyle name="SAPBEXresItem 9 3 4" xfId="54682"/>
    <cellStyle name="SAPBEXresItem 9 3 4 2" xfId="54683"/>
    <cellStyle name="SAPBEXresItem 9 3 5" xfId="54684"/>
    <cellStyle name="SAPBEXresItem 9 3 5 2" xfId="54685"/>
    <cellStyle name="SAPBEXresItem 9 3 6" xfId="54686"/>
    <cellStyle name="SAPBEXresItem 9 4" xfId="54687"/>
    <cellStyle name="SAPBEXresItem 9 4 2" xfId="54688"/>
    <cellStyle name="SAPBEXresItem 9 4 2 2" xfId="54689"/>
    <cellStyle name="SAPBEXresItem 9 4 2 2 2" xfId="54690"/>
    <cellStyle name="SAPBEXresItem 9 4 2 3" xfId="54691"/>
    <cellStyle name="SAPBEXresItem 9 4 3" xfId="54692"/>
    <cellStyle name="SAPBEXresItem 9 4 3 2" xfId="54693"/>
    <cellStyle name="SAPBEXresItem 9 4 3 2 2" xfId="54694"/>
    <cellStyle name="SAPBEXresItem 9 4 3 3" xfId="54695"/>
    <cellStyle name="SAPBEXresItem 9 4 4" xfId="54696"/>
    <cellStyle name="SAPBEXresItem 9 4 4 2" xfId="54697"/>
    <cellStyle name="SAPBEXresItem 9 4 5" xfId="54698"/>
    <cellStyle name="SAPBEXresItem 9 4 5 2" xfId="54699"/>
    <cellStyle name="SAPBEXresItem 9 4 6" xfId="54700"/>
    <cellStyle name="SAPBEXresItem 9 5" xfId="54701"/>
    <cellStyle name="SAPBEXresItem 9 5 2" xfId="54702"/>
    <cellStyle name="SAPBEXresItem 9 5 2 2" xfId="54703"/>
    <cellStyle name="SAPBEXresItem 9 5 3" xfId="54704"/>
    <cellStyle name="SAPBEXresItem 9 6" xfId="54705"/>
    <cellStyle name="SAPBEXresItem 9_Other Benefits Allocation %" xfId="54706"/>
    <cellStyle name="SAPBEXresItem_2016-18 Budget Payroll" xfId="54707"/>
    <cellStyle name="SAPBEXresItemX" xfId="54708"/>
    <cellStyle name="SAPBEXresItemX 10" xfId="54709"/>
    <cellStyle name="SAPBEXresItemX 10 2" xfId="54710"/>
    <cellStyle name="SAPBEXresItemX 10 2 2" xfId="54711"/>
    <cellStyle name="SAPBEXresItemX 10 2 2 2" xfId="54712"/>
    <cellStyle name="SAPBEXresItemX 10 2 2 2 2" xfId="54713"/>
    <cellStyle name="SAPBEXresItemX 10 2 2 3" xfId="54714"/>
    <cellStyle name="SAPBEXresItemX 10 2 3" xfId="54715"/>
    <cellStyle name="SAPBEXresItemX 10 2 3 2" xfId="54716"/>
    <cellStyle name="SAPBEXresItemX 10 2 3 2 2" xfId="54717"/>
    <cellStyle name="SAPBEXresItemX 10 2 3 3" xfId="54718"/>
    <cellStyle name="SAPBEXresItemX 10 2 4" xfId="54719"/>
    <cellStyle name="SAPBEXresItemX 10 2 4 2" xfId="54720"/>
    <cellStyle name="SAPBEXresItemX 10 2 5" xfId="54721"/>
    <cellStyle name="SAPBEXresItemX 10 2 5 2" xfId="54722"/>
    <cellStyle name="SAPBEXresItemX 10 2 6" xfId="54723"/>
    <cellStyle name="SAPBEXresItemX 10 3" xfId="54724"/>
    <cellStyle name="SAPBEXresItemX 10 3 2" xfId="54725"/>
    <cellStyle name="SAPBEXresItemX 10 3 2 2" xfId="54726"/>
    <cellStyle name="SAPBEXresItemX 10 3 2 2 2" xfId="54727"/>
    <cellStyle name="SAPBEXresItemX 10 3 2 3" xfId="54728"/>
    <cellStyle name="SAPBEXresItemX 10 3 3" xfId="54729"/>
    <cellStyle name="SAPBEXresItemX 10 3 3 2" xfId="54730"/>
    <cellStyle name="SAPBEXresItemX 10 3 3 2 2" xfId="54731"/>
    <cellStyle name="SAPBEXresItemX 10 3 3 3" xfId="54732"/>
    <cellStyle name="SAPBEXresItemX 10 3 4" xfId="54733"/>
    <cellStyle name="SAPBEXresItemX 10 3 4 2" xfId="54734"/>
    <cellStyle name="SAPBEXresItemX 10 3 5" xfId="54735"/>
    <cellStyle name="SAPBEXresItemX 10 3 5 2" xfId="54736"/>
    <cellStyle name="SAPBEXresItemX 10 3 6" xfId="54737"/>
    <cellStyle name="SAPBEXresItemX 10 4" xfId="54738"/>
    <cellStyle name="SAPBEXresItemX 10 4 2" xfId="54739"/>
    <cellStyle name="SAPBEXresItemX 10 4 2 2" xfId="54740"/>
    <cellStyle name="SAPBEXresItemX 10 4 2 2 2" xfId="54741"/>
    <cellStyle name="SAPBEXresItemX 10 4 2 3" xfId="54742"/>
    <cellStyle name="SAPBEXresItemX 10 4 3" xfId="54743"/>
    <cellStyle name="SAPBEXresItemX 10 4 3 2" xfId="54744"/>
    <cellStyle name="SAPBEXresItemX 10 4 3 2 2" xfId="54745"/>
    <cellStyle name="SAPBEXresItemX 10 4 3 3" xfId="54746"/>
    <cellStyle name="SAPBEXresItemX 10 4 4" xfId="54747"/>
    <cellStyle name="SAPBEXresItemX 10 4 4 2" xfId="54748"/>
    <cellStyle name="SAPBEXresItemX 10 4 5" xfId="54749"/>
    <cellStyle name="SAPBEXresItemX 10 4 5 2" xfId="54750"/>
    <cellStyle name="SAPBEXresItemX 10 4 6" xfId="54751"/>
    <cellStyle name="SAPBEXresItemX 10 5" xfId="54752"/>
    <cellStyle name="SAPBEXresItemX 10 5 2" xfId="54753"/>
    <cellStyle name="SAPBEXresItemX 10 5 2 2" xfId="54754"/>
    <cellStyle name="SAPBEXresItemX 10 5 3" xfId="54755"/>
    <cellStyle name="SAPBEXresItemX 10 6" xfId="54756"/>
    <cellStyle name="SAPBEXresItemX 10_Other Benefits Allocation %" xfId="54757"/>
    <cellStyle name="SAPBEXresItemX 11" xfId="54758"/>
    <cellStyle name="SAPBEXresItemX 11 2" xfId="54759"/>
    <cellStyle name="SAPBEXresItemX 11 3" xfId="54760"/>
    <cellStyle name="SAPBEXresItemX 11_Other Benefits Allocation %" xfId="54761"/>
    <cellStyle name="SAPBEXresItemX 12" xfId="54762"/>
    <cellStyle name="SAPBEXresItemX 12 2" xfId="54763"/>
    <cellStyle name="SAPBEXresItemX 12 2 2" xfId="54764"/>
    <cellStyle name="SAPBEXresItemX 12 2 2 2" xfId="54765"/>
    <cellStyle name="SAPBEXresItemX 12 2 2 2 2" xfId="54766"/>
    <cellStyle name="SAPBEXresItemX 12 2 2 3" xfId="54767"/>
    <cellStyle name="SAPBEXresItemX 12 2 3" xfId="54768"/>
    <cellStyle name="SAPBEXresItemX 12 2 3 2" xfId="54769"/>
    <cellStyle name="SAPBEXresItemX 12 2 3 2 2" xfId="54770"/>
    <cellStyle name="SAPBEXresItemX 12 2 3 3" xfId="54771"/>
    <cellStyle name="SAPBEXresItemX 12 2 4" xfId="54772"/>
    <cellStyle name="SAPBEXresItemX 12 2 4 2" xfId="54773"/>
    <cellStyle name="SAPBEXresItemX 12 2 5" xfId="54774"/>
    <cellStyle name="SAPBEXresItemX 12 2 5 2" xfId="54775"/>
    <cellStyle name="SAPBEXresItemX 12 2 6" xfId="54776"/>
    <cellStyle name="SAPBEXresItemX 12 3" xfId="54777"/>
    <cellStyle name="SAPBEXresItemX 12 3 2" xfId="54778"/>
    <cellStyle name="SAPBEXresItemX 12 3 2 2" xfId="54779"/>
    <cellStyle name="SAPBEXresItemX 12 3 2 2 2" xfId="54780"/>
    <cellStyle name="SAPBEXresItemX 12 3 2 3" xfId="54781"/>
    <cellStyle name="SAPBEXresItemX 12 3 3" xfId="54782"/>
    <cellStyle name="SAPBEXresItemX 12 3 3 2" xfId="54783"/>
    <cellStyle name="SAPBEXresItemX 12 3 3 2 2" xfId="54784"/>
    <cellStyle name="SAPBEXresItemX 12 3 3 3" xfId="54785"/>
    <cellStyle name="SAPBEXresItemX 12 3 4" xfId="54786"/>
    <cellStyle name="SAPBEXresItemX 12 3 4 2" xfId="54787"/>
    <cellStyle name="SAPBEXresItemX 12 3 5" xfId="54788"/>
    <cellStyle name="SAPBEXresItemX 12 3 5 2" xfId="54789"/>
    <cellStyle name="SAPBEXresItemX 12 3 6" xfId="54790"/>
    <cellStyle name="SAPBEXresItemX 12 4" xfId="54791"/>
    <cellStyle name="SAPBEXresItemX 12 4 2" xfId="54792"/>
    <cellStyle name="SAPBEXresItemX 12 4 2 2" xfId="54793"/>
    <cellStyle name="SAPBEXresItemX 12 4 3" xfId="54794"/>
    <cellStyle name="SAPBEXresItemX 12 5" xfId="54795"/>
    <cellStyle name="SAPBEXresItemX 12 5 2" xfId="54796"/>
    <cellStyle name="SAPBEXresItemX 12 5 2 2" xfId="54797"/>
    <cellStyle name="SAPBEXresItemX 12 5 3" xfId="54798"/>
    <cellStyle name="SAPBEXresItemX 12 6" xfId="54799"/>
    <cellStyle name="SAPBEXresItemX 12 6 2" xfId="54800"/>
    <cellStyle name="SAPBEXresItemX 12 7" xfId="54801"/>
    <cellStyle name="SAPBEXresItemX 12 7 2" xfId="54802"/>
    <cellStyle name="SAPBEXresItemX 12 8" xfId="54803"/>
    <cellStyle name="SAPBEXresItemX 12_Other Benefits Allocation %" xfId="54804"/>
    <cellStyle name="SAPBEXresItemX 13" xfId="54805"/>
    <cellStyle name="SAPBEXresItemX 13 2" xfId="54806"/>
    <cellStyle name="SAPBEXresItemX 13 2 2" xfId="54807"/>
    <cellStyle name="SAPBEXresItemX 13 2 2 2" xfId="54808"/>
    <cellStyle name="SAPBEXresItemX 13 2 3" xfId="54809"/>
    <cellStyle name="SAPBEXresItemX 13 3" xfId="54810"/>
    <cellStyle name="SAPBEXresItemX 13 3 2" xfId="54811"/>
    <cellStyle name="SAPBEXresItemX 13 3 2 2" xfId="54812"/>
    <cellStyle name="SAPBEXresItemX 13 3 3" xfId="54813"/>
    <cellStyle name="SAPBEXresItemX 13 4" xfId="54814"/>
    <cellStyle name="SAPBEXresItemX 13 4 2" xfId="54815"/>
    <cellStyle name="SAPBEXresItemX 13 5" xfId="54816"/>
    <cellStyle name="SAPBEXresItemX 13 5 2" xfId="54817"/>
    <cellStyle name="SAPBEXresItemX 13 6" xfId="54818"/>
    <cellStyle name="SAPBEXresItemX 14" xfId="54819"/>
    <cellStyle name="SAPBEXresItemX 14 2" xfId="54820"/>
    <cellStyle name="SAPBEXresItemX 14 2 2" xfId="54821"/>
    <cellStyle name="SAPBEXresItemX 14 2 2 2" xfId="54822"/>
    <cellStyle name="SAPBEXresItemX 14 2 3" xfId="54823"/>
    <cellStyle name="SAPBEXresItemX 14 3" xfId="54824"/>
    <cellStyle name="SAPBEXresItemX 14 3 2" xfId="54825"/>
    <cellStyle name="SAPBEXresItemX 14 3 2 2" xfId="54826"/>
    <cellStyle name="SAPBEXresItemX 14 3 3" xfId="54827"/>
    <cellStyle name="SAPBEXresItemX 14 4" xfId="54828"/>
    <cellStyle name="SAPBEXresItemX 14 4 2" xfId="54829"/>
    <cellStyle name="SAPBEXresItemX 14 5" xfId="54830"/>
    <cellStyle name="SAPBEXresItemX 14 5 2" xfId="54831"/>
    <cellStyle name="SAPBEXresItemX 14 6" xfId="54832"/>
    <cellStyle name="SAPBEXresItemX 15" xfId="54833"/>
    <cellStyle name="SAPBEXresItemX 15 2" xfId="54834"/>
    <cellStyle name="SAPBEXresItemX 15 2 2" xfId="54835"/>
    <cellStyle name="SAPBEXresItemX 15 2 2 2" xfId="54836"/>
    <cellStyle name="SAPBEXresItemX 15 2 3" xfId="54837"/>
    <cellStyle name="SAPBEXresItemX 15 3" xfId="54838"/>
    <cellStyle name="SAPBEXresItemX 15 3 2" xfId="54839"/>
    <cellStyle name="SAPBEXresItemX 15 3 2 2" xfId="54840"/>
    <cellStyle name="SAPBEXresItemX 15 3 3" xfId="54841"/>
    <cellStyle name="SAPBEXresItemX 15 4" xfId="54842"/>
    <cellStyle name="SAPBEXresItemX 15 4 2" xfId="54843"/>
    <cellStyle name="SAPBEXresItemX 15 5" xfId="54844"/>
    <cellStyle name="SAPBEXresItemX 15 5 2" xfId="54845"/>
    <cellStyle name="SAPBEXresItemX 15 6" xfId="54846"/>
    <cellStyle name="SAPBEXresItemX 16" xfId="54847"/>
    <cellStyle name="SAPBEXresItemX 16 2" xfId="54848"/>
    <cellStyle name="SAPBEXresItemX 16 2 2" xfId="54849"/>
    <cellStyle name="SAPBEXresItemX 16 3" xfId="54850"/>
    <cellStyle name="SAPBEXresItemX 17" xfId="54851"/>
    <cellStyle name="SAPBEXresItemX 17 2" xfId="54852"/>
    <cellStyle name="SAPBEXresItemX 17 2 2" xfId="54853"/>
    <cellStyle name="SAPBEXresItemX 17 3" xfId="54854"/>
    <cellStyle name="SAPBEXresItemX 18" xfId="54855"/>
    <cellStyle name="SAPBEXresItemX 18 2" xfId="54856"/>
    <cellStyle name="SAPBEXresItemX 18 2 2" xfId="54857"/>
    <cellStyle name="SAPBEXresItemX 18 3" xfId="54858"/>
    <cellStyle name="SAPBEXresItemX 19" xfId="54859"/>
    <cellStyle name="SAPBEXresItemX 19 2" xfId="54860"/>
    <cellStyle name="SAPBEXresItemX 19 2 2" xfId="54861"/>
    <cellStyle name="SAPBEXresItemX 19 3" xfId="54862"/>
    <cellStyle name="SAPBEXresItemX 2" xfId="54863"/>
    <cellStyle name="SAPBEXresItemX 2 10" xfId="54864"/>
    <cellStyle name="SAPBEXresItemX 2 10 2" xfId="54865"/>
    <cellStyle name="SAPBEXresItemX 2 10 2 2" xfId="54866"/>
    <cellStyle name="SAPBEXresItemX 2 10 3" xfId="54867"/>
    <cellStyle name="SAPBEXresItemX 2 11" xfId="54868"/>
    <cellStyle name="SAPBEXresItemX 2 11 2" xfId="54869"/>
    <cellStyle name="SAPBEXresItemX 2 11 2 2" xfId="54870"/>
    <cellStyle name="SAPBEXresItemX 2 11 3" xfId="54871"/>
    <cellStyle name="SAPBEXresItemX 2 12" xfId="54872"/>
    <cellStyle name="SAPBEXresItemX 2 12 2" xfId="54873"/>
    <cellStyle name="SAPBEXresItemX 2 12 3" xfId="54874"/>
    <cellStyle name="SAPBEXresItemX 2 13" xfId="54875"/>
    <cellStyle name="SAPBEXresItemX 2 13 2" xfId="54876"/>
    <cellStyle name="SAPBEXresItemX 2 13 3" xfId="54877"/>
    <cellStyle name="SAPBEXresItemX 2 14" xfId="54878"/>
    <cellStyle name="SAPBEXresItemX 2 14 2" xfId="54879"/>
    <cellStyle name="SAPBEXresItemX 2 14 3" xfId="54880"/>
    <cellStyle name="SAPBEXresItemX 2 15" xfId="54881"/>
    <cellStyle name="SAPBEXresItemX 2 16" xfId="54882"/>
    <cellStyle name="SAPBEXresItemX 2 2" xfId="54883"/>
    <cellStyle name="SAPBEXresItemX 2 2 10" xfId="54884"/>
    <cellStyle name="SAPBEXresItemX 2 2 10 2" xfId="54885"/>
    <cellStyle name="SAPBEXresItemX 2 2 10 2 2" xfId="54886"/>
    <cellStyle name="SAPBEXresItemX 2 2 10 3" xfId="54887"/>
    <cellStyle name="SAPBEXresItemX 2 2 11" xfId="54888"/>
    <cellStyle name="SAPBEXresItemX 2 2 11 2" xfId="54889"/>
    <cellStyle name="SAPBEXresItemX 2 2 11 2 2" xfId="54890"/>
    <cellStyle name="SAPBEXresItemX 2 2 11 3" xfId="54891"/>
    <cellStyle name="SAPBEXresItemX 2 2 12" xfId="54892"/>
    <cellStyle name="SAPBEXresItemX 2 2 2" xfId="54893"/>
    <cellStyle name="SAPBEXresItemX 2 2 2 2" xfId="54894"/>
    <cellStyle name="SAPBEXresItemX 2 2 2 2 2" xfId="54895"/>
    <cellStyle name="SAPBEXresItemX 2 2 2 2 2 2" xfId="54896"/>
    <cellStyle name="SAPBEXresItemX 2 2 2 2 2 2 2" xfId="54897"/>
    <cellStyle name="SAPBEXresItemX 2 2 2 2 2 3" xfId="54898"/>
    <cellStyle name="SAPBEXresItemX 2 2 2 2 3" xfId="54899"/>
    <cellStyle name="SAPBEXresItemX 2 2 2 2 3 2" xfId="54900"/>
    <cellStyle name="SAPBEXresItemX 2 2 2 2 3 2 2" xfId="54901"/>
    <cellStyle name="SAPBEXresItemX 2 2 2 2 3 3" xfId="54902"/>
    <cellStyle name="SAPBEXresItemX 2 2 2 2 4" xfId="54903"/>
    <cellStyle name="SAPBEXresItemX 2 2 2 2 4 2" xfId="54904"/>
    <cellStyle name="SAPBEXresItemX 2 2 2 2 5" xfId="54905"/>
    <cellStyle name="SAPBEXresItemX 2 2 2 2 5 2" xfId="54906"/>
    <cellStyle name="SAPBEXresItemX 2 2 2 2 6" xfId="54907"/>
    <cellStyle name="SAPBEXresItemX 2 2 2 3" xfId="54908"/>
    <cellStyle name="SAPBEXresItemX 2 2 2 3 2" xfId="54909"/>
    <cellStyle name="SAPBEXresItemX 2 2 2 3 2 2" xfId="54910"/>
    <cellStyle name="SAPBEXresItemX 2 2 2 3 2 2 2" xfId="54911"/>
    <cellStyle name="SAPBEXresItemX 2 2 2 3 2 3" xfId="54912"/>
    <cellStyle name="SAPBEXresItemX 2 2 2 3 3" xfId="54913"/>
    <cellStyle name="SAPBEXresItemX 2 2 2 3 3 2" xfId="54914"/>
    <cellStyle name="SAPBEXresItemX 2 2 2 3 3 2 2" xfId="54915"/>
    <cellStyle name="SAPBEXresItemX 2 2 2 3 3 3" xfId="54916"/>
    <cellStyle name="SAPBEXresItemX 2 2 2 3 4" xfId="54917"/>
    <cellStyle name="SAPBEXresItemX 2 2 2 3 4 2" xfId="54918"/>
    <cellStyle name="SAPBEXresItemX 2 2 2 3 5" xfId="54919"/>
    <cellStyle name="SAPBEXresItemX 2 2 2 3 5 2" xfId="54920"/>
    <cellStyle name="SAPBEXresItemX 2 2 2 3 6" xfId="54921"/>
    <cellStyle name="SAPBEXresItemX 2 2 2 4" xfId="54922"/>
    <cellStyle name="SAPBEXresItemX 2 2 2 4 2" xfId="54923"/>
    <cellStyle name="SAPBEXresItemX 2 2 2 4 2 2" xfId="54924"/>
    <cellStyle name="SAPBEXresItemX 2 2 2 4 2 3" xfId="54925"/>
    <cellStyle name="SAPBEXresItemX 2 2 2 4 3" xfId="54926"/>
    <cellStyle name="SAPBEXresItemX 2 2 2 4 4" xfId="54927"/>
    <cellStyle name="SAPBEXresItemX 2 2 2 5" xfId="54928"/>
    <cellStyle name="SAPBEXresItemX 2 2 2 5 2" xfId="54929"/>
    <cellStyle name="SAPBEXresItemX 2 2 2 5 2 2" xfId="54930"/>
    <cellStyle name="SAPBEXresItemX 2 2 2 5 2 3" xfId="54931"/>
    <cellStyle name="SAPBEXresItemX 2 2 2 5 3" xfId="54932"/>
    <cellStyle name="SAPBEXresItemX 2 2 2 5 4" xfId="54933"/>
    <cellStyle name="SAPBEXresItemX 2 2 2 6" xfId="54934"/>
    <cellStyle name="SAPBEXresItemX 2 2 2 6 2" xfId="54935"/>
    <cellStyle name="SAPBEXresItemX 2 2 2 6 2 2" xfId="54936"/>
    <cellStyle name="SAPBEXresItemX 2 2 2 6 2 3" xfId="54937"/>
    <cellStyle name="SAPBEXresItemX 2 2 2 6 3" xfId="54938"/>
    <cellStyle name="SAPBEXresItemX 2 2 2 6 4" xfId="54939"/>
    <cellStyle name="SAPBEXresItemX 2 2 2 7" xfId="54940"/>
    <cellStyle name="SAPBEXresItemX 2 2 2 7 2" xfId="54941"/>
    <cellStyle name="SAPBEXresItemX 2 2 2 7 3" xfId="54942"/>
    <cellStyle name="SAPBEXresItemX 2 2 2 8" xfId="54943"/>
    <cellStyle name="SAPBEXresItemX 2 2 2 9" xfId="54944"/>
    <cellStyle name="SAPBEXresItemX 2 2 2_Other Benefits Allocation %" xfId="54945"/>
    <cellStyle name="SAPBEXresItemX 2 2 3" xfId="54946"/>
    <cellStyle name="SAPBEXresItemX 2 2 3 2" xfId="54947"/>
    <cellStyle name="SAPBEXresItemX 2 2 3 2 2" xfId="54948"/>
    <cellStyle name="SAPBEXresItemX 2 2 3 2 2 2" xfId="54949"/>
    <cellStyle name="SAPBEXresItemX 2 2 3 2 2 3" xfId="54950"/>
    <cellStyle name="SAPBEXresItemX 2 2 3 2 3" xfId="54951"/>
    <cellStyle name="SAPBEXresItemX 2 2 3 2 4" xfId="54952"/>
    <cellStyle name="SAPBEXresItemX 2 2 3 3" xfId="54953"/>
    <cellStyle name="SAPBEXresItemX 2 2 3 3 2" xfId="54954"/>
    <cellStyle name="SAPBEXresItemX 2 2 3 3 2 2" xfId="54955"/>
    <cellStyle name="SAPBEXresItemX 2 2 3 3 2 3" xfId="54956"/>
    <cellStyle name="SAPBEXresItemX 2 2 3 3 3" xfId="54957"/>
    <cellStyle name="SAPBEXresItemX 2 2 3 3 4" xfId="54958"/>
    <cellStyle name="SAPBEXresItemX 2 2 3 4" xfId="54959"/>
    <cellStyle name="SAPBEXresItemX 2 2 3 4 2" xfId="54960"/>
    <cellStyle name="SAPBEXresItemX 2 2 3 4 2 2" xfId="54961"/>
    <cellStyle name="SAPBEXresItemX 2 2 3 4 2 3" xfId="54962"/>
    <cellStyle name="SAPBEXresItemX 2 2 3 4 3" xfId="54963"/>
    <cellStyle name="SAPBEXresItemX 2 2 3 4 4" xfId="54964"/>
    <cellStyle name="SAPBEXresItemX 2 2 3 5" xfId="54965"/>
    <cellStyle name="SAPBEXresItemX 2 2 3 5 2" xfId="54966"/>
    <cellStyle name="SAPBEXresItemX 2 2 3 5 2 2" xfId="54967"/>
    <cellStyle name="SAPBEXresItemX 2 2 3 5 2 3" xfId="54968"/>
    <cellStyle name="SAPBEXresItemX 2 2 3 5 3" xfId="54969"/>
    <cellStyle name="SAPBEXresItemX 2 2 3 5 4" xfId="54970"/>
    <cellStyle name="SAPBEXresItemX 2 2 3 6" xfId="54971"/>
    <cellStyle name="SAPBEXresItemX 2 2 3 6 2" xfId="54972"/>
    <cellStyle name="SAPBEXresItemX 2 2 3 6 2 2" xfId="54973"/>
    <cellStyle name="SAPBEXresItemX 2 2 3 6 2 3" xfId="54974"/>
    <cellStyle name="SAPBEXresItemX 2 2 3 6 3" xfId="54975"/>
    <cellStyle name="SAPBEXresItemX 2 2 3 6 4" xfId="54976"/>
    <cellStyle name="SAPBEXresItemX 2 2 3 7" xfId="54977"/>
    <cellStyle name="SAPBEXresItemX 2 2 3 7 2" xfId="54978"/>
    <cellStyle name="SAPBEXresItemX 2 2 3 7 3" xfId="54979"/>
    <cellStyle name="SAPBEXresItemX 2 2 3 8" xfId="54980"/>
    <cellStyle name="SAPBEXresItemX 2 2 3 9" xfId="54981"/>
    <cellStyle name="SAPBEXresItemX 2 2 4" xfId="54982"/>
    <cellStyle name="SAPBEXresItemX 2 2 4 2" xfId="54983"/>
    <cellStyle name="SAPBEXresItemX 2 2 4 2 2" xfId="54984"/>
    <cellStyle name="SAPBEXresItemX 2 2 4 2 2 2" xfId="54985"/>
    <cellStyle name="SAPBEXresItemX 2 2 4 2 2 3" xfId="54986"/>
    <cellStyle name="SAPBEXresItemX 2 2 4 2 3" xfId="54987"/>
    <cellStyle name="SAPBEXresItemX 2 2 4 2 4" xfId="54988"/>
    <cellStyle name="SAPBEXresItemX 2 2 4 3" xfId="54989"/>
    <cellStyle name="SAPBEXresItemX 2 2 4 3 2" xfId="54990"/>
    <cellStyle name="SAPBEXresItemX 2 2 4 3 2 2" xfId="54991"/>
    <cellStyle name="SAPBEXresItemX 2 2 4 3 2 3" xfId="54992"/>
    <cellStyle name="SAPBEXresItemX 2 2 4 3 3" xfId="54993"/>
    <cellStyle name="SAPBEXresItemX 2 2 4 3 4" xfId="54994"/>
    <cellStyle name="SAPBEXresItemX 2 2 4 4" xfId="54995"/>
    <cellStyle name="SAPBEXresItemX 2 2 4 4 2" xfId="54996"/>
    <cellStyle name="SAPBEXresItemX 2 2 4 4 2 2" xfId="54997"/>
    <cellStyle name="SAPBEXresItemX 2 2 4 4 2 3" xfId="54998"/>
    <cellStyle name="SAPBEXresItemX 2 2 4 4 3" xfId="54999"/>
    <cellStyle name="SAPBEXresItemX 2 2 4 4 4" xfId="55000"/>
    <cellStyle name="SAPBEXresItemX 2 2 4 5" xfId="55001"/>
    <cellStyle name="SAPBEXresItemX 2 2 4 5 2" xfId="55002"/>
    <cellStyle name="SAPBEXresItemX 2 2 4 5 2 2" xfId="55003"/>
    <cellStyle name="SAPBEXresItemX 2 2 4 5 2 3" xfId="55004"/>
    <cellStyle name="SAPBEXresItemX 2 2 4 5 3" xfId="55005"/>
    <cellStyle name="SAPBEXresItemX 2 2 4 5 4" xfId="55006"/>
    <cellStyle name="SAPBEXresItemX 2 2 4 6" xfId="55007"/>
    <cellStyle name="SAPBEXresItemX 2 2 4 6 2" xfId="55008"/>
    <cellStyle name="SAPBEXresItemX 2 2 4 6 2 2" xfId="55009"/>
    <cellStyle name="SAPBEXresItemX 2 2 4 6 2 3" xfId="55010"/>
    <cellStyle name="SAPBEXresItemX 2 2 4 6 3" xfId="55011"/>
    <cellStyle name="SAPBEXresItemX 2 2 4 6 4" xfId="55012"/>
    <cellStyle name="SAPBEXresItemX 2 2 4 7" xfId="55013"/>
    <cellStyle name="SAPBEXresItemX 2 2 4 7 2" xfId="55014"/>
    <cellStyle name="SAPBEXresItemX 2 2 4 7 3" xfId="55015"/>
    <cellStyle name="SAPBEXresItemX 2 2 4 8" xfId="55016"/>
    <cellStyle name="SAPBEXresItemX 2 2 4 9" xfId="55017"/>
    <cellStyle name="SAPBEXresItemX 2 2 5" xfId="55018"/>
    <cellStyle name="SAPBEXresItemX 2 2 5 2" xfId="55019"/>
    <cellStyle name="SAPBEXresItemX 2 2 5 2 2" xfId="55020"/>
    <cellStyle name="SAPBEXresItemX 2 2 5 2 3" xfId="55021"/>
    <cellStyle name="SAPBEXresItemX 2 2 5 3" xfId="55022"/>
    <cellStyle name="SAPBEXresItemX 2 2 5 4" xfId="55023"/>
    <cellStyle name="SAPBEXresItemX 2 2 6" xfId="55024"/>
    <cellStyle name="SAPBEXresItemX 2 2 6 2" xfId="55025"/>
    <cellStyle name="SAPBEXresItemX 2 2 6 2 2" xfId="55026"/>
    <cellStyle name="SAPBEXresItemX 2 2 6 2 3" xfId="55027"/>
    <cellStyle name="SAPBEXresItemX 2 2 6 3" xfId="55028"/>
    <cellStyle name="SAPBEXresItemX 2 2 6 4" xfId="55029"/>
    <cellStyle name="SAPBEXresItemX 2 2 7" xfId="55030"/>
    <cellStyle name="SAPBEXresItemX 2 2 7 2" xfId="55031"/>
    <cellStyle name="SAPBEXresItemX 2 2 7 2 2" xfId="55032"/>
    <cellStyle name="SAPBEXresItemX 2 2 7 2 3" xfId="55033"/>
    <cellStyle name="SAPBEXresItemX 2 2 7 3" xfId="55034"/>
    <cellStyle name="SAPBEXresItemX 2 2 7 4" xfId="55035"/>
    <cellStyle name="SAPBEXresItemX 2 2 8" xfId="55036"/>
    <cellStyle name="SAPBEXresItemX 2 2 8 2" xfId="55037"/>
    <cellStyle name="SAPBEXresItemX 2 2 8 2 2" xfId="55038"/>
    <cellStyle name="SAPBEXresItemX 2 2 8 2 3" xfId="55039"/>
    <cellStyle name="SAPBEXresItemX 2 2 8 3" xfId="55040"/>
    <cellStyle name="SAPBEXresItemX 2 2 8 4" xfId="55041"/>
    <cellStyle name="SAPBEXresItemX 2 2 9" xfId="55042"/>
    <cellStyle name="SAPBEXresItemX 2 2 9 2" xfId="55043"/>
    <cellStyle name="SAPBEXresItemX 2 2 9 2 2" xfId="55044"/>
    <cellStyle name="SAPBEXresItemX 2 2 9 2 3" xfId="55045"/>
    <cellStyle name="SAPBEXresItemX 2 2 9 3" xfId="55046"/>
    <cellStyle name="SAPBEXresItemX 2 2 9 4" xfId="55047"/>
    <cellStyle name="SAPBEXresItemX 2 2_Other Benefits Allocation %" xfId="55048"/>
    <cellStyle name="SAPBEXresItemX 2 3" xfId="55049"/>
    <cellStyle name="SAPBEXresItemX 2 3 10" xfId="55050"/>
    <cellStyle name="SAPBEXresItemX 2 3 10 2" xfId="55051"/>
    <cellStyle name="SAPBEXresItemX 2 3 10 2 2" xfId="55052"/>
    <cellStyle name="SAPBEXresItemX 2 3 10 3" xfId="55053"/>
    <cellStyle name="SAPBEXresItemX 2 3 11" xfId="55054"/>
    <cellStyle name="SAPBEXresItemX 2 3 11 2" xfId="55055"/>
    <cellStyle name="SAPBEXresItemX 2 3 11 2 2" xfId="55056"/>
    <cellStyle name="SAPBEXresItemX 2 3 11 3" xfId="55057"/>
    <cellStyle name="SAPBEXresItemX 2 3 12" xfId="55058"/>
    <cellStyle name="SAPBEXresItemX 2 3 2" xfId="55059"/>
    <cellStyle name="SAPBEXresItemX 2 3 2 2" xfId="55060"/>
    <cellStyle name="SAPBEXresItemX 2 3 2 2 2" xfId="55061"/>
    <cellStyle name="SAPBEXresItemX 2 3 2 2 2 2" xfId="55062"/>
    <cellStyle name="SAPBEXresItemX 2 3 2 2 2 2 2" xfId="55063"/>
    <cellStyle name="SAPBEXresItemX 2 3 2 2 2 3" xfId="55064"/>
    <cellStyle name="SAPBEXresItemX 2 3 2 2 3" xfId="55065"/>
    <cellStyle name="SAPBEXresItemX 2 3 2 2 3 2" xfId="55066"/>
    <cellStyle name="SAPBEXresItemX 2 3 2 2 3 2 2" xfId="55067"/>
    <cellStyle name="SAPBEXresItemX 2 3 2 2 3 3" xfId="55068"/>
    <cellStyle name="SAPBEXresItemX 2 3 2 2 4" xfId="55069"/>
    <cellStyle name="SAPBEXresItemX 2 3 2 2 4 2" xfId="55070"/>
    <cellStyle name="SAPBEXresItemX 2 3 2 2 5" xfId="55071"/>
    <cellStyle name="SAPBEXresItemX 2 3 2 2 5 2" xfId="55072"/>
    <cellStyle name="SAPBEXresItemX 2 3 2 2 6" xfId="55073"/>
    <cellStyle name="SAPBEXresItemX 2 3 2 3" xfId="55074"/>
    <cellStyle name="SAPBEXresItemX 2 3 2 3 2" xfId="55075"/>
    <cellStyle name="SAPBEXresItemX 2 3 2 3 2 2" xfId="55076"/>
    <cellStyle name="SAPBEXresItemX 2 3 2 3 2 2 2" xfId="55077"/>
    <cellStyle name="SAPBEXresItemX 2 3 2 3 2 3" xfId="55078"/>
    <cellStyle name="SAPBEXresItemX 2 3 2 3 3" xfId="55079"/>
    <cellStyle name="SAPBEXresItemX 2 3 2 3 3 2" xfId="55080"/>
    <cellStyle name="SAPBEXresItemX 2 3 2 3 3 2 2" xfId="55081"/>
    <cellStyle name="SAPBEXresItemX 2 3 2 3 3 3" xfId="55082"/>
    <cellStyle name="SAPBEXresItemX 2 3 2 3 4" xfId="55083"/>
    <cellStyle name="SAPBEXresItemX 2 3 2 3 4 2" xfId="55084"/>
    <cellStyle name="SAPBEXresItemX 2 3 2 3 5" xfId="55085"/>
    <cellStyle name="SAPBEXresItemX 2 3 2 3 5 2" xfId="55086"/>
    <cellStyle name="SAPBEXresItemX 2 3 2 3 6" xfId="55087"/>
    <cellStyle name="SAPBEXresItemX 2 3 2 4" xfId="55088"/>
    <cellStyle name="SAPBEXresItemX 2 3 2 4 2" xfId="55089"/>
    <cellStyle name="SAPBEXresItemX 2 3 2 4 2 2" xfId="55090"/>
    <cellStyle name="SAPBEXresItemX 2 3 2 4 3" xfId="55091"/>
    <cellStyle name="SAPBEXresItemX 2 3 2 5" xfId="55092"/>
    <cellStyle name="SAPBEXresItemX 2 3 2 5 2" xfId="55093"/>
    <cellStyle name="SAPBEXresItemX 2 3 2 5 2 2" xfId="55094"/>
    <cellStyle name="SAPBEXresItemX 2 3 2 5 3" xfId="55095"/>
    <cellStyle name="SAPBEXresItemX 2 3 2 6" xfId="55096"/>
    <cellStyle name="SAPBEXresItemX 2 3 2 6 2" xfId="55097"/>
    <cellStyle name="SAPBEXresItemX 2 3 2 7" xfId="55098"/>
    <cellStyle name="SAPBEXresItemX 2 3 2 7 2" xfId="55099"/>
    <cellStyle name="SAPBEXresItemX 2 3 2 8" xfId="55100"/>
    <cellStyle name="SAPBEXresItemX 2 3 2_Other Benefits Allocation %" xfId="55101"/>
    <cellStyle name="SAPBEXresItemX 2 3 3" xfId="55102"/>
    <cellStyle name="SAPBEXresItemX 2 3 3 2" xfId="55103"/>
    <cellStyle name="SAPBEXresItemX 2 3 3 2 2" xfId="55104"/>
    <cellStyle name="SAPBEXresItemX 2 3 3 2 3" xfId="55105"/>
    <cellStyle name="SAPBEXresItemX 2 3 3 3" xfId="55106"/>
    <cellStyle name="SAPBEXresItemX 2 3 3 4" xfId="55107"/>
    <cellStyle name="SAPBEXresItemX 2 3 4" xfId="55108"/>
    <cellStyle name="SAPBEXresItemX 2 3 4 2" xfId="55109"/>
    <cellStyle name="SAPBEXresItemX 2 3 4 2 2" xfId="55110"/>
    <cellStyle name="SAPBEXresItemX 2 3 4 2 3" xfId="55111"/>
    <cellStyle name="SAPBEXresItemX 2 3 4 3" xfId="55112"/>
    <cellStyle name="SAPBEXresItemX 2 3 4 4" xfId="55113"/>
    <cellStyle name="SAPBEXresItemX 2 3 5" xfId="55114"/>
    <cellStyle name="SAPBEXresItemX 2 3 5 2" xfId="55115"/>
    <cellStyle name="SAPBEXresItemX 2 3 5 2 2" xfId="55116"/>
    <cellStyle name="SAPBEXresItemX 2 3 5 2 3" xfId="55117"/>
    <cellStyle name="SAPBEXresItemX 2 3 5 3" xfId="55118"/>
    <cellStyle name="SAPBEXresItemX 2 3 5 4" xfId="55119"/>
    <cellStyle name="SAPBEXresItemX 2 3 6" xfId="55120"/>
    <cellStyle name="SAPBEXresItemX 2 3 6 2" xfId="55121"/>
    <cellStyle name="SAPBEXresItemX 2 3 6 2 2" xfId="55122"/>
    <cellStyle name="SAPBEXresItemX 2 3 6 2 3" xfId="55123"/>
    <cellStyle name="SAPBEXresItemX 2 3 6 3" xfId="55124"/>
    <cellStyle name="SAPBEXresItemX 2 3 6 4" xfId="55125"/>
    <cellStyle name="SAPBEXresItemX 2 3 7" xfId="55126"/>
    <cellStyle name="SAPBEXresItemX 2 3 7 2" xfId="55127"/>
    <cellStyle name="SAPBEXresItemX 2 3 7 2 2" xfId="55128"/>
    <cellStyle name="SAPBEXresItemX 2 3 7 3" xfId="55129"/>
    <cellStyle name="SAPBEXresItemX 2 3 8" xfId="55130"/>
    <cellStyle name="SAPBEXresItemX 2 3 8 2" xfId="55131"/>
    <cellStyle name="SAPBEXresItemX 2 3 8 2 2" xfId="55132"/>
    <cellStyle name="SAPBEXresItemX 2 3 8 3" xfId="55133"/>
    <cellStyle name="SAPBEXresItemX 2 3 9" xfId="55134"/>
    <cellStyle name="SAPBEXresItemX 2 3 9 2" xfId="55135"/>
    <cellStyle name="SAPBEXresItemX 2 3 9 2 2" xfId="55136"/>
    <cellStyle name="SAPBEXresItemX 2 3 9 3" xfId="55137"/>
    <cellStyle name="SAPBEXresItemX 2 3_Other Benefits Allocation %" xfId="55138"/>
    <cellStyle name="SAPBEXresItemX 2 4" xfId="55139"/>
    <cellStyle name="SAPBEXresItemX 2 4 2" xfId="55140"/>
    <cellStyle name="SAPBEXresItemX 2 4 2 2" xfId="55141"/>
    <cellStyle name="SAPBEXresItemX 2 4 2 2 2" xfId="55142"/>
    <cellStyle name="SAPBEXresItemX 2 4 2 2 3" xfId="55143"/>
    <cellStyle name="SAPBEXresItemX 2 4 2 3" xfId="55144"/>
    <cellStyle name="SAPBEXresItemX 2 4 2 4" xfId="55145"/>
    <cellStyle name="SAPBEXresItemX 2 4 3" xfId="55146"/>
    <cellStyle name="SAPBEXresItemX 2 4 3 2" xfId="55147"/>
    <cellStyle name="SAPBEXresItemX 2 4 3 2 2" xfId="55148"/>
    <cellStyle name="SAPBEXresItemX 2 4 3 2 3" xfId="55149"/>
    <cellStyle name="SAPBEXresItemX 2 4 3 3" xfId="55150"/>
    <cellStyle name="SAPBEXresItemX 2 4 3 4" xfId="55151"/>
    <cellStyle name="SAPBEXresItemX 2 4 4" xfId="55152"/>
    <cellStyle name="SAPBEXresItemX 2 4 4 2" xfId="55153"/>
    <cellStyle name="SAPBEXresItemX 2 4 4 2 2" xfId="55154"/>
    <cellStyle name="SAPBEXresItemX 2 4 4 2 3" xfId="55155"/>
    <cellStyle name="SAPBEXresItemX 2 4 4 3" xfId="55156"/>
    <cellStyle name="SAPBEXresItemX 2 4 4 4" xfId="55157"/>
    <cellStyle name="SAPBEXresItemX 2 4 5" xfId="55158"/>
    <cellStyle name="SAPBEXresItemX 2 4 5 2" xfId="55159"/>
    <cellStyle name="SAPBEXresItemX 2 4 5 2 2" xfId="55160"/>
    <cellStyle name="SAPBEXresItemX 2 4 5 2 3" xfId="55161"/>
    <cellStyle name="SAPBEXresItemX 2 4 5 3" xfId="55162"/>
    <cellStyle name="SAPBEXresItemX 2 4 5 4" xfId="55163"/>
    <cellStyle name="SAPBEXresItemX 2 4 6" xfId="55164"/>
    <cellStyle name="SAPBEXresItemX 2 4 6 2" xfId="55165"/>
    <cellStyle name="SAPBEXresItemX 2 4 6 2 2" xfId="55166"/>
    <cellStyle name="SAPBEXresItemX 2 4 6 2 3" xfId="55167"/>
    <cellStyle name="SAPBEXresItemX 2 4 6 3" xfId="55168"/>
    <cellStyle name="SAPBEXresItemX 2 4 6 4" xfId="55169"/>
    <cellStyle name="SAPBEXresItemX 2 4 7" xfId="55170"/>
    <cellStyle name="SAPBEXresItemX 2 4 7 2" xfId="55171"/>
    <cellStyle name="SAPBEXresItemX 2 4 7 3" xfId="55172"/>
    <cellStyle name="SAPBEXresItemX 2 4 8" xfId="55173"/>
    <cellStyle name="SAPBEXresItemX 2 4 9" xfId="55174"/>
    <cellStyle name="SAPBEXresItemX 2 5" xfId="55175"/>
    <cellStyle name="SAPBEXresItemX 2 5 2" xfId="55176"/>
    <cellStyle name="SAPBEXresItemX 2 5 2 2" xfId="55177"/>
    <cellStyle name="SAPBEXresItemX 2 5 2 2 2" xfId="55178"/>
    <cellStyle name="SAPBEXresItemX 2 5 2 2 2 2" xfId="55179"/>
    <cellStyle name="SAPBEXresItemX 2 5 2 2 3" xfId="55180"/>
    <cellStyle name="SAPBEXresItemX 2 5 2 3" xfId="55181"/>
    <cellStyle name="SAPBEXresItemX 2 5 2 3 2" xfId="55182"/>
    <cellStyle name="SAPBEXresItemX 2 5 2 3 2 2" xfId="55183"/>
    <cellStyle name="SAPBEXresItemX 2 5 2 3 3" xfId="55184"/>
    <cellStyle name="SAPBEXresItemX 2 5 2 4" xfId="55185"/>
    <cellStyle name="SAPBEXresItemX 2 5 2 4 2" xfId="55186"/>
    <cellStyle name="SAPBEXresItemX 2 5 2 5" xfId="55187"/>
    <cellStyle name="SAPBEXresItemX 2 5 2 5 2" xfId="55188"/>
    <cellStyle name="SAPBEXresItemX 2 5 2 6" xfId="55189"/>
    <cellStyle name="SAPBEXresItemX 2 5 3" xfId="55190"/>
    <cellStyle name="SAPBEXresItemX 2 5 3 2" xfId="55191"/>
    <cellStyle name="SAPBEXresItemX 2 5 3 2 2" xfId="55192"/>
    <cellStyle name="SAPBEXresItemX 2 5 3 2 2 2" xfId="55193"/>
    <cellStyle name="SAPBEXresItemX 2 5 3 2 3" xfId="55194"/>
    <cellStyle name="SAPBEXresItemX 2 5 3 3" xfId="55195"/>
    <cellStyle name="SAPBEXresItemX 2 5 3 3 2" xfId="55196"/>
    <cellStyle name="SAPBEXresItemX 2 5 3 3 2 2" xfId="55197"/>
    <cellStyle name="SAPBEXresItemX 2 5 3 3 3" xfId="55198"/>
    <cellStyle name="SAPBEXresItemX 2 5 3 4" xfId="55199"/>
    <cellStyle name="SAPBEXresItemX 2 5 3 4 2" xfId="55200"/>
    <cellStyle name="SAPBEXresItemX 2 5 3 5" xfId="55201"/>
    <cellStyle name="SAPBEXresItemX 2 5 3 5 2" xfId="55202"/>
    <cellStyle name="SAPBEXresItemX 2 5 3 6" xfId="55203"/>
    <cellStyle name="SAPBEXresItemX 2 5 4" xfId="55204"/>
    <cellStyle name="SAPBEXresItemX 2 5 4 2" xfId="55205"/>
    <cellStyle name="SAPBEXresItemX 2 5 4 2 2" xfId="55206"/>
    <cellStyle name="SAPBEXresItemX 2 5 4 2 3" xfId="55207"/>
    <cellStyle name="SAPBEXresItemX 2 5 4 3" xfId="55208"/>
    <cellStyle name="SAPBEXresItemX 2 5 4 4" xfId="55209"/>
    <cellStyle name="SAPBEXresItemX 2 5 5" xfId="55210"/>
    <cellStyle name="SAPBEXresItemX 2 5 5 2" xfId="55211"/>
    <cellStyle name="SAPBEXresItemX 2 5 5 2 2" xfId="55212"/>
    <cellStyle name="SAPBEXresItemX 2 5 5 2 3" xfId="55213"/>
    <cellStyle name="SAPBEXresItemX 2 5 5 3" xfId="55214"/>
    <cellStyle name="SAPBEXresItemX 2 5 5 4" xfId="55215"/>
    <cellStyle name="SAPBEXresItemX 2 5 6" xfId="55216"/>
    <cellStyle name="SAPBEXresItemX 2 5 6 2" xfId="55217"/>
    <cellStyle name="SAPBEXresItemX 2 5 6 2 2" xfId="55218"/>
    <cellStyle name="SAPBEXresItemX 2 5 6 2 3" xfId="55219"/>
    <cellStyle name="SAPBEXresItemX 2 5 6 3" xfId="55220"/>
    <cellStyle name="SAPBEXresItemX 2 5 6 4" xfId="55221"/>
    <cellStyle name="SAPBEXresItemX 2 5 7" xfId="55222"/>
    <cellStyle name="SAPBEXresItemX 2 5 7 2" xfId="55223"/>
    <cellStyle name="SAPBEXresItemX 2 5 7 3" xfId="55224"/>
    <cellStyle name="SAPBEXresItemX 2 5 8" xfId="55225"/>
    <cellStyle name="SAPBEXresItemX 2 5 9" xfId="55226"/>
    <cellStyle name="SAPBEXresItemX 2 5_Other Benefits Allocation %" xfId="55227"/>
    <cellStyle name="SAPBEXresItemX 2 6" xfId="55228"/>
    <cellStyle name="SAPBEXresItemX 2 6 2" xfId="55229"/>
    <cellStyle name="SAPBEXresItemX 2 6 2 2" xfId="55230"/>
    <cellStyle name="SAPBEXresItemX 2 6 2 3" xfId="55231"/>
    <cellStyle name="SAPBEXresItemX 2 6 3" xfId="55232"/>
    <cellStyle name="SAPBEXresItemX 2 6 4" xfId="55233"/>
    <cellStyle name="SAPBEXresItemX 2 7" xfId="55234"/>
    <cellStyle name="SAPBEXresItemX 2 7 2" xfId="55235"/>
    <cellStyle name="SAPBEXresItemX 2 7 2 2" xfId="55236"/>
    <cellStyle name="SAPBEXresItemX 2 7 2 3" xfId="55237"/>
    <cellStyle name="SAPBEXresItemX 2 7 3" xfId="55238"/>
    <cellStyle name="SAPBEXresItemX 2 7 4" xfId="55239"/>
    <cellStyle name="SAPBEXresItemX 2 8" xfId="55240"/>
    <cellStyle name="SAPBEXresItemX 2 8 2" xfId="55241"/>
    <cellStyle name="SAPBEXresItemX 2 8 2 2" xfId="55242"/>
    <cellStyle name="SAPBEXresItemX 2 8 2 3" xfId="55243"/>
    <cellStyle name="SAPBEXresItemX 2 8 3" xfId="55244"/>
    <cellStyle name="SAPBEXresItemX 2 8 4" xfId="55245"/>
    <cellStyle name="SAPBEXresItemX 2 9" xfId="55246"/>
    <cellStyle name="SAPBEXresItemX 2 9 2" xfId="55247"/>
    <cellStyle name="SAPBEXresItemX 2 9 2 2" xfId="55248"/>
    <cellStyle name="SAPBEXresItemX 2 9 2 3" xfId="55249"/>
    <cellStyle name="SAPBEXresItemX 2 9 3" xfId="55250"/>
    <cellStyle name="SAPBEXresItemX 2 9 4" xfId="55251"/>
    <cellStyle name="SAPBEXresItemX 2_401K Summary" xfId="55252"/>
    <cellStyle name="SAPBEXresItemX 20" xfId="55253"/>
    <cellStyle name="SAPBEXresItemX 20 2" xfId="55254"/>
    <cellStyle name="SAPBEXresItemX 20 2 2" xfId="55255"/>
    <cellStyle name="SAPBEXresItemX 20 3" xfId="55256"/>
    <cellStyle name="SAPBEXresItemX 21" xfId="55257"/>
    <cellStyle name="SAPBEXresItemX 21 2" xfId="55258"/>
    <cellStyle name="SAPBEXresItemX 21 2 2" xfId="55259"/>
    <cellStyle name="SAPBEXresItemX 21 3" xfId="55260"/>
    <cellStyle name="SAPBEXresItemX 22" xfId="55261"/>
    <cellStyle name="SAPBEXresItemX 22 2" xfId="55262"/>
    <cellStyle name="SAPBEXresItemX 22 2 2" xfId="55263"/>
    <cellStyle name="SAPBEXresItemX 22 3" xfId="55264"/>
    <cellStyle name="SAPBEXresItemX 23" xfId="55265"/>
    <cellStyle name="SAPBEXresItemX 23 2" xfId="55266"/>
    <cellStyle name="SAPBEXresItemX 23 2 2" xfId="55267"/>
    <cellStyle name="SAPBEXresItemX 23 3" xfId="55268"/>
    <cellStyle name="SAPBEXresItemX 24" xfId="55269"/>
    <cellStyle name="SAPBEXresItemX 24 2" xfId="55270"/>
    <cellStyle name="SAPBEXresItemX 24 2 2" xfId="55271"/>
    <cellStyle name="SAPBEXresItemX 24 3" xfId="55272"/>
    <cellStyle name="SAPBEXresItemX 25" xfId="55273"/>
    <cellStyle name="SAPBEXresItemX 25 2" xfId="55274"/>
    <cellStyle name="SAPBEXresItemX 25 2 2" xfId="55275"/>
    <cellStyle name="SAPBEXresItemX 25 3" xfId="55276"/>
    <cellStyle name="SAPBEXresItemX 26" xfId="55277"/>
    <cellStyle name="SAPBEXresItemX 26 2" xfId="55278"/>
    <cellStyle name="SAPBEXresItemX 26 2 2" xfId="55279"/>
    <cellStyle name="SAPBEXresItemX 26 3" xfId="55280"/>
    <cellStyle name="SAPBEXresItemX 27" xfId="55281"/>
    <cellStyle name="SAPBEXresItemX 27 2" xfId="55282"/>
    <cellStyle name="SAPBEXresItemX 27 2 2" xfId="55283"/>
    <cellStyle name="SAPBEXresItemX 27 3" xfId="55284"/>
    <cellStyle name="SAPBEXresItemX 28" xfId="55285"/>
    <cellStyle name="SAPBEXresItemX 28 2" xfId="55286"/>
    <cellStyle name="SAPBEXresItemX 29" xfId="55287"/>
    <cellStyle name="SAPBEXresItemX 29 2" xfId="55288"/>
    <cellStyle name="SAPBEXresItemX 3" xfId="55289"/>
    <cellStyle name="SAPBEXresItemX 3 10" xfId="55290"/>
    <cellStyle name="SAPBEXresItemX 3 10 2" xfId="55291"/>
    <cellStyle name="SAPBEXresItemX 3 10 2 2" xfId="55292"/>
    <cellStyle name="SAPBEXresItemX 3 10 3" xfId="55293"/>
    <cellStyle name="SAPBEXresItemX 3 11" xfId="55294"/>
    <cellStyle name="SAPBEXresItemX 3 11 2" xfId="55295"/>
    <cellStyle name="SAPBEXresItemX 3 11 2 2" xfId="55296"/>
    <cellStyle name="SAPBEXresItemX 3 11 3" xfId="55297"/>
    <cellStyle name="SAPBEXresItemX 3 12" xfId="55298"/>
    <cellStyle name="SAPBEXresItemX 3 2" xfId="55299"/>
    <cellStyle name="SAPBEXresItemX 3 2 2" xfId="55300"/>
    <cellStyle name="SAPBEXresItemX 3 2 2 2" xfId="55301"/>
    <cellStyle name="SAPBEXresItemX 3 2 2 2 2" xfId="55302"/>
    <cellStyle name="SAPBEXresItemX 3 2 2 2 3" xfId="55303"/>
    <cellStyle name="SAPBEXresItemX 3 2 2 3" xfId="55304"/>
    <cellStyle name="SAPBEXresItemX 3 2 2 4" xfId="55305"/>
    <cellStyle name="SAPBEXresItemX 3 2 3" xfId="55306"/>
    <cellStyle name="SAPBEXresItemX 3 2 3 2" xfId="55307"/>
    <cellStyle name="SAPBEXresItemX 3 2 3 2 2" xfId="55308"/>
    <cellStyle name="SAPBEXresItemX 3 2 3 2 3" xfId="55309"/>
    <cellStyle name="SAPBEXresItemX 3 2 3 3" xfId="55310"/>
    <cellStyle name="SAPBEXresItemX 3 2 3 4" xfId="55311"/>
    <cellStyle name="SAPBEXresItemX 3 2 4" xfId="55312"/>
    <cellStyle name="SAPBEXresItemX 3 2 4 2" xfId="55313"/>
    <cellStyle name="SAPBEXresItemX 3 2 4 2 2" xfId="55314"/>
    <cellStyle name="SAPBEXresItemX 3 2 4 2 3" xfId="55315"/>
    <cellStyle name="SAPBEXresItemX 3 2 4 3" xfId="55316"/>
    <cellStyle name="SAPBEXresItemX 3 2 4 4" xfId="55317"/>
    <cellStyle name="SAPBEXresItemX 3 2 5" xfId="55318"/>
    <cellStyle name="SAPBEXresItemX 3 2 5 2" xfId="55319"/>
    <cellStyle name="SAPBEXresItemX 3 2 5 2 2" xfId="55320"/>
    <cellStyle name="SAPBEXresItemX 3 2 5 2 3" xfId="55321"/>
    <cellStyle name="SAPBEXresItemX 3 2 5 3" xfId="55322"/>
    <cellStyle name="SAPBEXresItemX 3 2 5 4" xfId="55323"/>
    <cellStyle name="SAPBEXresItemX 3 2 6" xfId="55324"/>
    <cellStyle name="SAPBEXresItemX 3 2 6 2" xfId="55325"/>
    <cellStyle name="SAPBEXresItemX 3 2 6 2 2" xfId="55326"/>
    <cellStyle name="SAPBEXresItemX 3 2 6 2 3" xfId="55327"/>
    <cellStyle name="SAPBEXresItemX 3 2 6 3" xfId="55328"/>
    <cellStyle name="SAPBEXresItemX 3 2 6 4" xfId="55329"/>
    <cellStyle name="SAPBEXresItemX 3 2 7" xfId="55330"/>
    <cellStyle name="SAPBEXresItemX 3 2 7 2" xfId="55331"/>
    <cellStyle name="SAPBEXresItemX 3 2 7 3" xfId="55332"/>
    <cellStyle name="SAPBEXresItemX 3 2 8" xfId="55333"/>
    <cellStyle name="SAPBEXresItemX 3 2 9" xfId="55334"/>
    <cellStyle name="SAPBEXresItemX 3 3" xfId="55335"/>
    <cellStyle name="SAPBEXresItemX 3 3 2" xfId="55336"/>
    <cellStyle name="SAPBEXresItemX 3 3 2 2" xfId="55337"/>
    <cellStyle name="SAPBEXresItemX 3 3 2 2 2" xfId="55338"/>
    <cellStyle name="SAPBEXresItemX 3 3 2 2 2 2" xfId="55339"/>
    <cellStyle name="SAPBEXresItemX 3 3 2 2 3" xfId="55340"/>
    <cellStyle name="SAPBEXresItemX 3 3 2 3" xfId="55341"/>
    <cellStyle name="SAPBEXresItemX 3 3 2 3 2" xfId="55342"/>
    <cellStyle name="SAPBEXresItemX 3 3 2 3 2 2" xfId="55343"/>
    <cellStyle name="SAPBEXresItemX 3 3 2 3 3" xfId="55344"/>
    <cellStyle name="SAPBEXresItemX 3 3 2 4" xfId="55345"/>
    <cellStyle name="SAPBEXresItemX 3 3 2 4 2" xfId="55346"/>
    <cellStyle name="SAPBEXresItemX 3 3 2 5" xfId="55347"/>
    <cellStyle name="SAPBEXresItemX 3 3 2 5 2" xfId="55348"/>
    <cellStyle name="SAPBEXresItemX 3 3 2 6" xfId="55349"/>
    <cellStyle name="SAPBEXresItemX 3 3 3" xfId="55350"/>
    <cellStyle name="SAPBEXresItemX 3 3 3 2" xfId="55351"/>
    <cellStyle name="SAPBEXresItemX 3 3 3 2 2" xfId="55352"/>
    <cellStyle name="SAPBEXresItemX 3 3 3 2 2 2" xfId="55353"/>
    <cellStyle name="SAPBEXresItemX 3 3 3 2 3" xfId="55354"/>
    <cellStyle name="SAPBEXresItemX 3 3 3 3" xfId="55355"/>
    <cellStyle name="SAPBEXresItemX 3 3 3 3 2" xfId="55356"/>
    <cellStyle name="SAPBEXresItemX 3 3 3 3 2 2" xfId="55357"/>
    <cellStyle name="SAPBEXresItemX 3 3 3 3 3" xfId="55358"/>
    <cellStyle name="SAPBEXresItemX 3 3 3 4" xfId="55359"/>
    <cellStyle name="SAPBEXresItemX 3 3 3 4 2" xfId="55360"/>
    <cellStyle name="SAPBEXresItemX 3 3 3 5" xfId="55361"/>
    <cellStyle name="SAPBEXresItemX 3 3 3 5 2" xfId="55362"/>
    <cellStyle name="SAPBEXresItemX 3 3 3 6" xfId="55363"/>
    <cellStyle name="SAPBEXresItemX 3 3 4" xfId="55364"/>
    <cellStyle name="SAPBEXresItemX 3 3 4 2" xfId="55365"/>
    <cellStyle name="SAPBEXresItemX 3 3 4 2 2" xfId="55366"/>
    <cellStyle name="SAPBEXresItemX 3 3 4 2 3" xfId="55367"/>
    <cellStyle name="SAPBEXresItemX 3 3 4 3" xfId="55368"/>
    <cellStyle name="SAPBEXresItemX 3 3 4 4" xfId="55369"/>
    <cellStyle name="SAPBEXresItemX 3 3 5" xfId="55370"/>
    <cellStyle name="SAPBEXresItemX 3 3 5 2" xfId="55371"/>
    <cellStyle name="SAPBEXresItemX 3 3 5 2 2" xfId="55372"/>
    <cellStyle name="SAPBEXresItemX 3 3 5 2 3" xfId="55373"/>
    <cellStyle name="SAPBEXresItemX 3 3 5 3" xfId="55374"/>
    <cellStyle name="SAPBEXresItemX 3 3 5 4" xfId="55375"/>
    <cellStyle name="SAPBEXresItemX 3 3 6" xfId="55376"/>
    <cellStyle name="SAPBEXresItemX 3 3 6 2" xfId="55377"/>
    <cellStyle name="SAPBEXresItemX 3 3 6 2 2" xfId="55378"/>
    <cellStyle name="SAPBEXresItemX 3 3 6 2 3" xfId="55379"/>
    <cellStyle name="SAPBEXresItemX 3 3 6 3" xfId="55380"/>
    <cellStyle name="SAPBEXresItemX 3 3 6 4" xfId="55381"/>
    <cellStyle name="SAPBEXresItemX 3 3 7" xfId="55382"/>
    <cellStyle name="SAPBEXresItemX 3 3 7 2" xfId="55383"/>
    <cellStyle name="SAPBEXresItemX 3 3 7 3" xfId="55384"/>
    <cellStyle name="SAPBEXresItemX 3 3 8" xfId="55385"/>
    <cellStyle name="SAPBEXresItemX 3 3 9" xfId="55386"/>
    <cellStyle name="SAPBEXresItemX 3 3_Other Benefits Allocation %" xfId="55387"/>
    <cellStyle name="SAPBEXresItemX 3 4" xfId="55388"/>
    <cellStyle name="SAPBEXresItemX 3 4 2" xfId="55389"/>
    <cellStyle name="SAPBEXresItemX 3 4 2 2" xfId="55390"/>
    <cellStyle name="SAPBEXresItemX 3 4 2 2 2" xfId="55391"/>
    <cellStyle name="SAPBEXresItemX 3 4 2 2 3" xfId="55392"/>
    <cellStyle name="SAPBEXresItemX 3 4 2 3" xfId="55393"/>
    <cellStyle name="SAPBEXresItemX 3 4 2 4" xfId="55394"/>
    <cellStyle name="SAPBEXresItemX 3 4 3" xfId="55395"/>
    <cellStyle name="SAPBEXresItemX 3 4 3 2" xfId="55396"/>
    <cellStyle name="SAPBEXresItemX 3 4 3 2 2" xfId="55397"/>
    <cellStyle name="SAPBEXresItemX 3 4 3 2 3" xfId="55398"/>
    <cellStyle name="SAPBEXresItemX 3 4 3 3" xfId="55399"/>
    <cellStyle name="SAPBEXresItemX 3 4 3 4" xfId="55400"/>
    <cellStyle name="SAPBEXresItemX 3 4 4" xfId="55401"/>
    <cellStyle name="SAPBEXresItemX 3 4 4 2" xfId="55402"/>
    <cellStyle name="SAPBEXresItemX 3 4 4 2 2" xfId="55403"/>
    <cellStyle name="SAPBEXresItemX 3 4 4 2 3" xfId="55404"/>
    <cellStyle name="SAPBEXresItemX 3 4 4 3" xfId="55405"/>
    <cellStyle name="SAPBEXresItemX 3 4 4 4" xfId="55406"/>
    <cellStyle name="SAPBEXresItemX 3 4 5" xfId="55407"/>
    <cellStyle name="SAPBEXresItemX 3 4 5 2" xfId="55408"/>
    <cellStyle name="SAPBEXresItemX 3 4 5 2 2" xfId="55409"/>
    <cellStyle name="SAPBEXresItemX 3 4 5 2 3" xfId="55410"/>
    <cellStyle name="SAPBEXresItemX 3 4 5 3" xfId="55411"/>
    <cellStyle name="SAPBEXresItemX 3 4 5 4" xfId="55412"/>
    <cellStyle name="SAPBEXresItemX 3 4 6" xfId="55413"/>
    <cellStyle name="SAPBEXresItemX 3 4 6 2" xfId="55414"/>
    <cellStyle name="SAPBEXresItemX 3 4 6 2 2" xfId="55415"/>
    <cellStyle name="SAPBEXresItemX 3 4 6 2 3" xfId="55416"/>
    <cellStyle name="SAPBEXresItemX 3 4 6 3" xfId="55417"/>
    <cellStyle name="SAPBEXresItemX 3 4 6 4" xfId="55418"/>
    <cellStyle name="SAPBEXresItemX 3 4 7" xfId="55419"/>
    <cellStyle name="SAPBEXresItemX 3 4 7 2" xfId="55420"/>
    <cellStyle name="SAPBEXresItemX 3 4 7 3" xfId="55421"/>
    <cellStyle name="SAPBEXresItemX 3 4 8" xfId="55422"/>
    <cellStyle name="SAPBEXresItemX 3 4 9" xfId="55423"/>
    <cellStyle name="SAPBEXresItemX 3 5" xfId="55424"/>
    <cellStyle name="SAPBEXresItemX 3 5 2" xfId="55425"/>
    <cellStyle name="SAPBEXresItemX 3 5 2 2" xfId="55426"/>
    <cellStyle name="SAPBEXresItemX 3 5 2 3" xfId="55427"/>
    <cellStyle name="SAPBEXresItemX 3 5 3" xfId="55428"/>
    <cellStyle name="SAPBEXresItemX 3 5 4" xfId="55429"/>
    <cellStyle name="SAPBEXresItemX 3 6" xfId="55430"/>
    <cellStyle name="SAPBEXresItemX 3 6 2" xfId="55431"/>
    <cellStyle name="SAPBEXresItemX 3 6 2 2" xfId="55432"/>
    <cellStyle name="SAPBEXresItemX 3 6 2 3" xfId="55433"/>
    <cellStyle name="SAPBEXresItemX 3 6 3" xfId="55434"/>
    <cellStyle name="SAPBEXresItemX 3 6 4" xfId="55435"/>
    <cellStyle name="SAPBEXresItemX 3 7" xfId="55436"/>
    <cellStyle name="SAPBEXresItemX 3 7 2" xfId="55437"/>
    <cellStyle name="SAPBEXresItemX 3 7 2 2" xfId="55438"/>
    <cellStyle name="SAPBEXresItemX 3 7 2 3" xfId="55439"/>
    <cellStyle name="SAPBEXresItemX 3 7 3" xfId="55440"/>
    <cellStyle name="SAPBEXresItemX 3 7 4" xfId="55441"/>
    <cellStyle name="SAPBEXresItemX 3 8" xfId="55442"/>
    <cellStyle name="SAPBEXresItemX 3 8 2" xfId="55443"/>
    <cellStyle name="SAPBEXresItemX 3 8 2 2" xfId="55444"/>
    <cellStyle name="SAPBEXresItemX 3 8 2 3" xfId="55445"/>
    <cellStyle name="SAPBEXresItemX 3 8 3" xfId="55446"/>
    <cellStyle name="SAPBEXresItemX 3 8 4" xfId="55447"/>
    <cellStyle name="SAPBEXresItemX 3 9" xfId="55448"/>
    <cellStyle name="SAPBEXresItemX 3 9 2" xfId="55449"/>
    <cellStyle name="SAPBEXresItemX 3 9 2 2" xfId="55450"/>
    <cellStyle name="SAPBEXresItemX 3 9 2 3" xfId="55451"/>
    <cellStyle name="SAPBEXresItemX 3 9 3" xfId="55452"/>
    <cellStyle name="SAPBEXresItemX 3 9 4" xfId="55453"/>
    <cellStyle name="SAPBEXresItemX 3_401K Summary" xfId="55454"/>
    <cellStyle name="SAPBEXresItemX 30" xfId="55455"/>
    <cellStyle name="SAPBEXresItemX 30 2" xfId="55456"/>
    <cellStyle name="SAPBEXresItemX 31" xfId="55457"/>
    <cellStyle name="SAPBEXresItemX 31 2" xfId="55458"/>
    <cellStyle name="SAPBEXresItemX 32" xfId="55459"/>
    <cellStyle name="SAPBEXresItemX 32 2" xfId="55460"/>
    <cellStyle name="SAPBEXresItemX 33" xfId="55461"/>
    <cellStyle name="SAPBEXresItemX 33 2" xfId="55462"/>
    <cellStyle name="SAPBEXresItemX 34" xfId="55463"/>
    <cellStyle name="SAPBEXresItemX 34 2" xfId="55464"/>
    <cellStyle name="SAPBEXresItemX 35" xfId="55465"/>
    <cellStyle name="SAPBEXresItemX 36" xfId="55466"/>
    <cellStyle name="SAPBEXresItemX 37" xfId="55467"/>
    <cellStyle name="SAPBEXresItemX 38" xfId="55468"/>
    <cellStyle name="SAPBEXresItemX 39" xfId="55469"/>
    <cellStyle name="SAPBEXresItemX 4" xfId="55470"/>
    <cellStyle name="SAPBEXresItemX 4 10" xfId="55471"/>
    <cellStyle name="SAPBEXresItemX 4 10 2" xfId="55472"/>
    <cellStyle name="SAPBEXresItemX 4 10 2 2" xfId="55473"/>
    <cellStyle name="SAPBEXresItemX 4 10 3" xfId="55474"/>
    <cellStyle name="SAPBEXresItemX 4 11" xfId="55475"/>
    <cellStyle name="SAPBEXresItemX 4 11 2" xfId="55476"/>
    <cellStyle name="SAPBEXresItemX 4 11 2 2" xfId="55477"/>
    <cellStyle name="SAPBEXresItemX 4 11 3" xfId="55478"/>
    <cellStyle name="SAPBEXresItemX 4 12" xfId="55479"/>
    <cellStyle name="SAPBEXresItemX 4 12 2" xfId="55480"/>
    <cellStyle name="SAPBEXresItemX 4 13" xfId="55481"/>
    <cellStyle name="SAPBEXresItemX 4 2" xfId="55482"/>
    <cellStyle name="SAPBEXresItemX 4 2 2" xfId="55483"/>
    <cellStyle name="SAPBEXresItemX 4 2 2 2" xfId="55484"/>
    <cellStyle name="SAPBEXresItemX 4 2 2 3" xfId="55485"/>
    <cellStyle name="SAPBEXresItemX 4 2 3" xfId="55486"/>
    <cellStyle name="SAPBEXresItemX 4 2 4" xfId="55487"/>
    <cellStyle name="SAPBEXresItemX 4 2_Other Benefits Allocation %" xfId="55488"/>
    <cellStyle name="SAPBEXresItemX 4 3" xfId="55489"/>
    <cellStyle name="SAPBEXresItemX 4 3 2" xfId="55490"/>
    <cellStyle name="SAPBEXresItemX 4 3 2 2" xfId="55491"/>
    <cellStyle name="SAPBEXresItemX 4 3 2 2 2" xfId="55492"/>
    <cellStyle name="SAPBEXresItemX 4 3 2 2 2 2" xfId="55493"/>
    <cellStyle name="SAPBEXresItemX 4 3 2 2 3" xfId="55494"/>
    <cellStyle name="SAPBEXresItemX 4 3 2 3" xfId="55495"/>
    <cellStyle name="SAPBEXresItemX 4 3 2 3 2" xfId="55496"/>
    <cellStyle name="SAPBEXresItemX 4 3 2 3 2 2" xfId="55497"/>
    <cellStyle name="SAPBEXresItemX 4 3 2 3 3" xfId="55498"/>
    <cellStyle name="SAPBEXresItemX 4 3 2 4" xfId="55499"/>
    <cellStyle name="SAPBEXresItemX 4 3 2 4 2" xfId="55500"/>
    <cellStyle name="SAPBEXresItemX 4 3 2 5" xfId="55501"/>
    <cellStyle name="SAPBEXresItemX 4 3 2 5 2" xfId="55502"/>
    <cellStyle name="SAPBEXresItemX 4 3 2 6" xfId="55503"/>
    <cellStyle name="SAPBEXresItemX 4 3 3" xfId="55504"/>
    <cellStyle name="SAPBEXresItemX 4 3 3 2" xfId="55505"/>
    <cellStyle name="SAPBEXresItemX 4 3 3 2 2" xfId="55506"/>
    <cellStyle name="SAPBEXresItemX 4 3 3 2 2 2" xfId="55507"/>
    <cellStyle name="SAPBEXresItemX 4 3 3 2 3" xfId="55508"/>
    <cellStyle name="SAPBEXresItemX 4 3 3 3" xfId="55509"/>
    <cellStyle name="SAPBEXresItemX 4 3 3 3 2" xfId="55510"/>
    <cellStyle name="SAPBEXresItemX 4 3 3 3 2 2" xfId="55511"/>
    <cellStyle name="SAPBEXresItemX 4 3 3 3 3" xfId="55512"/>
    <cellStyle name="SAPBEXresItemX 4 3 3 4" xfId="55513"/>
    <cellStyle name="SAPBEXresItemX 4 3 3 4 2" xfId="55514"/>
    <cellStyle name="SAPBEXresItemX 4 3 3 5" xfId="55515"/>
    <cellStyle name="SAPBEXresItemX 4 3 3 5 2" xfId="55516"/>
    <cellStyle name="SAPBEXresItemX 4 3 3 6" xfId="55517"/>
    <cellStyle name="SAPBEXresItemX 4 3 4" xfId="55518"/>
    <cellStyle name="SAPBEXresItemX 4 3 4 2" xfId="55519"/>
    <cellStyle name="SAPBEXresItemX 4 3 4 2 2" xfId="55520"/>
    <cellStyle name="SAPBEXresItemX 4 3 4 3" xfId="55521"/>
    <cellStyle name="SAPBEXresItemX 4 3 5" xfId="55522"/>
    <cellStyle name="SAPBEXresItemX 4 3 5 2" xfId="55523"/>
    <cellStyle name="SAPBEXresItemX 4 3 5 2 2" xfId="55524"/>
    <cellStyle name="SAPBEXresItemX 4 3 5 3" xfId="55525"/>
    <cellStyle name="SAPBEXresItemX 4 3 6" xfId="55526"/>
    <cellStyle name="SAPBEXresItemX 4 3 6 2" xfId="55527"/>
    <cellStyle name="SAPBEXresItemX 4 3 7" xfId="55528"/>
    <cellStyle name="SAPBEXresItemX 4 3 7 2" xfId="55529"/>
    <cellStyle name="SAPBEXresItemX 4 3 8" xfId="55530"/>
    <cellStyle name="SAPBEXresItemX 4 3_Other Benefits Allocation %" xfId="55531"/>
    <cellStyle name="SAPBEXresItemX 4 4" xfId="55532"/>
    <cellStyle name="SAPBEXresItemX 4 4 2" xfId="55533"/>
    <cellStyle name="SAPBEXresItemX 4 4 2 2" xfId="55534"/>
    <cellStyle name="SAPBEXresItemX 4 4 2 3" xfId="55535"/>
    <cellStyle name="SAPBEXresItemX 4 4 3" xfId="55536"/>
    <cellStyle name="SAPBEXresItemX 4 4 4" xfId="55537"/>
    <cellStyle name="SAPBEXresItemX 4 5" xfId="55538"/>
    <cellStyle name="SAPBEXresItemX 4 5 2" xfId="55539"/>
    <cellStyle name="SAPBEXresItemX 4 5 2 2" xfId="55540"/>
    <cellStyle name="SAPBEXresItemX 4 5 2 3" xfId="55541"/>
    <cellStyle name="SAPBEXresItemX 4 5 3" xfId="55542"/>
    <cellStyle name="SAPBEXresItemX 4 5 4" xfId="55543"/>
    <cellStyle name="SAPBEXresItemX 4 6" xfId="55544"/>
    <cellStyle name="SAPBEXresItemX 4 6 2" xfId="55545"/>
    <cellStyle name="SAPBEXresItemX 4 6 2 2" xfId="55546"/>
    <cellStyle name="SAPBEXresItemX 4 6 2 3" xfId="55547"/>
    <cellStyle name="SAPBEXresItemX 4 6 3" xfId="55548"/>
    <cellStyle name="SAPBEXresItemX 4 6 4" xfId="55549"/>
    <cellStyle name="SAPBEXresItemX 4 7" xfId="55550"/>
    <cellStyle name="SAPBEXresItemX 4 7 2" xfId="55551"/>
    <cellStyle name="SAPBEXresItemX 4 7 2 2" xfId="55552"/>
    <cellStyle name="SAPBEXresItemX 4 7 3" xfId="55553"/>
    <cellStyle name="SAPBEXresItemX 4 8" xfId="55554"/>
    <cellStyle name="SAPBEXresItemX 4 8 2" xfId="55555"/>
    <cellStyle name="SAPBEXresItemX 4 8 2 2" xfId="55556"/>
    <cellStyle name="SAPBEXresItemX 4 8 3" xfId="55557"/>
    <cellStyle name="SAPBEXresItemX 4 9" xfId="55558"/>
    <cellStyle name="SAPBEXresItemX 4 9 2" xfId="55559"/>
    <cellStyle name="SAPBEXresItemX 4 9 2 2" xfId="55560"/>
    <cellStyle name="SAPBEXresItemX 4 9 3" xfId="55561"/>
    <cellStyle name="SAPBEXresItemX 4_401K Summary" xfId="55562"/>
    <cellStyle name="SAPBEXresItemX 40" xfId="55563"/>
    <cellStyle name="SAPBEXresItemX 41" xfId="55564"/>
    <cellStyle name="SAPBEXresItemX 42" xfId="55565"/>
    <cellStyle name="SAPBEXresItemX 43" xfId="55566"/>
    <cellStyle name="SAPBEXresItemX 44" xfId="55567"/>
    <cellStyle name="SAPBEXresItemX 45" xfId="55568"/>
    <cellStyle name="SAPBEXresItemX 46" xfId="55569"/>
    <cellStyle name="SAPBEXresItemX 47" xfId="55570"/>
    <cellStyle name="SAPBEXresItemX 48" xfId="55571"/>
    <cellStyle name="SAPBEXresItemX 5" xfId="55572"/>
    <cellStyle name="SAPBEXresItemX 5 2" xfId="55573"/>
    <cellStyle name="SAPBEXresItemX 5 2 2" xfId="55574"/>
    <cellStyle name="SAPBEXresItemX 5 2 2 2" xfId="55575"/>
    <cellStyle name="SAPBEXresItemX 5 2 2 2 2" xfId="55576"/>
    <cellStyle name="SAPBEXresItemX 5 2 2 3" xfId="55577"/>
    <cellStyle name="SAPBEXresItemX 5 2 3" xfId="55578"/>
    <cellStyle name="SAPBEXresItemX 5 2 3 2" xfId="55579"/>
    <cellStyle name="SAPBEXresItemX 5 2 3 2 2" xfId="55580"/>
    <cellStyle name="SAPBEXresItemX 5 2 3 3" xfId="55581"/>
    <cellStyle name="SAPBEXresItemX 5 2 4" xfId="55582"/>
    <cellStyle name="SAPBEXresItemX 5 2 4 2" xfId="55583"/>
    <cellStyle name="SAPBEXresItemX 5 2 5" xfId="55584"/>
    <cellStyle name="SAPBEXresItemX 5 2 5 2" xfId="55585"/>
    <cellStyle name="SAPBEXresItemX 5 2 6" xfId="55586"/>
    <cellStyle name="SAPBEXresItemX 5 3" xfId="55587"/>
    <cellStyle name="SAPBEXresItemX 5 3 2" xfId="55588"/>
    <cellStyle name="SAPBEXresItemX 5 3 2 2" xfId="55589"/>
    <cellStyle name="SAPBEXresItemX 5 3 2 2 2" xfId="55590"/>
    <cellStyle name="SAPBEXresItemX 5 3 2 3" xfId="55591"/>
    <cellStyle name="SAPBEXresItemX 5 3 3" xfId="55592"/>
    <cellStyle name="SAPBEXresItemX 5 3 3 2" xfId="55593"/>
    <cellStyle name="SAPBEXresItemX 5 3 3 2 2" xfId="55594"/>
    <cellStyle name="SAPBEXresItemX 5 3 3 3" xfId="55595"/>
    <cellStyle name="SAPBEXresItemX 5 3 4" xfId="55596"/>
    <cellStyle name="SAPBEXresItemX 5 3 4 2" xfId="55597"/>
    <cellStyle name="SAPBEXresItemX 5 3 5" xfId="55598"/>
    <cellStyle name="SAPBEXresItemX 5 3 5 2" xfId="55599"/>
    <cellStyle name="SAPBEXresItemX 5 3 6" xfId="55600"/>
    <cellStyle name="SAPBEXresItemX 5 4" xfId="55601"/>
    <cellStyle name="SAPBEXresItemX 5 4 2" xfId="55602"/>
    <cellStyle name="SAPBEXresItemX 5 4 2 2" xfId="55603"/>
    <cellStyle name="SAPBEXresItemX 5 4 2 2 2" xfId="55604"/>
    <cellStyle name="SAPBEXresItemX 5 4 2 3" xfId="55605"/>
    <cellStyle name="SAPBEXresItemX 5 4 3" xfId="55606"/>
    <cellStyle name="SAPBEXresItemX 5 4 3 2" xfId="55607"/>
    <cellStyle name="SAPBEXresItemX 5 4 3 2 2" xfId="55608"/>
    <cellStyle name="SAPBEXresItemX 5 4 3 3" xfId="55609"/>
    <cellStyle name="SAPBEXresItemX 5 4 4" xfId="55610"/>
    <cellStyle name="SAPBEXresItemX 5 4 4 2" xfId="55611"/>
    <cellStyle name="SAPBEXresItemX 5 4 5" xfId="55612"/>
    <cellStyle name="SAPBEXresItemX 5 4 5 2" xfId="55613"/>
    <cellStyle name="SAPBEXresItemX 5 4 6" xfId="55614"/>
    <cellStyle name="SAPBEXresItemX 5 5" xfId="55615"/>
    <cellStyle name="SAPBEXresItemX 5 5 2" xfId="55616"/>
    <cellStyle name="SAPBEXresItemX 5 5 2 2" xfId="55617"/>
    <cellStyle name="SAPBEXresItemX 5 5 2 3" xfId="55618"/>
    <cellStyle name="SAPBEXresItemX 5 5 3" xfId="55619"/>
    <cellStyle name="SAPBEXresItemX 5 5 4" xfId="55620"/>
    <cellStyle name="SAPBEXresItemX 5 6" xfId="55621"/>
    <cellStyle name="SAPBEXresItemX 5 6 2" xfId="55622"/>
    <cellStyle name="SAPBEXresItemX 5 6 2 2" xfId="55623"/>
    <cellStyle name="SAPBEXresItemX 5 6 2 3" xfId="55624"/>
    <cellStyle name="SAPBEXresItemX 5 6 3" xfId="55625"/>
    <cellStyle name="SAPBEXresItemX 5 6 4" xfId="55626"/>
    <cellStyle name="SAPBEXresItemX 5 7" xfId="55627"/>
    <cellStyle name="SAPBEXresItemX 5 7 2" xfId="55628"/>
    <cellStyle name="SAPBEXresItemX 5 7 3" xfId="55629"/>
    <cellStyle name="SAPBEXresItemX 5 8" xfId="55630"/>
    <cellStyle name="SAPBEXresItemX 5 9" xfId="55631"/>
    <cellStyle name="SAPBEXresItemX 5_Other Benefits Allocation %" xfId="55632"/>
    <cellStyle name="SAPBEXresItemX 6" xfId="55633"/>
    <cellStyle name="SAPBEXresItemX 6 2" xfId="55634"/>
    <cellStyle name="SAPBEXresItemX 6 2 2" xfId="55635"/>
    <cellStyle name="SAPBEXresItemX 6 2 2 2" xfId="55636"/>
    <cellStyle name="SAPBEXresItemX 6 2 2 2 2" xfId="55637"/>
    <cellStyle name="SAPBEXresItemX 6 2 2 3" xfId="55638"/>
    <cellStyle name="SAPBEXresItemX 6 2 3" xfId="55639"/>
    <cellStyle name="SAPBEXresItemX 6 2 3 2" xfId="55640"/>
    <cellStyle name="SAPBEXresItemX 6 2 3 2 2" xfId="55641"/>
    <cellStyle name="SAPBEXresItemX 6 2 3 3" xfId="55642"/>
    <cellStyle name="SAPBEXresItemX 6 2 4" xfId="55643"/>
    <cellStyle name="SAPBEXresItemX 6 2 4 2" xfId="55644"/>
    <cellStyle name="SAPBEXresItemX 6 2 5" xfId="55645"/>
    <cellStyle name="SAPBEXresItemX 6 2 5 2" xfId="55646"/>
    <cellStyle name="SAPBEXresItemX 6 2 6" xfId="55647"/>
    <cellStyle name="SAPBEXresItemX 6 3" xfId="55648"/>
    <cellStyle name="SAPBEXresItemX 6 3 2" xfId="55649"/>
    <cellStyle name="SAPBEXresItemX 6 3 2 2" xfId="55650"/>
    <cellStyle name="SAPBEXresItemX 6 3 2 2 2" xfId="55651"/>
    <cellStyle name="SAPBEXresItemX 6 3 2 3" xfId="55652"/>
    <cellStyle name="SAPBEXresItemX 6 3 3" xfId="55653"/>
    <cellStyle name="SAPBEXresItemX 6 3 3 2" xfId="55654"/>
    <cellStyle name="SAPBEXresItemX 6 3 3 2 2" xfId="55655"/>
    <cellStyle name="SAPBEXresItemX 6 3 3 3" xfId="55656"/>
    <cellStyle name="SAPBEXresItemX 6 3 4" xfId="55657"/>
    <cellStyle name="SAPBEXresItemX 6 3 4 2" xfId="55658"/>
    <cellStyle name="SAPBEXresItemX 6 3 5" xfId="55659"/>
    <cellStyle name="SAPBEXresItemX 6 3 5 2" xfId="55660"/>
    <cellStyle name="SAPBEXresItemX 6 3 6" xfId="55661"/>
    <cellStyle name="SAPBEXresItemX 6 4" xfId="55662"/>
    <cellStyle name="SAPBEXresItemX 6 4 2" xfId="55663"/>
    <cellStyle name="SAPBEXresItemX 6 4 2 2" xfId="55664"/>
    <cellStyle name="SAPBEXresItemX 6 4 2 2 2" xfId="55665"/>
    <cellStyle name="SAPBEXresItemX 6 4 2 3" xfId="55666"/>
    <cellStyle name="SAPBEXresItemX 6 4 3" xfId="55667"/>
    <cellStyle name="SAPBEXresItemX 6 4 3 2" xfId="55668"/>
    <cellStyle name="SAPBEXresItemX 6 4 3 2 2" xfId="55669"/>
    <cellStyle name="SAPBEXresItemX 6 4 3 3" xfId="55670"/>
    <cellStyle name="SAPBEXresItemX 6 4 4" xfId="55671"/>
    <cellStyle name="SAPBEXresItemX 6 4 4 2" xfId="55672"/>
    <cellStyle name="SAPBEXresItemX 6 4 5" xfId="55673"/>
    <cellStyle name="SAPBEXresItemX 6 4 5 2" xfId="55674"/>
    <cellStyle name="SAPBEXresItemX 6 4 6" xfId="55675"/>
    <cellStyle name="SAPBEXresItemX 6 5" xfId="55676"/>
    <cellStyle name="SAPBEXresItemX 6 5 2" xfId="55677"/>
    <cellStyle name="SAPBEXresItemX 6 5 2 2" xfId="55678"/>
    <cellStyle name="SAPBEXresItemX 6 5 2 3" xfId="55679"/>
    <cellStyle name="SAPBEXresItemX 6 5 3" xfId="55680"/>
    <cellStyle name="SAPBEXresItemX 6 5 4" xfId="55681"/>
    <cellStyle name="SAPBEXresItemX 6 6" xfId="55682"/>
    <cellStyle name="SAPBEXresItemX 6 6 2" xfId="55683"/>
    <cellStyle name="SAPBEXresItemX 6 6 2 2" xfId="55684"/>
    <cellStyle name="SAPBEXresItemX 6 6 2 3" xfId="55685"/>
    <cellStyle name="SAPBEXresItemX 6 6 3" xfId="55686"/>
    <cellStyle name="SAPBEXresItemX 6 6 4" xfId="55687"/>
    <cellStyle name="SAPBEXresItemX 6 7" xfId="55688"/>
    <cellStyle name="SAPBEXresItemX 6 7 2" xfId="55689"/>
    <cellStyle name="SAPBEXresItemX 6 7 3" xfId="55690"/>
    <cellStyle name="SAPBEXresItemX 6 8" xfId="55691"/>
    <cellStyle name="SAPBEXresItemX 6 9" xfId="55692"/>
    <cellStyle name="SAPBEXresItemX 6_Other Benefits Allocation %" xfId="55693"/>
    <cellStyle name="SAPBEXresItemX 7" xfId="55694"/>
    <cellStyle name="SAPBEXresItemX 7 2" xfId="55695"/>
    <cellStyle name="SAPBEXresItemX 7 2 2" xfId="55696"/>
    <cellStyle name="SAPBEXresItemX 7 2 2 2" xfId="55697"/>
    <cellStyle name="SAPBEXresItemX 7 2 2 2 2" xfId="55698"/>
    <cellStyle name="SAPBEXresItemX 7 2 2 3" xfId="55699"/>
    <cellStyle name="SAPBEXresItemX 7 2 3" xfId="55700"/>
    <cellStyle name="SAPBEXresItemX 7 2 3 2" xfId="55701"/>
    <cellStyle name="SAPBEXresItemX 7 2 3 2 2" xfId="55702"/>
    <cellStyle name="SAPBEXresItemX 7 2 3 3" xfId="55703"/>
    <cellStyle name="SAPBEXresItemX 7 2 4" xfId="55704"/>
    <cellStyle name="SAPBEXresItemX 7 2 4 2" xfId="55705"/>
    <cellStyle name="SAPBEXresItemX 7 2 5" xfId="55706"/>
    <cellStyle name="SAPBEXresItemX 7 2 5 2" xfId="55707"/>
    <cellStyle name="SAPBEXresItemX 7 2 6" xfId="55708"/>
    <cellStyle name="SAPBEXresItemX 7 3" xfId="55709"/>
    <cellStyle name="SAPBEXresItemX 7 3 2" xfId="55710"/>
    <cellStyle name="SAPBEXresItemX 7 3 2 2" xfId="55711"/>
    <cellStyle name="SAPBEXresItemX 7 3 2 2 2" xfId="55712"/>
    <cellStyle name="SAPBEXresItemX 7 3 2 3" xfId="55713"/>
    <cellStyle name="SAPBEXresItemX 7 3 3" xfId="55714"/>
    <cellStyle name="SAPBEXresItemX 7 3 3 2" xfId="55715"/>
    <cellStyle name="SAPBEXresItemX 7 3 3 2 2" xfId="55716"/>
    <cellStyle name="SAPBEXresItemX 7 3 3 3" xfId="55717"/>
    <cellStyle name="SAPBEXresItemX 7 3 4" xfId="55718"/>
    <cellStyle name="SAPBEXresItemX 7 3 4 2" xfId="55719"/>
    <cellStyle name="SAPBEXresItemX 7 3 5" xfId="55720"/>
    <cellStyle name="SAPBEXresItemX 7 3 5 2" xfId="55721"/>
    <cellStyle name="SAPBEXresItemX 7 3 6" xfId="55722"/>
    <cellStyle name="SAPBEXresItemX 7 4" xfId="55723"/>
    <cellStyle name="SAPBEXresItemX 7 4 2" xfId="55724"/>
    <cellStyle name="SAPBEXresItemX 7 4 2 2" xfId="55725"/>
    <cellStyle name="SAPBEXresItemX 7 4 2 2 2" xfId="55726"/>
    <cellStyle name="SAPBEXresItemX 7 4 2 3" xfId="55727"/>
    <cellStyle name="SAPBEXresItemX 7 4 3" xfId="55728"/>
    <cellStyle name="SAPBEXresItemX 7 4 3 2" xfId="55729"/>
    <cellStyle name="SAPBEXresItemX 7 4 3 2 2" xfId="55730"/>
    <cellStyle name="SAPBEXresItemX 7 4 3 3" xfId="55731"/>
    <cellStyle name="SAPBEXresItemX 7 4 4" xfId="55732"/>
    <cellStyle name="SAPBEXresItemX 7 4 4 2" xfId="55733"/>
    <cellStyle name="SAPBEXresItemX 7 4 5" xfId="55734"/>
    <cellStyle name="SAPBEXresItemX 7 4 5 2" xfId="55735"/>
    <cellStyle name="SAPBEXresItemX 7 4 6" xfId="55736"/>
    <cellStyle name="SAPBEXresItemX 7 5" xfId="55737"/>
    <cellStyle name="SAPBEXresItemX 7 5 2" xfId="55738"/>
    <cellStyle name="SAPBEXresItemX 7 5 2 2" xfId="55739"/>
    <cellStyle name="SAPBEXresItemX 7 5 3" xfId="55740"/>
    <cellStyle name="SAPBEXresItemX 7 6" xfId="55741"/>
    <cellStyle name="SAPBEXresItemX 7_Other Benefits Allocation %" xfId="55742"/>
    <cellStyle name="SAPBEXresItemX 8" xfId="55743"/>
    <cellStyle name="SAPBEXresItemX 8 2" xfId="55744"/>
    <cellStyle name="SAPBEXresItemX 8 2 2" xfId="55745"/>
    <cellStyle name="SAPBEXresItemX 8 2 2 2" xfId="55746"/>
    <cellStyle name="SAPBEXresItemX 8 2 2 2 2" xfId="55747"/>
    <cellStyle name="SAPBEXresItemX 8 2 2 3" xfId="55748"/>
    <cellStyle name="SAPBEXresItemX 8 2 3" xfId="55749"/>
    <cellStyle name="SAPBEXresItemX 8 2 3 2" xfId="55750"/>
    <cellStyle name="SAPBEXresItemX 8 2 3 2 2" xfId="55751"/>
    <cellStyle name="SAPBEXresItemX 8 2 3 3" xfId="55752"/>
    <cellStyle name="SAPBEXresItemX 8 2 4" xfId="55753"/>
    <cellStyle name="SAPBEXresItemX 8 2 4 2" xfId="55754"/>
    <cellStyle name="SAPBEXresItemX 8 2 5" xfId="55755"/>
    <cellStyle name="SAPBEXresItemX 8 2 5 2" xfId="55756"/>
    <cellStyle name="SAPBEXresItemX 8 2 6" xfId="55757"/>
    <cellStyle name="SAPBEXresItemX 8 3" xfId="55758"/>
    <cellStyle name="SAPBEXresItemX 8 3 2" xfId="55759"/>
    <cellStyle name="SAPBEXresItemX 8 3 2 2" xfId="55760"/>
    <cellStyle name="SAPBEXresItemX 8 3 2 2 2" xfId="55761"/>
    <cellStyle name="SAPBEXresItemX 8 3 2 3" xfId="55762"/>
    <cellStyle name="SAPBEXresItemX 8 3 3" xfId="55763"/>
    <cellStyle name="SAPBEXresItemX 8 3 3 2" xfId="55764"/>
    <cellStyle name="SAPBEXresItemX 8 3 3 2 2" xfId="55765"/>
    <cellStyle name="SAPBEXresItemX 8 3 3 3" xfId="55766"/>
    <cellStyle name="SAPBEXresItemX 8 3 4" xfId="55767"/>
    <cellStyle name="SAPBEXresItemX 8 3 4 2" xfId="55768"/>
    <cellStyle name="SAPBEXresItemX 8 3 5" xfId="55769"/>
    <cellStyle name="SAPBEXresItemX 8 3 5 2" xfId="55770"/>
    <cellStyle name="SAPBEXresItemX 8 3 6" xfId="55771"/>
    <cellStyle name="SAPBEXresItemX 8 4" xfId="55772"/>
    <cellStyle name="SAPBEXresItemX 8 4 2" xfId="55773"/>
    <cellStyle name="SAPBEXresItemX 8 4 2 2" xfId="55774"/>
    <cellStyle name="SAPBEXresItemX 8 4 2 2 2" xfId="55775"/>
    <cellStyle name="SAPBEXresItemX 8 4 2 3" xfId="55776"/>
    <cellStyle name="SAPBEXresItemX 8 4 3" xfId="55777"/>
    <cellStyle name="SAPBEXresItemX 8 4 3 2" xfId="55778"/>
    <cellStyle name="SAPBEXresItemX 8 4 3 2 2" xfId="55779"/>
    <cellStyle name="SAPBEXresItemX 8 4 3 3" xfId="55780"/>
    <cellStyle name="SAPBEXresItemX 8 4 4" xfId="55781"/>
    <cellStyle name="SAPBEXresItemX 8 4 4 2" xfId="55782"/>
    <cellStyle name="SAPBEXresItemX 8 4 5" xfId="55783"/>
    <cellStyle name="SAPBEXresItemX 8 4 5 2" xfId="55784"/>
    <cellStyle name="SAPBEXresItemX 8 4 6" xfId="55785"/>
    <cellStyle name="SAPBEXresItemX 8 5" xfId="55786"/>
    <cellStyle name="SAPBEXresItemX 8 5 2" xfId="55787"/>
    <cellStyle name="SAPBEXresItemX 8 5 2 2" xfId="55788"/>
    <cellStyle name="SAPBEXresItemX 8 5 3" xfId="55789"/>
    <cellStyle name="SAPBEXresItemX 8 6" xfId="55790"/>
    <cellStyle name="SAPBEXresItemX 8_Other Benefits Allocation %" xfId="55791"/>
    <cellStyle name="SAPBEXresItemX 9" xfId="55792"/>
    <cellStyle name="SAPBEXresItemX 9 2" xfId="55793"/>
    <cellStyle name="SAPBEXresItemX 9 2 2" xfId="55794"/>
    <cellStyle name="SAPBEXresItemX 9 2 2 2" xfId="55795"/>
    <cellStyle name="SAPBEXresItemX 9 2 2 2 2" xfId="55796"/>
    <cellStyle name="SAPBEXresItemX 9 2 2 3" xfId="55797"/>
    <cellStyle name="SAPBEXresItemX 9 2 3" xfId="55798"/>
    <cellStyle name="SAPBEXresItemX 9 2 3 2" xfId="55799"/>
    <cellStyle name="SAPBEXresItemX 9 2 3 2 2" xfId="55800"/>
    <cellStyle name="SAPBEXresItemX 9 2 3 3" xfId="55801"/>
    <cellStyle name="SAPBEXresItemX 9 2 4" xfId="55802"/>
    <cellStyle name="SAPBEXresItemX 9 2 4 2" xfId="55803"/>
    <cellStyle name="SAPBEXresItemX 9 2 5" xfId="55804"/>
    <cellStyle name="SAPBEXresItemX 9 2 5 2" xfId="55805"/>
    <cellStyle name="SAPBEXresItemX 9 2 6" xfId="55806"/>
    <cellStyle name="SAPBEXresItemX 9 3" xfId="55807"/>
    <cellStyle name="SAPBEXresItemX 9 3 2" xfId="55808"/>
    <cellStyle name="SAPBEXresItemX 9 3 2 2" xfId="55809"/>
    <cellStyle name="SAPBEXresItemX 9 3 2 2 2" xfId="55810"/>
    <cellStyle name="SAPBEXresItemX 9 3 2 3" xfId="55811"/>
    <cellStyle name="SAPBEXresItemX 9 3 3" xfId="55812"/>
    <cellStyle name="SAPBEXresItemX 9 3 3 2" xfId="55813"/>
    <cellStyle name="SAPBEXresItemX 9 3 3 2 2" xfId="55814"/>
    <cellStyle name="SAPBEXresItemX 9 3 3 3" xfId="55815"/>
    <cellStyle name="SAPBEXresItemX 9 3 4" xfId="55816"/>
    <cellStyle name="SAPBEXresItemX 9 3 4 2" xfId="55817"/>
    <cellStyle name="SAPBEXresItemX 9 3 5" xfId="55818"/>
    <cellStyle name="SAPBEXresItemX 9 3 5 2" xfId="55819"/>
    <cellStyle name="SAPBEXresItemX 9 3 6" xfId="55820"/>
    <cellStyle name="SAPBEXresItemX 9 4" xfId="55821"/>
    <cellStyle name="SAPBEXresItemX 9 4 2" xfId="55822"/>
    <cellStyle name="SAPBEXresItemX 9 4 2 2" xfId="55823"/>
    <cellStyle name="SAPBEXresItemX 9 4 2 2 2" xfId="55824"/>
    <cellStyle name="SAPBEXresItemX 9 4 2 3" xfId="55825"/>
    <cellStyle name="SAPBEXresItemX 9 4 3" xfId="55826"/>
    <cellStyle name="SAPBEXresItemX 9 4 3 2" xfId="55827"/>
    <cellStyle name="SAPBEXresItemX 9 4 3 2 2" xfId="55828"/>
    <cellStyle name="SAPBEXresItemX 9 4 3 3" xfId="55829"/>
    <cellStyle name="SAPBEXresItemX 9 4 4" xfId="55830"/>
    <cellStyle name="SAPBEXresItemX 9 4 4 2" xfId="55831"/>
    <cellStyle name="SAPBEXresItemX 9 4 5" xfId="55832"/>
    <cellStyle name="SAPBEXresItemX 9 4 5 2" xfId="55833"/>
    <cellStyle name="SAPBEXresItemX 9 4 6" xfId="55834"/>
    <cellStyle name="SAPBEXresItemX 9 5" xfId="55835"/>
    <cellStyle name="SAPBEXresItemX 9 5 2" xfId="55836"/>
    <cellStyle name="SAPBEXresItemX 9 5 2 2" xfId="55837"/>
    <cellStyle name="SAPBEXresItemX 9 5 3" xfId="55838"/>
    <cellStyle name="SAPBEXresItemX 9 6" xfId="55839"/>
    <cellStyle name="SAPBEXresItemX 9_Other Benefits Allocation %" xfId="55840"/>
    <cellStyle name="SAPBEXresItemX_2016-18 Budget Payroll" xfId="55841"/>
    <cellStyle name="SAPBEXstdData" xfId="55842"/>
    <cellStyle name="SAPBEXstdData 10" xfId="55843"/>
    <cellStyle name="SAPBEXstdData 10 2" xfId="55844"/>
    <cellStyle name="SAPBEXstdData 10 2 2" xfId="55845"/>
    <cellStyle name="SAPBEXstdData 10 2 2 2" xfId="55846"/>
    <cellStyle name="SAPBEXstdData 10 2 2 2 2" xfId="55847"/>
    <cellStyle name="SAPBEXstdData 10 2 2 3" xfId="55848"/>
    <cellStyle name="SAPBEXstdData 10 2 3" xfId="55849"/>
    <cellStyle name="SAPBEXstdData 10 2 3 2" xfId="55850"/>
    <cellStyle name="SAPBEXstdData 10 2 3 2 2" xfId="55851"/>
    <cellStyle name="SAPBEXstdData 10 2 3 3" xfId="55852"/>
    <cellStyle name="SAPBEXstdData 10 2 4" xfId="55853"/>
    <cellStyle name="SAPBEXstdData 10 2 4 2" xfId="55854"/>
    <cellStyle name="SAPBEXstdData 10 2 5" xfId="55855"/>
    <cellStyle name="SAPBEXstdData 10 2 5 2" xfId="55856"/>
    <cellStyle name="SAPBEXstdData 10 2 6" xfId="55857"/>
    <cellStyle name="SAPBEXstdData 10 3" xfId="55858"/>
    <cellStyle name="SAPBEXstdData 10 3 2" xfId="55859"/>
    <cellStyle name="SAPBEXstdData 10 3 2 2" xfId="55860"/>
    <cellStyle name="SAPBEXstdData 10 3 2 2 2" xfId="55861"/>
    <cellStyle name="SAPBEXstdData 10 3 2 3" xfId="55862"/>
    <cellStyle name="SAPBEXstdData 10 3 3" xfId="55863"/>
    <cellStyle name="SAPBEXstdData 10 3 3 2" xfId="55864"/>
    <cellStyle name="SAPBEXstdData 10 3 3 2 2" xfId="55865"/>
    <cellStyle name="SAPBEXstdData 10 3 3 3" xfId="55866"/>
    <cellStyle name="SAPBEXstdData 10 3 4" xfId="55867"/>
    <cellStyle name="SAPBEXstdData 10 3 4 2" xfId="55868"/>
    <cellStyle name="SAPBEXstdData 10 3 5" xfId="55869"/>
    <cellStyle name="SAPBEXstdData 10 3 5 2" xfId="55870"/>
    <cellStyle name="SAPBEXstdData 10 3 6" xfId="55871"/>
    <cellStyle name="SAPBEXstdData 10 4" xfId="55872"/>
    <cellStyle name="SAPBEXstdData 10 4 2" xfId="55873"/>
    <cellStyle name="SAPBEXstdData 10 4 2 2" xfId="55874"/>
    <cellStyle name="SAPBEXstdData 10 4 2 2 2" xfId="55875"/>
    <cellStyle name="SAPBEXstdData 10 4 2 3" xfId="55876"/>
    <cellStyle name="SAPBEXstdData 10 4 3" xfId="55877"/>
    <cellStyle name="SAPBEXstdData 10 4 3 2" xfId="55878"/>
    <cellStyle name="SAPBEXstdData 10 4 3 2 2" xfId="55879"/>
    <cellStyle name="SAPBEXstdData 10 4 3 3" xfId="55880"/>
    <cellStyle name="SAPBEXstdData 10 4 4" xfId="55881"/>
    <cellStyle name="SAPBEXstdData 10 4 4 2" xfId="55882"/>
    <cellStyle name="SAPBEXstdData 10 4 5" xfId="55883"/>
    <cellStyle name="SAPBEXstdData 10 4 5 2" xfId="55884"/>
    <cellStyle name="SAPBEXstdData 10 4 6" xfId="55885"/>
    <cellStyle name="SAPBEXstdData 10 5" xfId="55886"/>
    <cellStyle name="SAPBEXstdData 10 5 2" xfId="55887"/>
    <cellStyle name="SAPBEXstdData 10 5 2 2" xfId="55888"/>
    <cellStyle name="SAPBEXstdData 10 5 3" xfId="55889"/>
    <cellStyle name="SAPBEXstdData 10 6" xfId="55890"/>
    <cellStyle name="SAPBEXstdData 10_Other Benefits Allocation %" xfId="55891"/>
    <cellStyle name="SAPBEXstdData 11" xfId="55892"/>
    <cellStyle name="SAPBEXstdData 11 2" xfId="55893"/>
    <cellStyle name="SAPBEXstdData 11 2 2" xfId="55894"/>
    <cellStyle name="SAPBEXstdData 11 2 2 2" xfId="55895"/>
    <cellStyle name="SAPBEXstdData 11 2 2 2 2" xfId="55896"/>
    <cellStyle name="SAPBEXstdData 11 2 2 3" xfId="55897"/>
    <cellStyle name="SAPBEXstdData 11 2 3" xfId="55898"/>
    <cellStyle name="SAPBEXstdData 11 2 3 2" xfId="55899"/>
    <cellStyle name="SAPBEXstdData 11 2 3 2 2" xfId="55900"/>
    <cellStyle name="SAPBEXstdData 11 2 3 3" xfId="55901"/>
    <cellStyle name="SAPBEXstdData 11 2 4" xfId="55902"/>
    <cellStyle name="SAPBEXstdData 11 2 4 2" xfId="55903"/>
    <cellStyle name="SAPBEXstdData 11 2 5" xfId="55904"/>
    <cellStyle name="SAPBEXstdData 11 2 5 2" xfId="55905"/>
    <cellStyle name="SAPBEXstdData 11 2 6" xfId="55906"/>
    <cellStyle name="SAPBEXstdData 11 3" xfId="55907"/>
    <cellStyle name="SAPBEXstdData 11 3 2" xfId="55908"/>
    <cellStyle name="SAPBEXstdData 11 3 2 2" xfId="55909"/>
    <cellStyle name="SAPBEXstdData 11 3 2 2 2" xfId="55910"/>
    <cellStyle name="SAPBEXstdData 11 3 2 3" xfId="55911"/>
    <cellStyle name="SAPBEXstdData 11 3 3" xfId="55912"/>
    <cellStyle name="SAPBEXstdData 11 3 3 2" xfId="55913"/>
    <cellStyle name="SAPBEXstdData 11 3 3 2 2" xfId="55914"/>
    <cellStyle name="SAPBEXstdData 11 3 3 3" xfId="55915"/>
    <cellStyle name="SAPBEXstdData 11 3 4" xfId="55916"/>
    <cellStyle name="SAPBEXstdData 11 3 4 2" xfId="55917"/>
    <cellStyle name="SAPBEXstdData 11 3 5" xfId="55918"/>
    <cellStyle name="SAPBEXstdData 11 3 5 2" xfId="55919"/>
    <cellStyle name="SAPBEXstdData 11 3 6" xfId="55920"/>
    <cellStyle name="SAPBEXstdData 11 4" xfId="55921"/>
    <cellStyle name="SAPBEXstdData 11 4 2" xfId="55922"/>
    <cellStyle name="SAPBEXstdData 11 4 2 2" xfId="55923"/>
    <cellStyle name="SAPBEXstdData 11 4 2 2 2" xfId="55924"/>
    <cellStyle name="SAPBEXstdData 11 4 2 3" xfId="55925"/>
    <cellStyle name="SAPBEXstdData 11 4 3" xfId="55926"/>
    <cellStyle name="SAPBEXstdData 11 4 3 2" xfId="55927"/>
    <cellStyle name="SAPBEXstdData 11 4 3 2 2" xfId="55928"/>
    <cellStyle name="SAPBEXstdData 11 4 3 3" xfId="55929"/>
    <cellStyle name="SAPBEXstdData 11 4 4" xfId="55930"/>
    <cellStyle name="SAPBEXstdData 11 4 4 2" xfId="55931"/>
    <cellStyle name="SAPBEXstdData 11 4 5" xfId="55932"/>
    <cellStyle name="SAPBEXstdData 11 4 5 2" xfId="55933"/>
    <cellStyle name="SAPBEXstdData 11 4 6" xfId="55934"/>
    <cellStyle name="SAPBEXstdData 11 5" xfId="55935"/>
    <cellStyle name="SAPBEXstdData 11 5 2" xfId="55936"/>
    <cellStyle name="SAPBEXstdData 11 5 2 2" xfId="55937"/>
    <cellStyle name="SAPBEXstdData 11 5 3" xfId="55938"/>
    <cellStyle name="SAPBEXstdData 11 6" xfId="55939"/>
    <cellStyle name="SAPBEXstdData 11_Other Benefits Allocation %" xfId="55940"/>
    <cellStyle name="SAPBEXstdData 12" xfId="55941"/>
    <cellStyle name="SAPBEXstdData 12 2" xfId="55942"/>
    <cellStyle name="SAPBEXstdData 12 3" xfId="55943"/>
    <cellStyle name="SAPBEXstdData 12_Other Benefits Allocation %" xfId="55944"/>
    <cellStyle name="SAPBEXstdData 13" xfId="55945"/>
    <cellStyle name="SAPBEXstdData 13 2" xfId="55946"/>
    <cellStyle name="SAPBEXstdData 13 2 2" xfId="55947"/>
    <cellStyle name="SAPBEXstdData 13 2 2 2" xfId="55948"/>
    <cellStyle name="SAPBEXstdData 13 2 2 2 2" xfId="55949"/>
    <cellStyle name="SAPBEXstdData 13 2 2 3" xfId="55950"/>
    <cellStyle name="SAPBEXstdData 13 2 3" xfId="55951"/>
    <cellStyle name="SAPBEXstdData 13 2 3 2" xfId="55952"/>
    <cellStyle name="SAPBEXstdData 13 2 3 2 2" xfId="55953"/>
    <cellStyle name="SAPBEXstdData 13 2 3 3" xfId="55954"/>
    <cellStyle name="SAPBEXstdData 13 2 4" xfId="55955"/>
    <cellStyle name="SAPBEXstdData 13 2 4 2" xfId="55956"/>
    <cellStyle name="SAPBEXstdData 13 2 5" xfId="55957"/>
    <cellStyle name="SAPBEXstdData 13 2 5 2" xfId="55958"/>
    <cellStyle name="SAPBEXstdData 13 2 6" xfId="55959"/>
    <cellStyle name="SAPBEXstdData 13 3" xfId="55960"/>
    <cellStyle name="SAPBEXstdData 13 3 2" xfId="55961"/>
    <cellStyle name="SAPBEXstdData 13 3 2 2" xfId="55962"/>
    <cellStyle name="SAPBEXstdData 13 3 2 2 2" xfId="55963"/>
    <cellStyle name="SAPBEXstdData 13 3 2 3" xfId="55964"/>
    <cellStyle name="SAPBEXstdData 13 3 3" xfId="55965"/>
    <cellStyle name="SAPBEXstdData 13 3 3 2" xfId="55966"/>
    <cellStyle name="SAPBEXstdData 13 3 3 2 2" xfId="55967"/>
    <cellStyle name="SAPBEXstdData 13 3 3 3" xfId="55968"/>
    <cellStyle name="SAPBEXstdData 13 3 4" xfId="55969"/>
    <cellStyle name="SAPBEXstdData 13 3 4 2" xfId="55970"/>
    <cellStyle name="SAPBEXstdData 13 3 5" xfId="55971"/>
    <cellStyle name="SAPBEXstdData 13 3 5 2" xfId="55972"/>
    <cellStyle name="SAPBEXstdData 13 3 6" xfId="55973"/>
    <cellStyle name="SAPBEXstdData 13 4" xfId="55974"/>
    <cellStyle name="SAPBEXstdData 13 4 2" xfId="55975"/>
    <cellStyle name="SAPBEXstdData 13 4 2 2" xfId="55976"/>
    <cellStyle name="SAPBEXstdData 13 4 3" xfId="55977"/>
    <cellStyle name="SAPBEXstdData 13 5" xfId="55978"/>
    <cellStyle name="SAPBEXstdData 13 5 2" xfId="55979"/>
    <cellStyle name="SAPBEXstdData 13 5 2 2" xfId="55980"/>
    <cellStyle name="SAPBEXstdData 13 5 3" xfId="55981"/>
    <cellStyle name="SAPBEXstdData 13 6" xfId="55982"/>
    <cellStyle name="SAPBEXstdData 13 6 2" xfId="55983"/>
    <cellStyle name="SAPBEXstdData 13 7" xfId="55984"/>
    <cellStyle name="SAPBEXstdData 13 7 2" xfId="55985"/>
    <cellStyle name="SAPBEXstdData 13 8" xfId="55986"/>
    <cellStyle name="SAPBEXstdData 13_Other Benefits Allocation %" xfId="55987"/>
    <cellStyle name="SAPBEXstdData 14" xfId="55988"/>
    <cellStyle name="SAPBEXstdData 14 2" xfId="55989"/>
    <cellStyle name="SAPBEXstdData 14 2 2" xfId="55990"/>
    <cellStyle name="SAPBEXstdData 14 3" xfId="55991"/>
    <cellStyle name="SAPBEXstdData 15" xfId="55992"/>
    <cellStyle name="SAPBEXstdData 15 2" xfId="55993"/>
    <cellStyle name="SAPBEXstdData 15 2 2" xfId="55994"/>
    <cellStyle name="SAPBEXstdData 15 3" xfId="55995"/>
    <cellStyle name="SAPBEXstdData 16" xfId="55996"/>
    <cellStyle name="SAPBEXstdData 16 2" xfId="55997"/>
    <cellStyle name="SAPBEXstdData 16 2 2" xfId="55998"/>
    <cellStyle name="SAPBEXstdData 16 3" xfId="55999"/>
    <cellStyle name="SAPBEXstdData 17" xfId="56000"/>
    <cellStyle name="SAPBEXstdData 17 2" xfId="56001"/>
    <cellStyle name="SAPBEXstdData 17 2 2" xfId="56002"/>
    <cellStyle name="SAPBEXstdData 17 3" xfId="56003"/>
    <cellStyle name="SAPBEXstdData 18" xfId="56004"/>
    <cellStyle name="SAPBEXstdData 18 2" xfId="56005"/>
    <cellStyle name="SAPBEXstdData 18 2 2" xfId="56006"/>
    <cellStyle name="SAPBEXstdData 18 3" xfId="56007"/>
    <cellStyle name="SAPBEXstdData 19" xfId="56008"/>
    <cellStyle name="SAPBEXstdData 19 2" xfId="56009"/>
    <cellStyle name="SAPBEXstdData 19 2 2" xfId="56010"/>
    <cellStyle name="SAPBEXstdData 19 3" xfId="56011"/>
    <cellStyle name="SAPBEXstdData 2" xfId="56012"/>
    <cellStyle name="SAPBEXstdData 2 10" xfId="56013"/>
    <cellStyle name="SAPBEXstdData 2 10 2" xfId="56014"/>
    <cellStyle name="SAPBEXstdData 2 10 3" xfId="56015"/>
    <cellStyle name="SAPBEXstdData 2 11" xfId="56016"/>
    <cellStyle name="SAPBEXstdData 2 11 2" xfId="56017"/>
    <cellStyle name="SAPBEXstdData 2 11 2 2" xfId="56018"/>
    <cellStyle name="SAPBEXstdData 2 11 3" xfId="56019"/>
    <cellStyle name="SAPBEXstdData 2 12" xfId="56020"/>
    <cellStyle name="SAPBEXstdData 2 12 2" xfId="56021"/>
    <cellStyle name="SAPBEXstdData 2 12 2 2" xfId="56022"/>
    <cellStyle name="SAPBEXstdData 2 12 3" xfId="56023"/>
    <cellStyle name="SAPBEXstdData 2 13" xfId="56024"/>
    <cellStyle name="SAPBEXstdData 2 13 2" xfId="56025"/>
    <cellStyle name="SAPBEXstdData 2 13 3" xfId="56026"/>
    <cellStyle name="SAPBEXstdData 2 14" xfId="56027"/>
    <cellStyle name="SAPBEXstdData 2 14 2" xfId="56028"/>
    <cellStyle name="SAPBEXstdData 2 14 3" xfId="56029"/>
    <cellStyle name="SAPBEXstdData 2 15" xfId="56030"/>
    <cellStyle name="SAPBEXstdData 2 16" xfId="56031"/>
    <cellStyle name="SAPBEXstdData 2 2" xfId="56032"/>
    <cellStyle name="SAPBEXstdData 2 2 10" xfId="56033"/>
    <cellStyle name="SAPBEXstdData 2 2 10 2" xfId="56034"/>
    <cellStyle name="SAPBEXstdData 2 2 10 2 2" xfId="56035"/>
    <cellStyle name="SAPBEXstdData 2 2 10 3" xfId="56036"/>
    <cellStyle name="SAPBEXstdData 2 2 11" xfId="56037"/>
    <cellStyle name="SAPBEXstdData 2 2 11 2" xfId="56038"/>
    <cellStyle name="SAPBEXstdData 2 2 11 2 2" xfId="56039"/>
    <cellStyle name="SAPBEXstdData 2 2 11 3" xfId="56040"/>
    <cellStyle name="SAPBEXstdData 2 2 12" xfId="56041"/>
    <cellStyle name="SAPBEXstdData 2 2 2" xfId="56042"/>
    <cellStyle name="SAPBEXstdData 2 2 2 2" xfId="56043"/>
    <cellStyle name="SAPBEXstdData 2 2 2 2 2" xfId="56044"/>
    <cellStyle name="SAPBEXstdData 2 2 2 2 2 2" xfId="56045"/>
    <cellStyle name="SAPBEXstdData 2 2 2 2 2 2 2" xfId="56046"/>
    <cellStyle name="SAPBEXstdData 2 2 2 2 2 3" xfId="56047"/>
    <cellStyle name="SAPBEXstdData 2 2 2 2 3" xfId="56048"/>
    <cellStyle name="SAPBEXstdData 2 2 2 2 3 2" xfId="56049"/>
    <cellStyle name="SAPBEXstdData 2 2 2 2 3 2 2" xfId="56050"/>
    <cellStyle name="SAPBEXstdData 2 2 2 2 3 3" xfId="56051"/>
    <cellStyle name="SAPBEXstdData 2 2 2 2 4" xfId="56052"/>
    <cellStyle name="SAPBEXstdData 2 2 2 2 4 2" xfId="56053"/>
    <cellStyle name="SAPBEXstdData 2 2 2 2 5" xfId="56054"/>
    <cellStyle name="SAPBEXstdData 2 2 2 2 5 2" xfId="56055"/>
    <cellStyle name="SAPBEXstdData 2 2 2 2 6" xfId="56056"/>
    <cellStyle name="SAPBEXstdData 2 2 2 3" xfId="56057"/>
    <cellStyle name="SAPBEXstdData 2 2 2 3 2" xfId="56058"/>
    <cellStyle name="SAPBEXstdData 2 2 2 3 2 2" xfId="56059"/>
    <cellStyle name="SAPBEXstdData 2 2 2 3 2 2 2" xfId="56060"/>
    <cellStyle name="SAPBEXstdData 2 2 2 3 2 3" xfId="56061"/>
    <cellStyle name="SAPBEXstdData 2 2 2 3 3" xfId="56062"/>
    <cellStyle name="SAPBEXstdData 2 2 2 3 3 2" xfId="56063"/>
    <cellStyle name="SAPBEXstdData 2 2 2 3 3 2 2" xfId="56064"/>
    <cellStyle name="SAPBEXstdData 2 2 2 3 3 3" xfId="56065"/>
    <cellStyle name="SAPBEXstdData 2 2 2 3 4" xfId="56066"/>
    <cellStyle name="SAPBEXstdData 2 2 2 3 4 2" xfId="56067"/>
    <cellStyle name="SAPBEXstdData 2 2 2 3 5" xfId="56068"/>
    <cellStyle name="SAPBEXstdData 2 2 2 3 5 2" xfId="56069"/>
    <cellStyle name="SAPBEXstdData 2 2 2 3 6" xfId="56070"/>
    <cellStyle name="SAPBEXstdData 2 2 2 4" xfId="56071"/>
    <cellStyle name="SAPBEXstdData 2 2 2 4 2" xfId="56072"/>
    <cellStyle name="SAPBEXstdData 2 2 2 4 2 2" xfId="56073"/>
    <cellStyle name="SAPBEXstdData 2 2 2 4 2 2 2" xfId="56074"/>
    <cellStyle name="SAPBEXstdData 2 2 2 4 2 3" xfId="56075"/>
    <cellStyle name="SAPBEXstdData 2 2 2 4 3" xfId="56076"/>
    <cellStyle name="SAPBEXstdData 2 2 2 4 3 2" xfId="56077"/>
    <cellStyle name="SAPBEXstdData 2 2 2 4 3 2 2" xfId="56078"/>
    <cellStyle name="SAPBEXstdData 2 2 2 4 3 3" xfId="56079"/>
    <cellStyle name="SAPBEXstdData 2 2 2 4 4" xfId="56080"/>
    <cellStyle name="SAPBEXstdData 2 2 2 4 4 2" xfId="56081"/>
    <cellStyle name="SAPBEXstdData 2 2 2 4 5" xfId="56082"/>
    <cellStyle name="SAPBEXstdData 2 2 2 4 5 2" xfId="56083"/>
    <cellStyle name="SAPBEXstdData 2 2 2 4 6" xfId="56084"/>
    <cellStyle name="SAPBEXstdData 2 2 2 5" xfId="56085"/>
    <cellStyle name="SAPBEXstdData 2 2 2 5 2" xfId="56086"/>
    <cellStyle name="SAPBEXstdData 2 2 2 5 2 2" xfId="56087"/>
    <cellStyle name="SAPBEXstdData 2 2 2 5 2 3" xfId="56088"/>
    <cellStyle name="SAPBEXstdData 2 2 2 5 3" xfId="56089"/>
    <cellStyle name="SAPBEXstdData 2 2 2 5 4" xfId="56090"/>
    <cellStyle name="SAPBEXstdData 2 2 2 6" xfId="56091"/>
    <cellStyle name="SAPBEXstdData 2 2 2 6 2" xfId="56092"/>
    <cellStyle name="SAPBEXstdData 2 2 2 6 2 2" xfId="56093"/>
    <cellStyle name="SAPBEXstdData 2 2 2 6 2 3" xfId="56094"/>
    <cellStyle name="SAPBEXstdData 2 2 2 6 3" xfId="56095"/>
    <cellStyle name="SAPBEXstdData 2 2 2 6 4" xfId="56096"/>
    <cellStyle name="SAPBEXstdData 2 2 2 7" xfId="56097"/>
    <cellStyle name="SAPBEXstdData 2 2 2 7 2" xfId="56098"/>
    <cellStyle name="SAPBEXstdData 2 2 2 7 3" xfId="56099"/>
    <cellStyle name="SAPBEXstdData 2 2 2 8" xfId="56100"/>
    <cellStyle name="SAPBEXstdData 2 2 2 9" xfId="56101"/>
    <cellStyle name="SAPBEXstdData 2 2 2_Other Benefits Allocation %" xfId="56102"/>
    <cellStyle name="SAPBEXstdData 2 2 3" xfId="56103"/>
    <cellStyle name="SAPBEXstdData 2 2 3 2" xfId="56104"/>
    <cellStyle name="SAPBEXstdData 2 2 3 2 2" xfId="56105"/>
    <cellStyle name="SAPBEXstdData 2 2 3 2 2 2" xfId="56106"/>
    <cellStyle name="SAPBEXstdData 2 2 3 2 2 2 2" xfId="56107"/>
    <cellStyle name="SAPBEXstdData 2 2 3 2 2 3" xfId="56108"/>
    <cellStyle name="SAPBEXstdData 2 2 3 2 3" xfId="56109"/>
    <cellStyle name="SAPBEXstdData 2 2 3 2 3 2" xfId="56110"/>
    <cellStyle name="SAPBEXstdData 2 2 3 2 3 2 2" xfId="56111"/>
    <cellStyle name="SAPBEXstdData 2 2 3 2 3 3" xfId="56112"/>
    <cellStyle name="SAPBEXstdData 2 2 3 2 4" xfId="56113"/>
    <cellStyle name="SAPBEXstdData 2 2 3 2 4 2" xfId="56114"/>
    <cellStyle name="SAPBEXstdData 2 2 3 2 5" xfId="56115"/>
    <cellStyle name="SAPBEXstdData 2 2 3 2 5 2" xfId="56116"/>
    <cellStyle name="SAPBEXstdData 2 2 3 2 6" xfId="56117"/>
    <cellStyle name="SAPBEXstdData 2 2 3 3" xfId="56118"/>
    <cellStyle name="SAPBEXstdData 2 2 3 3 2" xfId="56119"/>
    <cellStyle name="SAPBEXstdData 2 2 3 3 2 2" xfId="56120"/>
    <cellStyle name="SAPBEXstdData 2 2 3 3 2 2 2" xfId="56121"/>
    <cellStyle name="SAPBEXstdData 2 2 3 3 2 3" xfId="56122"/>
    <cellStyle name="SAPBEXstdData 2 2 3 3 3" xfId="56123"/>
    <cellStyle name="SAPBEXstdData 2 2 3 3 3 2" xfId="56124"/>
    <cellStyle name="SAPBEXstdData 2 2 3 3 3 2 2" xfId="56125"/>
    <cellStyle name="SAPBEXstdData 2 2 3 3 3 3" xfId="56126"/>
    <cellStyle name="SAPBEXstdData 2 2 3 3 4" xfId="56127"/>
    <cellStyle name="SAPBEXstdData 2 2 3 3 4 2" xfId="56128"/>
    <cellStyle name="SAPBEXstdData 2 2 3 3 5" xfId="56129"/>
    <cellStyle name="SAPBEXstdData 2 2 3 3 5 2" xfId="56130"/>
    <cellStyle name="SAPBEXstdData 2 2 3 3 6" xfId="56131"/>
    <cellStyle name="SAPBEXstdData 2 2 3 4" xfId="56132"/>
    <cellStyle name="SAPBEXstdData 2 2 3 4 2" xfId="56133"/>
    <cellStyle name="SAPBEXstdData 2 2 3 4 2 2" xfId="56134"/>
    <cellStyle name="SAPBEXstdData 2 2 3 4 2 3" xfId="56135"/>
    <cellStyle name="SAPBEXstdData 2 2 3 4 3" xfId="56136"/>
    <cellStyle name="SAPBEXstdData 2 2 3 4 4" xfId="56137"/>
    <cellStyle name="SAPBEXstdData 2 2 3 5" xfId="56138"/>
    <cellStyle name="SAPBEXstdData 2 2 3 5 2" xfId="56139"/>
    <cellStyle name="SAPBEXstdData 2 2 3 5 2 2" xfId="56140"/>
    <cellStyle name="SAPBEXstdData 2 2 3 5 2 3" xfId="56141"/>
    <cellStyle name="SAPBEXstdData 2 2 3 5 3" xfId="56142"/>
    <cellStyle name="SAPBEXstdData 2 2 3 5 4" xfId="56143"/>
    <cellStyle name="SAPBEXstdData 2 2 3 6" xfId="56144"/>
    <cellStyle name="SAPBEXstdData 2 2 3 6 2" xfId="56145"/>
    <cellStyle name="SAPBEXstdData 2 2 3 6 2 2" xfId="56146"/>
    <cellStyle name="SAPBEXstdData 2 2 3 6 2 3" xfId="56147"/>
    <cellStyle name="SAPBEXstdData 2 2 3 6 3" xfId="56148"/>
    <cellStyle name="SAPBEXstdData 2 2 3 6 4" xfId="56149"/>
    <cellStyle name="SAPBEXstdData 2 2 3 7" xfId="56150"/>
    <cellStyle name="SAPBEXstdData 2 2 3 7 2" xfId="56151"/>
    <cellStyle name="SAPBEXstdData 2 2 3 7 3" xfId="56152"/>
    <cellStyle name="SAPBEXstdData 2 2 3 8" xfId="56153"/>
    <cellStyle name="SAPBEXstdData 2 2 3 9" xfId="56154"/>
    <cellStyle name="SAPBEXstdData 2 2 3_Other Benefits Allocation %" xfId="56155"/>
    <cellStyle name="SAPBEXstdData 2 2 4" xfId="56156"/>
    <cellStyle name="SAPBEXstdData 2 2 4 2" xfId="56157"/>
    <cellStyle name="SAPBEXstdData 2 2 4 2 2" xfId="56158"/>
    <cellStyle name="SAPBEXstdData 2 2 4 2 2 2" xfId="56159"/>
    <cellStyle name="SAPBEXstdData 2 2 4 2 2 3" xfId="56160"/>
    <cellStyle name="SAPBEXstdData 2 2 4 2 3" xfId="56161"/>
    <cellStyle name="SAPBEXstdData 2 2 4 2 4" xfId="56162"/>
    <cellStyle name="SAPBEXstdData 2 2 4 3" xfId="56163"/>
    <cellStyle name="SAPBEXstdData 2 2 4 3 2" xfId="56164"/>
    <cellStyle name="SAPBEXstdData 2 2 4 3 2 2" xfId="56165"/>
    <cellStyle name="SAPBEXstdData 2 2 4 3 2 3" xfId="56166"/>
    <cellStyle name="SAPBEXstdData 2 2 4 3 3" xfId="56167"/>
    <cellStyle name="SAPBEXstdData 2 2 4 3 4" xfId="56168"/>
    <cellStyle name="SAPBEXstdData 2 2 4 4" xfId="56169"/>
    <cellStyle name="SAPBEXstdData 2 2 4 4 2" xfId="56170"/>
    <cellStyle name="SAPBEXstdData 2 2 4 4 2 2" xfId="56171"/>
    <cellStyle name="SAPBEXstdData 2 2 4 4 2 3" xfId="56172"/>
    <cellStyle name="SAPBEXstdData 2 2 4 4 3" xfId="56173"/>
    <cellStyle name="SAPBEXstdData 2 2 4 4 4" xfId="56174"/>
    <cellStyle name="SAPBEXstdData 2 2 4 5" xfId="56175"/>
    <cellStyle name="SAPBEXstdData 2 2 4 5 2" xfId="56176"/>
    <cellStyle name="SAPBEXstdData 2 2 4 5 2 2" xfId="56177"/>
    <cellStyle name="SAPBEXstdData 2 2 4 5 2 3" xfId="56178"/>
    <cellStyle name="SAPBEXstdData 2 2 4 5 3" xfId="56179"/>
    <cellStyle name="SAPBEXstdData 2 2 4 5 4" xfId="56180"/>
    <cellStyle name="SAPBEXstdData 2 2 4 6" xfId="56181"/>
    <cellStyle name="SAPBEXstdData 2 2 4 6 2" xfId="56182"/>
    <cellStyle name="SAPBEXstdData 2 2 4 6 2 2" xfId="56183"/>
    <cellStyle name="SAPBEXstdData 2 2 4 6 2 3" xfId="56184"/>
    <cellStyle name="SAPBEXstdData 2 2 4 6 3" xfId="56185"/>
    <cellStyle name="SAPBEXstdData 2 2 4 6 4" xfId="56186"/>
    <cellStyle name="SAPBEXstdData 2 2 4 7" xfId="56187"/>
    <cellStyle name="SAPBEXstdData 2 2 4 7 2" xfId="56188"/>
    <cellStyle name="SAPBEXstdData 2 2 4 7 3" xfId="56189"/>
    <cellStyle name="SAPBEXstdData 2 2 4 8" xfId="56190"/>
    <cellStyle name="SAPBEXstdData 2 2 4 9" xfId="56191"/>
    <cellStyle name="SAPBEXstdData 2 2 5" xfId="56192"/>
    <cellStyle name="SAPBEXstdData 2 2 5 2" xfId="56193"/>
    <cellStyle name="SAPBEXstdData 2 2 5 2 2" xfId="56194"/>
    <cellStyle name="SAPBEXstdData 2 2 5 2 3" xfId="56195"/>
    <cellStyle name="SAPBEXstdData 2 2 5 3" xfId="56196"/>
    <cellStyle name="SAPBEXstdData 2 2 5 4" xfId="56197"/>
    <cellStyle name="SAPBEXstdData 2 2 6" xfId="56198"/>
    <cellStyle name="SAPBEXstdData 2 2 6 2" xfId="56199"/>
    <cellStyle name="SAPBEXstdData 2 2 6 2 2" xfId="56200"/>
    <cellStyle name="SAPBEXstdData 2 2 6 2 3" xfId="56201"/>
    <cellStyle name="SAPBEXstdData 2 2 6 3" xfId="56202"/>
    <cellStyle name="SAPBEXstdData 2 2 6 4" xfId="56203"/>
    <cellStyle name="SAPBEXstdData 2 2 7" xfId="56204"/>
    <cellStyle name="SAPBEXstdData 2 2 7 2" xfId="56205"/>
    <cellStyle name="SAPBEXstdData 2 2 7 2 2" xfId="56206"/>
    <cellStyle name="SAPBEXstdData 2 2 7 2 3" xfId="56207"/>
    <cellStyle name="SAPBEXstdData 2 2 7 3" xfId="56208"/>
    <cellStyle name="SAPBEXstdData 2 2 7 4" xfId="56209"/>
    <cellStyle name="SAPBEXstdData 2 2 8" xfId="56210"/>
    <cellStyle name="SAPBEXstdData 2 2 8 2" xfId="56211"/>
    <cellStyle name="SAPBEXstdData 2 2 8 2 2" xfId="56212"/>
    <cellStyle name="SAPBEXstdData 2 2 8 2 3" xfId="56213"/>
    <cellStyle name="SAPBEXstdData 2 2 8 3" xfId="56214"/>
    <cellStyle name="SAPBEXstdData 2 2 8 4" xfId="56215"/>
    <cellStyle name="SAPBEXstdData 2 2 9" xfId="56216"/>
    <cellStyle name="SAPBEXstdData 2 2 9 2" xfId="56217"/>
    <cellStyle name="SAPBEXstdData 2 2 9 2 2" xfId="56218"/>
    <cellStyle name="SAPBEXstdData 2 2 9 2 3" xfId="56219"/>
    <cellStyle name="SAPBEXstdData 2 2 9 3" xfId="56220"/>
    <cellStyle name="SAPBEXstdData 2 2 9 4" xfId="56221"/>
    <cellStyle name="SAPBEXstdData 2 2_401K Summary" xfId="56222"/>
    <cellStyle name="SAPBEXstdData 2 3" xfId="56223"/>
    <cellStyle name="SAPBEXstdData 2 3 10" xfId="56224"/>
    <cellStyle name="SAPBEXstdData 2 3 11" xfId="56225"/>
    <cellStyle name="SAPBEXstdData 2 3 11 2" xfId="56226"/>
    <cellStyle name="SAPBEXstdData 2 3 11 2 2" xfId="56227"/>
    <cellStyle name="SAPBEXstdData 2 3 11 3" xfId="56228"/>
    <cellStyle name="SAPBEXstdData 2 3 12" xfId="56229"/>
    <cellStyle name="SAPBEXstdData 2 3 2" xfId="56230"/>
    <cellStyle name="SAPBEXstdData 2 3 2 2" xfId="56231"/>
    <cellStyle name="SAPBEXstdData 2 3 2 2 2" xfId="56232"/>
    <cellStyle name="SAPBEXstdData 2 3 2 2 2 2" xfId="56233"/>
    <cellStyle name="SAPBEXstdData 2 3 2 2 2 2 2" xfId="56234"/>
    <cellStyle name="SAPBEXstdData 2 3 2 2 2 3" xfId="56235"/>
    <cellStyle name="SAPBEXstdData 2 3 2 2 3" xfId="56236"/>
    <cellStyle name="SAPBEXstdData 2 3 2 2 3 2" xfId="56237"/>
    <cellStyle name="SAPBEXstdData 2 3 2 2 3 2 2" xfId="56238"/>
    <cellStyle name="SAPBEXstdData 2 3 2 2 3 3" xfId="56239"/>
    <cellStyle name="SAPBEXstdData 2 3 2 2 4" xfId="56240"/>
    <cellStyle name="SAPBEXstdData 2 3 2 2 4 2" xfId="56241"/>
    <cellStyle name="SAPBEXstdData 2 3 2 2 5" xfId="56242"/>
    <cellStyle name="SAPBEXstdData 2 3 2 2 5 2" xfId="56243"/>
    <cellStyle name="SAPBEXstdData 2 3 2 2 6" xfId="56244"/>
    <cellStyle name="SAPBEXstdData 2 3 2 3" xfId="56245"/>
    <cellStyle name="SAPBEXstdData 2 3 2 3 2" xfId="56246"/>
    <cellStyle name="SAPBEXstdData 2 3 2 3 2 2" xfId="56247"/>
    <cellStyle name="SAPBEXstdData 2 3 2 3 2 2 2" xfId="56248"/>
    <cellStyle name="SAPBEXstdData 2 3 2 3 2 3" xfId="56249"/>
    <cellStyle name="SAPBEXstdData 2 3 2 3 3" xfId="56250"/>
    <cellStyle name="SAPBEXstdData 2 3 2 3 3 2" xfId="56251"/>
    <cellStyle name="SAPBEXstdData 2 3 2 3 3 2 2" xfId="56252"/>
    <cellStyle name="SAPBEXstdData 2 3 2 3 3 3" xfId="56253"/>
    <cellStyle name="SAPBEXstdData 2 3 2 3 4" xfId="56254"/>
    <cellStyle name="SAPBEXstdData 2 3 2 3 4 2" xfId="56255"/>
    <cellStyle name="SAPBEXstdData 2 3 2 3 5" xfId="56256"/>
    <cellStyle name="SAPBEXstdData 2 3 2 3 5 2" xfId="56257"/>
    <cellStyle name="SAPBEXstdData 2 3 2 3 6" xfId="56258"/>
    <cellStyle name="SAPBEXstdData 2 3 2 4" xfId="56259"/>
    <cellStyle name="SAPBEXstdData 2 3 2 4 2" xfId="56260"/>
    <cellStyle name="SAPBEXstdData 2 3 2 4 2 2" xfId="56261"/>
    <cellStyle name="SAPBEXstdData 2 3 2 4 2 2 2" xfId="56262"/>
    <cellStyle name="SAPBEXstdData 2 3 2 4 2 3" xfId="56263"/>
    <cellStyle name="SAPBEXstdData 2 3 2 4 3" xfId="56264"/>
    <cellStyle name="SAPBEXstdData 2 3 2 4 3 2" xfId="56265"/>
    <cellStyle name="SAPBEXstdData 2 3 2 4 3 2 2" xfId="56266"/>
    <cellStyle name="SAPBEXstdData 2 3 2 4 3 3" xfId="56267"/>
    <cellStyle name="SAPBEXstdData 2 3 2 4 4" xfId="56268"/>
    <cellStyle name="SAPBEXstdData 2 3 2 4 4 2" xfId="56269"/>
    <cellStyle name="SAPBEXstdData 2 3 2 4 5" xfId="56270"/>
    <cellStyle name="SAPBEXstdData 2 3 2 4 5 2" xfId="56271"/>
    <cellStyle name="SAPBEXstdData 2 3 2 4 6" xfId="56272"/>
    <cellStyle name="SAPBEXstdData 2 3 2 5" xfId="56273"/>
    <cellStyle name="SAPBEXstdData 2 3 2 5 2" xfId="56274"/>
    <cellStyle name="SAPBEXstdData 2 3 2 5 2 2" xfId="56275"/>
    <cellStyle name="SAPBEXstdData 2 3 2 5 3" xfId="56276"/>
    <cellStyle name="SAPBEXstdData 2 3 2 6" xfId="56277"/>
    <cellStyle name="SAPBEXstdData 2 3 2_Other Benefits Allocation %" xfId="56278"/>
    <cellStyle name="SAPBEXstdData 2 3 3" xfId="56279"/>
    <cellStyle name="SAPBEXstdData 2 3 3 2" xfId="56280"/>
    <cellStyle name="SAPBEXstdData 2 3 3 2 2" xfId="56281"/>
    <cellStyle name="SAPBEXstdData 2 3 3 2 2 2" xfId="56282"/>
    <cellStyle name="SAPBEXstdData 2 3 3 2 2 2 2" xfId="56283"/>
    <cellStyle name="SAPBEXstdData 2 3 3 2 2 3" xfId="56284"/>
    <cellStyle name="SAPBEXstdData 2 3 3 2 3" xfId="56285"/>
    <cellStyle name="SAPBEXstdData 2 3 3 2 3 2" xfId="56286"/>
    <cellStyle name="SAPBEXstdData 2 3 3 2 3 2 2" xfId="56287"/>
    <cellStyle name="SAPBEXstdData 2 3 3 2 3 3" xfId="56288"/>
    <cellStyle name="SAPBEXstdData 2 3 3 2 4" xfId="56289"/>
    <cellStyle name="SAPBEXstdData 2 3 3 2 4 2" xfId="56290"/>
    <cellStyle name="SAPBEXstdData 2 3 3 2 5" xfId="56291"/>
    <cellStyle name="SAPBEXstdData 2 3 3 2 5 2" xfId="56292"/>
    <cellStyle name="SAPBEXstdData 2 3 3 2 6" xfId="56293"/>
    <cellStyle name="SAPBEXstdData 2 3 3 3" xfId="56294"/>
    <cellStyle name="SAPBEXstdData 2 3 3 3 2" xfId="56295"/>
    <cellStyle name="SAPBEXstdData 2 3 3 3 2 2" xfId="56296"/>
    <cellStyle name="SAPBEXstdData 2 3 3 3 2 2 2" xfId="56297"/>
    <cellStyle name="SAPBEXstdData 2 3 3 3 2 3" xfId="56298"/>
    <cellStyle name="SAPBEXstdData 2 3 3 3 3" xfId="56299"/>
    <cellStyle name="SAPBEXstdData 2 3 3 3 3 2" xfId="56300"/>
    <cellStyle name="SAPBEXstdData 2 3 3 3 3 2 2" xfId="56301"/>
    <cellStyle name="SAPBEXstdData 2 3 3 3 3 3" xfId="56302"/>
    <cellStyle name="SAPBEXstdData 2 3 3 3 4" xfId="56303"/>
    <cellStyle name="SAPBEXstdData 2 3 3 3 4 2" xfId="56304"/>
    <cellStyle name="SAPBEXstdData 2 3 3 3 5" xfId="56305"/>
    <cellStyle name="SAPBEXstdData 2 3 3 3 5 2" xfId="56306"/>
    <cellStyle name="SAPBEXstdData 2 3 3 3 6" xfId="56307"/>
    <cellStyle name="SAPBEXstdData 2 3 3 4" xfId="56308"/>
    <cellStyle name="SAPBEXstdData 2 3 3 4 2" xfId="56309"/>
    <cellStyle name="SAPBEXstdData 2 3 3 4 2 2" xfId="56310"/>
    <cellStyle name="SAPBEXstdData 2 3 3 4 3" xfId="56311"/>
    <cellStyle name="SAPBEXstdData 2 3 3 5" xfId="56312"/>
    <cellStyle name="SAPBEXstdData 2 3 3 5 2" xfId="56313"/>
    <cellStyle name="SAPBEXstdData 2 3 3 5 2 2" xfId="56314"/>
    <cellStyle name="SAPBEXstdData 2 3 3 5 3" xfId="56315"/>
    <cellStyle name="SAPBEXstdData 2 3 3 6" xfId="56316"/>
    <cellStyle name="SAPBEXstdData 2 3 3 6 2" xfId="56317"/>
    <cellStyle name="SAPBEXstdData 2 3 3 7" xfId="56318"/>
    <cellStyle name="SAPBEXstdData 2 3 3 7 2" xfId="56319"/>
    <cellStyle name="SAPBEXstdData 2 3 3 8" xfId="56320"/>
    <cellStyle name="SAPBEXstdData 2 3 3_Other Benefits Allocation %" xfId="56321"/>
    <cellStyle name="SAPBEXstdData 2 3 4" xfId="56322"/>
    <cellStyle name="SAPBEXstdData 2 3 4 2" xfId="56323"/>
    <cellStyle name="SAPBEXstdData 2 3 4 2 2" xfId="56324"/>
    <cellStyle name="SAPBEXstdData 2 3 4 2 3" xfId="56325"/>
    <cellStyle name="SAPBEXstdData 2 3 4 3" xfId="56326"/>
    <cellStyle name="SAPBEXstdData 2 3 4 4" xfId="56327"/>
    <cellStyle name="SAPBEXstdData 2 3 5" xfId="56328"/>
    <cellStyle name="SAPBEXstdData 2 3 5 2" xfId="56329"/>
    <cellStyle name="SAPBEXstdData 2 3 5 2 2" xfId="56330"/>
    <cellStyle name="SAPBEXstdData 2 3 5 2 3" xfId="56331"/>
    <cellStyle name="SAPBEXstdData 2 3 5 3" xfId="56332"/>
    <cellStyle name="SAPBEXstdData 2 3 5 4" xfId="56333"/>
    <cellStyle name="SAPBEXstdData 2 3 6" xfId="56334"/>
    <cellStyle name="SAPBEXstdData 2 3 6 2" xfId="56335"/>
    <cellStyle name="SAPBEXstdData 2 3 6 2 2" xfId="56336"/>
    <cellStyle name="SAPBEXstdData 2 3 6 2 3" xfId="56337"/>
    <cellStyle name="SAPBEXstdData 2 3 6 3" xfId="56338"/>
    <cellStyle name="SAPBEXstdData 2 3 6 4" xfId="56339"/>
    <cellStyle name="SAPBEXstdData 2 3 7" xfId="56340"/>
    <cellStyle name="SAPBEXstdData 2 3 7 2" xfId="56341"/>
    <cellStyle name="SAPBEXstdData 2 3 7 3" xfId="56342"/>
    <cellStyle name="SAPBEXstdData 2 3 8" xfId="56343"/>
    <cellStyle name="SAPBEXstdData 2 3 9" xfId="56344"/>
    <cellStyle name="SAPBEXstdData 2 3_401K Summary" xfId="56345"/>
    <cellStyle name="SAPBEXstdData 2 4" xfId="56346"/>
    <cellStyle name="SAPBEXstdData 2 4 2" xfId="56347"/>
    <cellStyle name="SAPBEXstdData 2 4 2 2" xfId="56348"/>
    <cellStyle name="SAPBEXstdData 2 4 2 2 2" xfId="56349"/>
    <cellStyle name="SAPBEXstdData 2 4 2 2 2 2" xfId="56350"/>
    <cellStyle name="SAPBEXstdData 2 4 2 2 3" xfId="56351"/>
    <cellStyle name="SAPBEXstdData 2 4 2 3" xfId="56352"/>
    <cellStyle name="SAPBEXstdData 2 4 2 3 2" xfId="56353"/>
    <cellStyle name="SAPBEXstdData 2 4 2 3 2 2" xfId="56354"/>
    <cellStyle name="SAPBEXstdData 2 4 2 3 3" xfId="56355"/>
    <cellStyle name="SAPBEXstdData 2 4 2 4" xfId="56356"/>
    <cellStyle name="SAPBEXstdData 2 4 2 4 2" xfId="56357"/>
    <cellStyle name="SAPBEXstdData 2 4 2 5" xfId="56358"/>
    <cellStyle name="SAPBEXstdData 2 4 2 5 2" xfId="56359"/>
    <cellStyle name="SAPBEXstdData 2 4 2 6" xfId="56360"/>
    <cellStyle name="SAPBEXstdData 2 4 3" xfId="56361"/>
    <cellStyle name="SAPBEXstdData 2 4 3 2" xfId="56362"/>
    <cellStyle name="SAPBEXstdData 2 4 3 2 2" xfId="56363"/>
    <cellStyle name="SAPBEXstdData 2 4 3 2 2 2" xfId="56364"/>
    <cellStyle name="SAPBEXstdData 2 4 3 2 3" xfId="56365"/>
    <cellStyle name="SAPBEXstdData 2 4 3 3" xfId="56366"/>
    <cellStyle name="SAPBEXstdData 2 4 3 3 2" xfId="56367"/>
    <cellStyle name="SAPBEXstdData 2 4 3 3 2 2" xfId="56368"/>
    <cellStyle name="SAPBEXstdData 2 4 3 3 3" xfId="56369"/>
    <cellStyle name="SAPBEXstdData 2 4 3 4" xfId="56370"/>
    <cellStyle name="SAPBEXstdData 2 4 3 4 2" xfId="56371"/>
    <cellStyle name="SAPBEXstdData 2 4 3 5" xfId="56372"/>
    <cellStyle name="SAPBEXstdData 2 4 3 5 2" xfId="56373"/>
    <cellStyle name="SAPBEXstdData 2 4 3 6" xfId="56374"/>
    <cellStyle name="SAPBEXstdData 2 4 4" xfId="56375"/>
    <cellStyle name="SAPBEXstdData 2 4 4 2" xfId="56376"/>
    <cellStyle name="SAPBEXstdData 2 4 4 2 2" xfId="56377"/>
    <cellStyle name="SAPBEXstdData 2 4 4 2 2 2" xfId="56378"/>
    <cellStyle name="SAPBEXstdData 2 4 4 2 3" xfId="56379"/>
    <cellStyle name="SAPBEXstdData 2 4 4 3" xfId="56380"/>
    <cellStyle name="SAPBEXstdData 2 4 4 3 2" xfId="56381"/>
    <cellStyle name="SAPBEXstdData 2 4 4 3 2 2" xfId="56382"/>
    <cellStyle name="SAPBEXstdData 2 4 4 3 3" xfId="56383"/>
    <cellStyle name="SAPBEXstdData 2 4 4 4" xfId="56384"/>
    <cellStyle name="SAPBEXstdData 2 4 4 4 2" xfId="56385"/>
    <cellStyle name="SAPBEXstdData 2 4 4 5" xfId="56386"/>
    <cellStyle name="SAPBEXstdData 2 4 4 5 2" xfId="56387"/>
    <cellStyle name="SAPBEXstdData 2 4 4 6" xfId="56388"/>
    <cellStyle name="SAPBEXstdData 2 4 5" xfId="56389"/>
    <cellStyle name="SAPBEXstdData 2 4 5 2" xfId="56390"/>
    <cellStyle name="SAPBEXstdData 2 4 5 2 2" xfId="56391"/>
    <cellStyle name="SAPBEXstdData 2 4 5 2 3" xfId="56392"/>
    <cellStyle name="SAPBEXstdData 2 4 5 3" xfId="56393"/>
    <cellStyle name="SAPBEXstdData 2 4 5 4" xfId="56394"/>
    <cellStyle name="SAPBEXstdData 2 4 6" xfId="56395"/>
    <cellStyle name="SAPBEXstdData 2 4 6 2" xfId="56396"/>
    <cellStyle name="SAPBEXstdData 2 4 6 2 2" xfId="56397"/>
    <cellStyle name="SAPBEXstdData 2 4 6 2 3" xfId="56398"/>
    <cellStyle name="SAPBEXstdData 2 4 6 3" xfId="56399"/>
    <cellStyle name="SAPBEXstdData 2 4 6 4" xfId="56400"/>
    <cellStyle name="SAPBEXstdData 2 4 7" xfId="56401"/>
    <cellStyle name="SAPBEXstdData 2 4 7 2" xfId="56402"/>
    <cellStyle name="SAPBEXstdData 2 4 7 2 2" xfId="56403"/>
    <cellStyle name="SAPBEXstdData 2 4 7 3" xfId="56404"/>
    <cellStyle name="SAPBEXstdData 2 4 8" xfId="56405"/>
    <cellStyle name="SAPBEXstdData 2 4 9" xfId="56406"/>
    <cellStyle name="SAPBEXstdData 2 4_Other Benefits Allocation %" xfId="56407"/>
    <cellStyle name="SAPBEXstdData 2 5" xfId="56408"/>
    <cellStyle name="SAPBEXstdData 2 5 2" xfId="56409"/>
    <cellStyle name="SAPBEXstdData 2 5 2 2" xfId="56410"/>
    <cellStyle name="SAPBEXstdData 2 5 2 2 2" xfId="56411"/>
    <cellStyle name="SAPBEXstdData 2 5 2 2 3" xfId="56412"/>
    <cellStyle name="SAPBEXstdData 2 5 2 3" xfId="56413"/>
    <cellStyle name="SAPBEXstdData 2 5 2 4" xfId="56414"/>
    <cellStyle name="SAPBEXstdData 2 5 3" xfId="56415"/>
    <cellStyle name="SAPBEXstdData 2 5 3 2" xfId="56416"/>
    <cellStyle name="SAPBEXstdData 2 5 3 2 2" xfId="56417"/>
    <cellStyle name="SAPBEXstdData 2 5 3 2 3" xfId="56418"/>
    <cellStyle name="SAPBEXstdData 2 5 3 3" xfId="56419"/>
    <cellStyle name="SAPBEXstdData 2 5 3 4" xfId="56420"/>
    <cellStyle name="SAPBEXstdData 2 5 4" xfId="56421"/>
    <cellStyle name="SAPBEXstdData 2 5 4 2" xfId="56422"/>
    <cellStyle name="SAPBEXstdData 2 5 4 2 2" xfId="56423"/>
    <cellStyle name="SAPBEXstdData 2 5 4 2 3" xfId="56424"/>
    <cellStyle name="SAPBEXstdData 2 5 4 3" xfId="56425"/>
    <cellStyle name="SAPBEXstdData 2 5 4 4" xfId="56426"/>
    <cellStyle name="SAPBEXstdData 2 5 5" xfId="56427"/>
    <cellStyle name="SAPBEXstdData 2 5 5 2" xfId="56428"/>
    <cellStyle name="SAPBEXstdData 2 5 5 2 2" xfId="56429"/>
    <cellStyle name="SAPBEXstdData 2 5 5 2 3" xfId="56430"/>
    <cellStyle name="SAPBEXstdData 2 5 5 3" xfId="56431"/>
    <cellStyle name="SAPBEXstdData 2 5 5 4" xfId="56432"/>
    <cellStyle name="SAPBEXstdData 2 5 6" xfId="56433"/>
    <cellStyle name="SAPBEXstdData 2 5 6 2" xfId="56434"/>
    <cellStyle name="SAPBEXstdData 2 5 6 2 2" xfId="56435"/>
    <cellStyle name="SAPBEXstdData 2 5 6 2 3" xfId="56436"/>
    <cellStyle name="SAPBEXstdData 2 5 6 3" xfId="56437"/>
    <cellStyle name="SAPBEXstdData 2 5 6 4" xfId="56438"/>
    <cellStyle name="SAPBEXstdData 2 5 7" xfId="56439"/>
    <cellStyle name="SAPBEXstdData 2 5 7 2" xfId="56440"/>
    <cellStyle name="SAPBEXstdData 2 5 7 3" xfId="56441"/>
    <cellStyle name="SAPBEXstdData 2 5 8" xfId="56442"/>
    <cellStyle name="SAPBEXstdData 2 5 9" xfId="56443"/>
    <cellStyle name="SAPBEXstdData 2 6" xfId="56444"/>
    <cellStyle name="SAPBEXstdData 2 6 2" xfId="56445"/>
    <cellStyle name="SAPBEXstdData 2 6 2 2" xfId="56446"/>
    <cellStyle name="SAPBEXstdData 2 6 2 3" xfId="56447"/>
    <cellStyle name="SAPBEXstdData 2 6 3" xfId="56448"/>
    <cellStyle name="SAPBEXstdData 2 6 4" xfId="56449"/>
    <cellStyle name="SAPBEXstdData 2 7" xfId="56450"/>
    <cellStyle name="SAPBEXstdData 2 7 2" xfId="56451"/>
    <cellStyle name="SAPBEXstdData 2 7 2 2" xfId="56452"/>
    <cellStyle name="SAPBEXstdData 2 7 2 3" xfId="56453"/>
    <cellStyle name="SAPBEXstdData 2 7 3" xfId="56454"/>
    <cellStyle name="SAPBEXstdData 2 7 4" xfId="56455"/>
    <cellStyle name="SAPBEXstdData 2 8" xfId="56456"/>
    <cellStyle name="SAPBEXstdData 2 8 2" xfId="56457"/>
    <cellStyle name="SAPBEXstdData 2 8 2 2" xfId="56458"/>
    <cellStyle name="SAPBEXstdData 2 8 2 3" xfId="56459"/>
    <cellStyle name="SAPBEXstdData 2 8 3" xfId="56460"/>
    <cellStyle name="SAPBEXstdData 2 8 4" xfId="56461"/>
    <cellStyle name="SAPBEXstdData 2 9" xfId="56462"/>
    <cellStyle name="SAPBEXstdData 2 9 2" xfId="56463"/>
    <cellStyle name="SAPBEXstdData 2 9 2 2" xfId="56464"/>
    <cellStyle name="SAPBEXstdData 2 9 2 2 2" xfId="56465"/>
    <cellStyle name="SAPBEXstdData 2 9 2 2 2 2" xfId="56466"/>
    <cellStyle name="SAPBEXstdData 2 9 2 2 3" xfId="56467"/>
    <cellStyle name="SAPBEXstdData 2 9 2 3" xfId="56468"/>
    <cellStyle name="SAPBEXstdData 2 9 2 3 2" xfId="56469"/>
    <cellStyle name="SAPBEXstdData 2 9 2 3 2 2" xfId="56470"/>
    <cellStyle name="SAPBEXstdData 2 9 2 3 3" xfId="56471"/>
    <cellStyle name="SAPBEXstdData 2 9 2 4" xfId="56472"/>
    <cellStyle name="SAPBEXstdData 2 9 2 4 2" xfId="56473"/>
    <cellStyle name="SAPBEXstdData 2 9 2 5" xfId="56474"/>
    <cellStyle name="SAPBEXstdData 2 9 2 5 2" xfId="56475"/>
    <cellStyle name="SAPBEXstdData 2 9 2 6" xfId="56476"/>
    <cellStyle name="SAPBEXstdData 2 9 3" xfId="56477"/>
    <cellStyle name="SAPBEXstdData 2 9 3 2" xfId="56478"/>
    <cellStyle name="SAPBEXstdData 2 9 3 2 2" xfId="56479"/>
    <cellStyle name="SAPBEXstdData 2 9 3 2 2 2" xfId="56480"/>
    <cellStyle name="SAPBEXstdData 2 9 3 2 3" xfId="56481"/>
    <cellStyle name="SAPBEXstdData 2 9 3 3" xfId="56482"/>
    <cellStyle name="SAPBEXstdData 2 9 3 3 2" xfId="56483"/>
    <cellStyle name="SAPBEXstdData 2 9 3 3 2 2" xfId="56484"/>
    <cellStyle name="SAPBEXstdData 2 9 3 3 3" xfId="56485"/>
    <cellStyle name="SAPBEXstdData 2 9 3 4" xfId="56486"/>
    <cellStyle name="SAPBEXstdData 2 9 3 4 2" xfId="56487"/>
    <cellStyle name="SAPBEXstdData 2 9 3 5" xfId="56488"/>
    <cellStyle name="SAPBEXstdData 2 9 3 5 2" xfId="56489"/>
    <cellStyle name="SAPBEXstdData 2 9 3 6" xfId="56490"/>
    <cellStyle name="SAPBEXstdData 2 9 4" xfId="56491"/>
    <cellStyle name="SAPBEXstdData 2 9 4 2" xfId="56492"/>
    <cellStyle name="SAPBEXstdData 2 9 4 2 2" xfId="56493"/>
    <cellStyle name="SAPBEXstdData 2 9 4 3" xfId="56494"/>
    <cellStyle name="SAPBEXstdData 2 9 5" xfId="56495"/>
    <cellStyle name="SAPBEXstdData 2 9 5 2" xfId="56496"/>
    <cellStyle name="SAPBEXstdData 2 9 5 2 2" xfId="56497"/>
    <cellStyle name="SAPBEXstdData 2 9 5 3" xfId="56498"/>
    <cellStyle name="SAPBEXstdData 2 9 6" xfId="56499"/>
    <cellStyle name="SAPBEXstdData 2 9 6 2" xfId="56500"/>
    <cellStyle name="SAPBEXstdData 2 9 7" xfId="56501"/>
    <cellStyle name="SAPBEXstdData 2 9 7 2" xfId="56502"/>
    <cellStyle name="SAPBEXstdData 2 9 8" xfId="56503"/>
    <cellStyle name="SAPBEXstdData 2 9_Other Benefits Allocation %" xfId="56504"/>
    <cellStyle name="SAPBEXstdData 2_401K Summary" xfId="56505"/>
    <cellStyle name="SAPBEXstdData 20" xfId="56506"/>
    <cellStyle name="SAPBEXstdData 20 2" xfId="56507"/>
    <cellStyle name="SAPBEXstdData 20 2 2" xfId="56508"/>
    <cellStyle name="SAPBEXstdData 20 3" xfId="56509"/>
    <cellStyle name="SAPBEXstdData 21" xfId="56510"/>
    <cellStyle name="SAPBEXstdData 21 2" xfId="56511"/>
    <cellStyle name="SAPBEXstdData 21 2 2" xfId="56512"/>
    <cellStyle name="SAPBEXstdData 21 3" xfId="56513"/>
    <cellStyle name="SAPBEXstdData 22" xfId="56514"/>
    <cellStyle name="SAPBEXstdData 22 2" xfId="56515"/>
    <cellStyle name="SAPBEXstdData 22 2 2" xfId="56516"/>
    <cellStyle name="SAPBEXstdData 22 3" xfId="56517"/>
    <cellStyle name="SAPBEXstdData 23" xfId="56518"/>
    <cellStyle name="SAPBEXstdData 23 2" xfId="56519"/>
    <cellStyle name="SAPBEXstdData 23 2 2" xfId="56520"/>
    <cellStyle name="SAPBEXstdData 23 3" xfId="56521"/>
    <cellStyle name="SAPBEXstdData 24" xfId="56522"/>
    <cellStyle name="SAPBEXstdData 24 2" xfId="56523"/>
    <cellStyle name="SAPBEXstdData 24 2 2" xfId="56524"/>
    <cellStyle name="SAPBEXstdData 24 3" xfId="56525"/>
    <cellStyle name="SAPBEXstdData 25" xfId="56526"/>
    <cellStyle name="SAPBEXstdData 25 2" xfId="56527"/>
    <cellStyle name="SAPBEXstdData 25 2 2" xfId="56528"/>
    <cellStyle name="SAPBEXstdData 25 3" xfId="56529"/>
    <cellStyle name="SAPBEXstdData 26" xfId="56530"/>
    <cellStyle name="SAPBEXstdData 26 2" xfId="56531"/>
    <cellStyle name="SAPBEXstdData 26 2 2" xfId="56532"/>
    <cellStyle name="SAPBEXstdData 26 3" xfId="56533"/>
    <cellStyle name="SAPBEXstdData 27" xfId="56534"/>
    <cellStyle name="SAPBEXstdData 27 2" xfId="56535"/>
    <cellStyle name="SAPBEXstdData 28" xfId="56536"/>
    <cellStyle name="SAPBEXstdData 28 2" xfId="56537"/>
    <cellStyle name="SAPBEXstdData 29" xfId="56538"/>
    <cellStyle name="SAPBEXstdData 29 2" xfId="56539"/>
    <cellStyle name="SAPBEXstdData 3" xfId="56540"/>
    <cellStyle name="SAPBEXstdData 3 10" xfId="56541"/>
    <cellStyle name="SAPBEXstdData 3 10 2" xfId="56542"/>
    <cellStyle name="SAPBEXstdData 3 10 3" xfId="56543"/>
    <cellStyle name="SAPBEXstdData 3 11" xfId="56544"/>
    <cellStyle name="SAPBEXstdData 3 11 2" xfId="56545"/>
    <cellStyle name="SAPBEXstdData 3 11 2 2" xfId="56546"/>
    <cellStyle name="SAPBEXstdData 3 11 3" xfId="56547"/>
    <cellStyle name="SAPBEXstdData 3 12" xfId="56548"/>
    <cellStyle name="SAPBEXstdData 3 2" xfId="56549"/>
    <cellStyle name="SAPBEXstdData 3 2 2" xfId="56550"/>
    <cellStyle name="SAPBEXstdData 3 2 2 2" xfId="56551"/>
    <cellStyle name="SAPBEXstdData 3 2 2 2 2" xfId="56552"/>
    <cellStyle name="SAPBEXstdData 3 2 2 2 2 2" xfId="56553"/>
    <cellStyle name="SAPBEXstdData 3 2 2 2 2 2 2" xfId="56554"/>
    <cellStyle name="SAPBEXstdData 3 2 2 2 2 3" xfId="56555"/>
    <cellStyle name="SAPBEXstdData 3 2 2 2 3" xfId="56556"/>
    <cellStyle name="SAPBEXstdData 3 2 2 2 3 2" xfId="56557"/>
    <cellStyle name="SAPBEXstdData 3 2 2 2 3 2 2" xfId="56558"/>
    <cellStyle name="SAPBEXstdData 3 2 2 2 3 3" xfId="56559"/>
    <cellStyle name="SAPBEXstdData 3 2 2 2 4" xfId="56560"/>
    <cellStyle name="SAPBEXstdData 3 2 2 2 4 2" xfId="56561"/>
    <cellStyle name="SAPBEXstdData 3 2 2 2 5" xfId="56562"/>
    <cellStyle name="SAPBEXstdData 3 2 2 2 5 2" xfId="56563"/>
    <cellStyle name="SAPBEXstdData 3 2 2 2 6" xfId="56564"/>
    <cellStyle name="SAPBEXstdData 3 2 2 3" xfId="56565"/>
    <cellStyle name="SAPBEXstdData 3 2 2 3 2" xfId="56566"/>
    <cellStyle name="SAPBEXstdData 3 2 2 3 2 2" xfId="56567"/>
    <cellStyle name="SAPBEXstdData 3 2 2 3 2 2 2" xfId="56568"/>
    <cellStyle name="SAPBEXstdData 3 2 2 3 2 3" xfId="56569"/>
    <cellStyle name="SAPBEXstdData 3 2 2 3 3" xfId="56570"/>
    <cellStyle name="SAPBEXstdData 3 2 2 3 3 2" xfId="56571"/>
    <cellStyle name="SAPBEXstdData 3 2 2 3 3 2 2" xfId="56572"/>
    <cellStyle name="SAPBEXstdData 3 2 2 3 3 3" xfId="56573"/>
    <cellStyle name="SAPBEXstdData 3 2 2 3 4" xfId="56574"/>
    <cellStyle name="SAPBEXstdData 3 2 2 3 4 2" xfId="56575"/>
    <cellStyle name="SAPBEXstdData 3 2 2 3 5" xfId="56576"/>
    <cellStyle name="SAPBEXstdData 3 2 2 3 5 2" xfId="56577"/>
    <cellStyle name="SAPBEXstdData 3 2 2 3 6" xfId="56578"/>
    <cellStyle name="SAPBEXstdData 3 2 2 4" xfId="56579"/>
    <cellStyle name="SAPBEXstdData 3 2 2 4 2" xfId="56580"/>
    <cellStyle name="SAPBEXstdData 3 2 2 4 2 2" xfId="56581"/>
    <cellStyle name="SAPBEXstdData 3 2 2 4 2 2 2" xfId="56582"/>
    <cellStyle name="SAPBEXstdData 3 2 2 4 2 3" xfId="56583"/>
    <cellStyle name="SAPBEXstdData 3 2 2 4 3" xfId="56584"/>
    <cellStyle name="SAPBEXstdData 3 2 2 4 3 2" xfId="56585"/>
    <cellStyle name="SAPBEXstdData 3 2 2 4 3 2 2" xfId="56586"/>
    <cellStyle name="SAPBEXstdData 3 2 2 4 3 3" xfId="56587"/>
    <cellStyle name="SAPBEXstdData 3 2 2 4 4" xfId="56588"/>
    <cellStyle name="SAPBEXstdData 3 2 2 4 4 2" xfId="56589"/>
    <cellStyle name="SAPBEXstdData 3 2 2 4 5" xfId="56590"/>
    <cellStyle name="SAPBEXstdData 3 2 2 4 5 2" xfId="56591"/>
    <cellStyle name="SAPBEXstdData 3 2 2 4 6" xfId="56592"/>
    <cellStyle name="SAPBEXstdData 3 2 2 5" xfId="56593"/>
    <cellStyle name="SAPBEXstdData 3 2 2 5 2" xfId="56594"/>
    <cellStyle name="SAPBEXstdData 3 2 2 5 2 2" xfId="56595"/>
    <cellStyle name="SAPBEXstdData 3 2 2 5 3" xfId="56596"/>
    <cellStyle name="SAPBEXstdData 3 2 2 6" xfId="56597"/>
    <cellStyle name="SAPBEXstdData 3 2 2_Other Benefits Allocation %" xfId="56598"/>
    <cellStyle name="SAPBEXstdData 3 2 3" xfId="56599"/>
    <cellStyle name="SAPBEXstdData 3 2 3 2" xfId="56600"/>
    <cellStyle name="SAPBEXstdData 3 2 3 2 2" xfId="56601"/>
    <cellStyle name="SAPBEXstdData 3 2 3 2 2 2" xfId="56602"/>
    <cellStyle name="SAPBEXstdData 3 2 3 2 2 2 2" xfId="56603"/>
    <cellStyle name="SAPBEXstdData 3 2 3 2 2 3" xfId="56604"/>
    <cellStyle name="SAPBEXstdData 3 2 3 2 3" xfId="56605"/>
    <cellStyle name="SAPBEXstdData 3 2 3 2 3 2" xfId="56606"/>
    <cellStyle name="SAPBEXstdData 3 2 3 2 3 2 2" xfId="56607"/>
    <cellStyle name="SAPBEXstdData 3 2 3 2 3 3" xfId="56608"/>
    <cellStyle name="SAPBEXstdData 3 2 3 2 4" xfId="56609"/>
    <cellStyle name="SAPBEXstdData 3 2 3 2 4 2" xfId="56610"/>
    <cellStyle name="SAPBEXstdData 3 2 3 2 5" xfId="56611"/>
    <cellStyle name="SAPBEXstdData 3 2 3 2 5 2" xfId="56612"/>
    <cellStyle name="SAPBEXstdData 3 2 3 2 6" xfId="56613"/>
    <cellStyle name="SAPBEXstdData 3 2 3 3" xfId="56614"/>
    <cellStyle name="SAPBEXstdData 3 2 3 3 2" xfId="56615"/>
    <cellStyle name="SAPBEXstdData 3 2 3 3 2 2" xfId="56616"/>
    <cellStyle name="SAPBEXstdData 3 2 3 3 2 2 2" xfId="56617"/>
    <cellStyle name="SAPBEXstdData 3 2 3 3 2 3" xfId="56618"/>
    <cellStyle name="SAPBEXstdData 3 2 3 3 3" xfId="56619"/>
    <cellStyle name="SAPBEXstdData 3 2 3 3 3 2" xfId="56620"/>
    <cellStyle name="SAPBEXstdData 3 2 3 3 3 2 2" xfId="56621"/>
    <cellStyle name="SAPBEXstdData 3 2 3 3 3 3" xfId="56622"/>
    <cellStyle name="SAPBEXstdData 3 2 3 3 4" xfId="56623"/>
    <cellStyle name="SAPBEXstdData 3 2 3 3 4 2" xfId="56624"/>
    <cellStyle name="SAPBEXstdData 3 2 3 3 5" xfId="56625"/>
    <cellStyle name="SAPBEXstdData 3 2 3 3 5 2" xfId="56626"/>
    <cellStyle name="SAPBEXstdData 3 2 3 3 6" xfId="56627"/>
    <cellStyle name="SAPBEXstdData 3 2 3 4" xfId="56628"/>
    <cellStyle name="SAPBEXstdData 3 2 3 4 2" xfId="56629"/>
    <cellStyle name="SAPBEXstdData 3 2 3 4 2 2" xfId="56630"/>
    <cellStyle name="SAPBEXstdData 3 2 3 4 3" xfId="56631"/>
    <cellStyle name="SAPBEXstdData 3 2 3 5" xfId="56632"/>
    <cellStyle name="SAPBEXstdData 3 2 3 5 2" xfId="56633"/>
    <cellStyle name="SAPBEXstdData 3 2 3 5 2 2" xfId="56634"/>
    <cellStyle name="SAPBEXstdData 3 2 3 5 3" xfId="56635"/>
    <cellStyle name="SAPBEXstdData 3 2 3 6" xfId="56636"/>
    <cellStyle name="SAPBEXstdData 3 2 3 6 2" xfId="56637"/>
    <cellStyle name="SAPBEXstdData 3 2 3 7" xfId="56638"/>
    <cellStyle name="SAPBEXstdData 3 2 3 7 2" xfId="56639"/>
    <cellStyle name="SAPBEXstdData 3 2 3 8" xfId="56640"/>
    <cellStyle name="SAPBEXstdData 3 2 3_Other Benefits Allocation %" xfId="56641"/>
    <cellStyle name="SAPBEXstdData 3 2 4" xfId="56642"/>
    <cellStyle name="SAPBEXstdData 3 2 4 2" xfId="56643"/>
    <cellStyle name="SAPBEXstdData 3 2 4 2 2" xfId="56644"/>
    <cellStyle name="SAPBEXstdData 3 2 4 2 3" xfId="56645"/>
    <cellStyle name="SAPBEXstdData 3 2 4 3" xfId="56646"/>
    <cellStyle name="SAPBEXstdData 3 2 4 4" xfId="56647"/>
    <cellStyle name="SAPBEXstdData 3 2 5" xfId="56648"/>
    <cellStyle name="SAPBEXstdData 3 2 5 2" xfId="56649"/>
    <cellStyle name="SAPBEXstdData 3 2 5 2 2" xfId="56650"/>
    <cellStyle name="SAPBEXstdData 3 2 5 2 3" xfId="56651"/>
    <cellStyle name="SAPBEXstdData 3 2 5 3" xfId="56652"/>
    <cellStyle name="SAPBEXstdData 3 2 5 4" xfId="56653"/>
    <cellStyle name="SAPBEXstdData 3 2 6" xfId="56654"/>
    <cellStyle name="SAPBEXstdData 3 2 6 2" xfId="56655"/>
    <cellStyle name="SAPBEXstdData 3 2 6 2 2" xfId="56656"/>
    <cellStyle name="SAPBEXstdData 3 2 6 2 3" xfId="56657"/>
    <cellStyle name="SAPBEXstdData 3 2 6 3" xfId="56658"/>
    <cellStyle name="SAPBEXstdData 3 2 6 4" xfId="56659"/>
    <cellStyle name="SAPBEXstdData 3 2 7" xfId="56660"/>
    <cellStyle name="SAPBEXstdData 3 2 7 2" xfId="56661"/>
    <cellStyle name="SAPBEXstdData 3 2 7 3" xfId="56662"/>
    <cellStyle name="SAPBEXstdData 3 2 8" xfId="56663"/>
    <cellStyle name="SAPBEXstdData 3 2 9" xfId="56664"/>
    <cellStyle name="SAPBEXstdData 3 2_401K Summary" xfId="56665"/>
    <cellStyle name="SAPBEXstdData 3 3" xfId="56666"/>
    <cellStyle name="SAPBEXstdData 3 3 2" xfId="56667"/>
    <cellStyle name="SAPBEXstdData 3 3 2 2" xfId="56668"/>
    <cellStyle name="SAPBEXstdData 3 3 2 2 2" xfId="56669"/>
    <cellStyle name="SAPBEXstdData 3 3 2 2 2 2" xfId="56670"/>
    <cellStyle name="SAPBEXstdData 3 3 2 2 2 2 2" xfId="56671"/>
    <cellStyle name="SAPBEXstdData 3 3 2 2 2 3" xfId="56672"/>
    <cellStyle name="SAPBEXstdData 3 3 2 2 3" xfId="56673"/>
    <cellStyle name="SAPBEXstdData 3 3 2 2 3 2" xfId="56674"/>
    <cellStyle name="SAPBEXstdData 3 3 2 2 3 2 2" xfId="56675"/>
    <cellStyle name="SAPBEXstdData 3 3 2 2 3 3" xfId="56676"/>
    <cellStyle name="SAPBEXstdData 3 3 2 2 4" xfId="56677"/>
    <cellStyle name="SAPBEXstdData 3 3 2 2 4 2" xfId="56678"/>
    <cellStyle name="SAPBEXstdData 3 3 2 2 5" xfId="56679"/>
    <cellStyle name="SAPBEXstdData 3 3 2 2 5 2" xfId="56680"/>
    <cellStyle name="SAPBEXstdData 3 3 2 2 6" xfId="56681"/>
    <cellStyle name="SAPBEXstdData 3 3 2 3" xfId="56682"/>
    <cellStyle name="SAPBEXstdData 3 3 2 3 2" xfId="56683"/>
    <cellStyle name="SAPBEXstdData 3 3 2 3 2 2" xfId="56684"/>
    <cellStyle name="SAPBEXstdData 3 3 2 3 2 2 2" xfId="56685"/>
    <cellStyle name="SAPBEXstdData 3 3 2 3 2 3" xfId="56686"/>
    <cellStyle name="SAPBEXstdData 3 3 2 3 3" xfId="56687"/>
    <cellStyle name="SAPBEXstdData 3 3 2 3 3 2" xfId="56688"/>
    <cellStyle name="SAPBEXstdData 3 3 2 3 3 2 2" xfId="56689"/>
    <cellStyle name="SAPBEXstdData 3 3 2 3 3 3" xfId="56690"/>
    <cellStyle name="SAPBEXstdData 3 3 2 3 4" xfId="56691"/>
    <cellStyle name="SAPBEXstdData 3 3 2 3 4 2" xfId="56692"/>
    <cellStyle name="SAPBEXstdData 3 3 2 3 5" xfId="56693"/>
    <cellStyle name="SAPBEXstdData 3 3 2 3 5 2" xfId="56694"/>
    <cellStyle name="SAPBEXstdData 3 3 2 3 6" xfId="56695"/>
    <cellStyle name="SAPBEXstdData 3 3 2 4" xfId="56696"/>
    <cellStyle name="SAPBEXstdData 3 3 2 4 2" xfId="56697"/>
    <cellStyle name="SAPBEXstdData 3 3 2 4 2 2" xfId="56698"/>
    <cellStyle name="SAPBEXstdData 3 3 2 4 2 2 2" xfId="56699"/>
    <cellStyle name="SAPBEXstdData 3 3 2 4 2 3" xfId="56700"/>
    <cellStyle name="SAPBEXstdData 3 3 2 4 3" xfId="56701"/>
    <cellStyle name="SAPBEXstdData 3 3 2 4 3 2" xfId="56702"/>
    <cellStyle name="SAPBEXstdData 3 3 2 4 3 2 2" xfId="56703"/>
    <cellStyle name="SAPBEXstdData 3 3 2 4 3 3" xfId="56704"/>
    <cellStyle name="SAPBEXstdData 3 3 2 4 4" xfId="56705"/>
    <cellStyle name="SAPBEXstdData 3 3 2 4 4 2" xfId="56706"/>
    <cellStyle name="SAPBEXstdData 3 3 2 4 5" xfId="56707"/>
    <cellStyle name="SAPBEXstdData 3 3 2 4 5 2" xfId="56708"/>
    <cellStyle name="SAPBEXstdData 3 3 2 4 6" xfId="56709"/>
    <cellStyle name="SAPBEXstdData 3 3 2 5" xfId="56710"/>
    <cellStyle name="SAPBEXstdData 3 3 2 5 2" xfId="56711"/>
    <cellStyle name="SAPBEXstdData 3 3 2 5 2 2" xfId="56712"/>
    <cellStyle name="SAPBEXstdData 3 3 2 5 3" xfId="56713"/>
    <cellStyle name="SAPBEXstdData 3 3 2 6" xfId="56714"/>
    <cellStyle name="SAPBEXstdData 3 3 2_Other Benefits Allocation %" xfId="56715"/>
    <cellStyle name="SAPBEXstdData 3 3 3" xfId="56716"/>
    <cellStyle name="SAPBEXstdData 3 3 3 2" xfId="56717"/>
    <cellStyle name="SAPBEXstdData 3 3 3 2 2" xfId="56718"/>
    <cellStyle name="SAPBEXstdData 3 3 3 2 2 2" xfId="56719"/>
    <cellStyle name="SAPBEXstdData 3 3 3 2 2 2 2" xfId="56720"/>
    <cellStyle name="SAPBEXstdData 3 3 3 2 2 3" xfId="56721"/>
    <cellStyle name="SAPBEXstdData 3 3 3 2 3" xfId="56722"/>
    <cellStyle name="SAPBEXstdData 3 3 3 2 3 2" xfId="56723"/>
    <cellStyle name="SAPBEXstdData 3 3 3 2 3 2 2" xfId="56724"/>
    <cellStyle name="SAPBEXstdData 3 3 3 2 3 3" xfId="56725"/>
    <cellStyle name="SAPBEXstdData 3 3 3 2 4" xfId="56726"/>
    <cellStyle name="SAPBEXstdData 3 3 3 2 4 2" xfId="56727"/>
    <cellStyle name="SAPBEXstdData 3 3 3 2 5" xfId="56728"/>
    <cellStyle name="SAPBEXstdData 3 3 3 2 5 2" xfId="56729"/>
    <cellStyle name="SAPBEXstdData 3 3 3 2 6" xfId="56730"/>
    <cellStyle name="SAPBEXstdData 3 3 3 3" xfId="56731"/>
    <cellStyle name="SAPBEXstdData 3 3 3 3 2" xfId="56732"/>
    <cellStyle name="SAPBEXstdData 3 3 3 3 2 2" xfId="56733"/>
    <cellStyle name="SAPBEXstdData 3 3 3 3 2 2 2" xfId="56734"/>
    <cellStyle name="SAPBEXstdData 3 3 3 3 2 3" xfId="56735"/>
    <cellStyle name="SAPBEXstdData 3 3 3 3 3" xfId="56736"/>
    <cellStyle name="SAPBEXstdData 3 3 3 3 3 2" xfId="56737"/>
    <cellStyle name="SAPBEXstdData 3 3 3 3 3 2 2" xfId="56738"/>
    <cellStyle name="SAPBEXstdData 3 3 3 3 3 3" xfId="56739"/>
    <cellStyle name="SAPBEXstdData 3 3 3 3 4" xfId="56740"/>
    <cellStyle name="SAPBEXstdData 3 3 3 3 4 2" xfId="56741"/>
    <cellStyle name="SAPBEXstdData 3 3 3 3 5" xfId="56742"/>
    <cellStyle name="SAPBEXstdData 3 3 3 3 5 2" xfId="56743"/>
    <cellStyle name="SAPBEXstdData 3 3 3 3 6" xfId="56744"/>
    <cellStyle name="SAPBEXstdData 3 3 3 4" xfId="56745"/>
    <cellStyle name="SAPBEXstdData 3 3 3 4 2" xfId="56746"/>
    <cellStyle name="SAPBEXstdData 3 3 3 4 2 2" xfId="56747"/>
    <cellStyle name="SAPBEXstdData 3 3 3 4 3" xfId="56748"/>
    <cellStyle name="SAPBEXstdData 3 3 3 5" xfId="56749"/>
    <cellStyle name="SAPBEXstdData 3 3 3 5 2" xfId="56750"/>
    <cellStyle name="SAPBEXstdData 3 3 3 5 2 2" xfId="56751"/>
    <cellStyle name="SAPBEXstdData 3 3 3 5 3" xfId="56752"/>
    <cellStyle name="SAPBEXstdData 3 3 3 6" xfId="56753"/>
    <cellStyle name="SAPBEXstdData 3 3 3 6 2" xfId="56754"/>
    <cellStyle name="SAPBEXstdData 3 3 3 7" xfId="56755"/>
    <cellStyle name="SAPBEXstdData 3 3 3 7 2" xfId="56756"/>
    <cellStyle name="SAPBEXstdData 3 3 3 8" xfId="56757"/>
    <cellStyle name="SAPBEXstdData 3 3 3_Other Benefits Allocation %" xfId="56758"/>
    <cellStyle name="SAPBEXstdData 3 3 4" xfId="56759"/>
    <cellStyle name="SAPBEXstdData 3 3 4 2" xfId="56760"/>
    <cellStyle name="SAPBEXstdData 3 3 4 2 2" xfId="56761"/>
    <cellStyle name="SAPBEXstdData 3 3 4 2 3" xfId="56762"/>
    <cellStyle name="SAPBEXstdData 3 3 4 3" xfId="56763"/>
    <cellStyle name="SAPBEXstdData 3 3 4 4" xfId="56764"/>
    <cellStyle name="SAPBEXstdData 3 3 5" xfId="56765"/>
    <cellStyle name="SAPBEXstdData 3 3 5 2" xfId="56766"/>
    <cellStyle name="SAPBEXstdData 3 3 5 2 2" xfId="56767"/>
    <cellStyle name="SAPBEXstdData 3 3 5 2 3" xfId="56768"/>
    <cellStyle name="SAPBEXstdData 3 3 5 3" xfId="56769"/>
    <cellStyle name="SAPBEXstdData 3 3 5 4" xfId="56770"/>
    <cellStyle name="SAPBEXstdData 3 3 6" xfId="56771"/>
    <cellStyle name="SAPBEXstdData 3 3 6 2" xfId="56772"/>
    <cellStyle name="SAPBEXstdData 3 3 6 2 2" xfId="56773"/>
    <cellStyle name="SAPBEXstdData 3 3 6 2 3" xfId="56774"/>
    <cellStyle name="SAPBEXstdData 3 3 6 3" xfId="56775"/>
    <cellStyle name="SAPBEXstdData 3 3 6 4" xfId="56776"/>
    <cellStyle name="SAPBEXstdData 3 3 7" xfId="56777"/>
    <cellStyle name="SAPBEXstdData 3 3 7 2" xfId="56778"/>
    <cellStyle name="SAPBEXstdData 3 3 7 3" xfId="56779"/>
    <cellStyle name="SAPBEXstdData 3 3 8" xfId="56780"/>
    <cellStyle name="SAPBEXstdData 3 3 9" xfId="56781"/>
    <cellStyle name="SAPBEXstdData 3 3_401K Summary" xfId="56782"/>
    <cellStyle name="SAPBEXstdData 3 4" xfId="56783"/>
    <cellStyle name="SAPBEXstdData 3 4 2" xfId="56784"/>
    <cellStyle name="SAPBEXstdData 3 4 2 2" xfId="56785"/>
    <cellStyle name="SAPBEXstdData 3 4 2 2 2" xfId="56786"/>
    <cellStyle name="SAPBEXstdData 3 4 2 2 2 2" xfId="56787"/>
    <cellStyle name="SAPBEXstdData 3 4 2 2 3" xfId="56788"/>
    <cellStyle name="SAPBEXstdData 3 4 2 3" xfId="56789"/>
    <cellStyle name="SAPBEXstdData 3 4 2 3 2" xfId="56790"/>
    <cellStyle name="SAPBEXstdData 3 4 2 3 2 2" xfId="56791"/>
    <cellStyle name="SAPBEXstdData 3 4 2 3 3" xfId="56792"/>
    <cellStyle name="SAPBEXstdData 3 4 2 4" xfId="56793"/>
    <cellStyle name="SAPBEXstdData 3 4 2 4 2" xfId="56794"/>
    <cellStyle name="SAPBEXstdData 3 4 2 5" xfId="56795"/>
    <cellStyle name="SAPBEXstdData 3 4 2 5 2" xfId="56796"/>
    <cellStyle name="SAPBEXstdData 3 4 2 6" xfId="56797"/>
    <cellStyle name="SAPBEXstdData 3 4 3" xfId="56798"/>
    <cellStyle name="SAPBEXstdData 3 4 3 2" xfId="56799"/>
    <cellStyle name="SAPBEXstdData 3 4 3 2 2" xfId="56800"/>
    <cellStyle name="SAPBEXstdData 3 4 3 2 2 2" xfId="56801"/>
    <cellStyle name="SAPBEXstdData 3 4 3 2 3" xfId="56802"/>
    <cellStyle name="SAPBEXstdData 3 4 3 3" xfId="56803"/>
    <cellStyle name="SAPBEXstdData 3 4 3 3 2" xfId="56804"/>
    <cellStyle name="SAPBEXstdData 3 4 3 3 2 2" xfId="56805"/>
    <cellStyle name="SAPBEXstdData 3 4 3 3 3" xfId="56806"/>
    <cellStyle name="SAPBEXstdData 3 4 3 4" xfId="56807"/>
    <cellStyle name="SAPBEXstdData 3 4 3 4 2" xfId="56808"/>
    <cellStyle name="SAPBEXstdData 3 4 3 5" xfId="56809"/>
    <cellStyle name="SAPBEXstdData 3 4 3 5 2" xfId="56810"/>
    <cellStyle name="SAPBEXstdData 3 4 3 6" xfId="56811"/>
    <cellStyle name="SAPBEXstdData 3 4 4" xfId="56812"/>
    <cellStyle name="SAPBEXstdData 3 4 4 2" xfId="56813"/>
    <cellStyle name="SAPBEXstdData 3 4 4 2 2" xfId="56814"/>
    <cellStyle name="SAPBEXstdData 3 4 4 2 2 2" xfId="56815"/>
    <cellStyle name="SAPBEXstdData 3 4 4 2 3" xfId="56816"/>
    <cellStyle name="SAPBEXstdData 3 4 4 3" xfId="56817"/>
    <cellStyle name="SAPBEXstdData 3 4 4 3 2" xfId="56818"/>
    <cellStyle name="SAPBEXstdData 3 4 4 3 2 2" xfId="56819"/>
    <cellStyle name="SAPBEXstdData 3 4 4 3 3" xfId="56820"/>
    <cellStyle name="SAPBEXstdData 3 4 4 4" xfId="56821"/>
    <cellStyle name="SAPBEXstdData 3 4 4 4 2" xfId="56822"/>
    <cellStyle name="SAPBEXstdData 3 4 4 5" xfId="56823"/>
    <cellStyle name="SAPBEXstdData 3 4 4 5 2" xfId="56824"/>
    <cellStyle name="SAPBEXstdData 3 4 4 6" xfId="56825"/>
    <cellStyle name="SAPBEXstdData 3 4 5" xfId="56826"/>
    <cellStyle name="SAPBEXstdData 3 4 5 2" xfId="56827"/>
    <cellStyle name="SAPBEXstdData 3 4 5 2 2" xfId="56828"/>
    <cellStyle name="SAPBEXstdData 3 4 5 2 3" xfId="56829"/>
    <cellStyle name="SAPBEXstdData 3 4 5 3" xfId="56830"/>
    <cellStyle name="SAPBEXstdData 3 4 5 4" xfId="56831"/>
    <cellStyle name="SAPBEXstdData 3 4 6" xfId="56832"/>
    <cellStyle name="SAPBEXstdData 3 4 6 2" xfId="56833"/>
    <cellStyle name="SAPBEXstdData 3 4 6 2 2" xfId="56834"/>
    <cellStyle name="SAPBEXstdData 3 4 6 2 3" xfId="56835"/>
    <cellStyle name="SAPBEXstdData 3 4 6 3" xfId="56836"/>
    <cellStyle name="SAPBEXstdData 3 4 6 4" xfId="56837"/>
    <cellStyle name="SAPBEXstdData 3 4 7" xfId="56838"/>
    <cellStyle name="SAPBEXstdData 3 4 7 2" xfId="56839"/>
    <cellStyle name="SAPBEXstdData 3 4 7 3" xfId="56840"/>
    <cellStyle name="SAPBEXstdData 3 4 8" xfId="56841"/>
    <cellStyle name="SAPBEXstdData 3 4 9" xfId="56842"/>
    <cellStyle name="SAPBEXstdData 3 4_Other Benefits Allocation %" xfId="56843"/>
    <cellStyle name="SAPBEXstdData 3 5" xfId="56844"/>
    <cellStyle name="SAPBEXstdData 3 5 2" xfId="56845"/>
    <cellStyle name="SAPBEXstdData 3 5 2 2" xfId="56846"/>
    <cellStyle name="SAPBEXstdData 3 5 2 3" xfId="56847"/>
    <cellStyle name="SAPBEXstdData 3 5 3" xfId="56848"/>
    <cellStyle name="SAPBEXstdData 3 5 4" xfId="56849"/>
    <cellStyle name="SAPBEXstdData 3 6" xfId="56850"/>
    <cellStyle name="SAPBEXstdData 3 6 2" xfId="56851"/>
    <cellStyle name="SAPBEXstdData 3 6 2 2" xfId="56852"/>
    <cellStyle name="SAPBEXstdData 3 6 2 3" xfId="56853"/>
    <cellStyle name="SAPBEXstdData 3 6 3" xfId="56854"/>
    <cellStyle name="SAPBEXstdData 3 6 4" xfId="56855"/>
    <cellStyle name="SAPBEXstdData 3 7" xfId="56856"/>
    <cellStyle name="SAPBEXstdData 3 7 2" xfId="56857"/>
    <cellStyle name="SAPBEXstdData 3 7 2 2" xfId="56858"/>
    <cellStyle name="SAPBEXstdData 3 7 2 3" xfId="56859"/>
    <cellStyle name="SAPBEXstdData 3 7 3" xfId="56860"/>
    <cellStyle name="SAPBEXstdData 3 7 4" xfId="56861"/>
    <cellStyle name="SAPBEXstdData 3 8" xfId="56862"/>
    <cellStyle name="SAPBEXstdData 3 8 2" xfId="56863"/>
    <cellStyle name="SAPBEXstdData 3 8 2 2" xfId="56864"/>
    <cellStyle name="SAPBEXstdData 3 8 2 3" xfId="56865"/>
    <cellStyle name="SAPBEXstdData 3 8 3" xfId="56866"/>
    <cellStyle name="SAPBEXstdData 3 8 4" xfId="56867"/>
    <cellStyle name="SAPBEXstdData 3 9" xfId="56868"/>
    <cellStyle name="SAPBEXstdData 3 9 2" xfId="56869"/>
    <cellStyle name="SAPBEXstdData 3 9 2 2" xfId="56870"/>
    <cellStyle name="SAPBEXstdData 3 9 2 2 2" xfId="56871"/>
    <cellStyle name="SAPBEXstdData 3 9 2 2 2 2" xfId="56872"/>
    <cellStyle name="SAPBEXstdData 3 9 2 2 3" xfId="56873"/>
    <cellStyle name="SAPBEXstdData 3 9 2 3" xfId="56874"/>
    <cellStyle name="SAPBEXstdData 3 9 2 3 2" xfId="56875"/>
    <cellStyle name="SAPBEXstdData 3 9 2 3 2 2" xfId="56876"/>
    <cellStyle name="SAPBEXstdData 3 9 2 3 3" xfId="56877"/>
    <cellStyle name="SAPBEXstdData 3 9 2 4" xfId="56878"/>
    <cellStyle name="SAPBEXstdData 3 9 2 4 2" xfId="56879"/>
    <cellStyle name="SAPBEXstdData 3 9 2 5" xfId="56880"/>
    <cellStyle name="SAPBEXstdData 3 9 2 5 2" xfId="56881"/>
    <cellStyle name="SAPBEXstdData 3 9 2 6" xfId="56882"/>
    <cellStyle name="SAPBEXstdData 3 9 3" xfId="56883"/>
    <cellStyle name="SAPBEXstdData 3 9 3 2" xfId="56884"/>
    <cellStyle name="SAPBEXstdData 3 9 3 2 2" xfId="56885"/>
    <cellStyle name="SAPBEXstdData 3 9 3 2 2 2" xfId="56886"/>
    <cellStyle name="SAPBEXstdData 3 9 3 2 3" xfId="56887"/>
    <cellStyle name="SAPBEXstdData 3 9 3 3" xfId="56888"/>
    <cellStyle name="SAPBEXstdData 3 9 3 3 2" xfId="56889"/>
    <cellStyle name="SAPBEXstdData 3 9 3 3 2 2" xfId="56890"/>
    <cellStyle name="SAPBEXstdData 3 9 3 3 3" xfId="56891"/>
    <cellStyle name="SAPBEXstdData 3 9 3 4" xfId="56892"/>
    <cellStyle name="SAPBEXstdData 3 9 3 4 2" xfId="56893"/>
    <cellStyle name="SAPBEXstdData 3 9 3 5" xfId="56894"/>
    <cellStyle name="SAPBEXstdData 3 9 3 5 2" xfId="56895"/>
    <cellStyle name="SAPBEXstdData 3 9 3 6" xfId="56896"/>
    <cellStyle name="SAPBEXstdData 3 9 4" xfId="56897"/>
    <cellStyle name="SAPBEXstdData 3 9 4 2" xfId="56898"/>
    <cellStyle name="SAPBEXstdData 3 9 4 2 2" xfId="56899"/>
    <cellStyle name="SAPBEXstdData 3 9 4 3" xfId="56900"/>
    <cellStyle name="SAPBEXstdData 3 9 5" xfId="56901"/>
    <cellStyle name="SAPBEXstdData 3 9 5 2" xfId="56902"/>
    <cellStyle name="SAPBEXstdData 3 9 5 2 2" xfId="56903"/>
    <cellStyle name="SAPBEXstdData 3 9 5 3" xfId="56904"/>
    <cellStyle name="SAPBEXstdData 3 9 6" xfId="56905"/>
    <cellStyle name="SAPBEXstdData 3 9 6 2" xfId="56906"/>
    <cellStyle name="SAPBEXstdData 3 9 7" xfId="56907"/>
    <cellStyle name="SAPBEXstdData 3 9 7 2" xfId="56908"/>
    <cellStyle name="SAPBEXstdData 3 9 8" xfId="56909"/>
    <cellStyle name="SAPBEXstdData 3 9_Other Benefits Allocation %" xfId="56910"/>
    <cellStyle name="SAPBEXstdData 3_401K Summary" xfId="56911"/>
    <cellStyle name="SAPBEXstdData 30" xfId="56912"/>
    <cellStyle name="SAPBEXstdData 30 2" xfId="56913"/>
    <cellStyle name="SAPBEXstdData 31" xfId="56914"/>
    <cellStyle name="SAPBEXstdData 31 2" xfId="56915"/>
    <cellStyle name="SAPBEXstdData 32" xfId="56916"/>
    <cellStyle name="SAPBEXstdData 32 2" xfId="56917"/>
    <cellStyle name="SAPBEXstdData 33" xfId="56918"/>
    <cellStyle name="SAPBEXstdData 33 2" xfId="56919"/>
    <cellStyle name="SAPBEXstdData 34" xfId="56920"/>
    <cellStyle name="SAPBEXstdData 35" xfId="56921"/>
    <cellStyle name="SAPBEXstdData 36" xfId="56922"/>
    <cellStyle name="SAPBEXstdData 37" xfId="56923"/>
    <cellStyle name="SAPBEXstdData 38" xfId="56924"/>
    <cellStyle name="SAPBEXstdData 39" xfId="56925"/>
    <cellStyle name="SAPBEXstdData 4" xfId="56926"/>
    <cellStyle name="SAPBEXstdData 4 10" xfId="56927"/>
    <cellStyle name="SAPBEXstdData 4 10 2" xfId="56928"/>
    <cellStyle name="SAPBEXstdData 4 10 2 2" xfId="56929"/>
    <cellStyle name="SAPBEXstdData 4 10 3" xfId="56930"/>
    <cellStyle name="SAPBEXstdData 4 11" xfId="56931"/>
    <cellStyle name="SAPBEXstdData 4 2" xfId="56932"/>
    <cellStyle name="SAPBEXstdData 4 2 2" xfId="56933"/>
    <cellStyle name="SAPBEXstdData 4 2 2 2" xfId="56934"/>
    <cellStyle name="SAPBEXstdData 4 2 2 2 2" xfId="56935"/>
    <cellStyle name="SAPBEXstdData 4 2 2 2 2 2" xfId="56936"/>
    <cellStyle name="SAPBEXstdData 4 2 2 2 3" xfId="56937"/>
    <cellStyle name="SAPBEXstdData 4 2 2 3" xfId="56938"/>
    <cellStyle name="SAPBEXstdData 4 2 2 3 2" xfId="56939"/>
    <cellStyle name="SAPBEXstdData 4 2 2 3 2 2" xfId="56940"/>
    <cellStyle name="SAPBEXstdData 4 2 2 3 3" xfId="56941"/>
    <cellStyle name="SAPBEXstdData 4 2 2 4" xfId="56942"/>
    <cellStyle name="SAPBEXstdData 4 2 2 4 2" xfId="56943"/>
    <cellStyle name="SAPBEXstdData 4 2 2 5" xfId="56944"/>
    <cellStyle name="SAPBEXstdData 4 2 2 5 2" xfId="56945"/>
    <cellStyle name="SAPBEXstdData 4 2 2 6" xfId="56946"/>
    <cellStyle name="SAPBEXstdData 4 2 3" xfId="56947"/>
    <cellStyle name="SAPBEXstdData 4 2 3 2" xfId="56948"/>
    <cellStyle name="SAPBEXstdData 4 2 3 2 2" xfId="56949"/>
    <cellStyle name="SAPBEXstdData 4 2 3 2 2 2" xfId="56950"/>
    <cellStyle name="SAPBEXstdData 4 2 3 2 3" xfId="56951"/>
    <cellStyle name="SAPBEXstdData 4 2 3 3" xfId="56952"/>
    <cellStyle name="SAPBEXstdData 4 2 3 3 2" xfId="56953"/>
    <cellStyle name="SAPBEXstdData 4 2 3 3 2 2" xfId="56954"/>
    <cellStyle name="SAPBEXstdData 4 2 3 3 3" xfId="56955"/>
    <cellStyle name="SAPBEXstdData 4 2 3 4" xfId="56956"/>
    <cellStyle name="SAPBEXstdData 4 2 3 4 2" xfId="56957"/>
    <cellStyle name="SAPBEXstdData 4 2 3 5" xfId="56958"/>
    <cellStyle name="SAPBEXstdData 4 2 3 5 2" xfId="56959"/>
    <cellStyle name="SAPBEXstdData 4 2 3 6" xfId="56960"/>
    <cellStyle name="SAPBEXstdData 4 2 4" xfId="56961"/>
    <cellStyle name="SAPBEXstdData 4 2 4 2" xfId="56962"/>
    <cellStyle name="SAPBEXstdData 4 2 4 2 2" xfId="56963"/>
    <cellStyle name="SAPBEXstdData 4 2 4 2 2 2" xfId="56964"/>
    <cellStyle name="SAPBEXstdData 4 2 4 2 3" xfId="56965"/>
    <cellStyle name="SAPBEXstdData 4 2 4 3" xfId="56966"/>
    <cellStyle name="SAPBEXstdData 4 2 4 3 2" xfId="56967"/>
    <cellStyle name="SAPBEXstdData 4 2 4 3 2 2" xfId="56968"/>
    <cellStyle name="SAPBEXstdData 4 2 4 3 3" xfId="56969"/>
    <cellStyle name="SAPBEXstdData 4 2 4 4" xfId="56970"/>
    <cellStyle name="SAPBEXstdData 4 2 4 4 2" xfId="56971"/>
    <cellStyle name="SAPBEXstdData 4 2 4 5" xfId="56972"/>
    <cellStyle name="SAPBEXstdData 4 2 4 5 2" xfId="56973"/>
    <cellStyle name="SAPBEXstdData 4 2 4 6" xfId="56974"/>
    <cellStyle name="SAPBEXstdData 4 2 5" xfId="56975"/>
    <cellStyle name="SAPBEXstdData 4 2 5 2" xfId="56976"/>
    <cellStyle name="SAPBEXstdData 4 2 5 2 2" xfId="56977"/>
    <cellStyle name="SAPBEXstdData 4 2 5 3" xfId="56978"/>
    <cellStyle name="SAPBEXstdData 4 2 6" xfId="56979"/>
    <cellStyle name="SAPBEXstdData 4 2_Other Benefits Allocation %" xfId="56980"/>
    <cellStyle name="SAPBEXstdData 4 3" xfId="56981"/>
    <cellStyle name="SAPBEXstdData 4 3 2" xfId="56982"/>
    <cellStyle name="SAPBEXstdData 4 3 2 2" xfId="56983"/>
    <cellStyle name="SAPBEXstdData 4 3 2 3" xfId="56984"/>
    <cellStyle name="SAPBEXstdData 4 3 3" xfId="56985"/>
    <cellStyle name="SAPBEXstdData 4 3 4" xfId="56986"/>
    <cellStyle name="SAPBEXstdData 4 3_Other Benefits Allocation %" xfId="56987"/>
    <cellStyle name="SAPBEXstdData 4 4" xfId="56988"/>
    <cellStyle name="SAPBEXstdData 4 4 2" xfId="56989"/>
    <cellStyle name="SAPBEXstdData 4 4 2 2" xfId="56990"/>
    <cellStyle name="SAPBEXstdData 4 4 2 2 2" xfId="56991"/>
    <cellStyle name="SAPBEXstdData 4 4 2 2 2 2" xfId="56992"/>
    <cellStyle name="SAPBEXstdData 4 4 2 2 3" xfId="56993"/>
    <cellStyle name="SAPBEXstdData 4 4 2 3" xfId="56994"/>
    <cellStyle name="SAPBEXstdData 4 4 2 3 2" xfId="56995"/>
    <cellStyle name="SAPBEXstdData 4 4 2 3 2 2" xfId="56996"/>
    <cellStyle name="SAPBEXstdData 4 4 2 3 3" xfId="56997"/>
    <cellStyle name="SAPBEXstdData 4 4 2 4" xfId="56998"/>
    <cellStyle name="SAPBEXstdData 4 4 2 4 2" xfId="56999"/>
    <cellStyle name="SAPBEXstdData 4 4 2 5" xfId="57000"/>
    <cellStyle name="SAPBEXstdData 4 4 2 5 2" xfId="57001"/>
    <cellStyle name="SAPBEXstdData 4 4 2 6" xfId="57002"/>
    <cellStyle name="SAPBEXstdData 4 4 3" xfId="57003"/>
    <cellStyle name="SAPBEXstdData 4 4 3 2" xfId="57004"/>
    <cellStyle name="SAPBEXstdData 4 4 3 2 2" xfId="57005"/>
    <cellStyle name="SAPBEXstdData 4 4 3 2 2 2" xfId="57006"/>
    <cellStyle name="SAPBEXstdData 4 4 3 2 3" xfId="57007"/>
    <cellStyle name="SAPBEXstdData 4 4 3 3" xfId="57008"/>
    <cellStyle name="SAPBEXstdData 4 4 3 3 2" xfId="57009"/>
    <cellStyle name="SAPBEXstdData 4 4 3 3 2 2" xfId="57010"/>
    <cellStyle name="SAPBEXstdData 4 4 3 3 3" xfId="57011"/>
    <cellStyle name="SAPBEXstdData 4 4 3 4" xfId="57012"/>
    <cellStyle name="SAPBEXstdData 4 4 3 4 2" xfId="57013"/>
    <cellStyle name="SAPBEXstdData 4 4 3 5" xfId="57014"/>
    <cellStyle name="SAPBEXstdData 4 4 3 5 2" xfId="57015"/>
    <cellStyle name="SAPBEXstdData 4 4 3 6" xfId="57016"/>
    <cellStyle name="SAPBEXstdData 4 4 4" xfId="57017"/>
    <cellStyle name="SAPBEXstdData 4 4 4 2" xfId="57018"/>
    <cellStyle name="SAPBEXstdData 4 4 4 2 2" xfId="57019"/>
    <cellStyle name="SAPBEXstdData 4 4 4 3" xfId="57020"/>
    <cellStyle name="SAPBEXstdData 4 4 5" xfId="57021"/>
    <cellStyle name="SAPBEXstdData 4 4 5 2" xfId="57022"/>
    <cellStyle name="SAPBEXstdData 4 4 5 2 2" xfId="57023"/>
    <cellStyle name="SAPBEXstdData 4 4 5 3" xfId="57024"/>
    <cellStyle name="SAPBEXstdData 4 4 6" xfId="57025"/>
    <cellStyle name="SAPBEXstdData 4 4 6 2" xfId="57026"/>
    <cellStyle name="SAPBEXstdData 4 4 7" xfId="57027"/>
    <cellStyle name="SAPBEXstdData 4 4 7 2" xfId="57028"/>
    <cellStyle name="SAPBEXstdData 4 4 8" xfId="57029"/>
    <cellStyle name="SAPBEXstdData 4 4_Other Benefits Allocation %" xfId="57030"/>
    <cellStyle name="SAPBEXstdData 4 5" xfId="57031"/>
    <cellStyle name="SAPBEXstdData 4 5 2" xfId="57032"/>
    <cellStyle name="SAPBEXstdData 4 5 2 2" xfId="57033"/>
    <cellStyle name="SAPBEXstdData 4 5 2 3" xfId="57034"/>
    <cellStyle name="SAPBEXstdData 4 5 3" xfId="57035"/>
    <cellStyle name="SAPBEXstdData 4 5 4" xfId="57036"/>
    <cellStyle name="SAPBEXstdData 4 6" xfId="57037"/>
    <cellStyle name="SAPBEXstdData 4 6 2" xfId="57038"/>
    <cellStyle name="SAPBEXstdData 4 6 2 2" xfId="57039"/>
    <cellStyle name="SAPBEXstdData 4 6 2 3" xfId="57040"/>
    <cellStyle name="SAPBEXstdData 4 6 3" xfId="57041"/>
    <cellStyle name="SAPBEXstdData 4 6 4" xfId="57042"/>
    <cellStyle name="SAPBEXstdData 4 7" xfId="57043"/>
    <cellStyle name="SAPBEXstdData 4 7 2" xfId="57044"/>
    <cellStyle name="SAPBEXstdData 4 7 2 2" xfId="57045"/>
    <cellStyle name="SAPBEXstdData 4 7 3" xfId="57046"/>
    <cellStyle name="SAPBEXstdData 4 8" xfId="57047"/>
    <cellStyle name="SAPBEXstdData 4 8 2" xfId="57048"/>
    <cellStyle name="SAPBEXstdData 4 8 2 2" xfId="57049"/>
    <cellStyle name="SAPBEXstdData 4 8 3" xfId="57050"/>
    <cellStyle name="SAPBEXstdData 4 9" xfId="57051"/>
    <cellStyle name="SAPBEXstdData 4 9 2" xfId="57052"/>
    <cellStyle name="SAPBEXstdData 4 9 2 2" xfId="57053"/>
    <cellStyle name="SAPBEXstdData 4 9 3" xfId="57054"/>
    <cellStyle name="SAPBEXstdData 4_401K Summary" xfId="57055"/>
    <cellStyle name="SAPBEXstdData 40" xfId="57056"/>
    <cellStyle name="SAPBEXstdData 41" xfId="57057"/>
    <cellStyle name="SAPBEXstdData 42" xfId="57058"/>
    <cellStyle name="SAPBEXstdData 43" xfId="57059"/>
    <cellStyle name="SAPBEXstdData 44" xfId="57060"/>
    <cellStyle name="SAPBEXstdData 45" xfId="57061"/>
    <cellStyle name="SAPBEXstdData 46" xfId="57062"/>
    <cellStyle name="SAPBEXstdData 47" xfId="57063"/>
    <cellStyle name="SAPBEXstdData 48" xfId="57064"/>
    <cellStyle name="SAPBEXstdData 49" xfId="57065"/>
    <cellStyle name="SAPBEXstdData 5" xfId="57066"/>
    <cellStyle name="SAPBEXstdData 5 2" xfId="57067"/>
    <cellStyle name="SAPBEXstdData 5 2 2" xfId="57068"/>
    <cellStyle name="SAPBEXstdData 5 2 2 2" xfId="57069"/>
    <cellStyle name="SAPBEXstdData 5 2 2 2 2" xfId="57070"/>
    <cellStyle name="SAPBEXstdData 5 2 2 2 2 2" xfId="57071"/>
    <cellStyle name="SAPBEXstdData 5 2 2 2 3" xfId="57072"/>
    <cellStyle name="SAPBEXstdData 5 2 2 3" xfId="57073"/>
    <cellStyle name="SAPBEXstdData 5 2 2 3 2" xfId="57074"/>
    <cellStyle name="SAPBEXstdData 5 2 2 3 2 2" xfId="57075"/>
    <cellStyle name="SAPBEXstdData 5 2 2 3 3" xfId="57076"/>
    <cellStyle name="SAPBEXstdData 5 2 2 4" xfId="57077"/>
    <cellStyle name="SAPBEXstdData 5 2 2 4 2" xfId="57078"/>
    <cellStyle name="SAPBEXstdData 5 2 2 5" xfId="57079"/>
    <cellStyle name="SAPBEXstdData 5 2 2 5 2" xfId="57080"/>
    <cellStyle name="SAPBEXstdData 5 2 2 6" xfId="57081"/>
    <cellStyle name="SAPBEXstdData 5 2 3" xfId="57082"/>
    <cellStyle name="SAPBEXstdData 5 2 3 2" xfId="57083"/>
    <cellStyle name="SAPBEXstdData 5 2 3 2 2" xfId="57084"/>
    <cellStyle name="SAPBEXstdData 5 2 3 2 2 2" xfId="57085"/>
    <cellStyle name="SAPBEXstdData 5 2 3 2 3" xfId="57086"/>
    <cellStyle name="SAPBEXstdData 5 2 3 3" xfId="57087"/>
    <cellStyle name="SAPBEXstdData 5 2 3 3 2" xfId="57088"/>
    <cellStyle name="SAPBEXstdData 5 2 3 3 2 2" xfId="57089"/>
    <cellStyle name="SAPBEXstdData 5 2 3 3 3" xfId="57090"/>
    <cellStyle name="SAPBEXstdData 5 2 3 4" xfId="57091"/>
    <cellStyle name="SAPBEXstdData 5 2 3 4 2" xfId="57092"/>
    <cellStyle name="SAPBEXstdData 5 2 3 5" xfId="57093"/>
    <cellStyle name="SAPBEXstdData 5 2 3 5 2" xfId="57094"/>
    <cellStyle name="SAPBEXstdData 5 2 3 6" xfId="57095"/>
    <cellStyle name="SAPBEXstdData 5 2 4" xfId="57096"/>
    <cellStyle name="SAPBEXstdData 5 2 4 2" xfId="57097"/>
    <cellStyle name="SAPBEXstdData 5 2 4 2 2" xfId="57098"/>
    <cellStyle name="SAPBEXstdData 5 2 4 2 2 2" xfId="57099"/>
    <cellStyle name="SAPBEXstdData 5 2 4 2 3" xfId="57100"/>
    <cellStyle name="SAPBEXstdData 5 2 4 3" xfId="57101"/>
    <cellStyle name="SAPBEXstdData 5 2 4 3 2" xfId="57102"/>
    <cellStyle name="SAPBEXstdData 5 2 4 3 2 2" xfId="57103"/>
    <cellStyle name="SAPBEXstdData 5 2 4 3 3" xfId="57104"/>
    <cellStyle name="SAPBEXstdData 5 2 4 4" xfId="57105"/>
    <cellStyle name="SAPBEXstdData 5 2 4 4 2" xfId="57106"/>
    <cellStyle name="SAPBEXstdData 5 2 4 5" xfId="57107"/>
    <cellStyle name="SAPBEXstdData 5 2 4 5 2" xfId="57108"/>
    <cellStyle name="SAPBEXstdData 5 2 4 6" xfId="57109"/>
    <cellStyle name="SAPBEXstdData 5 2 5" xfId="57110"/>
    <cellStyle name="SAPBEXstdData 5 2 5 2" xfId="57111"/>
    <cellStyle name="SAPBEXstdData 5 2 5 2 2" xfId="57112"/>
    <cellStyle name="SAPBEXstdData 5 2 5 3" xfId="57113"/>
    <cellStyle name="SAPBEXstdData 5 2 6" xfId="57114"/>
    <cellStyle name="SAPBEXstdData 5 2_Other Benefits Allocation %" xfId="57115"/>
    <cellStyle name="SAPBEXstdData 5 3" xfId="57116"/>
    <cellStyle name="SAPBEXstdData 5 3 2" xfId="57117"/>
    <cellStyle name="SAPBEXstdData 5 3 2 2" xfId="57118"/>
    <cellStyle name="SAPBEXstdData 5 3 2 2 2" xfId="57119"/>
    <cellStyle name="SAPBEXstdData 5 3 2 2 2 2" xfId="57120"/>
    <cellStyle name="SAPBEXstdData 5 3 2 2 3" xfId="57121"/>
    <cellStyle name="SAPBEXstdData 5 3 2 3" xfId="57122"/>
    <cellStyle name="SAPBEXstdData 5 3 2 3 2" xfId="57123"/>
    <cellStyle name="SAPBEXstdData 5 3 2 3 2 2" xfId="57124"/>
    <cellStyle name="SAPBEXstdData 5 3 2 3 3" xfId="57125"/>
    <cellStyle name="SAPBEXstdData 5 3 2 4" xfId="57126"/>
    <cellStyle name="SAPBEXstdData 5 3 2 4 2" xfId="57127"/>
    <cellStyle name="SAPBEXstdData 5 3 2 5" xfId="57128"/>
    <cellStyle name="SAPBEXstdData 5 3 2 5 2" xfId="57129"/>
    <cellStyle name="SAPBEXstdData 5 3 2 6" xfId="57130"/>
    <cellStyle name="SAPBEXstdData 5 3 3" xfId="57131"/>
    <cellStyle name="SAPBEXstdData 5 3 3 2" xfId="57132"/>
    <cellStyle name="SAPBEXstdData 5 3 3 2 2" xfId="57133"/>
    <cellStyle name="SAPBEXstdData 5 3 3 2 2 2" xfId="57134"/>
    <cellStyle name="SAPBEXstdData 5 3 3 2 3" xfId="57135"/>
    <cellStyle name="SAPBEXstdData 5 3 3 3" xfId="57136"/>
    <cellStyle name="SAPBEXstdData 5 3 3 3 2" xfId="57137"/>
    <cellStyle name="SAPBEXstdData 5 3 3 3 2 2" xfId="57138"/>
    <cellStyle name="SAPBEXstdData 5 3 3 3 3" xfId="57139"/>
    <cellStyle name="SAPBEXstdData 5 3 3 4" xfId="57140"/>
    <cellStyle name="SAPBEXstdData 5 3 3 4 2" xfId="57141"/>
    <cellStyle name="SAPBEXstdData 5 3 3 5" xfId="57142"/>
    <cellStyle name="SAPBEXstdData 5 3 3 5 2" xfId="57143"/>
    <cellStyle name="SAPBEXstdData 5 3 3 6" xfId="57144"/>
    <cellStyle name="SAPBEXstdData 5 3 4" xfId="57145"/>
    <cellStyle name="SAPBEXstdData 5 3 4 2" xfId="57146"/>
    <cellStyle name="SAPBEXstdData 5 3 4 2 2" xfId="57147"/>
    <cellStyle name="SAPBEXstdData 5 3 4 3" xfId="57148"/>
    <cellStyle name="SAPBEXstdData 5 3 5" xfId="57149"/>
    <cellStyle name="SAPBEXstdData 5 3 5 2" xfId="57150"/>
    <cellStyle name="SAPBEXstdData 5 3 5 2 2" xfId="57151"/>
    <cellStyle name="SAPBEXstdData 5 3 5 3" xfId="57152"/>
    <cellStyle name="SAPBEXstdData 5 3 6" xfId="57153"/>
    <cellStyle name="SAPBEXstdData 5 3 6 2" xfId="57154"/>
    <cellStyle name="SAPBEXstdData 5 3 7" xfId="57155"/>
    <cellStyle name="SAPBEXstdData 5 3 7 2" xfId="57156"/>
    <cellStyle name="SAPBEXstdData 5 3 8" xfId="57157"/>
    <cellStyle name="SAPBEXstdData 5 3_Other Benefits Allocation %" xfId="57158"/>
    <cellStyle name="SAPBEXstdData 5 4" xfId="57159"/>
    <cellStyle name="SAPBEXstdData 5 4 2" xfId="57160"/>
    <cellStyle name="SAPBEXstdData 5 4 2 2" xfId="57161"/>
    <cellStyle name="SAPBEXstdData 5 4 2 3" xfId="57162"/>
    <cellStyle name="SAPBEXstdData 5 4 3" xfId="57163"/>
    <cellStyle name="SAPBEXstdData 5 4 4" xfId="57164"/>
    <cellStyle name="SAPBEXstdData 5 5" xfId="57165"/>
    <cellStyle name="SAPBEXstdData 5 5 2" xfId="57166"/>
    <cellStyle name="SAPBEXstdData 5 5 2 2" xfId="57167"/>
    <cellStyle name="SAPBEXstdData 5 5 2 3" xfId="57168"/>
    <cellStyle name="SAPBEXstdData 5 5 3" xfId="57169"/>
    <cellStyle name="SAPBEXstdData 5 5 4" xfId="57170"/>
    <cellStyle name="SAPBEXstdData 5 6" xfId="57171"/>
    <cellStyle name="SAPBEXstdData 5 6 2" xfId="57172"/>
    <cellStyle name="SAPBEXstdData 5 6 2 2" xfId="57173"/>
    <cellStyle name="SAPBEXstdData 5 6 2 3" xfId="57174"/>
    <cellStyle name="SAPBEXstdData 5 6 3" xfId="57175"/>
    <cellStyle name="SAPBEXstdData 5 6 4" xfId="57176"/>
    <cellStyle name="SAPBEXstdData 5 7" xfId="57177"/>
    <cellStyle name="SAPBEXstdData 5 7 2" xfId="57178"/>
    <cellStyle name="SAPBEXstdData 5 7 3" xfId="57179"/>
    <cellStyle name="SAPBEXstdData 5 8" xfId="57180"/>
    <cellStyle name="SAPBEXstdData 5 9" xfId="57181"/>
    <cellStyle name="SAPBEXstdData 5_401K Summary" xfId="57182"/>
    <cellStyle name="SAPBEXstdData 50" xfId="57183"/>
    <cellStyle name="SAPBEXstdData 51" xfId="57184"/>
    <cellStyle name="SAPBEXstdData 52" xfId="57185"/>
    <cellStyle name="SAPBEXstdData 53" xfId="57186"/>
    <cellStyle name="SAPBEXstdData 6" xfId="57187"/>
    <cellStyle name="SAPBEXstdData 6 2" xfId="57188"/>
    <cellStyle name="SAPBEXstdData 6 2 2" xfId="57189"/>
    <cellStyle name="SAPBEXstdData 6 2 2 2" xfId="57190"/>
    <cellStyle name="SAPBEXstdData 6 2 2 2 2" xfId="57191"/>
    <cellStyle name="SAPBEXstdData 6 2 2 3" xfId="57192"/>
    <cellStyle name="SAPBEXstdData 6 2 3" xfId="57193"/>
    <cellStyle name="SAPBEXstdData 6 2 3 2" xfId="57194"/>
    <cellStyle name="SAPBEXstdData 6 2 3 2 2" xfId="57195"/>
    <cellStyle name="SAPBEXstdData 6 2 3 3" xfId="57196"/>
    <cellStyle name="SAPBEXstdData 6 2 4" xfId="57197"/>
    <cellStyle name="SAPBEXstdData 6 2 4 2" xfId="57198"/>
    <cellStyle name="SAPBEXstdData 6 2 5" xfId="57199"/>
    <cellStyle name="SAPBEXstdData 6 2 5 2" xfId="57200"/>
    <cellStyle name="SAPBEXstdData 6 2 6" xfId="57201"/>
    <cellStyle name="SAPBEXstdData 6 3" xfId="57202"/>
    <cellStyle name="SAPBEXstdData 6 3 2" xfId="57203"/>
    <cellStyle name="SAPBEXstdData 6 3 2 2" xfId="57204"/>
    <cellStyle name="SAPBEXstdData 6 3 2 2 2" xfId="57205"/>
    <cellStyle name="SAPBEXstdData 6 3 2 3" xfId="57206"/>
    <cellStyle name="SAPBEXstdData 6 3 3" xfId="57207"/>
    <cellStyle name="SAPBEXstdData 6 3 3 2" xfId="57208"/>
    <cellStyle name="SAPBEXstdData 6 3 3 2 2" xfId="57209"/>
    <cellStyle name="SAPBEXstdData 6 3 3 3" xfId="57210"/>
    <cellStyle name="SAPBEXstdData 6 3 4" xfId="57211"/>
    <cellStyle name="SAPBEXstdData 6 3 4 2" xfId="57212"/>
    <cellStyle name="SAPBEXstdData 6 3 5" xfId="57213"/>
    <cellStyle name="SAPBEXstdData 6 3 5 2" xfId="57214"/>
    <cellStyle name="SAPBEXstdData 6 3 6" xfId="57215"/>
    <cellStyle name="SAPBEXstdData 6 4" xfId="57216"/>
    <cellStyle name="SAPBEXstdData 6 4 2" xfId="57217"/>
    <cellStyle name="SAPBEXstdData 6 4 2 2" xfId="57218"/>
    <cellStyle name="SAPBEXstdData 6 4 2 2 2" xfId="57219"/>
    <cellStyle name="SAPBEXstdData 6 4 2 3" xfId="57220"/>
    <cellStyle name="SAPBEXstdData 6 4 3" xfId="57221"/>
    <cellStyle name="SAPBEXstdData 6 4 3 2" xfId="57222"/>
    <cellStyle name="SAPBEXstdData 6 4 3 2 2" xfId="57223"/>
    <cellStyle name="SAPBEXstdData 6 4 3 3" xfId="57224"/>
    <cellStyle name="SAPBEXstdData 6 4 4" xfId="57225"/>
    <cellStyle name="SAPBEXstdData 6 4 4 2" xfId="57226"/>
    <cellStyle name="SAPBEXstdData 6 4 5" xfId="57227"/>
    <cellStyle name="SAPBEXstdData 6 4 5 2" xfId="57228"/>
    <cellStyle name="SAPBEXstdData 6 4 6" xfId="57229"/>
    <cellStyle name="SAPBEXstdData 6 5" xfId="57230"/>
    <cellStyle name="SAPBEXstdData 6 5 2" xfId="57231"/>
    <cellStyle name="SAPBEXstdData 6 5 2 2" xfId="57232"/>
    <cellStyle name="SAPBEXstdData 6 5 2 3" xfId="57233"/>
    <cellStyle name="SAPBEXstdData 6 5 3" xfId="57234"/>
    <cellStyle name="SAPBEXstdData 6 5 4" xfId="57235"/>
    <cellStyle name="SAPBEXstdData 6 6" xfId="57236"/>
    <cellStyle name="SAPBEXstdData 6 6 2" xfId="57237"/>
    <cellStyle name="SAPBEXstdData 6 6 2 2" xfId="57238"/>
    <cellStyle name="SAPBEXstdData 6 6 2 3" xfId="57239"/>
    <cellStyle name="SAPBEXstdData 6 6 3" xfId="57240"/>
    <cellStyle name="SAPBEXstdData 6 6 4" xfId="57241"/>
    <cellStyle name="SAPBEXstdData 6 7" xfId="57242"/>
    <cellStyle name="SAPBEXstdData 6 7 2" xfId="57243"/>
    <cellStyle name="SAPBEXstdData 6 7 3" xfId="57244"/>
    <cellStyle name="SAPBEXstdData 6 8" xfId="57245"/>
    <cellStyle name="SAPBEXstdData 6 9" xfId="57246"/>
    <cellStyle name="SAPBEXstdData 6_Other Benefits Allocation %" xfId="57247"/>
    <cellStyle name="SAPBEXstdData 7" xfId="57248"/>
    <cellStyle name="SAPBEXstdData 7 2" xfId="57249"/>
    <cellStyle name="SAPBEXstdData 7 2 2" xfId="57250"/>
    <cellStyle name="SAPBEXstdData 7 2 2 2" xfId="57251"/>
    <cellStyle name="SAPBEXstdData 7 2 2 2 2" xfId="57252"/>
    <cellStyle name="SAPBEXstdData 7 2 2 3" xfId="57253"/>
    <cellStyle name="SAPBEXstdData 7 2 3" xfId="57254"/>
    <cellStyle name="SAPBEXstdData 7 2 3 2" xfId="57255"/>
    <cellStyle name="SAPBEXstdData 7 2 3 2 2" xfId="57256"/>
    <cellStyle name="SAPBEXstdData 7 2 3 3" xfId="57257"/>
    <cellStyle name="SAPBEXstdData 7 2 4" xfId="57258"/>
    <cellStyle name="SAPBEXstdData 7 2 4 2" xfId="57259"/>
    <cellStyle name="SAPBEXstdData 7 2 5" xfId="57260"/>
    <cellStyle name="SAPBEXstdData 7 2 5 2" xfId="57261"/>
    <cellStyle name="SAPBEXstdData 7 2 6" xfId="57262"/>
    <cellStyle name="SAPBEXstdData 7 3" xfId="57263"/>
    <cellStyle name="SAPBEXstdData 7 3 2" xfId="57264"/>
    <cellStyle name="SAPBEXstdData 7 3 2 2" xfId="57265"/>
    <cellStyle name="SAPBEXstdData 7 3 2 2 2" xfId="57266"/>
    <cellStyle name="SAPBEXstdData 7 3 2 3" xfId="57267"/>
    <cellStyle name="SAPBEXstdData 7 3 3" xfId="57268"/>
    <cellStyle name="SAPBEXstdData 7 3 3 2" xfId="57269"/>
    <cellStyle name="SAPBEXstdData 7 3 3 2 2" xfId="57270"/>
    <cellStyle name="SAPBEXstdData 7 3 3 3" xfId="57271"/>
    <cellStyle name="SAPBEXstdData 7 3 4" xfId="57272"/>
    <cellStyle name="SAPBEXstdData 7 3 4 2" xfId="57273"/>
    <cellStyle name="SAPBEXstdData 7 3 5" xfId="57274"/>
    <cellStyle name="SAPBEXstdData 7 3 5 2" xfId="57275"/>
    <cellStyle name="SAPBEXstdData 7 3 6" xfId="57276"/>
    <cellStyle name="SAPBEXstdData 7 4" xfId="57277"/>
    <cellStyle name="SAPBEXstdData 7 4 2" xfId="57278"/>
    <cellStyle name="SAPBEXstdData 7 4 2 2" xfId="57279"/>
    <cellStyle name="SAPBEXstdData 7 4 2 2 2" xfId="57280"/>
    <cellStyle name="SAPBEXstdData 7 4 2 3" xfId="57281"/>
    <cellStyle name="SAPBEXstdData 7 4 3" xfId="57282"/>
    <cellStyle name="SAPBEXstdData 7 4 3 2" xfId="57283"/>
    <cellStyle name="SAPBEXstdData 7 4 3 2 2" xfId="57284"/>
    <cellStyle name="SAPBEXstdData 7 4 3 3" xfId="57285"/>
    <cellStyle name="SAPBEXstdData 7 4 4" xfId="57286"/>
    <cellStyle name="SAPBEXstdData 7 4 4 2" xfId="57287"/>
    <cellStyle name="SAPBEXstdData 7 4 5" xfId="57288"/>
    <cellStyle name="SAPBEXstdData 7 4 5 2" xfId="57289"/>
    <cellStyle name="SAPBEXstdData 7 4 6" xfId="57290"/>
    <cellStyle name="SAPBEXstdData 7 5" xfId="57291"/>
    <cellStyle name="SAPBEXstdData 7 5 2" xfId="57292"/>
    <cellStyle name="SAPBEXstdData 7 5 2 2" xfId="57293"/>
    <cellStyle name="SAPBEXstdData 7 5 3" xfId="57294"/>
    <cellStyle name="SAPBEXstdData 7 6" xfId="57295"/>
    <cellStyle name="SAPBEXstdData 7_Other Benefits Allocation %" xfId="57296"/>
    <cellStyle name="SAPBEXstdData 8" xfId="57297"/>
    <cellStyle name="SAPBEXstdData 8 2" xfId="57298"/>
    <cellStyle name="SAPBEXstdData 8 2 2" xfId="57299"/>
    <cellStyle name="SAPBEXstdData 8 2 2 2" xfId="57300"/>
    <cellStyle name="SAPBEXstdData 8 2 2 2 2" xfId="57301"/>
    <cellStyle name="SAPBEXstdData 8 2 2 3" xfId="57302"/>
    <cellStyle name="SAPBEXstdData 8 2 3" xfId="57303"/>
    <cellStyle name="SAPBEXstdData 8 2 3 2" xfId="57304"/>
    <cellStyle name="SAPBEXstdData 8 2 3 2 2" xfId="57305"/>
    <cellStyle name="SAPBEXstdData 8 2 3 3" xfId="57306"/>
    <cellStyle name="SAPBEXstdData 8 2 4" xfId="57307"/>
    <cellStyle name="SAPBEXstdData 8 2 4 2" xfId="57308"/>
    <cellStyle name="SAPBEXstdData 8 2 5" xfId="57309"/>
    <cellStyle name="SAPBEXstdData 8 2 5 2" xfId="57310"/>
    <cellStyle name="SAPBEXstdData 8 2 6" xfId="57311"/>
    <cellStyle name="SAPBEXstdData 8 3" xfId="57312"/>
    <cellStyle name="SAPBEXstdData 8 3 2" xfId="57313"/>
    <cellStyle name="SAPBEXstdData 8 3 2 2" xfId="57314"/>
    <cellStyle name="SAPBEXstdData 8 3 2 2 2" xfId="57315"/>
    <cellStyle name="SAPBEXstdData 8 3 2 3" xfId="57316"/>
    <cellStyle name="SAPBEXstdData 8 3 3" xfId="57317"/>
    <cellStyle name="SAPBEXstdData 8 3 3 2" xfId="57318"/>
    <cellStyle name="SAPBEXstdData 8 3 3 2 2" xfId="57319"/>
    <cellStyle name="SAPBEXstdData 8 3 3 3" xfId="57320"/>
    <cellStyle name="SAPBEXstdData 8 3 4" xfId="57321"/>
    <cellStyle name="SAPBEXstdData 8 3 4 2" xfId="57322"/>
    <cellStyle name="SAPBEXstdData 8 3 5" xfId="57323"/>
    <cellStyle name="SAPBEXstdData 8 3 5 2" xfId="57324"/>
    <cellStyle name="SAPBEXstdData 8 3 6" xfId="57325"/>
    <cellStyle name="SAPBEXstdData 8 4" xfId="57326"/>
    <cellStyle name="SAPBEXstdData 8 4 2" xfId="57327"/>
    <cellStyle name="SAPBEXstdData 8 4 2 2" xfId="57328"/>
    <cellStyle name="SAPBEXstdData 8 4 2 2 2" xfId="57329"/>
    <cellStyle name="SAPBEXstdData 8 4 2 3" xfId="57330"/>
    <cellStyle name="SAPBEXstdData 8 4 3" xfId="57331"/>
    <cellStyle name="SAPBEXstdData 8 4 3 2" xfId="57332"/>
    <cellStyle name="SAPBEXstdData 8 4 3 2 2" xfId="57333"/>
    <cellStyle name="SAPBEXstdData 8 4 3 3" xfId="57334"/>
    <cellStyle name="SAPBEXstdData 8 4 4" xfId="57335"/>
    <cellStyle name="SAPBEXstdData 8 4 4 2" xfId="57336"/>
    <cellStyle name="SAPBEXstdData 8 4 5" xfId="57337"/>
    <cellStyle name="SAPBEXstdData 8 4 5 2" xfId="57338"/>
    <cellStyle name="SAPBEXstdData 8 4 6" xfId="57339"/>
    <cellStyle name="SAPBEXstdData 8 5" xfId="57340"/>
    <cellStyle name="SAPBEXstdData 8 5 2" xfId="57341"/>
    <cellStyle name="SAPBEXstdData 8 5 2 2" xfId="57342"/>
    <cellStyle name="SAPBEXstdData 8 5 3" xfId="57343"/>
    <cellStyle name="SAPBEXstdData 8 6" xfId="57344"/>
    <cellStyle name="SAPBEXstdData 8_Other Benefits Allocation %" xfId="57345"/>
    <cellStyle name="SAPBEXstdData 9" xfId="57346"/>
    <cellStyle name="SAPBEXstdData 9 2" xfId="57347"/>
    <cellStyle name="SAPBEXstdData 9 2 2" xfId="57348"/>
    <cellStyle name="SAPBEXstdData 9 2 2 2" xfId="57349"/>
    <cellStyle name="SAPBEXstdData 9 2 2 2 2" xfId="57350"/>
    <cellStyle name="SAPBEXstdData 9 2 2 3" xfId="57351"/>
    <cellStyle name="SAPBEXstdData 9 2 3" xfId="57352"/>
    <cellStyle name="SAPBEXstdData 9 2 3 2" xfId="57353"/>
    <cellStyle name="SAPBEXstdData 9 2 3 2 2" xfId="57354"/>
    <cellStyle name="SAPBEXstdData 9 2 3 3" xfId="57355"/>
    <cellStyle name="SAPBEXstdData 9 2 4" xfId="57356"/>
    <cellStyle name="SAPBEXstdData 9 2 4 2" xfId="57357"/>
    <cellStyle name="SAPBEXstdData 9 2 5" xfId="57358"/>
    <cellStyle name="SAPBEXstdData 9 2 5 2" xfId="57359"/>
    <cellStyle name="SAPBEXstdData 9 2 6" xfId="57360"/>
    <cellStyle name="SAPBEXstdData 9 3" xfId="57361"/>
    <cellStyle name="SAPBEXstdData 9 3 2" xfId="57362"/>
    <cellStyle name="SAPBEXstdData 9 3 2 2" xfId="57363"/>
    <cellStyle name="SAPBEXstdData 9 3 2 2 2" xfId="57364"/>
    <cellStyle name="SAPBEXstdData 9 3 2 3" xfId="57365"/>
    <cellStyle name="SAPBEXstdData 9 3 3" xfId="57366"/>
    <cellStyle name="SAPBEXstdData 9 3 3 2" xfId="57367"/>
    <cellStyle name="SAPBEXstdData 9 3 3 2 2" xfId="57368"/>
    <cellStyle name="SAPBEXstdData 9 3 3 3" xfId="57369"/>
    <cellStyle name="SAPBEXstdData 9 3 4" xfId="57370"/>
    <cellStyle name="SAPBEXstdData 9 3 4 2" xfId="57371"/>
    <cellStyle name="SAPBEXstdData 9 3 5" xfId="57372"/>
    <cellStyle name="SAPBEXstdData 9 3 5 2" xfId="57373"/>
    <cellStyle name="SAPBEXstdData 9 3 6" xfId="57374"/>
    <cellStyle name="SAPBEXstdData 9 4" xfId="57375"/>
    <cellStyle name="SAPBEXstdData 9 4 2" xfId="57376"/>
    <cellStyle name="SAPBEXstdData 9 4 2 2" xfId="57377"/>
    <cellStyle name="SAPBEXstdData 9 4 2 2 2" xfId="57378"/>
    <cellStyle name="SAPBEXstdData 9 4 2 3" xfId="57379"/>
    <cellStyle name="SAPBEXstdData 9 4 3" xfId="57380"/>
    <cellStyle name="SAPBEXstdData 9 4 3 2" xfId="57381"/>
    <cellStyle name="SAPBEXstdData 9 4 3 2 2" xfId="57382"/>
    <cellStyle name="SAPBEXstdData 9 4 3 3" xfId="57383"/>
    <cellStyle name="SAPBEXstdData 9 4 4" xfId="57384"/>
    <cellStyle name="SAPBEXstdData 9 4 4 2" xfId="57385"/>
    <cellStyle name="SAPBEXstdData 9 4 5" xfId="57386"/>
    <cellStyle name="SAPBEXstdData 9 4 5 2" xfId="57387"/>
    <cellStyle name="SAPBEXstdData 9 4 6" xfId="57388"/>
    <cellStyle name="SAPBEXstdData 9 5" xfId="57389"/>
    <cellStyle name="SAPBEXstdData 9 5 2" xfId="57390"/>
    <cellStyle name="SAPBEXstdData 9 5 2 2" xfId="57391"/>
    <cellStyle name="SAPBEXstdData 9 5 3" xfId="57392"/>
    <cellStyle name="SAPBEXstdData 9 6" xfId="57393"/>
    <cellStyle name="SAPBEXstdData 9_Other Benefits Allocation %" xfId="57394"/>
    <cellStyle name="SAPBEXstdData_01-13 NEE  F&amp;O Prelim" xfId="57395"/>
    <cellStyle name="SAPBEXstdDataEmph" xfId="57396"/>
    <cellStyle name="SAPBEXstdDataEmph 10" xfId="57397"/>
    <cellStyle name="SAPBEXstdDataEmph 10 2" xfId="57398"/>
    <cellStyle name="SAPBEXstdDataEmph 10 2 2" xfId="57399"/>
    <cellStyle name="SAPBEXstdDataEmph 10 2 2 2" xfId="57400"/>
    <cellStyle name="SAPBEXstdDataEmph 10 2 3" xfId="57401"/>
    <cellStyle name="SAPBEXstdDataEmph 10 3" xfId="57402"/>
    <cellStyle name="SAPBEXstdDataEmph 10 3 2" xfId="57403"/>
    <cellStyle name="SAPBEXstdDataEmph 10 3 2 2" xfId="57404"/>
    <cellStyle name="SAPBEXstdDataEmph 10 3 3" xfId="57405"/>
    <cellStyle name="SAPBEXstdDataEmph 10 4" xfId="57406"/>
    <cellStyle name="SAPBEXstdDataEmph 10 4 2" xfId="57407"/>
    <cellStyle name="SAPBEXstdDataEmph 10 5" xfId="57408"/>
    <cellStyle name="SAPBEXstdDataEmph 10 5 2" xfId="57409"/>
    <cellStyle name="SAPBEXstdDataEmph 10 6" xfId="57410"/>
    <cellStyle name="SAPBEXstdDataEmph 11" xfId="57411"/>
    <cellStyle name="SAPBEXstdDataEmph 11 2" xfId="57412"/>
    <cellStyle name="SAPBEXstdDataEmph 11 2 2" xfId="57413"/>
    <cellStyle name="SAPBEXstdDataEmph 11 2 2 2" xfId="57414"/>
    <cellStyle name="SAPBEXstdDataEmph 11 2 3" xfId="57415"/>
    <cellStyle name="SAPBEXstdDataEmph 11 3" xfId="57416"/>
    <cellStyle name="SAPBEXstdDataEmph 11 3 2" xfId="57417"/>
    <cellStyle name="SAPBEXstdDataEmph 11 3 2 2" xfId="57418"/>
    <cellStyle name="SAPBEXstdDataEmph 11 3 3" xfId="57419"/>
    <cellStyle name="SAPBEXstdDataEmph 11 4" xfId="57420"/>
    <cellStyle name="SAPBEXstdDataEmph 11 4 2" xfId="57421"/>
    <cellStyle name="SAPBEXstdDataEmph 11 5" xfId="57422"/>
    <cellStyle name="SAPBEXstdDataEmph 11 5 2" xfId="57423"/>
    <cellStyle name="SAPBEXstdDataEmph 11 6" xfId="57424"/>
    <cellStyle name="SAPBEXstdDataEmph 12" xfId="57425"/>
    <cellStyle name="SAPBEXstdDataEmph 12 2" xfId="57426"/>
    <cellStyle name="SAPBEXstdDataEmph 12 2 2" xfId="57427"/>
    <cellStyle name="SAPBEXstdDataEmph 12 2 2 2" xfId="57428"/>
    <cellStyle name="SAPBEXstdDataEmph 12 2 3" xfId="57429"/>
    <cellStyle name="SAPBEXstdDataEmph 12 3" xfId="57430"/>
    <cellStyle name="SAPBEXstdDataEmph 12 3 2" xfId="57431"/>
    <cellStyle name="SAPBEXstdDataEmph 12 3 2 2" xfId="57432"/>
    <cellStyle name="SAPBEXstdDataEmph 12 3 3" xfId="57433"/>
    <cellStyle name="SAPBEXstdDataEmph 12 4" xfId="57434"/>
    <cellStyle name="SAPBEXstdDataEmph 12 4 2" xfId="57435"/>
    <cellStyle name="SAPBEXstdDataEmph 12 5" xfId="57436"/>
    <cellStyle name="SAPBEXstdDataEmph 12 5 2" xfId="57437"/>
    <cellStyle name="SAPBEXstdDataEmph 12 6" xfId="57438"/>
    <cellStyle name="SAPBEXstdDataEmph 13" xfId="57439"/>
    <cellStyle name="SAPBEXstdDataEmph 13 2" xfId="57440"/>
    <cellStyle name="SAPBEXstdDataEmph 13 2 2" xfId="57441"/>
    <cellStyle name="SAPBEXstdDataEmph 13 3" xfId="57442"/>
    <cellStyle name="SAPBEXstdDataEmph 14" xfId="57443"/>
    <cellStyle name="SAPBEXstdDataEmph 14 2" xfId="57444"/>
    <cellStyle name="SAPBEXstdDataEmph 14 2 2" xfId="57445"/>
    <cellStyle name="SAPBEXstdDataEmph 14 3" xfId="57446"/>
    <cellStyle name="SAPBEXstdDataEmph 15" xfId="57447"/>
    <cellStyle name="SAPBEXstdDataEmph 15 2" xfId="57448"/>
    <cellStyle name="SAPBEXstdDataEmph 15 2 2" xfId="57449"/>
    <cellStyle name="SAPBEXstdDataEmph 15 3" xfId="57450"/>
    <cellStyle name="SAPBEXstdDataEmph 16" xfId="57451"/>
    <cellStyle name="SAPBEXstdDataEmph 17" xfId="57452"/>
    <cellStyle name="SAPBEXstdDataEmph 2" xfId="57453"/>
    <cellStyle name="SAPBEXstdDataEmph 2 10" xfId="57454"/>
    <cellStyle name="SAPBEXstdDataEmph 2 10 2" xfId="57455"/>
    <cellStyle name="SAPBEXstdDataEmph 2 10 2 2" xfId="57456"/>
    <cellStyle name="SAPBEXstdDataEmph 2 10 3" xfId="57457"/>
    <cellStyle name="SAPBEXstdDataEmph 2 11" xfId="57458"/>
    <cellStyle name="SAPBEXstdDataEmph 2 11 2" xfId="57459"/>
    <cellStyle name="SAPBEXstdDataEmph 2 11 2 2" xfId="57460"/>
    <cellStyle name="SAPBEXstdDataEmph 2 11 3" xfId="57461"/>
    <cellStyle name="SAPBEXstdDataEmph 2 12" xfId="57462"/>
    <cellStyle name="SAPBEXstdDataEmph 2 12 2" xfId="57463"/>
    <cellStyle name="SAPBEXstdDataEmph 2 12 2 2" xfId="57464"/>
    <cellStyle name="SAPBEXstdDataEmph 2 12 3" xfId="57465"/>
    <cellStyle name="SAPBEXstdDataEmph 2 13" xfId="57466"/>
    <cellStyle name="SAPBEXstdDataEmph 2 13 2" xfId="57467"/>
    <cellStyle name="SAPBEXstdDataEmph 2 13 3" xfId="57468"/>
    <cellStyle name="SAPBEXstdDataEmph 2 14" xfId="57469"/>
    <cellStyle name="SAPBEXstdDataEmph 2 14 2" xfId="57470"/>
    <cellStyle name="SAPBEXstdDataEmph 2 14 3" xfId="57471"/>
    <cellStyle name="SAPBEXstdDataEmph 2 15" xfId="57472"/>
    <cellStyle name="SAPBEXstdDataEmph 2 16" xfId="57473"/>
    <cellStyle name="SAPBEXstdDataEmph 2 2" xfId="57474"/>
    <cellStyle name="SAPBEXstdDataEmph 2 2 10" xfId="57475"/>
    <cellStyle name="SAPBEXstdDataEmph 2 2 10 2" xfId="57476"/>
    <cellStyle name="SAPBEXstdDataEmph 2 2 10 2 2" xfId="57477"/>
    <cellStyle name="SAPBEXstdDataEmph 2 2 10 3" xfId="57478"/>
    <cellStyle name="SAPBEXstdDataEmph 2 2 11" xfId="57479"/>
    <cellStyle name="SAPBEXstdDataEmph 2 2 11 2" xfId="57480"/>
    <cellStyle name="SAPBEXstdDataEmph 2 2 11 2 2" xfId="57481"/>
    <cellStyle name="SAPBEXstdDataEmph 2 2 11 3" xfId="57482"/>
    <cellStyle name="SAPBEXstdDataEmph 2 2 12" xfId="57483"/>
    <cellStyle name="SAPBEXstdDataEmph 2 2 2" xfId="57484"/>
    <cellStyle name="SAPBEXstdDataEmph 2 2 2 2" xfId="57485"/>
    <cellStyle name="SAPBEXstdDataEmph 2 2 2 2 2" xfId="57486"/>
    <cellStyle name="SAPBEXstdDataEmph 2 2 2 2 2 2" xfId="57487"/>
    <cellStyle name="SAPBEXstdDataEmph 2 2 2 2 2 2 2" xfId="57488"/>
    <cellStyle name="SAPBEXstdDataEmph 2 2 2 2 2 3" xfId="57489"/>
    <cellStyle name="SAPBEXstdDataEmph 2 2 2 2 3" xfId="57490"/>
    <cellStyle name="SAPBEXstdDataEmph 2 2 2 2 3 2" xfId="57491"/>
    <cellStyle name="SAPBEXstdDataEmph 2 2 2 2 3 2 2" xfId="57492"/>
    <cellStyle name="SAPBEXstdDataEmph 2 2 2 2 3 3" xfId="57493"/>
    <cellStyle name="SAPBEXstdDataEmph 2 2 2 2 4" xfId="57494"/>
    <cellStyle name="SAPBEXstdDataEmph 2 2 2 2 4 2" xfId="57495"/>
    <cellStyle name="SAPBEXstdDataEmph 2 2 2 2 5" xfId="57496"/>
    <cellStyle name="SAPBEXstdDataEmph 2 2 2 2 5 2" xfId="57497"/>
    <cellStyle name="SAPBEXstdDataEmph 2 2 2 2 6" xfId="57498"/>
    <cellStyle name="SAPBEXstdDataEmph 2 2 2 3" xfId="57499"/>
    <cellStyle name="SAPBEXstdDataEmph 2 2 2 3 2" xfId="57500"/>
    <cellStyle name="SAPBEXstdDataEmph 2 2 2 3 2 2" xfId="57501"/>
    <cellStyle name="SAPBEXstdDataEmph 2 2 2 3 2 2 2" xfId="57502"/>
    <cellStyle name="SAPBEXstdDataEmph 2 2 2 3 2 3" xfId="57503"/>
    <cellStyle name="SAPBEXstdDataEmph 2 2 2 3 3" xfId="57504"/>
    <cellStyle name="SAPBEXstdDataEmph 2 2 2 3 3 2" xfId="57505"/>
    <cellStyle name="SAPBEXstdDataEmph 2 2 2 3 3 2 2" xfId="57506"/>
    <cellStyle name="SAPBEXstdDataEmph 2 2 2 3 3 3" xfId="57507"/>
    <cellStyle name="SAPBEXstdDataEmph 2 2 2 3 4" xfId="57508"/>
    <cellStyle name="SAPBEXstdDataEmph 2 2 2 3 4 2" xfId="57509"/>
    <cellStyle name="SAPBEXstdDataEmph 2 2 2 3 5" xfId="57510"/>
    <cellStyle name="SAPBEXstdDataEmph 2 2 2 3 5 2" xfId="57511"/>
    <cellStyle name="SAPBEXstdDataEmph 2 2 2 3 6" xfId="57512"/>
    <cellStyle name="SAPBEXstdDataEmph 2 2 2 4" xfId="57513"/>
    <cellStyle name="SAPBEXstdDataEmph 2 2 2 4 2" xfId="57514"/>
    <cellStyle name="SAPBEXstdDataEmph 2 2 2 4 2 2" xfId="57515"/>
    <cellStyle name="SAPBEXstdDataEmph 2 2 2 4 2 2 2" xfId="57516"/>
    <cellStyle name="SAPBEXstdDataEmph 2 2 2 4 2 3" xfId="57517"/>
    <cellStyle name="SAPBEXstdDataEmph 2 2 2 4 3" xfId="57518"/>
    <cellStyle name="SAPBEXstdDataEmph 2 2 2 4 3 2" xfId="57519"/>
    <cellStyle name="SAPBEXstdDataEmph 2 2 2 4 3 2 2" xfId="57520"/>
    <cellStyle name="SAPBEXstdDataEmph 2 2 2 4 3 3" xfId="57521"/>
    <cellStyle name="SAPBEXstdDataEmph 2 2 2 4 4" xfId="57522"/>
    <cellStyle name="SAPBEXstdDataEmph 2 2 2 4 4 2" xfId="57523"/>
    <cellStyle name="SAPBEXstdDataEmph 2 2 2 4 5" xfId="57524"/>
    <cellStyle name="SAPBEXstdDataEmph 2 2 2 4 5 2" xfId="57525"/>
    <cellStyle name="SAPBEXstdDataEmph 2 2 2 4 6" xfId="57526"/>
    <cellStyle name="SAPBEXstdDataEmph 2 2 2 5" xfId="57527"/>
    <cellStyle name="SAPBEXstdDataEmph 2 2 2 5 2" xfId="57528"/>
    <cellStyle name="SAPBEXstdDataEmph 2 2 2 5 2 2" xfId="57529"/>
    <cellStyle name="SAPBEXstdDataEmph 2 2 2 5 2 3" xfId="57530"/>
    <cellStyle name="SAPBEXstdDataEmph 2 2 2 5 3" xfId="57531"/>
    <cellStyle name="SAPBEXstdDataEmph 2 2 2 5 4" xfId="57532"/>
    <cellStyle name="SAPBEXstdDataEmph 2 2 2 6" xfId="57533"/>
    <cellStyle name="SAPBEXstdDataEmph 2 2 2 6 2" xfId="57534"/>
    <cellStyle name="SAPBEXstdDataEmph 2 2 2 6 2 2" xfId="57535"/>
    <cellStyle name="SAPBEXstdDataEmph 2 2 2 6 2 3" xfId="57536"/>
    <cellStyle name="SAPBEXstdDataEmph 2 2 2 6 3" xfId="57537"/>
    <cellStyle name="SAPBEXstdDataEmph 2 2 2 6 4" xfId="57538"/>
    <cellStyle name="SAPBEXstdDataEmph 2 2 2 7" xfId="57539"/>
    <cellStyle name="SAPBEXstdDataEmph 2 2 2 7 2" xfId="57540"/>
    <cellStyle name="SAPBEXstdDataEmph 2 2 2 7 3" xfId="57541"/>
    <cellStyle name="SAPBEXstdDataEmph 2 2 2 8" xfId="57542"/>
    <cellStyle name="SAPBEXstdDataEmph 2 2 2 9" xfId="57543"/>
    <cellStyle name="SAPBEXstdDataEmph 2 2 2_Other Benefits Allocation %" xfId="57544"/>
    <cellStyle name="SAPBEXstdDataEmph 2 2 3" xfId="57545"/>
    <cellStyle name="SAPBEXstdDataEmph 2 2 3 2" xfId="57546"/>
    <cellStyle name="SAPBEXstdDataEmph 2 2 3 2 2" xfId="57547"/>
    <cellStyle name="SAPBEXstdDataEmph 2 2 3 2 2 2" xfId="57548"/>
    <cellStyle name="SAPBEXstdDataEmph 2 2 3 2 2 2 2" xfId="57549"/>
    <cellStyle name="SAPBEXstdDataEmph 2 2 3 2 2 3" xfId="57550"/>
    <cellStyle name="SAPBEXstdDataEmph 2 2 3 2 3" xfId="57551"/>
    <cellStyle name="SAPBEXstdDataEmph 2 2 3 2 3 2" xfId="57552"/>
    <cellStyle name="SAPBEXstdDataEmph 2 2 3 2 3 2 2" xfId="57553"/>
    <cellStyle name="SAPBEXstdDataEmph 2 2 3 2 3 3" xfId="57554"/>
    <cellStyle name="SAPBEXstdDataEmph 2 2 3 2 4" xfId="57555"/>
    <cellStyle name="SAPBEXstdDataEmph 2 2 3 2 4 2" xfId="57556"/>
    <cellStyle name="SAPBEXstdDataEmph 2 2 3 2 5" xfId="57557"/>
    <cellStyle name="SAPBEXstdDataEmph 2 2 3 2 5 2" xfId="57558"/>
    <cellStyle name="SAPBEXstdDataEmph 2 2 3 2 6" xfId="57559"/>
    <cellStyle name="SAPBEXstdDataEmph 2 2 3 3" xfId="57560"/>
    <cellStyle name="SAPBEXstdDataEmph 2 2 3 3 2" xfId="57561"/>
    <cellStyle name="SAPBEXstdDataEmph 2 2 3 3 2 2" xfId="57562"/>
    <cellStyle name="SAPBEXstdDataEmph 2 2 3 3 2 2 2" xfId="57563"/>
    <cellStyle name="SAPBEXstdDataEmph 2 2 3 3 2 3" xfId="57564"/>
    <cellStyle name="SAPBEXstdDataEmph 2 2 3 3 3" xfId="57565"/>
    <cellStyle name="SAPBEXstdDataEmph 2 2 3 3 3 2" xfId="57566"/>
    <cellStyle name="SAPBEXstdDataEmph 2 2 3 3 3 2 2" xfId="57567"/>
    <cellStyle name="SAPBEXstdDataEmph 2 2 3 3 3 3" xfId="57568"/>
    <cellStyle name="SAPBEXstdDataEmph 2 2 3 3 4" xfId="57569"/>
    <cellStyle name="SAPBEXstdDataEmph 2 2 3 3 4 2" xfId="57570"/>
    <cellStyle name="SAPBEXstdDataEmph 2 2 3 3 5" xfId="57571"/>
    <cellStyle name="SAPBEXstdDataEmph 2 2 3 3 5 2" xfId="57572"/>
    <cellStyle name="SAPBEXstdDataEmph 2 2 3 3 6" xfId="57573"/>
    <cellStyle name="SAPBEXstdDataEmph 2 2 3 4" xfId="57574"/>
    <cellStyle name="SAPBEXstdDataEmph 2 2 3 4 2" xfId="57575"/>
    <cellStyle name="SAPBEXstdDataEmph 2 2 3 4 2 2" xfId="57576"/>
    <cellStyle name="SAPBEXstdDataEmph 2 2 3 4 2 3" xfId="57577"/>
    <cellStyle name="SAPBEXstdDataEmph 2 2 3 4 3" xfId="57578"/>
    <cellStyle name="SAPBEXstdDataEmph 2 2 3 4 4" xfId="57579"/>
    <cellStyle name="SAPBEXstdDataEmph 2 2 3 5" xfId="57580"/>
    <cellStyle name="SAPBEXstdDataEmph 2 2 3 5 2" xfId="57581"/>
    <cellStyle name="SAPBEXstdDataEmph 2 2 3 5 2 2" xfId="57582"/>
    <cellStyle name="SAPBEXstdDataEmph 2 2 3 5 2 3" xfId="57583"/>
    <cellStyle name="SAPBEXstdDataEmph 2 2 3 5 3" xfId="57584"/>
    <cellStyle name="SAPBEXstdDataEmph 2 2 3 5 4" xfId="57585"/>
    <cellStyle name="SAPBEXstdDataEmph 2 2 3 6" xfId="57586"/>
    <cellStyle name="SAPBEXstdDataEmph 2 2 3 6 2" xfId="57587"/>
    <cellStyle name="SAPBEXstdDataEmph 2 2 3 6 2 2" xfId="57588"/>
    <cellStyle name="SAPBEXstdDataEmph 2 2 3 6 2 3" xfId="57589"/>
    <cellStyle name="SAPBEXstdDataEmph 2 2 3 6 3" xfId="57590"/>
    <cellStyle name="SAPBEXstdDataEmph 2 2 3 6 4" xfId="57591"/>
    <cellStyle name="SAPBEXstdDataEmph 2 2 3 7" xfId="57592"/>
    <cellStyle name="SAPBEXstdDataEmph 2 2 3 7 2" xfId="57593"/>
    <cellStyle name="SAPBEXstdDataEmph 2 2 3 7 3" xfId="57594"/>
    <cellStyle name="SAPBEXstdDataEmph 2 2 3 8" xfId="57595"/>
    <cellStyle name="SAPBEXstdDataEmph 2 2 3 9" xfId="57596"/>
    <cellStyle name="SAPBEXstdDataEmph 2 2 3_Other Benefits Allocation %" xfId="57597"/>
    <cellStyle name="SAPBEXstdDataEmph 2 2 4" xfId="57598"/>
    <cellStyle name="SAPBEXstdDataEmph 2 2 4 2" xfId="57599"/>
    <cellStyle name="SAPBEXstdDataEmph 2 2 4 2 2" xfId="57600"/>
    <cellStyle name="SAPBEXstdDataEmph 2 2 4 2 2 2" xfId="57601"/>
    <cellStyle name="SAPBEXstdDataEmph 2 2 4 2 2 3" xfId="57602"/>
    <cellStyle name="SAPBEXstdDataEmph 2 2 4 2 3" xfId="57603"/>
    <cellStyle name="SAPBEXstdDataEmph 2 2 4 2 4" xfId="57604"/>
    <cellStyle name="SAPBEXstdDataEmph 2 2 4 3" xfId="57605"/>
    <cellStyle name="SAPBEXstdDataEmph 2 2 4 3 2" xfId="57606"/>
    <cellStyle name="SAPBEXstdDataEmph 2 2 4 3 2 2" xfId="57607"/>
    <cellStyle name="SAPBEXstdDataEmph 2 2 4 3 2 3" xfId="57608"/>
    <cellStyle name="SAPBEXstdDataEmph 2 2 4 3 3" xfId="57609"/>
    <cellStyle name="SAPBEXstdDataEmph 2 2 4 3 4" xfId="57610"/>
    <cellStyle name="SAPBEXstdDataEmph 2 2 4 4" xfId="57611"/>
    <cellStyle name="SAPBEXstdDataEmph 2 2 4 4 2" xfId="57612"/>
    <cellStyle name="SAPBEXstdDataEmph 2 2 4 4 2 2" xfId="57613"/>
    <cellStyle name="SAPBEXstdDataEmph 2 2 4 4 2 3" xfId="57614"/>
    <cellStyle name="SAPBEXstdDataEmph 2 2 4 4 3" xfId="57615"/>
    <cellStyle name="SAPBEXstdDataEmph 2 2 4 4 4" xfId="57616"/>
    <cellStyle name="SAPBEXstdDataEmph 2 2 4 5" xfId="57617"/>
    <cellStyle name="SAPBEXstdDataEmph 2 2 4 5 2" xfId="57618"/>
    <cellStyle name="SAPBEXstdDataEmph 2 2 4 5 2 2" xfId="57619"/>
    <cellStyle name="SAPBEXstdDataEmph 2 2 4 5 2 3" xfId="57620"/>
    <cellStyle name="SAPBEXstdDataEmph 2 2 4 5 3" xfId="57621"/>
    <cellStyle name="SAPBEXstdDataEmph 2 2 4 5 4" xfId="57622"/>
    <cellStyle name="SAPBEXstdDataEmph 2 2 4 6" xfId="57623"/>
    <cellStyle name="SAPBEXstdDataEmph 2 2 4 6 2" xfId="57624"/>
    <cellStyle name="SAPBEXstdDataEmph 2 2 4 6 2 2" xfId="57625"/>
    <cellStyle name="SAPBEXstdDataEmph 2 2 4 6 2 3" xfId="57626"/>
    <cellStyle name="SAPBEXstdDataEmph 2 2 4 6 3" xfId="57627"/>
    <cellStyle name="SAPBEXstdDataEmph 2 2 4 6 4" xfId="57628"/>
    <cellStyle name="SAPBEXstdDataEmph 2 2 4 7" xfId="57629"/>
    <cellStyle name="SAPBEXstdDataEmph 2 2 4 7 2" xfId="57630"/>
    <cellStyle name="SAPBEXstdDataEmph 2 2 4 7 3" xfId="57631"/>
    <cellStyle name="SAPBEXstdDataEmph 2 2 4 8" xfId="57632"/>
    <cellStyle name="SAPBEXstdDataEmph 2 2 4 9" xfId="57633"/>
    <cellStyle name="SAPBEXstdDataEmph 2 2 5" xfId="57634"/>
    <cellStyle name="SAPBEXstdDataEmph 2 2 5 2" xfId="57635"/>
    <cellStyle name="SAPBEXstdDataEmph 2 2 5 2 2" xfId="57636"/>
    <cellStyle name="SAPBEXstdDataEmph 2 2 5 2 3" xfId="57637"/>
    <cellStyle name="SAPBEXstdDataEmph 2 2 5 3" xfId="57638"/>
    <cellStyle name="SAPBEXstdDataEmph 2 2 5 4" xfId="57639"/>
    <cellStyle name="SAPBEXstdDataEmph 2 2 6" xfId="57640"/>
    <cellStyle name="SAPBEXstdDataEmph 2 2 6 2" xfId="57641"/>
    <cellStyle name="SAPBEXstdDataEmph 2 2 6 2 2" xfId="57642"/>
    <cellStyle name="SAPBEXstdDataEmph 2 2 6 2 3" xfId="57643"/>
    <cellStyle name="SAPBEXstdDataEmph 2 2 6 3" xfId="57644"/>
    <cellStyle name="SAPBEXstdDataEmph 2 2 6 4" xfId="57645"/>
    <cellStyle name="SAPBEXstdDataEmph 2 2 7" xfId="57646"/>
    <cellStyle name="SAPBEXstdDataEmph 2 2 7 2" xfId="57647"/>
    <cellStyle name="SAPBEXstdDataEmph 2 2 7 2 2" xfId="57648"/>
    <cellStyle name="SAPBEXstdDataEmph 2 2 7 2 3" xfId="57649"/>
    <cellStyle name="SAPBEXstdDataEmph 2 2 7 3" xfId="57650"/>
    <cellStyle name="SAPBEXstdDataEmph 2 2 7 4" xfId="57651"/>
    <cellStyle name="SAPBEXstdDataEmph 2 2 8" xfId="57652"/>
    <cellStyle name="SAPBEXstdDataEmph 2 2 8 2" xfId="57653"/>
    <cellStyle name="SAPBEXstdDataEmph 2 2 8 2 2" xfId="57654"/>
    <cellStyle name="SAPBEXstdDataEmph 2 2 8 2 3" xfId="57655"/>
    <cellStyle name="SAPBEXstdDataEmph 2 2 8 3" xfId="57656"/>
    <cellStyle name="SAPBEXstdDataEmph 2 2 8 4" xfId="57657"/>
    <cellStyle name="SAPBEXstdDataEmph 2 2 9" xfId="57658"/>
    <cellStyle name="SAPBEXstdDataEmph 2 2 9 2" xfId="57659"/>
    <cellStyle name="SAPBEXstdDataEmph 2 2 9 2 2" xfId="57660"/>
    <cellStyle name="SAPBEXstdDataEmph 2 2 9 2 3" xfId="57661"/>
    <cellStyle name="SAPBEXstdDataEmph 2 2 9 3" xfId="57662"/>
    <cellStyle name="SAPBEXstdDataEmph 2 2 9 4" xfId="57663"/>
    <cellStyle name="SAPBEXstdDataEmph 2 2_401K Summary" xfId="57664"/>
    <cellStyle name="SAPBEXstdDataEmph 2 3" xfId="57665"/>
    <cellStyle name="SAPBEXstdDataEmph 2 3 10" xfId="57666"/>
    <cellStyle name="SAPBEXstdDataEmph 2 3 10 2" xfId="57667"/>
    <cellStyle name="SAPBEXstdDataEmph 2 3 10 2 2" xfId="57668"/>
    <cellStyle name="SAPBEXstdDataEmph 2 3 10 3" xfId="57669"/>
    <cellStyle name="SAPBEXstdDataEmph 2 3 11" xfId="57670"/>
    <cellStyle name="SAPBEXstdDataEmph 2 3 11 2" xfId="57671"/>
    <cellStyle name="SAPBEXstdDataEmph 2 3 11 2 2" xfId="57672"/>
    <cellStyle name="SAPBEXstdDataEmph 2 3 11 3" xfId="57673"/>
    <cellStyle name="SAPBEXstdDataEmph 2 3 12" xfId="57674"/>
    <cellStyle name="SAPBEXstdDataEmph 2 3 2" xfId="57675"/>
    <cellStyle name="SAPBEXstdDataEmph 2 3 2 2" xfId="57676"/>
    <cellStyle name="SAPBEXstdDataEmph 2 3 2 2 2" xfId="57677"/>
    <cellStyle name="SAPBEXstdDataEmph 2 3 2 2 2 2" xfId="57678"/>
    <cellStyle name="SAPBEXstdDataEmph 2 3 2 2 2 2 2" xfId="57679"/>
    <cellStyle name="SAPBEXstdDataEmph 2 3 2 2 2 3" xfId="57680"/>
    <cellStyle name="SAPBEXstdDataEmph 2 3 2 2 3" xfId="57681"/>
    <cellStyle name="SAPBEXstdDataEmph 2 3 2 2 3 2" xfId="57682"/>
    <cellStyle name="SAPBEXstdDataEmph 2 3 2 2 3 2 2" xfId="57683"/>
    <cellStyle name="SAPBEXstdDataEmph 2 3 2 2 3 3" xfId="57684"/>
    <cellStyle name="SAPBEXstdDataEmph 2 3 2 2 4" xfId="57685"/>
    <cellStyle name="SAPBEXstdDataEmph 2 3 2 2 4 2" xfId="57686"/>
    <cellStyle name="SAPBEXstdDataEmph 2 3 2 2 5" xfId="57687"/>
    <cellStyle name="SAPBEXstdDataEmph 2 3 2 2 5 2" xfId="57688"/>
    <cellStyle name="SAPBEXstdDataEmph 2 3 2 2 6" xfId="57689"/>
    <cellStyle name="SAPBEXstdDataEmph 2 3 2 3" xfId="57690"/>
    <cellStyle name="SAPBEXstdDataEmph 2 3 2 3 2" xfId="57691"/>
    <cellStyle name="SAPBEXstdDataEmph 2 3 2 3 2 2" xfId="57692"/>
    <cellStyle name="SAPBEXstdDataEmph 2 3 2 3 2 2 2" xfId="57693"/>
    <cellStyle name="SAPBEXstdDataEmph 2 3 2 3 2 3" xfId="57694"/>
    <cellStyle name="SAPBEXstdDataEmph 2 3 2 3 3" xfId="57695"/>
    <cellStyle name="SAPBEXstdDataEmph 2 3 2 3 3 2" xfId="57696"/>
    <cellStyle name="SAPBEXstdDataEmph 2 3 2 3 3 2 2" xfId="57697"/>
    <cellStyle name="SAPBEXstdDataEmph 2 3 2 3 3 3" xfId="57698"/>
    <cellStyle name="SAPBEXstdDataEmph 2 3 2 3 4" xfId="57699"/>
    <cellStyle name="SAPBEXstdDataEmph 2 3 2 3 4 2" xfId="57700"/>
    <cellStyle name="SAPBEXstdDataEmph 2 3 2 3 5" xfId="57701"/>
    <cellStyle name="SAPBEXstdDataEmph 2 3 2 3 5 2" xfId="57702"/>
    <cellStyle name="SAPBEXstdDataEmph 2 3 2 3 6" xfId="57703"/>
    <cellStyle name="SAPBEXstdDataEmph 2 3 2 4" xfId="57704"/>
    <cellStyle name="SAPBEXstdDataEmph 2 3 2 4 2" xfId="57705"/>
    <cellStyle name="SAPBEXstdDataEmph 2 3 2 4 2 2" xfId="57706"/>
    <cellStyle name="SAPBEXstdDataEmph 2 3 2 4 2 2 2" xfId="57707"/>
    <cellStyle name="SAPBEXstdDataEmph 2 3 2 4 2 3" xfId="57708"/>
    <cellStyle name="SAPBEXstdDataEmph 2 3 2 4 3" xfId="57709"/>
    <cellStyle name="SAPBEXstdDataEmph 2 3 2 4 3 2" xfId="57710"/>
    <cellStyle name="SAPBEXstdDataEmph 2 3 2 4 3 2 2" xfId="57711"/>
    <cellStyle name="SAPBEXstdDataEmph 2 3 2 4 3 3" xfId="57712"/>
    <cellStyle name="SAPBEXstdDataEmph 2 3 2 4 4" xfId="57713"/>
    <cellStyle name="SAPBEXstdDataEmph 2 3 2 4 4 2" xfId="57714"/>
    <cellStyle name="SAPBEXstdDataEmph 2 3 2 4 5" xfId="57715"/>
    <cellStyle name="SAPBEXstdDataEmph 2 3 2 4 5 2" xfId="57716"/>
    <cellStyle name="SAPBEXstdDataEmph 2 3 2 4 6" xfId="57717"/>
    <cellStyle name="SAPBEXstdDataEmph 2 3 2 5" xfId="57718"/>
    <cellStyle name="SAPBEXstdDataEmph 2 3 2 5 2" xfId="57719"/>
    <cellStyle name="SAPBEXstdDataEmph 2 3 2 5 2 2" xfId="57720"/>
    <cellStyle name="SAPBEXstdDataEmph 2 3 2 5 3" xfId="57721"/>
    <cellStyle name="SAPBEXstdDataEmph 2 3 2 6" xfId="57722"/>
    <cellStyle name="SAPBEXstdDataEmph 2 3 2_Other Benefits Allocation %" xfId="57723"/>
    <cellStyle name="SAPBEXstdDataEmph 2 3 3" xfId="57724"/>
    <cellStyle name="SAPBEXstdDataEmph 2 3 3 2" xfId="57725"/>
    <cellStyle name="SAPBEXstdDataEmph 2 3 3 2 2" xfId="57726"/>
    <cellStyle name="SAPBEXstdDataEmph 2 3 3 2 2 2" xfId="57727"/>
    <cellStyle name="SAPBEXstdDataEmph 2 3 3 2 2 2 2" xfId="57728"/>
    <cellStyle name="SAPBEXstdDataEmph 2 3 3 2 2 3" xfId="57729"/>
    <cellStyle name="SAPBEXstdDataEmph 2 3 3 2 3" xfId="57730"/>
    <cellStyle name="SAPBEXstdDataEmph 2 3 3 2 3 2" xfId="57731"/>
    <cellStyle name="SAPBEXstdDataEmph 2 3 3 2 3 2 2" xfId="57732"/>
    <cellStyle name="SAPBEXstdDataEmph 2 3 3 2 3 3" xfId="57733"/>
    <cellStyle name="SAPBEXstdDataEmph 2 3 3 2 4" xfId="57734"/>
    <cellStyle name="SAPBEXstdDataEmph 2 3 3 2 4 2" xfId="57735"/>
    <cellStyle name="SAPBEXstdDataEmph 2 3 3 2 5" xfId="57736"/>
    <cellStyle name="SAPBEXstdDataEmph 2 3 3 2 5 2" xfId="57737"/>
    <cellStyle name="SAPBEXstdDataEmph 2 3 3 2 6" xfId="57738"/>
    <cellStyle name="SAPBEXstdDataEmph 2 3 3 3" xfId="57739"/>
    <cellStyle name="SAPBEXstdDataEmph 2 3 3 3 2" xfId="57740"/>
    <cellStyle name="SAPBEXstdDataEmph 2 3 3 3 2 2" xfId="57741"/>
    <cellStyle name="SAPBEXstdDataEmph 2 3 3 3 2 2 2" xfId="57742"/>
    <cellStyle name="SAPBEXstdDataEmph 2 3 3 3 2 3" xfId="57743"/>
    <cellStyle name="SAPBEXstdDataEmph 2 3 3 3 3" xfId="57744"/>
    <cellStyle name="SAPBEXstdDataEmph 2 3 3 3 3 2" xfId="57745"/>
    <cellStyle name="SAPBEXstdDataEmph 2 3 3 3 3 2 2" xfId="57746"/>
    <cellStyle name="SAPBEXstdDataEmph 2 3 3 3 3 3" xfId="57747"/>
    <cellStyle name="SAPBEXstdDataEmph 2 3 3 3 4" xfId="57748"/>
    <cellStyle name="SAPBEXstdDataEmph 2 3 3 3 4 2" xfId="57749"/>
    <cellStyle name="SAPBEXstdDataEmph 2 3 3 3 5" xfId="57750"/>
    <cellStyle name="SAPBEXstdDataEmph 2 3 3 3 5 2" xfId="57751"/>
    <cellStyle name="SAPBEXstdDataEmph 2 3 3 3 6" xfId="57752"/>
    <cellStyle name="SAPBEXstdDataEmph 2 3 3 4" xfId="57753"/>
    <cellStyle name="SAPBEXstdDataEmph 2 3 3 4 2" xfId="57754"/>
    <cellStyle name="SAPBEXstdDataEmph 2 3 3 4 2 2" xfId="57755"/>
    <cellStyle name="SAPBEXstdDataEmph 2 3 3 4 3" xfId="57756"/>
    <cellStyle name="SAPBEXstdDataEmph 2 3 3 5" xfId="57757"/>
    <cellStyle name="SAPBEXstdDataEmph 2 3 3 5 2" xfId="57758"/>
    <cellStyle name="SAPBEXstdDataEmph 2 3 3 5 2 2" xfId="57759"/>
    <cellStyle name="SAPBEXstdDataEmph 2 3 3 5 3" xfId="57760"/>
    <cellStyle name="SAPBEXstdDataEmph 2 3 3 6" xfId="57761"/>
    <cellStyle name="SAPBEXstdDataEmph 2 3 3 6 2" xfId="57762"/>
    <cellStyle name="SAPBEXstdDataEmph 2 3 3 7" xfId="57763"/>
    <cellStyle name="SAPBEXstdDataEmph 2 3 3 7 2" xfId="57764"/>
    <cellStyle name="SAPBEXstdDataEmph 2 3 3 8" xfId="57765"/>
    <cellStyle name="SAPBEXstdDataEmph 2 3 3_Other Benefits Allocation %" xfId="57766"/>
    <cellStyle name="SAPBEXstdDataEmph 2 3 4" xfId="57767"/>
    <cellStyle name="SAPBEXstdDataEmph 2 3 4 2" xfId="57768"/>
    <cellStyle name="SAPBEXstdDataEmph 2 3 4 2 2" xfId="57769"/>
    <cellStyle name="SAPBEXstdDataEmph 2 3 4 2 3" xfId="57770"/>
    <cellStyle name="SAPBEXstdDataEmph 2 3 4 3" xfId="57771"/>
    <cellStyle name="SAPBEXstdDataEmph 2 3 4 4" xfId="57772"/>
    <cellStyle name="SAPBEXstdDataEmph 2 3 5" xfId="57773"/>
    <cellStyle name="SAPBEXstdDataEmph 2 3 5 2" xfId="57774"/>
    <cellStyle name="SAPBEXstdDataEmph 2 3 5 2 2" xfId="57775"/>
    <cellStyle name="SAPBEXstdDataEmph 2 3 5 2 3" xfId="57776"/>
    <cellStyle name="SAPBEXstdDataEmph 2 3 5 3" xfId="57777"/>
    <cellStyle name="SAPBEXstdDataEmph 2 3 5 4" xfId="57778"/>
    <cellStyle name="SAPBEXstdDataEmph 2 3 6" xfId="57779"/>
    <cellStyle name="SAPBEXstdDataEmph 2 3 6 2" xfId="57780"/>
    <cellStyle name="SAPBEXstdDataEmph 2 3 6 2 2" xfId="57781"/>
    <cellStyle name="SAPBEXstdDataEmph 2 3 6 2 3" xfId="57782"/>
    <cellStyle name="SAPBEXstdDataEmph 2 3 6 3" xfId="57783"/>
    <cellStyle name="SAPBEXstdDataEmph 2 3 6 4" xfId="57784"/>
    <cellStyle name="SAPBEXstdDataEmph 2 3 7" xfId="57785"/>
    <cellStyle name="SAPBEXstdDataEmph 2 3 7 2" xfId="57786"/>
    <cellStyle name="SAPBEXstdDataEmph 2 3 7 2 2" xfId="57787"/>
    <cellStyle name="SAPBEXstdDataEmph 2 3 7 3" xfId="57788"/>
    <cellStyle name="SAPBEXstdDataEmph 2 3 8" xfId="57789"/>
    <cellStyle name="SAPBEXstdDataEmph 2 3 8 2" xfId="57790"/>
    <cellStyle name="SAPBEXstdDataEmph 2 3 8 2 2" xfId="57791"/>
    <cellStyle name="SAPBEXstdDataEmph 2 3 8 3" xfId="57792"/>
    <cellStyle name="SAPBEXstdDataEmph 2 3 9" xfId="57793"/>
    <cellStyle name="SAPBEXstdDataEmph 2 3 9 2" xfId="57794"/>
    <cellStyle name="SAPBEXstdDataEmph 2 3 9 2 2" xfId="57795"/>
    <cellStyle name="SAPBEXstdDataEmph 2 3 9 3" xfId="57796"/>
    <cellStyle name="SAPBEXstdDataEmph 2 3_401K Summary" xfId="57797"/>
    <cellStyle name="SAPBEXstdDataEmph 2 4" xfId="57798"/>
    <cellStyle name="SAPBEXstdDataEmph 2 4 2" xfId="57799"/>
    <cellStyle name="SAPBEXstdDataEmph 2 4 2 2" xfId="57800"/>
    <cellStyle name="SAPBEXstdDataEmph 2 4 2 2 2" xfId="57801"/>
    <cellStyle name="SAPBEXstdDataEmph 2 4 2 2 2 2" xfId="57802"/>
    <cellStyle name="SAPBEXstdDataEmph 2 4 2 2 3" xfId="57803"/>
    <cellStyle name="SAPBEXstdDataEmph 2 4 2 3" xfId="57804"/>
    <cellStyle name="SAPBEXstdDataEmph 2 4 2 3 2" xfId="57805"/>
    <cellStyle name="SAPBEXstdDataEmph 2 4 2 3 2 2" xfId="57806"/>
    <cellStyle name="SAPBEXstdDataEmph 2 4 2 3 3" xfId="57807"/>
    <cellStyle name="SAPBEXstdDataEmph 2 4 2 4" xfId="57808"/>
    <cellStyle name="SAPBEXstdDataEmph 2 4 2 4 2" xfId="57809"/>
    <cellStyle name="SAPBEXstdDataEmph 2 4 2 5" xfId="57810"/>
    <cellStyle name="SAPBEXstdDataEmph 2 4 2 5 2" xfId="57811"/>
    <cellStyle name="SAPBEXstdDataEmph 2 4 2 6" xfId="57812"/>
    <cellStyle name="SAPBEXstdDataEmph 2 4 3" xfId="57813"/>
    <cellStyle name="SAPBEXstdDataEmph 2 4 3 2" xfId="57814"/>
    <cellStyle name="SAPBEXstdDataEmph 2 4 3 2 2" xfId="57815"/>
    <cellStyle name="SAPBEXstdDataEmph 2 4 3 2 2 2" xfId="57816"/>
    <cellStyle name="SAPBEXstdDataEmph 2 4 3 2 3" xfId="57817"/>
    <cellStyle name="SAPBEXstdDataEmph 2 4 3 3" xfId="57818"/>
    <cellStyle name="SAPBEXstdDataEmph 2 4 3 3 2" xfId="57819"/>
    <cellStyle name="SAPBEXstdDataEmph 2 4 3 3 2 2" xfId="57820"/>
    <cellStyle name="SAPBEXstdDataEmph 2 4 3 3 3" xfId="57821"/>
    <cellStyle name="SAPBEXstdDataEmph 2 4 3 4" xfId="57822"/>
    <cellStyle name="SAPBEXstdDataEmph 2 4 3 4 2" xfId="57823"/>
    <cellStyle name="SAPBEXstdDataEmph 2 4 3 5" xfId="57824"/>
    <cellStyle name="SAPBEXstdDataEmph 2 4 3 5 2" xfId="57825"/>
    <cellStyle name="SAPBEXstdDataEmph 2 4 3 6" xfId="57826"/>
    <cellStyle name="SAPBEXstdDataEmph 2 4 4" xfId="57827"/>
    <cellStyle name="SAPBEXstdDataEmph 2 4 4 2" xfId="57828"/>
    <cellStyle name="SAPBEXstdDataEmph 2 4 4 2 2" xfId="57829"/>
    <cellStyle name="SAPBEXstdDataEmph 2 4 4 2 2 2" xfId="57830"/>
    <cellStyle name="SAPBEXstdDataEmph 2 4 4 2 3" xfId="57831"/>
    <cellStyle name="SAPBEXstdDataEmph 2 4 4 3" xfId="57832"/>
    <cellStyle name="SAPBEXstdDataEmph 2 4 4 3 2" xfId="57833"/>
    <cellStyle name="SAPBEXstdDataEmph 2 4 4 3 2 2" xfId="57834"/>
    <cellStyle name="SAPBEXstdDataEmph 2 4 4 3 3" xfId="57835"/>
    <cellStyle name="SAPBEXstdDataEmph 2 4 4 4" xfId="57836"/>
    <cellStyle name="SAPBEXstdDataEmph 2 4 4 4 2" xfId="57837"/>
    <cellStyle name="SAPBEXstdDataEmph 2 4 4 5" xfId="57838"/>
    <cellStyle name="SAPBEXstdDataEmph 2 4 4 5 2" xfId="57839"/>
    <cellStyle name="SAPBEXstdDataEmph 2 4 4 6" xfId="57840"/>
    <cellStyle name="SAPBEXstdDataEmph 2 4 5" xfId="57841"/>
    <cellStyle name="SAPBEXstdDataEmph 2 4 5 2" xfId="57842"/>
    <cellStyle name="SAPBEXstdDataEmph 2 4 5 2 2" xfId="57843"/>
    <cellStyle name="SAPBEXstdDataEmph 2 4 5 2 3" xfId="57844"/>
    <cellStyle name="SAPBEXstdDataEmph 2 4 5 3" xfId="57845"/>
    <cellStyle name="SAPBEXstdDataEmph 2 4 5 4" xfId="57846"/>
    <cellStyle name="SAPBEXstdDataEmph 2 4 6" xfId="57847"/>
    <cellStyle name="SAPBEXstdDataEmph 2 4 6 2" xfId="57848"/>
    <cellStyle name="SAPBEXstdDataEmph 2 4 6 2 2" xfId="57849"/>
    <cellStyle name="SAPBEXstdDataEmph 2 4 6 2 3" xfId="57850"/>
    <cellStyle name="SAPBEXstdDataEmph 2 4 6 3" xfId="57851"/>
    <cellStyle name="SAPBEXstdDataEmph 2 4 6 4" xfId="57852"/>
    <cellStyle name="SAPBEXstdDataEmph 2 4 7" xfId="57853"/>
    <cellStyle name="SAPBEXstdDataEmph 2 4 7 2" xfId="57854"/>
    <cellStyle name="SAPBEXstdDataEmph 2 4 7 3" xfId="57855"/>
    <cellStyle name="SAPBEXstdDataEmph 2 4 8" xfId="57856"/>
    <cellStyle name="SAPBEXstdDataEmph 2 4 9" xfId="57857"/>
    <cellStyle name="SAPBEXstdDataEmph 2 4_Other Benefits Allocation %" xfId="57858"/>
    <cellStyle name="SAPBEXstdDataEmph 2 5" xfId="57859"/>
    <cellStyle name="SAPBEXstdDataEmph 2 5 2" xfId="57860"/>
    <cellStyle name="SAPBEXstdDataEmph 2 5 2 2" xfId="57861"/>
    <cellStyle name="SAPBEXstdDataEmph 2 5 2 2 2" xfId="57862"/>
    <cellStyle name="SAPBEXstdDataEmph 2 5 2 2 3" xfId="57863"/>
    <cellStyle name="SAPBEXstdDataEmph 2 5 2 3" xfId="57864"/>
    <cellStyle name="SAPBEXstdDataEmph 2 5 2 4" xfId="57865"/>
    <cellStyle name="SAPBEXstdDataEmph 2 5 3" xfId="57866"/>
    <cellStyle name="SAPBEXstdDataEmph 2 5 3 2" xfId="57867"/>
    <cellStyle name="SAPBEXstdDataEmph 2 5 3 2 2" xfId="57868"/>
    <cellStyle name="SAPBEXstdDataEmph 2 5 3 2 3" xfId="57869"/>
    <cellStyle name="SAPBEXstdDataEmph 2 5 3 3" xfId="57870"/>
    <cellStyle name="SAPBEXstdDataEmph 2 5 3 4" xfId="57871"/>
    <cellStyle name="SAPBEXstdDataEmph 2 5 4" xfId="57872"/>
    <cellStyle name="SAPBEXstdDataEmph 2 5 4 2" xfId="57873"/>
    <cellStyle name="SAPBEXstdDataEmph 2 5 4 2 2" xfId="57874"/>
    <cellStyle name="SAPBEXstdDataEmph 2 5 4 2 3" xfId="57875"/>
    <cellStyle name="SAPBEXstdDataEmph 2 5 4 3" xfId="57876"/>
    <cellStyle name="SAPBEXstdDataEmph 2 5 4 4" xfId="57877"/>
    <cellStyle name="SAPBEXstdDataEmph 2 5 5" xfId="57878"/>
    <cellStyle name="SAPBEXstdDataEmph 2 5 5 2" xfId="57879"/>
    <cellStyle name="SAPBEXstdDataEmph 2 5 5 2 2" xfId="57880"/>
    <cellStyle name="SAPBEXstdDataEmph 2 5 5 2 3" xfId="57881"/>
    <cellStyle name="SAPBEXstdDataEmph 2 5 5 3" xfId="57882"/>
    <cellStyle name="SAPBEXstdDataEmph 2 5 5 4" xfId="57883"/>
    <cellStyle name="SAPBEXstdDataEmph 2 5 6" xfId="57884"/>
    <cellStyle name="SAPBEXstdDataEmph 2 5 6 2" xfId="57885"/>
    <cellStyle name="SAPBEXstdDataEmph 2 5 6 2 2" xfId="57886"/>
    <cellStyle name="SAPBEXstdDataEmph 2 5 6 2 3" xfId="57887"/>
    <cellStyle name="SAPBEXstdDataEmph 2 5 6 3" xfId="57888"/>
    <cellStyle name="SAPBEXstdDataEmph 2 5 6 4" xfId="57889"/>
    <cellStyle name="SAPBEXstdDataEmph 2 5 7" xfId="57890"/>
    <cellStyle name="SAPBEXstdDataEmph 2 5 7 2" xfId="57891"/>
    <cellStyle name="SAPBEXstdDataEmph 2 5 7 3" xfId="57892"/>
    <cellStyle name="SAPBEXstdDataEmph 2 5 8" xfId="57893"/>
    <cellStyle name="SAPBEXstdDataEmph 2 5 9" xfId="57894"/>
    <cellStyle name="SAPBEXstdDataEmph 2 6" xfId="57895"/>
    <cellStyle name="SAPBEXstdDataEmph 2 6 2" xfId="57896"/>
    <cellStyle name="SAPBEXstdDataEmph 2 6 2 2" xfId="57897"/>
    <cellStyle name="SAPBEXstdDataEmph 2 6 2 3" xfId="57898"/>
    <cellStyle name="SAPBEXstdDataEmph 2 6 3" xfId="57899"/>
    <cellStyle name="SAPBEXstdDataEmph 2 6 4" xfId="57900"/>
    <cellStyle name="SAPBEXstdDataEmph 2 7" xfId="57901"/>
    <cellStyle name="SAPBEXstdDataEmph 2 7 2" xfId="57902"/>
    <cellStyle name="SAPBEXstdDataEmph 2 7 2 2" xfId="57903"/>
    <cellStyle name="SAPBEXstdDataEmph 2 7 2 3" xfId="57904"/>
    <cellStyle name="SAPBEXstdDataEmph 2 7 3" xfId="57905"/>
    <cellStyle name="SAPBEXstdDataEmph 2 7 4" xfId="57906"/>
    <cellStyle name="SAPBEXstdDataEmph 2 8" xfId="57907"/>
    <cellStyle name="SAPBEXstdDataEmph 2 8 2" xfId="57908"/>
    <cellStyle name="SAPBEXstdDataEmph 2 8 2 2" xfId="57909"/>
    <cellStyle name="SAPBEXstdDataEmph 2 8 2 3" xfId="57910"/>
    <cellStyle name="SAPBEXstdDataEmph 2 8 3" xfId="57911"/>
    <cellStyle name="SAPBEXstdDataEmph 2 8 4" xfId="57912"/>
    <cellStyle name="SAPBEXstdDataEmph 2 9" xfId="57913"/>
    <cellStyle name="SAPBEXstdDataEmph 2 9 2" xfId="57914"/>
    <cellStyle name="SAPBEXstdDataEmph 2 9 2 2" xfId="57915"/>
    <cellStyle name="SAPBEXstdDataEmph 2 9 2 2 2" xfId="57916"/>
    <cellStyle name="SAPBEXstdDataEmph 2 9 2 2 2 2" xfId="57917"/>
    <cellStyle name="SAPBEXstdDataEmph 2 9 2 2 3" xfId="57918"/>
    <cellStyle name="SAPBEXstdDataEmph 2 9 2 3" xfId="57919"/>
    <cellStyle name="SAPBEXstdDataEmph 2 9 2 3 2" xfId="57920"/>
    <cellStyle name="SAPBEXstdDataEmph 2 9 2 3 2 2" xfId="57921"/>
    <cellStyle name="SAPBEXstdDataEmph 2 9 2 3 3" xfId="57922"/>
    <cellStyle name="SAPBEXstdDataEmph 2 9 2 4" xfId="57923"/>
    <cellStyle name="SAPBEXstdDataEmph 2 9 2 4 2" xfId="57924"/>
    <cellStyle name="SAPBEXstdDataEmph 2 9 2 5" xfId="57925"/>
    <cellStyle name="SAPBEXstdDataEmph 2 9 2 5 2" xfId="57926"/>
    <cellStyle name="SAPBEXstdDataEmph 2 9 2 6" xfId="57927"/>
    <cellStyle name="SAPBEXstdDataEmph 2 9 3" xfId="57928"/>
    <cellStyle name="SAPBEXstdDataEmph 2 9 3 2" xfId="57929"/>
    <cellStyle name="SAPBEXstdDataEmph 2 9 3 2 2" xfId="57930"/>
    <cellStyle name="SAPBEXstdDataEmph 2 9 3 2 2 2" xfId="57931"/>
    <cellStyle name="SAPBEXstdDataEmph 2 9 3 2 3" xfId="57932"/>
    <cellStyle name="SAPBEXstdDataEmph 2 9 3 3" xfId="57933"/>
    <cellStyle name="SAPBEXstdDataEmph 2 9 3 3 2" xfId="57934"/>
    <cellStyle name="SAPBEXstdDataEmph 2 9 3 3 2 2" xfId="57935"/>
    <cellStyle name="SAPBEXstdDataEmph 2 9 3 3 3" xfId="57936"/>
    <cellStyle name="SAPBEXstdDataEmph 2 9 3 4" xfId="57937"/>
    <cellStyle name="SAPBEXstdDataEmph 2 9 3 4 2" xfId="57938"/>
    <cellStyle name="SAPBEXstdDataEmph 2 9 3 5" xfId="57939"/>
    <cellStyle name="SAPBEXstdDataEmph 2 9 3 5 2" xfId="57940"/>
    <cellStyle name="SAPBEXstdDataEmph 2 9 3 6" xfId="57941"/>
    <cellStyle name="SAPBEXstdDataEmph 2 9 4" xfId="57942"/>
    <cellStyle name="SAPBEXstdDataEmph 2 9 4 2" xfId="57943"/>
    <cellStyle name="SAPBEXstdDataEmph 2 9 4 2 2" xfId="57944"/>
    <cellStyle name="SAPBEXstdDataEmph 2 9 4 3" xfId="57945"/>
    <cellStyle name="SAPBEXstdDataEmph 2 9 5" xfId="57946"/>
    <cellStyle name="SAPBEXstdDataEmph 2 9 5 2" xfId="57947"/>
    <cellStyle name="SAPBEXstdDataEmph 2 9 5 2 2" xfId="57948"/>
    <cellStyle name="SAPBEXstdDataEmph 2 9 5 3" xfId="57949"/>
    <cellStyle name="SAPBEXstdDataEmph 2 9 6" xfId="57950"/>
    <cellStyle name="SAPBEXstdDataEmph 2 9 6 2" xfId="57951"/>
    <cellStyle name="SAPBEXstdDataEmph 2 9 7" xfId="57952"/>
    <cellStyle name="SAPBEXstdDataEmph 2 9 7 2" xfId="57953"/>
    <cellStyle name="SAPBEXstdDataEmph 2 9 8" xfId="57954"/>
    <cellStyle name="SAPBEXstdDataEmph 2 9_Other Benefits Allocation %" xfId="57955"/>
    <cellStyle name="SAPBEXstdDataEmph 2_401K Summary" xfId="57956"/>
    <cellStyle name="SAPBEXstdDataEmph 3" xfId="57957"/>
    <cellStyle name="SAPBEXstdDataEmph 3 10" xfId="57958"/>
    <cellStyle name="SAPBEXstdDataEmph 3 10 2" xfId="57959"/>
    <cellStyle name="SAPBEXstdDataEmph 3 10 2 2" xfId="57960"/>
    <cellStyle name="SAPBEXstdDataEmph 3 10 3" xfId="57961"/>
    <cellStyle name="SAPBEXstdDataEmph 3 11" xfId="57962"/>
    <cellStyle name="SAPBEXstdDataEmph 3 12" xfId="57963"/>
    <cellStyle name="SAPBEXstdDataEmph 3 2" xfId="57964"/>
    <cellStyle name="SAPBEXstdDataEmph 3 2 2" xfId="57965"/>
    <cellStyle name="SAPBEXstdDataEmph 3 2 2 2" xfId="57966"/>
    <cellStyle name="SAPBEXstdDataEmph 3 2 2 2 2" xfId="57967"/>
    <cellStyle name="SAPBEXstdDataEmph 3 2 2 2 3" xfId="57968"/>
    <cellStyle name="SAPBEXstdDataEmph 3 2 2 3" xfId="57969"/>
    <cellStyle name="SAPBEXstdDataEmph 3 2 2 4" xfId="57970"/>
    <cellStyle name="SAPBEXstdDataEmph 3 2 3" xfId="57971"/>
    <cellStyle name="SAPBEXstdDataEmph 3 2 3 2" xfId="57972"/>
    <cellStyle name="SAPBEXstdDataEmph 3 2 3 2 2" xfId="57973"/>
    <cellStyle name="SAPBEXstdDataEmph 3 2 3 2 3" xfId="57974"/>
    <cellStyle name="SAPBEXstdDataEmph 3 2 3 3" xfId="57975"/>
    <cellStyle name="SAPBEXstdDataEmph 3 2 3 4" xfId="57976"/>
    <cellStyle name="SAPBEXstdDataEmph 3 2 4" xfId="57977"/>
    <cellStyle name="SAPBEXstdDataEmph 3 2 4 2" xfId="57978"/>
    <cellStyle name="SAPBEXstdDataEmph 3 2 4 2 2" xfId="57979"/>
    <cellStyle name="SAPBEXstdDataEmph 3 2 4 2 3" xfId="57980"/>
    <cellStyle name="SAPBEXstdDataEmph 3 2 4 3" xfId="57981"/>
    <cellStyle name="SAPBEXstdDataEmph 3 2 4 4" xfId="57982"/>
    <cellStyle name="SAPBEXstdDataEmph 3 2 5" xfId="57983"/>
    <cellStyle name="SAPBEXstdDataEmph 3 2 5 2" xfId="57984"/>
    <cellStyle name="SAPBEXstdDataEmph 3 2 5 2 2" xfId="57985"/>
    <cellStyle name="SAPBEXstdDataEmph 3 2 5 2 3" xfId="57986"/>
    <cellStyle name="SAPBEXstdDataEmph 3 2 5 3" xfId="57987"/>
    <cellStyle name="SAPBEXstdDataEmph 3 2 5 4" xfId="57988"/>
    <cellStyle name="SAPBEXstdDataEmph 3 2 6" xfId="57989"/>
    <cellStyle name="SAPBEXstdDataEmph 3 2 6 2" xfId="57990"/>
    <cellStyle name="SAPBEXstdDataEmph 3 2 6 2 2" xfId="57991"/>
    <cellStyle name="SAPBEXstdDataEmph 3 2 6 2 3" xfId="57992"/>
    <cellStyle name="SAPBEXstdDataEmph 3 2 6 3" xfId="57993"/>
    <cellStyle name="SAPBEXstdDataEmph 3 2 6 4" xfId="57994"/>
    <cellStyle name="SAPBEXstdDataEmph 3 2 7" xfId="57995"/>
    <cellStyle name="SAPBEXstdDataEmph 3 2 7 2" xfId="57996"/>
    <cellStyle name="SAPBEXstdDataEmph 3 2 7 3" xfId="57997"/>
    <cellStyle name="SAPBEXstdDataEmph 3 2 8" xfId="57998"/>
    <cellStyle name="SAPBEXstdDataEmph 3 2 9" xfId="57999"/>
    <cellStyle name="SAPBEXstdDataEmph 3 3" xfId="58000"/>
    <cellStyle name="SAPBEXstdDataEmph 3 3 2" xfId="58001"/>
    <cellStyle name="SAPBEXstdDataEmph 3 3 2 2" xfId="58002"/>
    <cellStyle name="SAPBEXstdDataEmph 3 3 2 2 2" xfId="58003"/>
    <cellStyle name="SAPBEXstdDataEmph 3 3 2 2 2 2" xfId="58004"/>
    <cellStyle name="SAPBEXstdDataEmph 3 3 2 2 3" xfId="58005"/>
    <cellStyle name="SAPBEXstdDataEmph 3 3 2 3" xfId="58006"/>
    <cellStyle name="SAPBEXstdDataEmph 3 3 2 3 2" xfId="58007"/>
    <cellStyle name="SAPBEXstdDataEmph 3 3 2 3 2 2" xfId="58008"/>
    <cellStyle name="SAPBEXstdDataEmph 3 3 2 3 3" xfId="58009"/>
    <cellStyle name="SAPBEXstdDataEmph 3 3 2 4" xfId="58010"/>
    <cellStyle name="SAPBEXstdDataEmph 3 3 2 4 2" xfId="58011"/>
    <cellStyle name="SAPBEXstdDataEmph 3 3 2 5" xfId="58012"/>
    <cellStyle name="SAPBEXstdDataEmph 3 3 2 5 2" xfId="58013"/>
    <cellStyle name="SAPBEXstdDataEmph 3 3 2 6" xfId="58014"/>
    <cellStyle name="SAPBEXstdDataEmph 3 3 3" xfId="58015"/>
    <cellStyle name="SAPBEXstdDataEmph 3 3 3 2" xfId="58016"/>
    <cellStyle name="SAPBEXstdDataEmph 3 3 3 2 2" xfId="58017"/>
    <cellStyle name="SAPBEXstdDataEmph 3 3 3 2 2 2" xfId="58018"/>
    <cellStyle name="SAPBEXstdDataEmph 3 3 3 2 3" xfId="58019"/>
    <cellStyle name="SAPBEXstdDataEmph 3 3 3 3" xfId="58020"/>
    <cellStyle name="SAPBEXstdDataEmph 3 3 3 3 2" xfId="58021"/>
    <cellStyle name="SAPBEXstdDataEmph 3 3 3 3 2 2" xfId="58022"/>
    <cellStyle name="SAPBEXstdDataEmph 3 3 3 3 3" xfId="58023"/>
    <cellStyle name="SAPBEXstdDataEmph 3 3 3 4" xfId="58024"/>
    <cellStyle name="SAPBEXstdDataEmph 3 3 3 4 2" xfId="58025"/>
    <cellStyle name="SAPBEXstdDataEmph 3 3 3 5" xfId="58026"/>
    <cellStyle name="SAPBEXstdDataEmph 3 3 3 5 2" xfId="58027"/>
    <cellStyle name="SAPBEXstdDataEmph 3 3 3 6" xfId="58028"/>
    <cellStyle name="SAPBEXstdDataEmph 3 3 4" xfId="58029"/>
    <cellStyle name="SAPBEXstdDataEmph 3 3 4 2" xfId="58030"/>
    <cellStyle name="SAPBEXstdDataEmph 3 3 4 2 2" xfId="58031"/>
    <cellStyle name="SAPBEXstdDataEmph 3 3 4 2 3" xfId="58032"/>
    <cellStyle name="SAPBEXstdDataEmph 3 3 4 3" xfId="58033"/>
    <cellStyle name="SAPBEXstdDataEmph 3 3 4 4" xfId="58034"/>
    <cellStyle name="SAPBEXstdDataEmph 3 3 5" xfId="58035"/>
    <cellStyle name="SAPBEXstdDataEmph 3 3 5 2" xfId="58036"/>
    <cellStyle name="SAPBEXstdDataEmph 3 3 5 2 2" xfId="58037"/>
    <cellStyle name="SAPBEXstdDataEmph 3 3 5 2 3" xfId="58038"/>
    <cellStyle name="SAPBEXstdDataEmph 3 3 5 3" xfId="58039"/>
    <cellStyle name="SAPBEXstdDataEmph 3 3 5 4" xfId="58040"/>
    <cellStyle name="SAPBEXstdDataEmph 3 3 6" xfId="58041"/>
    <cellStyle name="SAPBEXstdDataEmph 3 3 6 2" xfId="58042"/>
    <cellStyle name="SAPBEXstdDataEmph 3 3 6 2 2" xfId="58043"/>
    <cellStyle name="SAPBEXstdDataEmph 3 3 6 2 3" xfId="58044"/>
    <cellStyle name="SAPBEXstdDataEmph 3 3 6 3" xfId="58045"/>
    <cellStyle name="SAPBEXstdDataEmph 3 3 6 4" xfId="58046"/>
    <cellStyle name="SAPBEXstdDataEmph 3 3 7" xfId="58047"/>
    <cellStyle name="SAPBEXstdDataEmph 3 3 7 2" xfId="58048"/>
    <cellStyle name="SAPBEXstdDataEmph 3 3 7 3" xfId="58049"/>
    <cellStyle name="SAPBEXstdDataEmph 3 3 8" xfId="58050"/>
    <cellStyle name="SAPBEXstdDataEmph 3 3 9" xfId="58051"/>
    <cellStyle name="SAPBEXstdDataEmph 3 3_Other Benefits Allocation %" xfId="58052"/>
    <cellStyle name="SAPBEXstdDataEmph 3 4" xfId="58053"/>
    <cellStyle name="SAPBEXstdDataEmph 3 4 2" xfId="58054"/>
    <cellStyle name="SAPBEXstdDataEmph 3 4 2 2" xfId="58055"/>
    <cellStyle name="SAPBEXstdDataEmph 3 4 2 2 2" xfId="58056"/>
    <cellStyle name="SAPBEXstdDataEmph 3 4 2 2 3" xfId="58057"/>
    <cellStyle name="SAPBEXstdDataEmph 3 4 2 3" xfId="58058"/>
    <cellStyle name="SAPBEXstdDataEmph 3 4 2 4" xfId="58059"/>
    <cellStyle name="SAPBEXstdDataEmph 3 4 3" xfId="58060"/>
    <cellStyle name="SAPBEXstdDataEmph 3 4 3 2" xfId="58061"/>
    <cellStyle name="SAPBEXstdDataEmph 3 4 3 2 2" xfId="58062"/>
    <cellStyle name="SAPBEXstdDataEmph 3 4 3 2 3" xfId="58063"/>
    <cellStyle name="SAPBEXstdDataEmph 3 4 3 3" xfId="58064"/>
    <cellStyle name="SAPBEXstdDataEmph 3 4 3 4" xfId="58065"/>
    <cellStyle name="SAPBEXstdDataEmph 3 4 4" xfId="58066"/>
    <cellStyle name="SAPBEXstdDataEmph 3 4 4 2" xfId="58067"/>
    <cellStyle name="SAPBEXstdDataEmph 3 4 4 2 2" xfId="58068"/>
    <cellStyle name="SAPBEXstdDataEmph 3 4 4 2 3" xfId="58069"/>
    <cellStyle name="SAPBEXstdDataEmph 3 4 4 3" xfId="58070"/>
    <cellStyle name="SAPBEXstdDataEmph 3 4 4 4" xfId="58071"/>
    <cellStyle name="SAPBEXstdDataEmph 3 4 5" xfId="58072"/>
    <cellStyle name="SAPBEXstdDataEmph 3 4 5 2" xfId="58073"/>
    <cellStyle name="SAPBEXstdDataEmph 3 4 5 2 2" xfId="58074"/>
    <cellStyle name="SAPBEXstdDataEmph 3 4 5 2 3" xfId="58075"/>
    <cellStyle name="SAPBEXstdDataEmph 3 4 5 3" xfId="58076"/>
    <cellStyle name="SAPBEXstdDataEmph 3 4 5 4" xfId="58077"/>
    <cellStyle name="SAPBEXstdDataEmph 3 4 6" xfId="58078"/>
    <cellStyle name="SAPBEXstdDataEmph 3 4 6 2" xfId="58079"/>
    <cellStyle name="SAPBEXstdDataEmph 3 4 6 2 2" xfId="58080"/>
    <cellStyle name="SAPBEXstdDataEmph 3 4 6 2 3" xfId="58081"/>
    <cellStyle name="SAPBEXstdDataEmph 3 4 6 3" xfId="58082"/>
    <cellStyle name="SAPBEXstdDataEmph 3 4 6 4" xfId="58083"/>
    <cellStyle name="SAPBEXstdDataEmph 3 4 7" xfId="58084"/>
    <cellStyle name="SAPBEXstdDataEmph 3 4 7 2" xfId="58085"/>
    <cellStyle name="SAPBEXstdDataEmph 3 4 7 3" xfId="58086"/>
    <cellStyle name="SAPBEXstdDataEmph 3 4 8" xfId="58087"/>
    <cellStyle name="SAPBEXstdDataEmph 3 4 9" xfId="58088"/>
    <cellStyle name="SAPBEXstdDataEmph 3 5" xfId="58089"/>
    <cellStyle name="SAPBEXstdDataEmph 3 5 2" xfId="58090"/>
    <cellStyle name="SAPBEXstdDataEmph 3 5 2 2" xfId="58091"/>
    <cellStyle name="SAPBEXstdDataEmph 3 5 2 3" xfId="58092"/>
    <cellStyle name="SAPBEXstdDataEmph 3 5 3" xfId="58093"/>
    <cellStyle name="SAPBEXstdDataEmph 3 5 4" xfId="58094"/>
    <cellStyle name="SAPBEXstdDataEmph 3 6" xfId="58095"/>
    <cellStyle name="SAPBEXstdDataEmph 3 6 2" xfId="58096"/>
    <cellStyle name="SAPBEXstdDataEmph 3 6 2 2" xfId="58097"/>
    <cellStyle name="SAPBEXstdDataEmph 3 6 2 3" xfId="58098"/>
    <cellStyle name="SAPBEXstdDataEmph 3 6 3" xfId="58099"/>
    <cellStyle name="SAPBEXstdDataEmph 3 6 4" xfId="58100"/>
    <cellStyle name="SAPBEXstdDataEmph 3 7" xfId="58101"/>
    <cellStyle name="SAPBEXstdDataEmph 3 7 2" xfId="58102"/>
    <cellStyle name="SAPBEXstdDataEmph 3 7 2 2" xfId="58103"/>
    <cellStyle name="SAPBEXstdDataEmph 3 7 2 3" xfId="58104"/>
    <cellStyle name="SAPBEXstdDataEmph 3 7 3" xfId="58105"/>
    <cellStyle name="SAPBEXstdDataEmph 3 7 4" xfId="58106"/>
    <cellStyle name="SAPBEXstdDataEmph 3 8" xfId="58107"/>
    <cellStyle name="SAPBEXstdDataEmph 3 8 2" xfId="58108"/>
    <cellStyle name="SAPBEXstdDataEmph 3 8 2 2" xfId="58109"/>
    <cellStyle name="SAPBEXstdDataEmph 3 8 2 3" xfId="58110"/>
    <cellStyle name="SAPBEXstdDataEmph 3 8 3" xfId="58111"/>
    <cellStyle name="SAPBEXstdDataEmph 3 8 4" xfId="58112"/>
    <cellStyle name="SAPBEXstdDataEmph 3 9" xfId="58113"/>
    <cellStyle name="SAPBEXstdDataEmph 3 9 2" xfId="58114"/>
    <cellStyle name="SAPBEXstdDataEmph 3 9 2 2" xfId="58115"/>
    <cellStyle name="SAPBEXstdDataEmph 3 9 2 3" xfId="58116"/>
    <cellStyle name="SAPBEXstdDataEmph 3 9 3" xfId="58117"/>
    <cellStyle name="SAPBEXstdDataEmph 3 9 4" xfId="58118"/>
    <cellStyle name="SAPBEXstdDataEmph 3_401K Summary" xfId="58119"/>
    <cellStyle name="SAPBEXstdDataEmph 4" xfId="58120"/>
    <cellStyle name="SAPBEXstdDataEmph 4 10" xfId="58121"/>
    <cellStyle name="SAPBEXstdDataEmph 4 10 2" xfId="58122"/>
    <cellStyle name="SAPBEXstdDataEmph 4 10 2 2" xfId="58123"/>
    <cellStyle name="SAPBEXstdDataEmph 4 10 3" xfId="58124"/>
    <cellStyle name="SAPBEXstdDataEmph 4 11" xfId="58125"/>
    <cellStyle name="SAPBEXstdDataEmph 4 11 2" xfId="58126"/>
    <cellStyle name="SAPBEXstdDataEmph 4 11 2 2" xfId="58127"/>
    <cellStyle name="SAPBEXstdDataEmph 4 11 3" xfId="58128"/>
    <cellStyle name="SAPBEXstdDataEmph 4 12" xfId="58129"/>
    <cellStyle name="SAPBEXstdDataEmph 4 12 2" xfId="58130"/>
    <cellStyle name="SAPBEXstdDataEmph 4 13" xfId="58131"/>
    <cellStyle name="SAPBEXstdDataEmph 4 2" xfId="58132"/>
    <cellStyle name="SAPBEXstdDataEmph 4 2 2" xfId="58133"/>
    <cellStyle name="SAPBEXstdDataEmph 4 2 2 2" xfId="58134"/>
    <cellStyle name="SAPBEXstdDataEmph 4 2 2 3" xfId="58135"/>
    <cellStyle name="SAPBEXstdDataEmph 4 2 3" xfId="58136"/>
    <cellStyle name="SAPBEXstdDataEmph 4 2 4" xfId="58137"/>
    <cellStyle name="SAPBEXstdDataEmph 4 2_Other Benefits Allocation %" xfId="58138"/>
    <cellStyle name="SAPBEXstdDataEmph 4 3" xfId="58139"/>
    <cellStyle name="SAPBEXstdDataEmph 4 3 2" xfId="58140"/>
    <cellStyle name="SAPBEXstdDataEmph 4 3 2 2" xfId="58141"/>
    <cellStyle name="SAPBEXstdDataEmph 4 3 2 2 2" xfId="58142"/>
    <cellStyle name="SAPBEXstdDataEmph 4 3 2 2 2 2" xfId="58143"/>
    <cellStyle name="SAPBEXstdDataEmph 4 3 2 2 3" xfId="58144"/>
    <cellStyle name="SAPBEXstdDataEmph 4 3 2 3" xfId="58145"/>
    <cellStyle name="SAPBEXstdDataEmph 4 3 2 3 2" xfId="58146"/>
    <cellStyle name="SAPBEXstdDataEmph 4 3 2 3 2 2" xfId="58147"/>
    <cellStyle name="SAPBEXstdDataEmph 4 3 2 3 3" xfId="58148"/>
    <cellStyle name="SAPBEXstdDataEmph 4 3 2 4" xfId="58149"/>
    <cellStyle name="SAPBEXstdDataEmph 4 3 2 4 2" xfId="58150"/>
    <cellStyle name="SAPBEXstdDataEmph 4 3 2 5" xfId="58151"/>
    <cellStyle name="SAPBEXstdDataEmph 4 3 2 5 2" xfId="58152"/>
    <cellStyle name="SAPBEXstdDataEmph 4 3 2 6" xfId="58153"/>
    <cellStyle name="SAPBEXstdDataEmph 4 3 3" xfId="58154"/>
    <cellStyle name="SAPBEXstdDataEmph 4 3 3 2" xfId="58155"/>
    <cellStyle name="SAPBEXstdDataEmph 4 3 3 2 2" xfId="58156"/>
    <cellStyle name="SAPBEXstdDataEmph 4 3 3 2 2 2" xfId="58157"/>
    <cellStyle name="SAPBEXstdDataEmph 4 3 3 2 3" xfId="58158"/>
    <cellStyle name="SAPBEXstdDataEmph 4 3 3 3" xfId="58159"/>
    <cellStyle name="SAPBEXstdDataEmph 4 3 3 3 2" xfId="58160"/>
    <cellStyle name="SAPBEXstdDataEmph 4 3 3 3 2 2" xfId="58161"/>
    <cellStyle name="SAPBEXstdDataEmph 4 3 3 3 3" xfId="58162"/>
    <cellStyle name="SAPBEXstdDataEmph 4 3 3 4" xfId="58163"/>
    <cellStyle name="SAPBEXstdDataEmph 4 3 3 4 2" xfId="58164"/>
    <cellStyle name="SAPBEXstdDataEmph 4 3 3 5" xfId="58165"/>
    <cellStyle name="SAPBEXstdDataEmph 4 3 3 5 2" xfId="58166"/>
    <cellStyle name="SAPBEXstdDataEmph 4 3 3 6" xfId="58167"/>
    <cellStyle name="SAPBEXstdDataEmph 4 3 4" xfId="58168"/>
    <cellStyle name="SAPBEXstdDataEmph 4 3 4 2" xfId="58169"/>
    <cellStyle name="SAPBEXstdDataEmph 4 3 4 2 2" xfId="58170"/>
    <cellStyle name="SAPBEXstdDataEmph 4 3 4 3" xfId="58171"/>
    <cellStyle name="SAPBEXstdDataEmph 4 3 5" xfId="58172"/>
    <cellStyle name="SAPBEXstdDataEmph 4 3 5 2" xfId="58173"/>
    <cellStyle name="SAPBEXstdDataEmph 4 3 5 2 2" xfId="58174"/>
    <cellStyle name="SAPBEXstdDataEmph 4 3 5 3" xfId="58175"/>
    <cellStyle name="SAPBEXstdDataEmph 4 3 6" xfId="58176"/>
    <cellStyle name="SAPBEXstdDataEmph 4 3 6 2" xfId="58177"/>
    <cellStyle name="SAPBEXstdDataEmph 4 3 7" xfId="58178"/>
    <cellStyle name="SAPBEXstdDataEmph 4 3 7 2" xfId="58179"/>
    <cellStyle name="SAPBEXstdDataEmph 4 3 8" xfId="58180"/>
    <cellStyle name="SAPBEXstdDataEmph 4 3_Other Benefits Allocation %" xfId="58181"/>
    <cellStyle name="SAPBEXstdDataEmph 4 4" xfId="58182"/>
    <cellStyle name="SAPBEXstdDataEmph 4 4 2" xfId="58183"/>
    <cellStyle name="SAPBEXstdDataEmph 4 4 2 2" xfId="58184"/>
    <cellStyle name="SAPBEXstdDataEmph 4 4 2 3" xfId="58185"/>
    <cellStyle name="SAPBEXstdDataEmph 4 4 3" xfId="58186"/>
    <cellStyle name="SAPBEXstdDataEmph 4 4 4" xfId="58187"/>
    <cellStyle name="SAPBEXstdDataEmph 4 5" xfId="58188"/>
    <cellStyle name="SAPBEXstdDataEmph 4 5 2" xfId="58189"/>
    <cellStyle name="SAPBEXstdDataEmph 4 5 2 2" xfId="58190"/>
    <cellStyle name="SAPBEXstdDataEmph 4 5 2 3" xfId="58191"/>
    <cellStyle name="SAPBEXstdDataEmph 4 5 3" xfId="58192"/>
    <cellStyle name="SAPBEXstdDataEmph 4 5 4" xfId="58193"/>
    <cellStyle name="SAPBEXstdDataEmph 4 6" xfId="58194"/>
    <cellStyle name="SAPBEXstdDataEmph 4 6 2" xfId="58195"/>
    <cellStyle name="SAPBEXstdDataEmph 4 6 2 2" xfId="58196"/>
    <cellStyle name="SAPBEXstdDataEmph 4 6 2 3" xfId="58197"/>
    <cellStyle name="SAPBEXstdDataEmph 4 6 3" xfId="58198"/>
    <cellStyle name="SAPBEXstdDataEmph 4 6 4" xfId="58199"/>
    <cellStyle name="SAPBEXstdDataEmph 4 7" xfId="58200"/>
    <cellStyle name="SAPBEXstdDataEmph 4 7 2" xfId="58201"/>
    <cellStyle name="SAPBEXstdDataEmph 4 7 2 2" xfId="58202"/>
    <cellStyle name="SAPBEXstdDataEmph 4 7 3" xfId="58203"/>
    <cellStyle name="SAPBEXstdDataEmph 4 8" xfId="58204"/>
    <cellStyle name="SAPBEXstdDataEmph 4 8 2" xfId="58205"/>
    <cellStyle name="SAPBEXstdDataEmph 4 8 2 2" xfId="58206"/>
    <cellStyle name="SAPBEXstdDataEmph 4 8 3" xfId="58207"/>
    <cellStyle name="SAPBEXstdDataEmph 4 9" xfId="58208"/>
    <cellStyle name="SAPBEXstdDataEmph 4 9 2" xfId="58209"/>
    <cellStyle name="SAPBEXstdDataEmph 4 9 2 2" xfId="58210"/>
    <cellStyle name="SAPBEXstdDataEmph 4 9 3" xfId="58211"/>
    <cellStyle name="SAPBEXstdDataEmph 4_401K Summary" xfId="58212"/>
    <cellStyle name="SAPBEXstdDataEmph 5" xfId="58213"/>
    <cellStyle name="SAPBEXstdDataEmph 5 2" xfId="58214"/>
    <cellStyle name="SAPBEXstdDataEmph 5 2 2" xfId="58215"/>
    <cellStyle name="SAPBEXstdDataEmph 5 2 2 2" xfId="58216"/>
    <cellStyle name="SAPBEXstdDataEmph 5 2 2 3" xfId="58217"/>
    <cellStyle name="SAPBEXstdDataEmph 5 2 3" xfId="58218"/>
    <cellStyle name="SAPBEXstdDataEmph 5 2 4" xfId="58219"/>
    <cellStyle name="SAPBEXstdDataEmph 5 3" xfId="58220"/>
    <cellStyle name="SAPBEXstdDataEmph 5 3 2" xfId="58221"/>
    <cellStyle name="SAPBEXstdDataEmph 5 3 2 2" xfId="58222"/>
    <cellStyle name="SAPBEXstdDataEmph 5 3 2 3" xfId="58223"/>
    <cellStyle name="SAPBEXstdDataEmph 5 3 3" xfId="58224"/>
    <cellStyle name="SAPBEXstdDataEmph 5 3 4" xfId="58225"/>
    <cellStyle name="SAPBEXstdDataEmph 5 4" xfId="58226"/>
    <cellStyle name="SAPBEXstdDataEmph 5 4 2" xfId="58227"/>
    <cellStyle name="SAPBEXstdDataEmph 5 4 2 2" xfId="58228"/>
    <cellStyle name="SAPBEXstdDataEmph 5 4 2 3" xfId="58229"/>
    <cellStyle name="SAPBEXstdDataEmph 5 4 3" xfId="58230"/>
    <cellStyle name="SAPBEXstdDataEmph 5 4 4" xfId="58231"/>
    <cellStyle name="SAPBEXstdDataEmph 5 5" xfId="58232"/>
    <cellStyle name="SAPBEXstdDataEmph 5 5 2" xfId="58233"/>
    <cellStyle name="SAPBEXstdDataEmph 5 5 2 2" xfId="58234"/>
    <cellStyle name="SAPBEXstdDataEmph 5 5 2 3" xfId="58235"/>
    <cellStyle name="SAPBEXstdDataEmph 5 5 3" xfId="58236"/>
    <cellStyle name="SAPBEXstdDataEmph 5 5 4" xfId="58237"/>
    <cellStyle name="SAPBEXstdDataEmph 5 6" xfId="58238"/>
    <cellStyle name="SAPBEXstdDataEmph 5 6 2" xfId="58239"/>
    <cellStyle name="SAPBEXstdDataEmph 5 6 2 2" xfId="58240"/>
    <cellStyle name="SAPBEXstdDataEmph 5 6 2 3" xfId="58241"/>
    <cellStyle name="SAPBEXstdDataEmph 5 6 3" xfId="58242"/>
    <cellStyle name="SAPBEXstdDataEmph 5 6 4" xfId="58243"/>
    <cellStyle name="SAPBEXstdDataEmph 5 7" xfId="58244"/>
    <cellStyle name="SAPBEXstdDataEmph 5 7 2" xfId="58245"/>
    <cellStyle name="SAPBEXstdDataEmph 5 7 3" xfId="58246"/>
    <cellStyle name="SAPBEXstdDataEmph 5 8" xfId="58247"/>
    <cellStyle name="SAPBEXstdDataEmph 5 9" xfId="58248"/>
    <cellStyle name="SAPBEXstdDataEmph 5_Other Benefits Allocation %" xfId="58249"/>
    <cellStyle name="SAPBEXstdDataEmph 6" xfId="58250"/>
    <cellStyle name="SAPBEXstdDataEmph 6 2" xfId="58251"/>
    <cellStyle name="SAPBEXstdDataEmph 6 2 2" xfId="58252"/>
    <cellStyle name="SAPBEXstdDataEmph 6 2 2 2" xfId="58253"/>
    <cellStyle name="SAPBEXstdDataEmph 6 2 2 3" xfId="58254"/>
    <cellStyle name="SAPBEXstdDataEmph 6 2 3" xfId="58255"/>
    <cellStyle name="SAPBEXstdDataEmph 6 2 4" xfId="58256"/>
    <cellStyle name="SAPBEXstdDataEmph 6 3" xfId="58257"/>
    <cellStyle name="SAPBEXstdDataEmph 6 3 2" xfId="58258"/>
    <cellStyle name="SAPBEXstdDataEmph 6 3 2 2" xfId="58259"/>
    <cellStyle name="SAPBEXstdDataEmph 6 3 2 3" xfId="58260"/>
    <cellStyle name="SAPBEXstdDataEmph 6 3 3" xfId="58261"/>
    <cellStyle name="SAPBEXstdDataEmph 6 3 4" xfId="58262"/>
    <cellStyle name="SAPBEXstdDataEmph 6 4" xfId="58263"/>
    <cellStyle name="SAPBEXstdDataEmph 6 4 2" xfId="58264"/>
    <cellStyle name="SAPBEXstdDataEmph 6 4 2 2" xfId="58265"/>
    <cellStyle name="SAPBEXstdDataEmph 6 4 2 3" xfId="58266"/>
    <cellStyle name="SAPBEXstdDataEmph 6 4 3" xfId="58267"/>
    <cellStyle name="SAPBEXstdDataEmph 6 4 4" xfId="58268"/>
    <cellStyle name="SAPBEXstdDataEmph 6 5" xfId="58269"/>
    <cellStyle name="SAPBEXstdDataEmph 6 5 2" xfId="58270"/>
    <cellStyle name="SAPBEXstdDataEmph 6 5 2 2" xfId="58271"/>
    <cellStyle name="SAPBEXstdDataEmph 6 5 2 3" xfId="58272"/>
    <cellStyle name="SAPBEXstdDataEmph 6 5 3" xfId="58273"/>
    <cellStyle name="SAPBEXstdDataEmph 6 5 4" xfId="58274"/>
    <cellStyle name="SAPBEXstdDataEmph 6 6" xfId="58275"/>
    <cellStyle name="SAPBEXstdDataEmph 6 6 2" xfId="58276"/>
    <cellStyle name="SAPBEXstdDataEmph 6 6 2 2" xfId="58277"/>
    <cellStyle name="SAPBEXstdDataEmph 6 6 2 3" xfId="58278"/>
    <cellStyle name="SAPBEXstdDataEmph 6 6 3" xfId="58279"/>
    <cellStyle name="SAPBEXstdDataEmph 6 6 4" xfId="58280"/>
    <cellStyle name="SAPBEXstdDataEmph 6 7" xfId="58281"/>
    <cellStyle name="SAPBEXstdDataEmph 6 7 2" xfId="58282"/>
    <cellStyle name="SAPBEXstdDataEmph 6 7 3" xfId="58283"/>
    <cellStyle name="SAPBEXstdDataEmph 6 8" xfId="58284"/>
    <cellStyle name="SAPBEXstdDataEmph 6 9" xfId="58285"/>
    <cellStyle name="SAPBEXstdDataEmph 6_Other Benefits Allocation %" xfId="58286"/>
    <cellStyle name="SAPBEXstdDataEmph 7" xfId="58287"/>
    <cellStyle name="SAPBEXstdDataEmph 7 2" xfId="58288"/>
    <cellStyle name="SAPBEXstdDataEmph 7 2 2" xfId="58289"/>
    <cellStyle name="SAPBEXstdDataEmph 7 2 3" xfId="58290"/>
    <cellStyle name="SAPBEXstdDataEmph 7 3" xfId="58291"/>
    <cellStyle name="SAPBEXstdDataEmph 7 4" xfId="58292"/>
    <cellStyle name="SAPBEXstdDataEmph 7_Other Benefits Allocation %" xfId="58293"/>
    <cellStyle name="SAPBEXstdDataEmph 8" xfId="58294"/>
    <cellStyle name="SAPBEXstdDataEmph 8 2" xfId="58295"/>
    <cellStyle name="SAPBEXstdDataEmph 8 2 2" xfId="58296"/>
    <cellStyle name="SAPBEXstdDataEmph 8 2 3" xfId="58297"/>
    <cellStyle name="SAPBEXstdDataEmph 8 3" xfId="58298"/>
    <cellStyle name="SAPBEXstdDataEmph 8 4" xfId="58299"/>
    <cellStyle name="SAPBEXstdDataEmph 8_Other Benefits Allocation %" xfId="58300"/>
    <cellStyle name="SAPBEXstdDataEmph 9" xfId="58301"/>
    <cellStyle name="SAPBEXstdDataEmph 9 2" xfId="58302"/>
    <cellStyle name="SAPBEXstdDataEmph 9 2 2" xfId="58303"/>
    <cellStyle name="SAPBEXstdDataEmph 9 2 2 2" xfId="58304"/>
    <cellStyle name="SAPBEXstdDataEmph 9 2 2 2 2" xfId="58305"/>
    <cellStyle name="SAPBEXstdDataEmph 9 2 2 3" xfId="58306"/>
    <cellStyle name="SAPBEXstdDataEmph 9 2 3" xfId="58307"/>
    <cellStyle name="SAPBEXstdDataEmph 9 2 3 2" xfId="58308"/>
    <cellStyle name="SAPBEXstdDataEmph 9 2 3 2 2" xfId="58309"/>
    <cellStyle name="SAPBEXstdDataEmph 9 2 3 3" xfId="58310"/>
    <cellStyle name="SAPBEXstdDataEmph 9 2 4" xfId="58311"/>
    <cellStyle name="SAPBEXstdDataEmph 9 2 4 2" xfId="58312"/>
    <cellStyle name="SAPBEXstdDataEmph 9 2 5" xfId="58313"/>
    <cellStyle name="SAPBEXstdDataEmph 9 2 5 2" xfId="58314"/>
    <cellStyle name="SAPBEXstdDataEmph 9 2 6" xfId="58315"/>
    <cellStyle name="SAPBEXstdDataEmph 9 3" xfId="58316"/>
    <cellStyle name="SAPBEXstdDataEmph 9 3 2" xfId="58317"/>
    <cellStyle name="SAPBEXstdDataEmph 9 3 2 2" xfId="58318"/>
    <cellStyle name="SAPBEXstdDataEmph 9 3 2 2 2" xfId="58319"/>
    <cellStyle name="SAPBEXstdDataEmph 9 3 2 3" xfId="58320"/>
    <cellStyle name="SAPBEXstdDataEmph 9 3 3" xfId="58321"/>
    <cellStyle name="SAPBEXstdDataEmph 9 3 3 2" xfId="58322"/>
    <cellStyle name="SAPBEXstdDataEmph 9 3 3 2 2" xfId="58323"/>
    <cellStyle name="SAPBEXstdDataEmph 9 3 3 3" xfId="58324"/>
    <cellStyle name="SAPBEXstdDataEmph 9 3 4" xfId="58325"/>
    <cellStyle name="SAPBEXstdDataEmph 9 3 4 2" xfId="58326"/>
    <cellStyle name="SAPBEXstdDataEmph 9 3 5" xfId="58327"/>
    <cellStyle name="SAPBEXstdDataEmph 9 3 5 2" xfId="58328"/>
    <cellStyle name="SAPBEXstdDataEmph 9 3 6" xfId="58329"/>
    <cellStyle name="SAPBEXstdDataEmph 9 4" xfId="58330"/>
    <cellStyle name="SAPBEXstdDataEmph 9 4 2" xfId="58331"/>
    <cellStyle name="SAPBEXstdDataEmph 9 4 2 2" xfId="58332"/>
    <cellStyle name="SAPBEXstdDataEmph 9 4 3" xfId="58333"/>
    <cellStyle name="SAPBEXstdDataEmph 9 5" xfId="58334"/>
    <cellStyle name="SAPBEXstdDataEmph 9 5 2" xfId="58335"/>
    <cellStyle name="SAPBEXstdDataEmph 9 5 2 2" xfId="58336"/>
    <cellStyle name="SAPBEXstdDataEmph 9 5 3" xfId="58337"/>
    <cellStyle name="SAPBEXstdDataEmph 9 6" xfId="58338"/>
    <cellStyle name="SAPBEXstdDataEmph 9 6 2" xfId="58339"/>
    <cellStyle name="SAPBEXstdDataEmph 9 7" xfId="58340"/>
    <cellStyle name="SAPBEXstdDataEmph 9 7 2" xfId="58341"/>
    <cellStyle name="SAPBEXstdDataEmph 9 8" xfId="58342"/>
    <cellStyle name="SAPBEXstdDataEmph 9_Other Benefits Allocation %" xfId="58343"/>
    <cellStyle name="SAPBEXstdDataEmph_2016-18 Budget Payroll" xfId="58344"/>
    <cellStyle name="SAPBEXstdItem" xfId="58345"/>
    <cellStyle name="SAPBEXstdItem 10" xfId="58346"/>
    <cellStyle name="SAPBEXstdItem 10 2" xfId="58347"/>
    <cellStyle name="SAPBEXstdItem 10 2 2" xfId="58348"/>
    <cellStyle name="SAPBEXstdItem 10 2 3" xfId="58349"/>
    <cellStyle name="SAPBEXstdItem 10 3" xfId="58350"/>
    <cellStyle name="SAPBEXstdItem 10 4" xfId="58351"/>
    <cellStyle name="SAPBEXstdItem 10_Other Benefits Allocation %" xfId="58352"/>
    <cellStyle name="SAPBEXstdItem 11" xfId="58353"/>
    <cellStyle name="SAPBEXstdItem 11 2" xfId="58354"/>
    <cellStyle name="SAPBEXstdItem 11 2 2" xfId="58355"/>
    <cellStyle name="SAPBEXstdItem 11 2 2 2" xfId="58356"/>
    <cellStyle name="SAPBEXstdItem 11 2 2 2 2" xfId="58357"/>
    <cellStyle name="SAPBEXstdItem 11 2 2 3" xfId="58358"/>
    <cellStyle name="SAPBEXstdItem 11 2 3" xfId="58359"/>
    <cellStyle name="SAPBEXstdItem 11 2 3 2" xfId="58360"/>
    <cellStyle name="SAPBEXstdItem 11 2 3 2 2" xfId="58361"/>
    <cellStyle name="SAPBEXstdItem 11 2 3 3" xfId="58362"/>
    <cellStyle name="SAPBEXstdItem 11 2 4" xfId="58363"/>
    <cellStyle name="SAPBEXstdItem 11 2 4 2" xfId="58364"/>
    <cellStyle name="SAPBEXstdItem 11 2 5" xfId="58365"/>
    <cellStyle name="SAPBEXstdItem 11 2 5 2" xfId="58366"/>
    <cellStyle name="SAPBEXstdItem 11 2 6" xfId="58367"/>
    <cellStyle name="SAPBEXstdItem 11 3" xfId="58368"/>
    <cellStyle name="SAPBEXstdItem 11 3 2" xfId="58369"/>
    <cellStyle name="SAPBEXstdItem 11 3 2 2" xfId="58370"/>
    <cellStyle name="SAPBEXstdItem 11 3 2 2 2" xfId="58371"/>
    <cellStyle name="SAPBEXstdItem 11 3 2 3" xfId="58372"/>
    <cellStyle name="SAPBEXstdItem 11 3 3" xfId="58373"/>
    <cellStyle name="SAPBEXstdItem 11 3 3 2" xfId="58374"/>
    <cellStyle name="SAPBEXstdItem 11 3 3 2 2" xfId="58375"/>
    <cellStyle name="SAPBEXstdItem 11 3 3 3" xfId="58376"/>
    <cellStyle name="SAPBEXstdItem 11 3 4" xfId="58377"/>
    <cellStyle name="SAPBEXstdItem 11 3 4 2" xfId="58378"/>
    <cellStyle name="SAPBEXstdItem 11 3 5" xfId="58379"/>
    <cellStyle name="SAPBEXstdItem 11 3 5 2" xfId="58380"/>
    <cellStyle name="SAPBEXstdItem 11 3 6" xfId="58381"/>
    <cellStyle name="SAPBEXstdItem 11 4" xfId="58382"/>
    <cellStyle name="SAPBEXstdItem 11 4 2" xfId="58383"/>
    <cellStyle name="SAPBEXstdItem 11 4 2 2" xfId="58384"/>
    <cellStyle name="SAPBEXstdItem 11 4 3" xfId="58385"/>
    <cellStyle name="SAPBEXstdItem 11 5" xfId="58386"/>
    <cellStyle name="SAPBEXstdItem 11 5 2" xfId="58387"/>
    <cellStyle name="SAPBEXstdItem 11 5 2 2" xfId="58388"/>
    <cellStyle name="SAPBEXstdItem 11 5 3" xfId="58389"/>
    <cellStyle name="SAPBEXstdItem 11 6" xfId="58390"/>
    <cellStyle name="SAPBEXstdItem 11 6 2" xfId="58391"/>
    <cellStyle name="SAPBEXstdItem 11 7" xfId="58392"/>
    <cellStyle name="SAPBEXstdItem 11 7 2" xfId="58393"/>
    <cellStyle name="SAPBEXstdItem 11 8" xfId="58394"/>
    <cellStyle name="SAPBEXstdItem 11_Other Benefits Allocation %" xfId="58395"/>
    <cellStyle name="SAPBEXstdItem 12" xfId="58396"/>
    <cellStyle name="SAPBEXstdItem 12 2" xfId="58397"/>
    <cellStyle name="SAPBEXstdItem 12 2 2" xfId="58398"/>
    <cellStyle name="SAPBEXstdItem 12 3" xfId="58399"/>
    <cellStyle name="SAPBEXstdItem 13" xfId="58400"/>
    <cellStyle name="SAPBEXstdItem 13 2" xfId="58401"/>
    <cellStyle name="SAPBEXstdItem 13 2 2" xfId="58402"/>
    <cellStyle name="SAPBEXstdItem 13 3" xfId="58403"/>
    <cellStyle name="SAPBEXstdItem 14" xfId="58404"/>
    <cellStyle name="SAPBEXstdItem 14 2" xfId="58405"/>
    <cellStyle name="SAPBEXstdItem 14 2 2" xfId="58406"/>
    <cellStyle name="SAPBEXstdItem 14 3" xfId="58407"/>
    <cellStyle name="SAPBEXstdItem 15" xfId="58408"/>
    <cellStyle name="SAPBEXstdItem 15 2" xfId="58409"/>
    <cellStyle name="SAPBEXstdItem 15 2 2" xfId="58410"/>
    <cellStyle name="SAPBEXstdItem 15 3" xfId="58411"/>
    <cellStyle name="SAPBEXstdItem 16" xfId="58412"/>
    <cellStyle name="SAPBEXstdItem 16 2" xfId="58413"/>
    <cellStyle name="SAPBEXstdItem 16 2 2" xfId="58414"/>
    <cellStyle name="SAPBEXstdItem 16 3" xfId="58415"/>
    <cellStyle name="SAPBEXstdItem 17" xfId="58416"/>
    <cellStyle name="SAPBEXstdItem 17 2" xfId="58417"/>
    <cellStyle name="SAPBEXstdItem 17 2 2" xfId="58418"/>
    <cellStyle name="SAPBEXstdItem 17 3" xfId="58419"/>
    <cellStyle name="SAPBEXstdItem 18" xfId="58420"/>
    <cellStyle name="SAPBEXstdItem 18 2" xfId="58421"/>
    <cellStyle name="SAPBEXstdItem 18 2 2" xfId="58422"/>
    <cellStyle name="SAPBEXstdItem 18 3" xfId="58423"/>
    <cellStyle name="SAPBEXstdItem 19" xfId="58424"/>
    <cellStyle name="SAPBEXstdItem 19 2" xfId="58425"/>
    <cellStyle name="SAPBEXstdItem 19 2 2" xfId="58426"/>
    <cellStyle name="SAPBEXstdItem 19 3" xfId="58427"/>
    <cellStyle name="SAPBEXstdItem 2" xfId="58428"/>
    <cellStyle name="SAPBEXstdItem 2 10" xfId="58429"/>
    <cellStyle name="SAPBEXstdItem 2 10 2" xfId="58430"/>
    <cellStyle name="SAPBEXstdItem 2 10 3" xfId="58431"/>
    <cellStyle name="SAPBEXstdItem 2 11" xfId="58432"/>
    <cellStyle name="SAPBEXstdItem 2 11 2" xfId="58433"/>
    <cellStyle name="SAPBEXstdItem 2 11 2 2" xfId="58434"/>
    <cellStyle name="SAPBEXstdItem 2 11 3" xfId="58435"/>
    <cellStyle name="SAPBEXstdItem 2 12" xfId="58436"/>
    <cellStyle name="SAPBEXstdItem 2 12 2" xfId="58437"/>
    <cellStyle name="SAPBEXstdItem 2 12 2 2" xfId="58438"/>
    <cellStyle name="SAPBEXstdItem 2 12 3" xfId="58439"/>
    <cellStyle name="SAPBEXstdItem 2 13" xfId="58440"/>
    <cellStyle name="SAPBEXstdItem 2 13 2" xfId="58441"/>
    <cellStyle name="SAPBEXstdItem 2 13 3" xfId="58442"/>
    <cellStyle name="SAPBEXstdItem 2 14" xfId="58443"/>
    <cellStyle name="SAPBEXstdItem 2 14 2" xfId="58444"/>
    <cellStyle name="SAPBEXstdItem 2 14 3" xfId="58445"/>
    <cellStyle name="SAPBEXstdItem 2 15" xfId="58446"/>
    <cellStyle name="SAPBEXstdItem 2 16" xfId="58447"/>
    <cellStyle name="SAPBEXstdItem 2 2" xfId="58448"/>
    <cellStyle name="SAPBEXstdItem 2 2 10" xfId="58449"/>
    <cellStyle name="SAPBEXstdItem 2 2 10 2" xfId="58450"/>
    <cellStyle name="SAPBEXstdItem 2 2 10 2 2" xfId="58451"/>
    <cellStyle name="SAPBEXstdItem 2 2 10 3" xfId="58452"/>
    <cellStyle name="SAPBEXstdItem 2 2 11" xfId="58453"/>
    <cellStyle name="SAPBEXstdItem 2 2 11 2" xfId="58454"/>
    <cellStyle name="SAPBEXstdItem 2 2 11 2 2" xfId="58455"/>
    <cellStyle name="SAPBEXstdItem 2 2 11 3" xfId="58456"/>
    <cellStyle name="SAPBEXstdItem 2 2 12" xfId="58457"/>
    <cellStyle name="SAPBEXstdItem 2 2 2" xfId="58458"/>
    <cellStyle name="SAPBEXstdItem 2 2 2 2" xfId="58459"/>
    <cellStyle name="SAPBEXstdItem 2 2 2 2 2" xfId="58460"/>
    <cellStyle name="SAPBEXstdItem 2 2 2 2 2 2" xfId="58461"/>
    <cellStyle name="SAPBEXstdItem 2 2 2 2 2 2 2" xfId="58462"/>
    <cellStyle name="SAPBEXstdItem 2 2 2 2 2 3" xfId="58463"/>
    <cellStyle name="SAPBEXstdItem 2 2 2 2 3" xfId="58464"/>
    <cellStyle name="SAPBEXstdItem 2 2 2 2 3 2" xfId="58465"/>
    <cellStyle name="SAPBEXstdItem 2 2 2 2 3 2 2" xfId="58466"/>
    <cellStyle name="SAPBEXstdItem 2 2 2 2 3 3" xfId="58467"/>
    <cellStyle name="SAPBEXstdItem 2 2 2 2 4" xfId="58468"/>
    <cellStyle name="SAPBEXstdItem 2 2 2 2 4 2" xfId="58469"/>
    <cellStyle name="SAPBEXstdItem 2 2 2 2 5" xfId="58470"/>
    <cellStyle name="SAPBEXstdItem 2 2 2 2 5 2" xfId="58471"/>
    <cellStyle name="SAPBEXstdItem 2 2 2 2 6" xfId="58472"/>
    <cellStyle name="SAPBEXstdItem 2 2 2 3" xfId="58473"/>
    <cellStyle name="SAPBEXstdItem 2 2 2 3 2" xfId="58474"/>
    <cellStyle name="SAPBEXstdItem 2 2 2 3 2 2" xfId="58475"/>
    <cellStyle name="SAPBEXstdItem 2 2 2 3 2 2 2" xfId="58476"/>
    <cellStyle name="SAPBEXstdItem 2 2 2 3 2 3" xfId="58477"/>
    <cellStyle name="SAPBEXstdItem 2 2 2 3 3" xfId="58478"/>
    <cellStyle name="SAPBEXstdItem 2 2 2 3 3 2" xfId="58479"/>
    <cellStyle name="SAPBEXstdItem 2 2 2 3 3 2 2" xfId="58480"/>
    <cellStyle name="SAPBEXstdItem 2 2 2 3 3 3" xfId="58481"/>
    <cellStyle name="SAPBEXstdItem 2 2 2 3 4" xfId="58482"/>
    <cellStyle name="SAPBEXstdItem 2 2 2 3 4 2" xfId="58483"/>
    <cellStyle name="SAPBEXstdItem 2 2 2 3 5" xfId="58484"/>
    <cellStyle name="SAPBEXstdItem 2 2 2 3 5 2" xfId="58485"/>
    <cellStyle name="SAPBEXstdItem 2 2 2 3 6" xfId="58486"/>
    <cellStyle name="SAPBEXstdItem 2 2 2 4" xfId="58487"/>
    <cellStyle name="SAPBEXstdItem 2 2 2 4 2" xfId="58488"/>
    <cellStyle name="SAPBEXstdItem 2 2 2 4 2 2" xfId="58489"/>
    <cellStyle name="SAPBEXstdItem 2 2 2 4 2 2 2" xfId="58490"/>
    <cellStyle name="SAPBEXstdItem 2 2 2 4 2 3" xfId="58491"/>
    <cellStyle name="SAPBEXstdItem 2 2 2 4 3" xfId="58492"/>
    <cellStyle name="SAPBEXstdItem 2 2 2 4 3 2" xfId="58493"/>
    <cellStyle name="SAPBEXstdItem 2 2 2 4 3 2 2" xfId="58494"/>
    <cellStyle name="SAPBEXstdItem 2 2 2 4 3 3" xfId="58495"/>
    <cellStyle name="SAPBEXstdItem 2 2 2 4 4" xfId="58496"/>
    <cellStyle name="SAPBEXstdItem 2 2 2 4 4 2" xfId="58497"/>
    <cellStyle name="SAPBEXstdItem 2 2 2 4 5" xfId="58498"/>
    <cellStyle name="SAPBEXstdItem 2 2 2 4 5 2" xfId="58499"/>
    <cellStyle name="SAPBEXstdItem 2 2 2 4 6" xfId="58500"/>
    <cellStyle name="SAPBEXstdItem 2 2 2 5" xfId="58501"/>
    <cellStyle name="SAPBEXstdItem 2 2 2 5 2" xfId="58502"/>
    <cellStyle name="SAPBEXstdItem 2 2 2 5 2 2" xfId="58503"/>
    <cellStyle name="SAPBEXstdItem 2 2 2 5 2 3" xfId="58504"/>
    <cellStyle name="SAPBEXstdItem 2 2 2 5 3" xfId="58505"/>
    <cellStyle name="SAPBEXstdItem 2 2 2 5 4" xfId="58506"/>
    <cellStyle name="SAPBEXstdItem 2 2 2 6" xfId="58507"/>
    <cellStyle name="SAPBEXstdItem 2 2 2 6 2" xfId="58508"/>
    <cellStyle name="SAPBEXstdItem 2 2 2 6 2 2" xfId="58509"/>
    <cellStyle name="SAPBEXstdItem 2 2 2 6 2 3" xfId="58510"/>
    <cellStyle name="SAPBEXstdItem 2 2 2 6 3" xfId="58511"/>
    <cellStyle name="SAPBEXstdItem 2 2 2 6 4" xfId="58512"/>
    <cellStyle name="SAPBEXstdItem 2 2 2 7" xfId="58513"/>
    <cellStyle name="SAPBEXstdItem 2 2 2 7 2" xfId="58514"/>
    <cellStyle name="SAPBEXstdItem 2 2 2 7 3" xfId="58515"/>
    <cellStyle name="SAPBEXstdItem 2 2 2 8" xfId="58516"/>
    <cellStyle name="SAPBEXstdItem 2 2 2 9" xfId="58517"/>
    <cellStyle name="SAPBEXstdItem 2 2 2_Other Benefits Allocation %" xfId="58518"/>
    <cellStyle name="SAPBEXstdItem 2 2 3" xfId="58519"/>
    <cellStyle name="SAPBEXstdItem 2 2 3 2" xfId="58520"/>
    <cellStyle name="SAPBEXstdItem 2 2 3 2 2" xfId="58521"/>
    <cellStyle name="SAPBEXstdItem 2 2 3 2 2 2" xfId="58522"/>
    <cellStyle name="SAPBEXstdItem 2 2 3 2 2 2 2" xfId="58523"/>
    <cellStyle name="SAPBEXstdItem 2 2 3 2 2 3" xfId="58524"/>
    <cellStyle name="SAPBEXstdItem 2 2 3 2 3" xfId="58525"/>
    <cellStyle name="SAPBEXstdItem 2 2 3 2 3 2" xfId="58526"/>
    <cellStyle name="SAPBEXstdItem 2 2 3 2 3 2 2" xfId="58527"/>
    <cellStyle name="SAPBEXstdItem 2 2 3 2 3 3" xfId="58528"/>
    <cellStyle name="SAPBEXstdItem 2 2 3 2 4" xfId="58529"/>
    <cellStyle name="SAPBEXstdItem 2 2 3 2 4 2" xfId="58530"/>
    <cellStyle name="SAPBEXstdItem 2 2 3 2 5" xfId="58531"/>
    <cellStyle name="SAPBEXstdItem 2 2 3 2 5 2" xfId="58532"/>
    <cellStyle name="SAPBEXstdItem 2 2 3 2 6" xfId="58533"/>
    <cellStyle name="SAPBEXstdItem 2 2 3 3" xfId="58534"/>
    <cellStyle name="SAPBEXstdItem 2 2 3 3 2" xfId="58535"/>
    <cellStyle name="SAPBEXstdItem 2 2 3 3 2 2" xfId="58536"/>
    <cellStyle name="SAPBEXstdItem 2 2 3 3 2 2 2" xfId="58537"/>
    <cellStyle name="SAPBEXstdItem 2 2 3 3 2 3" xfId="58538"/>
    <cellStyle name="SAPBEXstdItem 2 2 3 3 3" xfId="58539"/>
    <cellStyle name="SAPBEXstdItem 2 2 3 3 3 2" xfId="58540"/>
    <cellStyle name="SAPBEXstdItem 2 2 3 3 3 2 2" xfId="58541"/>
    <cellStyle name="SAPBEXstdItem 2 2 3 3 3 3" xfId="58542"/>
    <cellStyle name="SAPBEXstdItem 2 2 3 3 4" xfId="58543"/>
    <cellStyle name="SAPBEXstdItem 2 2 3 3 4 2" xfId="58544"/>
    <cellStyle name="SAPBEXstdItem 2 2 3 3 5" xfId="58545"/>
    <cellStyle name="SAPBEXstdItem 2 2 3 3 5 2" xfId="58546"/>
    <cellStyle name="SAPBEXstdItem 2 2 3 3 6" xfId="58547"/>
    <cellStyle name="SAPBEXstdItem 2 2 3 4" xfId="58548"/>
    <cellStyle name="SAPBEXstdItem 2 2 3 4 2" xfId="58549"/>
    <cellStyle name="SAPBEXstdItem 2 2 3 4 2 2" xfId="58550"/>
    <cellStyle name="SAPBEXstdItem 2 2 3 4 2 3" xfId="58551"/>
    <cellStyle name="SAPBEXstdItem 2 2 3 4 3" xfId="58552"/>
    <cellStyle name="SAPBEXstdItem 2 2 3 4 4" xfId="58553"/>
    <cellStyle name="SAPBEXstdItem 2 2 3 5" xfId="58554"/>
    <cellStyle name="SAPBEXstdItem 2 2 3 5 2" xfId="58555"/>
    <cellStyle name="SAPBEXstdItem 2 2 3 5 2 2" xfId="58556"/>
    <cellStyle name="SAPBEXstdItem 2 2 3 5 2 3" xfId="58557"/>
    <cellStyle name="SAPBEXstdItem 2 2 3 5 3" xfId="58558"/>
    <cellStyle name="SAPBEXstdItem 2 2 3 5 4" xfId="58559"/>
    <cellStyle name="SAPBEXstdItem 2 2 3 6" xfId="58560"/>
    <cellStyle name="SAPBEXstdItem 2 2 3 6 2" xfId="58561"/>
    <cellStyle name="SAPBEXstdItem 2 2 3 6 2 2" xfId="58562"/>
    <cellStyle name="SAPBEXstdItem 2 2 3 6 2 3" xfId="58563"/>
    <cellStyle name="SAPBEXstdItem 2 2 3 6 3" xfId="58564"/>
    <cellStyle name="SAPBEXstdItem 2 2 3 6 4" xfId="58565"/>
    <cellStyle name="SAPBEXstdItem 2 2 3 7" xfId="58566"/>
    <cellStyle name="SAPBEXstdItem 2 2 3 7 2" xfId="58567"/>
    <cellStyle name="SAPBEXstdItem 2 2 3 7 3" xfId="58568"/>
    <cellStyle name="SAPBEXstdItem 2 2 3 8" xfId="58569"/>
    <cellStyle name="SAPBEXstdItem 2 2 3 9" xfId="58570"/>
    <cellStyle name="SAPBEXstdItem 2 2 3_Other Benefits Allocation %" xfId="58571"/>
    <cellStyle name="SAPBEXstdItem 2 2 4" xfId="58572"/>
    <cellStyle name="SAPBEXstdItem 2 2 4 2" xfId="58573"/>
    <cellStyle name="SAPBEXstdItem 2 2 4 2 2" xfId="58574"/>
    <cellStyle name="SAPBEXstdItem 2 2 4 2 2 2" xfId="58575"/>
    <cellStyle name="SAPBEXstdItem 2 2 4 2 2 3" xfId="58576"/>
    <cellStyle name="SAPBEXstdItem 2 2 4 2 3" xfId="58577"/>
    <cellStyle name="SAPBEXstdItem 2 2 4 2 4" xfId="58578"/>
    <cellStyle name="SAPBEXstdItem 2 2 4 3" xfId="58579"/>
    <cellStyle name="SAPBEXstdItem 2 2 4 3 2" xfId="58580"/>
    <cellStyle name="SAPBEXstdItem 2 2 4 3 2 2" xfId="58581"/>
    <cellStyle name="SAPBEXstdItem 2 2 4 3 2 3" xfId="58582"/>
    <cellStyle name="SAPBEXstdItem 2 2 4 3 3" xfId="58583"/>
    <cellStyle name="SAPBEXstdItem 2 2 4 3 4" xfId="58584"/>
    <cellStyle name="SAPBEXstdItem 2 2 4 4" xfId="58585"/>
    <cellStyle name="SAPBEXstdItem 2 2 4 4 2" xfId="58586"/>
    <cellStyle name="SAPBEXstdItem 2 2 4 4 2 2" xfId="58587"/>
    <cellStyle name="SAPBEXstdItem 2 2 4 4 2 3" xfId="58588"/>
    <cellStyle name="SAPBEXstdItem 2 2 4 4 3" xfId="58589"/>
    <cellStyle name="SAPBEXstdItem 2 2 4 4 4" xfId="58590"/>
    <cellStyle name="SAPBEXstdItem 2 2 4 5" xfId="58591"/>
    <cellStyle name="SAPBEXstdItem 2 2 4 5 2" xfId="58592"/>
    <cellStyle name="SAPBEXstdItem 2 2 4 5 2 2" xfId="58593"/>
    <cellStyle name="SAPBEXstdItem 2 2 4 5 2 3" xfId="58594"/>
    <cellStyle name="SAPBEXstdItem 2 2 4 5 3" xfId="58595"/>
    <cellStyle name="SAPBEXstdItem 2 2 4 5 4" xfId="58596"/>
    <cellStyle name="SAPBEXstdItem 2 2 4 6" xfId="58597"/>
    <cellStyle name="SAPBEXstdItem 2 2 4 6 2" xfId="58598"/>
    <cellStyle name="SAPBEXstdItem 2 2 4 6 2 2" xfId="58599"/>
    <cellStyle name="SAPBEXstdItem 2 2 4 6 2 3" xfId="58600"/>
    <cellStyle name="SAPBEXstdItem 2 2 4 6 3" xfId="58601"/>
    <cellStyle name="SAPBEXstdItem 2 2 4 6 4" xfId="58602"/>
    <cellStyle name="SAPBEXstdItem 2 2 4 7" xfId="58603"/>
    <cellStyle name="SAPBEXstdItem 2 2 4 7 2" xfId="58604"/>
    <cellStyle name="SAPBEXstdItem 2 2 4 7 3" xfId="58605"/>
    <cellStyle name="SAPBEXstdItem 2 2 4 8" xfId="58606"/>
    <cellStyle name="SAPBEXstdItem 2 2 4 9" xfId="58607"/>
    <cellStyle name="SAPBEXstdItem 2 2 5" xfId="58608"/>
    <cellStyle name="SAPBEXstdItem 2 2 5 2" xfId="58609"/>
    <cellStyle name="SAPBEXstdItem 2 2 5 2 2" xfId="58610"/>
    <cellStyle name="SAPBEXstdItem 2 2 5 2 3" xfId="58611"/>
    <cellStyle name="SAPBEXstdItem 2 2 5 3" xfId="58612"/>
    <cellStyle name="SAPBEXstdItem 2 2 5 4" xfId="58613"/>
    <cellStyle name="SAPBEXstdItem 2 2 6" xfId="58614"/>
    <cellStyle name="SAPBEXstdItem 2 2 6 2" xfId="58615"/>
    <cellStyle name="SAPBEXstdItem 2 2 6 2 2" xfId="58616"/>
    <cellStyle name="SAPBEXstdItem 2 2 6 2 3" xfId="58617"/>
    <cellStyle name="SAPBEXstdItem 2 2 6 3" xfId="58618"/>
    <cellStyle name="SAPBEXstdItem 2 2 6 4" xfId="58619"/>
    <cellStyle name="SAPBEXstdItem 2 2 7" xfId="58620"/>
    <cellStyle name="SAPBEXstdItem 2 2 7 2" xfId="58621"/>
    <cellStyle name="SAPBEXstdItem 2 2 7 2 2" xfId="58622"/>
    <cellStyle name="SAPBEXstdItem 2 2 7 2 3" xfId="58623"/>
    <cellStyle name="SAPBEXstdItem 2 2 7 3" xfId="58624"/>
    <cellStyle name="SAPBEXstdItem 2 2 7 4" xfId="58625"/>
    <cellStyle name="SAPBEXstdItem 2 2 8" xfId="58626"/>
    <cellStyle name="SAPBEXstdItem 2 2 8 2" xfId="58627"/>
    <cellStyle name="SAPBEXstdItem 2 2 8 2 2" xfId="58628"/>
    <cellStyle name="SAPBEXstdItem 2 2 8 2 3" xfId="58629"/>
    <cellStyle name="SAPBEXstdItem 2 2 8 3" xfId="58630"/>
    <cellStyle name="SAPBEXstdItem 2 2 8 4" xfId="58631"/>
    <cellStyle name="SAPBEXstdItem 2 2 9" xfId="58632"/>
    <cellStyle name="SAPBEXstdItem 2 2 9 2" xfId="58633"/>
    <cellStyle name="SAPBEXstdItem 2 2 9 2 2" xfId="58634"/>
    <cellStyle name="SAPBEXstdItem 2 2 9 2 3" xfId="58635"/>
    <cellStyle name="SAPBEXstdItem 2 2 9 3" xfId="58636"/>
    <cellStyle name="SAPBEXstdItem 2 2 9 4" xfId="58637"/>
    <cellStyle name="SAPBEXstdItem 2 2_401K Summary" xfId="58638"/>
    <cellStyle name="SAPBEXstdItem 2 3" xfId="58639"/>
    <cellStyle name="SAPBEXstdItem 2 3 10" xfId="58640"/>
    <cellStyle name="SAPBEXstdItem 2 3 11" xfId="58641"/>
    <cellStyle name="SAPBEXstdItem 2 3 11 2" xfId="58642"/>
    <cellStyle name="SAPBEXstdItem 2 3 11 2 2" xfId="58643"/>
    <cellStyle name="SAPBEXstdItem 2 3 11 3" xfId="58644"/>
    <cellStyle name="SAPBEXstdItem 2 3 12" xfId="58645"/>
    <cellStyle name="SAPBEXstdItem 2 3 2" xfId="58646"/>
    <cellStyle name="SAPBEXstdItem 2 3 2 2" xfId="58647"/>
    <cellStyle name="SAPBEXstdItem 2 3 2 2 2" xfId="58648"/>
    <cellStyle name="SAPBEXstdItem 2 3 2 2 2 2" xfId="58649"/>
    <cellStyle name="SAPBEXstdItem 2 3 2 2 2 2 2" xfId="58650"/>
    <cellStyle name="SAPBEXstdItem 2 3 2 2 2 3" xfId="58651"/>
    <cellStyle name="SAPBEXstdItem 2 3 2 2 3" xfId="58652"/>
    <cellStyle name="SAPBEXstdItem 2 3 2 2 3 2" xfId="58653"/>
    <cellStyle name="SAPBEXstdItem 2 3 2 2 3 2 2" xfId="58654"/>
    <cellStyle name="SAPBEXstdItem 2 3 2 2 3 3" xfId="58655"/>
    <cellStyle name="SAPBEXstdItem 2 3 2 2 4" xfId="58656"/>
    <cellStyle name="SAPBEXstdItem 2 3 2 2 4 2" xfId="58657"/>
    <cellStyle name="SAPBEXstdItem 2 3 2 2 5" xfId="58658"/>
    <cellStyle name="SAPBEXstdItem 2 3 2 2 5 2" xfId="58659"/>
    <cellStyle name="SAPBEXstdItem 2 3 2 2 6" xfId="58660"/>
    <cellStyle name="SAPBEXstdItem 2 3 2 3" xfId="58661"/>
    <cellStyle name="SAPBEXstdItem 2 3 2 3 2" xfId="58662"/>
    <cellStyle name="SAPBEXstdItem 2 3 2 3 2 2" xfId="58663"/>
    <cellStyle name="SAPBEXstdItem 2 3 2 3 2 2 2" xfId="58664"/>
    <cellStyle name="SAPBEXstdItem 2 3 2 3 2 3" xfId="58665"/>
    <cellStyle name="SAPBEXstdItem 2 3 2 3 3" xfId="58666"/>
    <cellStyle name="SAPBEXstdItem 2 3 2 3 3 2" xfId="58667"/>
    <cellStyle name="SAPBEXstdItem 2 3 2 3 3 2 2" xfId="58668"/>
    <cellStyle name="SAPBEXstdItem 2 3 2 3 3 3" xfId="58669"/>
    <cellStyle name="SAPBEXstdItem 2 3 2 3 4" xfId="58670"/>
    <cellStyle name="SAPBEXstdItem 2 3 2 3 4 2" xfId="58671"/>
    <cellStyle name="SAPBEXstdItem 2 3 2 3 5" xfId="58672"/>
    <cellStyle name="SAPBEXstdItem 2 3 2 3 5 2" xfId="58673"/>
    <cellStyle name="SAPBEXstdItem 2 3 2 3 6" xfId="58674"/>
    <cellStyle name="SAPBEXstdItem 2 3 2 4" xfId="58675"/>
    <cellStyle name="SAPBEXstdItem 2 3 2 4 2" xfId="58676"/>
    <cellStyle name="SAPBEXstdItem 2 3 2 4 2 2" xfId="58677"/>
    <cellStyle name="SAPBEXstdItem 2 3 2 4 2 2 2" xfId="58678"/>
    <cellStyle name="SAPBEXstdItem 2 3 2 4 2 3" xfId="58679"/>
    <cellStyle name="SAPBEXstdItem 2 3 2 4 3" xfId="58680"/>
    <cellStyle name="SAPBEXstdItem 2 3 2 4 3 2" xfId="58681"/>
    <cellStyle name="SAPBEXstdItem 2 3 2 4 3 2 2" xfId="58682"/>
    <cellStyle name="SAPBEXstdItem 2 3 2 4 3 3" xfId="58683"/>
    <cellStyle name="SAPBEXstdItem 2 3 2 4 4" xfId="58684"/>
    <cellStyle name="SAPBEXstdItem 2 3 2 4 4 2" xfId="58685"/>
    <cellStyle name="SAPBEXstdItem 2 3 2 4 5" xfId="58686"/>
    <cellStyle name="SAPBEXstdItem 2 3 2 4 5 2" xfId="58687"/>
    <cellStyle name="SAPBEXstdItem 2 3 2 4 6" xfId="58688"/>
    <cellStyle name="SAPBEXstdItem 2 3 2 5" xfId="58689"/>
    <cellStyle name="SAPBEXstdItem 2 3 2 5 2" xfId="58690"/>
    <cellStyle name="SAPBEXstdItem 2 3 2 5 2 2" xfId="58691"/>
    <cellStyle name="SAPBEXstdItem 2 3 2 5 3" xfId="58692"/>
    <cellStyle name="SAPBEXstdItem 2 3 2 6" xfId="58693"/>
    <cellStyle name="SAPBEXstdItem 2 3 2_Other Benefits Allocation %" xfId="58694"/>
    <cellStyle name="SAPBEXstdItem 2 3 3" xfId="58695"/>
    <cellStyle name="SAPBEXstdItem 2 3 3 2" xfId="58696"/>
    <cellStyle name="SAPBEXstdItem 2 3 3 2 2" xfId="58697"/>
    <cellStyle name="SAPBEXstdItem 2 3 3 2 2 2" xfId="58698"/>
    <cellStyle name="SAPBEXstdItem 2 3 3 2 2 2 2" xfId="58699"/>
    <cellStyle name="SAPBEXstdItem 2 3 3 2 2 3" xfId="58700"/>
    <cellStyle name="SAPBEXstdItem 2 3 3 2 3" xfId="58701"/>
    <cellStyle name="SAPBEXstdItem 2 3 3 2 3 2" xfId="58702"/>
    <cellStyle name="SAPBEXstdItem 2 3 3 2 3 2 2" xfId="58703"/>
    <cellStyle name="SAPBEXstdItem 2 3 3 2 3 3" xfId="58704"/>
    <cellStyle name="SAPBEXstdItem 2 3 3 2 4" xfId="58705"/>
    <cellStyle name="SAPBEXstdItem 2 3 3 2 4 2" xfId="58706"/>
    <cellStyle name="SAPBEXstdItem 2 3 3 2 5" xfId="58707"/>
    <cellStyle name="SAPBEXstdItem 2 3 3 2 5 2" xfId="58708"/>
    <cellStyle name="SAPBEXstdItem 2 3 3 2 6" xfId="58709"/>
    <cellStyle name="SAPBEXstdItem 2 3 3 3" xfId="58710"/>
    <cellStyle name="SAPBEXstdItem 2 3 3 3 2" xfId="58711"/>
    <cellStyle name="SAPBEXstdItem 2 3 3 3 2 2" xfId="58712"/>
    <cellStyle name="SAPBEXstdItem 2 3 3 3 2 2 2" xfId="58713"/>
    <cellStyle name="SAPBEXstdItem 2 3 3 3 2 3" xfId="58714"/>
    <cellStyle name="SAPBEXstdItem 2 3 3 3 3" xfId="58715"/>
    <cellStyle name="SAPBEXstdItem 2 3 3 3 3 2" xfId="58716"/>
    <cellStyle name="SAPBEXstdItem 2 3 3 3 3 2 2" xfId="58717"/>
    <cellStyle name="SAPBEXstdItem 2 3 3 3 3 3" xfId="58718"/>
    <cellStyle name="SAPBEXstdItem 2 3 3 3 4" xfId="58719"/>
    <cellStyle name="SAPBEXstdItem 2 3 3 3 4 2" xfId="58720"/>
    <cellStyle name="SAPBEXstdItem 2 3 3 3 5" xfId="58721"/>
    <cellStyle name="SAPBEXstdItem 2 3 3 3 5 2" xfId="58722"/>
    <cellStyle name="SAPBEXstdItem 2 3 3 3 6" xfId="58723"/>
    <cellStyle name="SAPBEXstdItem 2 3 3 4" xfId="58724"/>
    <cellStyle name="SAPBEXstdItem 2 3 3 4 2" xfId="58725"/>
    <cellStyle name="SAPBEXstdItem 2 3 3 4 2 2" xfId="58726"/>
    <cellStyle name="SAPBEXstdItem 2 3 3 4 3" xfId="58727"/>
    <cellStyle name="SAPBEXstdItem 2 3 3 5" xfId="58728"/>
    <cellStyle name="SAPBEXstdItem 2 3 3 5 2" xfId="58729"/>
    <cellStyle name="SAPBEXstdItem 2 3 3 5 2 2" xfId="58730"/>
    <cellStyle name="SAPBEXstdItem 2 3 3 5 3" xfId="58731"/>
    <cellStyle name="SAPBEXstdItem 2 3 3 6" xfId="58732"/>
    <cellStyle name="SAPBEXstdItem 2 3 3 6 2" xfId="58733"/>
    <cellStyle name="SAPBEXstdItem 2 3 3 7" xfId="58734"/>
    <cellStyle name="SAPBEXstdItem 2 3 3 7 2" xfId="58735"/>
    <cellStyle name="SAPBEXstdItem 2 3 3 8" xfId="58736"/>
    <cellStyle name="SAPBEXstdItem 2 3 3_Other Benefits Allocation %" xfId="58737"/>
    <cellStyle name="SAPBEXstdItem 2 3 4" xfId="58738"/>
    <cellStyle name="SAPBEXstdItem 2 3 4 2" xfId="58739"/>
    <cellStyle name="SAPBEXstdItem 2 3 4 2 2" xfId="58740"/>
    <cellStyle name="SAPBEXstdItem 2 3 4 2 3" xfId="58741"/>
    <cellStyle name="SAPBEXstdItem 2 3 4 3" xfId="58742"/>
    <cellStyle name="SAPBEXstdItem 2 3 4 4" xfId="58743"/>
    <cellStyle name="SAPBEXstdItem 2 3 5" xfId="58744"/>
    <cellStyle name="SAPBEXstdItem 2 3 5 2" xfId="58745"/>
    <cellStyle name="SAPBEXstdItem 2 3 5 2 2" xfId="58746"/>
    <cellStyle name="SAPBEXstdItem 2 3 5 2 3" xfId="58747"/>
    <cellStyle name="SAPBEXstdItem 2 3 5 3" xfId="58748"/>
    <cellStyle name="SAPBEXstdItem 2 3 5 4" xfId="58749"/>
    <cellStyle name="SAPBEXstdItem 2 3 6" xfId="58750"/>
    <cellStyle name="SAPBEXstdItem 2 3 6 2" xfId="58751"/>
    <cellStyle name="SAPBEXstdItem 2 3 6 2 2" xfId="58752"/>
    <cellStyle name="SAPBEXstdItem 2 3 6 2 3" xfId="58753"/>
    <cellStyle name="SAPBEXstdItem 2 3 6 3" xfId="58754"/>
    <cellStyle name="SAPBEXstdItem 2 3 6 4" xfId="58755"/>
    <cellStyle name="SAPBEXstdItem 2 3 7" xfId="58756"/>
    <cellStyle name="SAPBEXstdItem 2 3 7 2" xfId="58757"/>
    <cellStyle name="SAPBEXstdItem 2 3 7 3" xfId="58758"/>
    <cellStyle name="SAPBEXstdItem 2 3 8" xfId="58759"/>
    <cellStyle name="SAPBEXstdItem 2 3 9" xfId="58760"/>
    <cellStyle name="SAPBEXstdItem 2 3_401K Summary" xfId="58761"/>
    <cellStyle name="SAPBEXstdItem 2 4" xfId="58762"/>
    <cellStyle name="SAPBEXstdItem 2 4 2" xfId="58763"/>
    <cellStyle name="SAPBEXstdItem 2 4 2 2" xfId="58764"/>
    <cellStyle name="SAPBEXstdItem 2 4 2 2 2" xfId="58765"/>
    <cellStyle name="SAPBEXstdItem 2 4 2 2 2 2" xfId="58766"/>
    <cellStyle name="SAPBEXstdItem 2 4 2 2 3" xfId="58767"/>
    <cellStyle name="SAPBEXstdItem 2 4 2 3" xfId="58768"/>
    <cellStyle name="SAPBEXstdItem 2 4 2 3 2" xfId="58769"/>
    <cellStyle name="SAPBEXstdItem 2 4 2 3 2 2" xfId="58770"/>
    <cellStyle name="SAPBEXstdItem 2 4 2 3 3" xfId="58771"/>
    <cellStyle name="SAPBEXstdItem 2 4 2 4" xfId="58772"/>
    <cellStyle name="SAPBEXstdItem 2 4 2 4 2" xfId="58773"/>
    <cellStyle name="SAPBEXstdItem 2 4 2 5" xfId="58774"/>
    <cellStyle name="SAPBEXstdItem 2 4 2 5 2" xfId="58775"/>
    <cellStyle name="SAPBEXstdItem 2 4 2 6" xfId="58776"/>
    <cellStyle name="SAPBEXstdItem 2 4 3" xfId="58777"/>
    <cellStyle name="SAPBEXstdItem 2 4 3 2" xfId="58778"/>
    <cellStyle name="SAPBEXstdItem 2 4 3 2 2" xfId="58779"/>
    <cellStyle name="SAPBEXstdItem 2 4 3 2 2 2" xfId="58780"/>
    <cellStyle name="SAPBEXstdItem 2 4 3 2 3" xfId="58781"/>
    <cellStyle name="SAPBEXstdItem 2 4 3 3" xfId="58782"/>
    <cellStyle name="SAPBEXstdItem 2 4 3 3 2" xfId="58783"/>
    <cellStyle name="SAPBEXstdItem 2 4 3 3 2 2" xfId="58784"/>
    <cellStyle name="SAPBEXstdItem 2 4 3 3 3" xfId="58785"/>
    <cellStyle name="SAPBEXstdItem 2 4 3 4" xfId="58786"/>
    <cellStyle name="SAPBEXstdItem 2 4 3 4 2" xfId="58787"/>
    <cellStyle name="SAPBEXstdItem 2 4 3 5" xfId="58788"/>
    <cellStyle name="SAPBEXstdItem 2 4 3 5 2" xfId="58789"/>
    <cellStyle name="SAPBEXstdItem 2 4 3 6" xfId="58790"/>
    <cellStyle name="SAPBEXstdItem 2 4 4" xfId="58791"/>
    <cellStyle name="SAPBEXstdItem 2 4 4 2" xfId="58792"/>
    <cellStyle name="SAPBEXstdItem 2 4 4 2 2" xfId="58793"/>
    <cellStyle name="SAPBEXstdItem 2 4 4 2 2 2" xfId="58794"/>
    <cellStyle name="SAPBEXstdItem 2 4 4 2 3" xfId="58795"/>
    <cellStyle name="SAPBEXstdItem 2 4 4 3" xfId="58796"/>
    <cellStyle name="SAPBEXstdItem 2 4 4 3 2" xfId="58797"/>
    <cellStyle name="SAPBEXstdItem 2 4 4 3 2 2" xfId="58798"/>
    <cellStyle name="SAPBEXstdItem 2 4 4 3 3" xfId="58799"/>
    <cellStyle name="SAPBEXstdItem 2 4 4 4" xfId="58800"/>
    <cellStyle name="SAPBEXstdItem 2 4 4 4 2" xfId="58801"/>
    <cellStyle name="SAPBEXstdItem 2 4 4 5" xfId="58802"/>
    <cellStyle name="SAPBEXstdItem 2 4 4 5 2" xfId="58803"/>
    <cellStyle name="SAPBEXstdItem 2 4 4 6" xfId="58804"/>
    <cellStyle name="SAPBEXstdItem 2 4 5" xfId="58805"/>
    <cellStyle name="SAPBEXstdItem 2 4 5 2" xfId="58806"/>
    <cellStyle name="SAPBEXstdItem 2 4 5 2 2" xfId="58807"/>
    <cellStyle name="SAPBEXstdItem 2 4 5 2 3" xfId="58808"/>
    <cellStyle name="SAPBEXstdItem 2 4 5 3" xfId="58809"/>
    <cellStyle name="SAPBEXstdItem 2 4 5 4" xfId="58810"/>
    <cellStyle name="SAPBEXstdItem 2 4 6" xfId="58811"/>
    <cellStyle name="SAPBEXstdItem 2 4 6 2" xfId="58812"/>
    <cellStyle name="SAPBEXstdItem 2 4 6 2 2" xfId="58813"/>
    <cellStyle name="SAPBEXstdItem 2 4 6 2 3" xfId="58814"/>
    <cellStyle name="SAPBEXstdItem 2 4 6 3" xfId="58815"/>
    <cellStyle name="SAPBEXstdItem 2 4 6 4" xfId="58816"/>
    <cellStyle name="SAPBEXstdItem 2 4 7" xfId="58817"/>
    <cellStyle name="SAPBEXstdItem 2 4 7 2" xfId="58818"/>
    <cellStyle name="SAPBEXstdItem 2 4 7 2 2" xfId="58819"/>
    <cellStyle name="SAPBEXstdItem 2 4 7 3" xfId="58820"/>
    <cellStyle name="SAPBEXstdItem 2 4 8" xfId="58821"/>
    <cellStyle name="SAPBEXstdItem 2 4 9" xfId="58822"/>
    <cellStyle name="SAPBEXstdItem 2 4_Other Benefits Allocation %" xfId="58823"/>
    <cellStyle name="SAPBEXstdItem 2 5" xfId="58824"/>
    <cellStyle name="SAPBEXstdItem 2 5 2" xfId="58825"/>
    <cellStyle name="SAPBEXstdItem 2 5 2 2" xfId="58826"/>
    <cellStyle name="SAPBEXstdItem 2 5 2 2 2" xfId="58827"/>
    <cellStyle name="SAPBEXstdItem 2 5 2 2 3" xfId="58828"/>
    <cellStyle name="SAPBEXstdItem 2 5 2 3" xfId="58829"/>
    <cellStyle name="SAPBEXstdItem 2 5 2 4" xfId="58830"/>
    <cellStyle name="SAPBEXstdItem 2 5 3" xfId="58831"/>
    <cellStyle name="SAPBEXstdItem 2 5 3 2" xfId="58832"/>
    <cellStyle name="SAPBEXstdItem 2 5 3 2 2" xfId="58833"/>
    <cellStyle name="SAPBEXstdItem 2 5 3 2 3" xfId="58834"/>
    <cellStyle name="SAPBEXstdItem 2 5 3 3" xfId="58835"/>
    <cellStyle name="SAPBEXstdItem 2 5 3 4" xfId="58836"/>
    <cellStyle name="SAPBEXstdItem 2 5 4" xfId="58837"/>
    <cellStyle name="SAPBEXstdItem 2 5 4 2" xfId="58838"/>
    <cellStyle name="SAPBEXstdItem 2 5 4 2 2" xfId="58839"/>
    <cellStyle name="SAPBEXstdItem 2 5 4 2 3" xfId="58840"/>
    <cellStyle name="SAPBEXstdItem 2 5 4 3" xfId="58841"/>
    <cellStyle name="SAPBEXstdItem 2 5 4 4" xfId="58842"/>
    <cellStyle name="SAPBEXstdItem 2 5 5" xfId="58843"/>
    <cellStyle name="SAPBEXstdItem 2 5 5 2" xfId="58844"/>
    <cellStyle name="SAPBEXstdItem 2 5 5 2 2" xfId="58845"/>
    <cellStyle name="SAPBEXstdItem 2 5 5 2 3" xfId="58846"/>
    <cellStyle name="SAPBEXstdItem 2 5 5 3" xfId="58847"/>
    <cellStyle name="SAPBEXstdItem 2 5 5 4" xfId="58848"/>
    <cellStyle name="SAPBEXstdItem 2 5 6" xfId="58849"/>
    <cellStyle name="SAPBEXstdItem 2 5 6 2" xfId="58850"/>
    <cellStyle name="SAPBEXstdItem 2 5 6 2 2" xfId="58851"/>
    <cellStyle name="SAPBEXstdItem 2 5 6 2 3" xfId="58852"/>
    <cellStyle name="SAPBEXstdItem 2 5 6 3" xfId="58853"/>
    <cellStyle name="SAPBEXstdItem 2 5 6 4" xfId="58854"/>
    <cellStyle name="SAPBEXstdItem 2 5 7" xfId="58855"/>
    <cellStyle name="SAPBEXstdItem 2 5 7 2" xfId="58856"/>
    <cellStyle name="SAPBEXstdItem 2 5 7 3" xfId="58857"/>
    <cellStyle name="SAPBEXstdItem 2 5 8" xfId="58858"/>
    <cellStyle name="SAPBEXstdItem 2 5 9" xfId="58859"/>
    <cellStyle name="SAPBEXstdItem 2 6" xfId="58860"/>
    <cellStyle name="SAPBEXstdItem 2 6 2" xfId="58861"/>
    <cellStyle name="SAPBEXstdItem 2 6 2 2" xfId="58862"/>
    <cellStyle name="SAPBEXstdItem 2 6 2 3" xfId="58863"/>
    <cellStyle name="SAPBEXstdItem 2 6 3" xfId="58864"/>
    <cellStyle name="SAPBEXstdItem 2 6 4" xfId="58865"/>
    <cellStyle name="SAPBEXstdItem 2 7" xfId="58866"/>
    <cellStyle name="SAPBEXstdItem 2 7 2" xfId="58867"/>
    <cellStyle name="SAPBEXstdItem 2 7 2 2" xfId="58868"/>
    <cellStyle name="SAPBEXstdItem 2 7 2 3" xfId="58869"/>
    <cellStyle name="SAPBEXstdItem 2 7 3" xfId="58870"/>
    <cellStyle name="SAPBEXstdItem 2 7 4" xfId="58871"/>
    <cellStyle name="SAPBEXstdItem 2 8" xfId="58872"/>
    <cellStyle name="SAPBEXstdItem 2 8 2" xfId="58873"/>
    <cellStyle name="SAPBEXstdItem 2 8 2 2" xfId="58874"/>
    <cellStyle name="SAPBEXstdItem 2 8 2 3" xfId="58875"/>
    <cellStyle name="SAPBEXstdItem 2 8 3" xfId="58876"/>
    <cellStyle name="SAPBEXstdItem 2 8 4" xfId="58877"/>
    <cellStyle name="SAPBEXstdItem 2 9" xfId="58878"/>
    <cellStyle name="SAPBEXstdItem 2 9 2" xfId="58879"/>
    <cellStyle name="SAPBEXstdItem 2 9 2 2" xfId="58880"/>
    <cellStyle name="SAPBEXstdItem 2 9 2 2 2" xfId="58881"/>
    <cellStyle name="SAPBEXstdItem 2 9 2 2 2 2" xfId="58882"/>
    <cellStyle name="SAPBEXstdItem 2 9 2 2 3" xfId="58883"/>
    <cellStyle name="SAPBEXstdItem 2 9 2 3" xfId="58884"/>
    <cellStyle name="SAPBEXstdItem 2 9 2 3 2" xfId="58885"/>
    <cellStyle name="SAPBEXstdItem 2 9 2 3 2 2" xfId="58886"/>
    <cellStyle name="SAPBEXstdItem 2 9 2 3 3" xfId="58887"/>
    <cellStyle name="SAPBEXstdItem 2 9 2 4" xfId="58888"/>
    <cellStyle name="SAPBEXstdItem 2 9 2 4 2" xfId="58889"/>
    <cellStyle name="SAPBEXstdItem 2 9 2 5" xfId="58890"/>
    <cellStyle name="SAPBEXstdItem 2 9 2 5 2" xfId="58891"/>
    <cellStyle name="SAPBEXstdItem 2 9 2 6" xfId="58892"/>
    <cellStyle name="SAPBEXstdItem 2 9 3" xfId="58893"/>
    <cellStyle name="SAPBEXstdItem 2 9 3 2" xfId="58894"/>
    <cellStyle name="SAPBEXstdItem 2 9 3 2 2" xfId="58895"/>
    <cellStyle name="SAPBEXstdItem 2 9 3 2 2 2" xfId="58896"/>
    <cellStyle name="SAPBEXstdItem 2 9 3 2 3" xfId="58897"/>
    <cellStyle name="SAPBEXstdItem 2 9 3 3" xfId="58898"/>
    <cellStyle name="SAPBEXstdItem 2 9 3 3 2" xfId="58899"/>
    <cellStyle name="SAPBEXstdItem 2 9 3 3 2 2" xfId="58900"/>
    <cellStyle name="SAPBEXstdItem 2 9 3 3 3" xfId="58901"/>
    <cellStyle name="SAPBEXstdItem 2 9 3 4" xfId="58902"/>
    <cellStyle name="SAPBEXstdItem 2 9 3 4 2" xfId="58903"/>
    <cellStyle name="SAPBEXstdItem 2 9 3 5" xfId="58904"/>
    <cellStyle name="SAPBEXstdItem 2 9 3 5 2" xfId="58905"/>
    <cellStyle name="SAPBEXstdItem 2 9 3 6" xfId="58906"/>
    <cellStyle name="SAPBEXstdItem 2 9 4" xfId="58907"/>
    <cellStyle name="SAPBEXstdItem 2 9 4 2" xfId="58908"/>
    <cellStyle name="SAPBEXstdItem 2 9 4 2 2" xfId="58909"/>
    <cellStyle name="SAPBEXstdItem 2 9 4 3" xfId="58910"/>
    <cellStyle name="SAPBEXstdItem 2 9 5" xfId="58911"/>
    <cellStyle name="SAPBEXstdItem 2 9 5 2" xfId="58912"/>
    <cellStyle name="SAPBEXstdItem 2 9 5 2 2" xfId="58913"/>
    <cellStyle name="SAPBEXstdItem 2 9 5 3" xfId="58914"/>
    <cellStyle name="SAPBEXstdItem 2 9 6" xfId="58915"/>
    <cellStyle name="SAPBEXstdItem 2 9 6 2" xfId="58916"/>
    <cellStyle name="SAPBEXstdItem 2 9 7" xfId="58917"/>
    <cellStyle name="SAPBEXstdItem 2 9 7 2" xfId="58918"/>
    <cellStyle name="SAPBEXstdItem 2 9 8" xfId="58919"/>
    <cellStyle name="SAPBEXstdItem 2 9_Other Benefits Allocation %" xfId="58920"/>
    <cellStyle name="SAPBEXstdItem 2_401K Summary" xfId="58921"/>
    <cellStyle name="SAPBEXstdItem 20" xfId="58922"/>
    <cellStyle name="SAPBEXstdItem 20 2" xfId="58923"/>
    <cellStyle name="SAPBEXstdItem 20 2 2" xfId="58924"/>
    <cellStyle name="SAPBEXstdItem 20 3" xfId="58925"/>
    <cellStyle name="SAPBEXstdItem 21" xfId="58926"/>
    <cellStyle name="SAPBEXstdItem 21 2" xfId="58927"/>
    <cellStyle name="SAPBEXstdItem 21 2 2" xfId="58928"/>
    <cellStyle name="SAPBEXstdItem 21 3" xfId="58929"/>
    <cellStyle name="SAPBEXstdItem 22" xfId="58930"/>
    <cellStyle name="SAPBEXstdItem 22 2" xfId="58931"/>
    <cellStyle name="SAPBEXstdItem 22 2 2" xfId="58932"/>
    <cellStyle name="SAPBEXstdItem 22 3" xfId="58933"/>
    <cellStyle name="SAPBEXstdItem 23" xfId="58934"/>
    <cellStyle name="SAPBEXstdItem 23 2" xfId="58935"/>
    <cellStyle name="SAPBEXstdItem 23 2 2" xfId="58936"/>
    <cellStyle name="SAPBEXstdItem 23 3" xfId="58937"/>
    <cellStyle name="SAPBEXstdItem 24" xfId="58938"/>
    <cellStyle name="SAPBEXstdItem 24 2" xfId="58939"/>
    <cellStyle name="SAPBEXstdItem 24 2 2" xfId="58940"/>
    <cellStyle name="SAPBEXstdItem 24 3" xfId="58941"/>
    <cellStyle name="SAPBEXstdItem 25" xfId="58942"/>
    <cellStyle name="SAPBEXstdItem 25 2" xfId="58943"/>
    <cellStyle name="SAPBEXstdItem 26" xfId="58944"/>
    <cellStyle name="SAPBEXstdItem 26 2" xfId="58945"/>
    <cellStyle name="SAPBEXstdItem 27" xfId="58946"/>
    <cellStyle name="SAPBEXstdItem 27 2" xfId="58947"/>
    <cellStyle name="SAPBEXstdItem 28" xfId="58948"/>
    <cellStyle name="SAPBEXstdItem 28 2" xfId="58949"/>
    <cellStyle name="SAPBEXstdItem 29" xfId="58950"/>
    <cellStyle name="SAPBEXstdItem 29 2" xfId="58951"/>
    <cellStyle name="SAPBEXstdItem 3" xfId="58952"/>
    <cellStyle name="SAPBEXstdItem 3 10" xfId="58953"/>
    <cellStyle name="SAPBEXstdItem 3 10 2" xfId="58954"/>
    <cellStyle name="SAPBEXstdItem 3 10 2 2" xfId="58955"/>
    <cellStyle name="SAPBEXstdItem 3 10 3" xfId="58956"/>
    <cellStyle name="SAPBEXstdItem 3 11" xfId="58957"/>
    <cellStyle name="SAPBEXstdItem 3 11 2" xfId="58958"/>
    <cellStyle name="SAPBEXstdItem 3 11 2 2" xfId="58959"/>
    <cellStyle name="SAPBEXstdItem 3 11 3" xfId="58960"/>
    <cellStyle name="SAPBEXstdItem 3 12" xfId="58961"/>
    <cellStyle name="SAPBEXstdItem 3 12 2" xfId="58962"/>
    <cellStyle name="SAPBEXstdItem 3 12 2 2" xfId="58963"/>
    <cellStyle name="SAPBEXstdItem 3 12 3" xfId="58964"/>
    <cellStyle name="SAPBEXstdItem 3 13" xfId="58965"/>
    <cellStyle name="SAPBEXstdItem 3 2" xfId="58966"/>
    <cellStyle name="SAPBEXstdItem 3 2 10" xfId="58967"/>
    <cellStyle name="SAPBEXstdItem 3 2 11" xfId="58968"/>
    <cellStyle name="SAPBEXstdItem 3 2 11 2" xfId="58969"/>
    <cellStyle name="SAPBEXstdItem 3 2 11 2 2" xfId="58970"/>
    <cellStyle name="SAPBEXstdItem 3 2 11 3" xfId="58971"/>
    <cellStyle name="SAPBEXstdItem 3 2 12" xfId="58972"/>
    <cellStyle name="SAPBEXstdItem 3 2 2" xfId="58973"/>
    <cellStyle name="SAPBEXstdItem 3 2 2 2" xfId="58974"/>
    <cellStyle name="SAPBEXstdItem 3 2 2 2 2" xfId="58975"/>
    <cellStyle name="SAPBEXstdItem 3 2 2 2 2 2" xfId="58976"/>
    <cellStyle name="SAPBEXstdItem 3 2 2 2 2 2 2" xfId="58977"/>
    <cellStyle name="SAPBEXstdItem 3 2 2 2 2 3" xfId="58978"/>
    <cellStyle name="SAPBEXstdItem 3 2 2 2 3" xfId="58979"/>
    <cellStyle name="SAPBEXstdItem 3 2 2 2 3 2" xfId="58980"/>
    <cellStyle name="SAPBEXstdItem 3 2 2 2 3 2 2" xfId="58981"/>
    <cellStyle name="SAPBEXstdItem 3 2 2 2 3 3" xfId="58982"/>
    <cellStyle name="SAPBEXstdItem 3 2 2 2 4" xfId="58983"/>
    <cellStyle name="SAPBEXstdItem 3 2 2 2 4 2" xfId="58984"/>
    <cellStyle name="SAPBEXstdItem 3 2 2 2 5" xfId="58985"/>
    <cellStyle name="SAPBEXstdItem 3 2 2 2 5 2" xfId="58986"/>
    <cellStyle name="SAPBEXstdItem 3 2 2 2 6" xfId="58987"/>
    <cellStyle name="SAPBEXstdItem 3 2 2 3" xfId="58988"/>
    <cellStyle name="SAPBEXstdItem 3 2 2 3 2" xfId="58989"/>
    <cellStyle name="SAPBEXstdItem 3 2 2 3 2 2" xfId="58990"/>
    <cellStyle name="SAPBEXstdItem 3 2 2 3 2 2 2" xfId="58991"/>
    <cellStyle name="SAPBEXstdItem 3 2 2 3 2 3" xfId="58992"/>
    <cellStyle name="SAPBEXstdItem 3 2 2 3 3" xfId="58993"/>
    <cellStyle name="SAPBEXstdItem 3 2 2 3 3 2" xfId="58994"/>
    <cellStyle name="SAPBEXstdItem 3 2 2 3 3 2 2" xfId="58995"/>
    <cellStyle name="SAPBEXstdItem 3 2 2 3 3 3" xfId="58996"/>
    <cellStyle name="SAPBEXstdItem 3 2 2 3 4" xfId="58997"/>
    <cellStyle name="SAPBEXstdItem 3 2 2 3 4 2" xfId="58998"/>
    <cellStyle name="SAPBEXstdItem 3 2 2 3 5" xfId="58999"/>
    <cellStyle name="SAPBEXstdItem 3 2 2 3 5 2" xfId="59000"/>
    <cellStyle name="SAPBEXstdItem 3 2 2 3 6" xfId="59001"/>
    <cellStyle name="SAPBEXstdItem 3 2 2 4" xfId="59002"/>
    <cellStyle name="SAPBEXstdItem 3 2 2 4 2" xfId="59003"/>
    <cellStyle name="SAPBEXstdItem 3 2 2 4 2 2" xfId="59004"/>
    <cellStyle name="SAPBEXstdItem 3 2 2 4 2 2 2" xfId="59005"/>
    <cellStyle name="SAPBEXstdItem 3 2 2 4 2 3" xfId="59006"/>
    <cellStyle name="SAPBEXstdItem 3 2 2 4 3" xfId="59007"/>
    <cellStyle name="SAPBEXstdItem 3 2 2 4 3 2" xfId="59008"/>
    <cellStyle name="SAPBEXstdItem 3 2 2 4 3 2 2" xfId="59009"/>
    <cellStyle name="SAPBEXstdItem 3 2 2 4 3 3" xfId="59010"/>
    <cellStyle name="SAPBEXstdItem 3 2 2 4 4" xfId="59011"/>
    <cellStyle name="SAPBEXstdItem 3 2 2 4 4 2" xfId="59012"/>
    <cellStyle name="SAPBEXstdItem 3 2 2 4 5" xfId="59013"/>
    <cellStyle name="SAPBEXstdItem 3 2 2 4 5 2" xfId="59014"/>
    <cellStyle name="SAPBEXstdItem 3 2 2 4 6" xfId="59015"/>
    <cellStyle name="SAPBEXstdItem 3 2 2 5" xfId="59016"/>
    <cellStyle name="SAPBEXstdItem 3 2 2 5 2" xfId="59017"/>
    <cellStyle name="SAPBEXstdItem 3 2 2 5 2 2" xfId="59018"/>
    <cellStyle name="SAPBEXstdItem 3 2 2 5 3" xfId="59019"/>
    <cellStyle name="SAPBEXstdItem 3 2 2 6" xfId="59020"/>
    <cellStyle name="SAPBEXstdItem 3 2 2_Other Benefits Allocation %" xfId="59021"/>
    <cellStyle name="SAPBEXstdItem 3 2 3" xfId="59022"/>
    <cellStyle name="SAPBEXstdItem 3 2 3 2" xfId="59023"/>
    <cellStyle name="SAPBEXstdItem 3 2 3 2 2" xfId="59024"/>
    <cellStyle name="SAPBEXstdItem 3 2 3 2 2 2" xfId="59025"/>
    <cellStyle name="SAPBEXstdItem 3 2 3 2 2 2 2" xfId="59026"/>
    <cellStyle name="SAPBEXstdItem 3 2 3 2 2 3" xfId="59027"/>
    <cellStyle name="SAPBEXstdItem 3 2 3 2 3" xfId="59028"/>
    <cellStyle name="SAPBEXstdItem 3 2 3 2 3 2" xfId="59029"/>
    <cellStyle name="SAPBEXstdItem 3 2 3 2 3 2 2" xfId="59030"/>
    <cellStyle name="SAPBEXstdItem 3 2 3 2 3 3" xfId="59031"/>
    <cellStyle name="SAPBEXstdItem 3 2 3 2 4" xfId="59032"/>
    <cellStyle name="SAPBEXstdItem 3 2 3 2 4 2" xfId="59033"/>
    <cellStyle name="SAPBEXstdItem 3 2 3 2 5" xfId="59034"/>
    <cellStyle name="SAPBEXstdItem 3 2 3 2 5 2" xfId="59035"/>
    <cellStyle name="SAPBEXstdItem 3 2 3 2 6" xfId="59036"/>
    <cellStyle name="SAPBEXstdItem 3 2 3 3" xfId="59037"/>
    <cellStyle name="SAPBEXstdItem 3 2 3 3 2" xfId="59038"/>
    <cellStyle name="SAPBEXstdItem 3 2 3 3 2 2" xfId="59039"/>
    <cellStyle name="SAPBEXstdItem 3 2 3 3 2 2 2" xfId="59040"/>
    <cellStyle name="SAPBEXstdItem 3 2 3 3 2 3" xfId="59041"/>
    <cellStyle name="SAPBEXstdItem 3 2 3 3 3" xfId="59042"/>
    <cellStyle name="SAPBEXstdItem 3 2 3 3 3 2" xfId="59043"/>
    <cellStyle name="SAPBEXstdItem 3 2 3 3 3 2 2" xfId="59044"/>
    <cellStyle name="SAPBEXstdItem 3 2 3 3 3 3" xfId="59045"/>
    <cellStyle name="SAPBEXstdItem 3 2 3 3 4" xfId="59046"/>
    <cellStyle name="SAPBEXstdItem 3 2 3 3 4 2" xfId="59047"/>
    <cellStyle name="SAPBEXstdItem 3 2 3 3 5" xfId="59048"/>
    <cellStyle name="SAPBEXstdItem 3 2 3 3 5 2" xfId="59049"/>
    <cellStyle name="SAPBEXstdItem 3 2 3 3 6" xfId="59050"/>
    <cellStyle name="SAPBEXstdItem 3 2 3 4" xfId="59051"/>
    <cellStyle name="SAPBEXstdItem 3 2 3 4 2" xfId="59052"/>
    <cellStyle name="SAPBEXstdItem 3 2 3 4 2 2" xfId="59053"/>
    <cellStyle name="SAPBEXstdItem 3 2 3 4 3" xfId="59054"/>
    <cellStyle name="SAPBEXstdItem 3 2 3 5" xfId="59055"/>
    <cellStyle name="SAPBEXstdItem 3 2 3 5 2" xfId="59056"/>
    <cellStyle name="SAPBEXstdItem 3 2 3 5 2 2" xfId="59057"/>
    <cellStyle name="SAPBEXstdItem 3 2 3 5 3" xfId="59058"/>
    <cellStyle name="SAPBEXstdItem 3 2 3 6" xfId="59059"/>
    <cellStyle name="SAPBEXstdItem 3 2 3 6 2" xfId="59060"/>
    <cellStyle name="SAPBEXstdItem 3 2 3 7" xfId="59061"/>
    <cellStyle name="SAPBEXstdItem 3 2 3 7 2" xfId="59062"/>
    <cellStyle name="SAPBEXstdItem 3 2 3 8" xfId="59063"/>
    <cellStyle name="SAPBEXstdItem 3 2 3_Other Benefits Allocation %" xfId="59064"/>
    <cellStyle name="SAPBEXstdItem 3 2 4" xfId="59065"/>
    <cellStyle name="SAPBEXstdItem 3 2 4 2" xfId="59066"/>
    <cellStyle name="SAPBEXstdItem 3 2 4 2 2" xfId="59067"/>
    <cellStyle name="SAPBEXstdItem 3 2 4 2 3" xfId="59068"/>
    <cellStyle name="SAPBEXstdItem 3 2 4 3" xfId="59069"/>
    <cellStyle name="SAPBEXstdItem 3 2 4 4" xfId="59070"/>
    <cellStyle name="SAPBEXstdItem 3 2 5" xfId="59071"/>
    <cellStyle name="SAPBEXstdItem 3 2 5 2" xfId="59072"/>
    <cellStyle name="SAPBEXstdItem 3 2 5 2 2" xfId="59073"/>
    <cellStyle name="SAPBEXstdItem 3 2 5 2 3" xfId="59074"/>
    <cellStyle name="SAPBEXstdItem 3 2 5 3" xfId="59075"/>
    <cellStyle name="SAPBEXstdItem 3 2 5 4" xfId="59076"/>
    <cellStyle name="SAPBEXstdItem 3 2 6" xfId="59077"/>
    <cellStyle name="SAPBEXstdItem 3 2 6 2" xfId="59078"/>
    <cellStyle name="SAPBEXstdItem 3 2 6 2 2" xfId="59079"/>
    <cellStyle name="SAPBEXstdItem 3 2 6 2 3" xfId="59080"/>
    <cellStyle name="SAPBEXstdItem 3 2 6 3" xfId="59081"/>
    <cellStyle name="SAPBEXstdItem 3 2 6 4" xfId="59082"/>
    <cellStyle name="SAPBEXstdItem 3 2 7" xfId="59083"/>
    <cellStyle name="SAPBEXstdItem 3 2 7 2" xfId="59084"/>
    <cellStyle name="SAPBEXstdItem 3 2 7 3" xfId="59085"/>
    <cellStyle name="SAPBEXstdItem 3 2 8" xfId="59086"/>
    <cellStyle name="SAPBEXstdItem 3 2 9" xfId="59087"/>
    <cellStyle name="SAPBEXstdItem 3 2_401K Summary" xfId="59088"/>
    <cellStyle name="SAPBEXstdItem 3 3" xfId="59089"/>
    <cellStyle name="SAPBEXstdItem 3 3 2" xfId="59090"/>
    <cellStyle name="SAPBEXstdItem 3 3 2 2" xfId="59091"/>
    <cellStyle name="SAPBEXstdItem 3 3 2 2 2" xfId="59092"/>
    <cellStyle name="SAPBEXstdItem 3 3 2 2 2 2" xfId="59093"/>
    <cellStyle name="SAPBEXstdItem 3 3 2 2 2 2 2" xfId="59094"/>
    <cellStyle name="SAPBEXstdItem 3 3 2 2 2 3" xfId="59095"/>
    <cellStyle name="SAPBEXstdItem 3 3 2 2 3" xfId="59096"/>
    <cellStyle name="SAPBEXstdItem 3 3 2 2 3 2" xfId="59097"/>
    <cellStyle name="SAPBEXstdItem 3 3 2 2 3 2 2" xfId="59098"/>
    <cellStyle name="SAPBEXstdItem 3 3 2 2 3 3" xfId="59099"/>
    <cellStyle name="SAPBEXstdItem 3 3 2 2 4" xfId="59100"/>
    <cellStyle name="SAPBEXstdItem 3 3 2 2 4 2" xfId="59101"/>
    <cellStyle name="SAPBEXstdItem 3 3 2 2 5" xfId="59102"/>
    <cellStyle name="SAPBEXstdItem 3 3 2 2 5 2" xfId="59103"/>
    <cellStyle name="SAPBEXstdItem 3 3 2 2 6" xfId="59104"/>
    <cellStyle name="SAPBEXstdItem 3 3 2 3" xfId="59105"/>
    <cellStyle name="SAPBEXstdItem 3 3 2 3 2" xfId="59106"/>
    <cellStyle name="SAPBEXstdItem 3 3 2 3 2 2" xfId="59107"/>
    <cellStyle name="SAPBEXstdItem 3 3 2 3 2 2 2" xfId="59108"/>
    <cellStyle name="SAPBEXstdItem 3 3 2 3 2 3" xfId="59109"/>
    <cellStyle name="SAPBEXstdItem 3 3 2 3 3" xfId="59110"/>
    <cellStyle name="SAPBEXstdItem 3 3 2 3 3 2" xfId="59111"/>
    <cellStyle name="SAPBEXstdItem 3 3 2 3 3 2 2" xfId="59112"/>
    <cellStyle name="SAPBEXstdItem 3 3 2 3 3 3" xfId="59113"/>
    <cellStyle name="SAPBEXstdItem 3 3 2 3 4" xfId="59114"/>
    <cellStyle name="SAPBEXstdItem 3 3 2 3 4 2" xfId="59115"/>
    <cellStyle name="SAPBEXstdItem 3 3 2 3 5" xfId="59116"/>
    <cellStyle name="SAPBEXstdItem 3 3 2 3 5 2" xfId="59117"/>
    <cellStyle name="SAPBEXstdItem 3 3 2 3 6" xfId="59118"/>
    <cellStyle name="SAPBEXstdItem 3 3 2 4" xfId="59119"/>
    <cellStyle name="SAPBEXstdItem 3 3 2 4 2" xfId="59120"/>
    <cellStyle name="SAPBEXstdItem 3 3 2 4 2 2" xfId="59121"/>
    <cellStyle name="SAPBEXstdItem 3 3 2 4 2 2 2" xfId="59122"/>
    <cellStyle name="SAPBEXstdItem 3 3 2 4 2 3" xfId="59123"/>
    <cellStyle name="SAPBEXstdItem 3 3 2 4 3" xfId="59124"/>
    <cellStyle name="SAPBEXstdItem 3 3 2 4 3 2" xfId="59125"/>
    <cellStyle name="SAPBEXstdItem 3 3 2 4 3 2 2" xfId="59126"/>
    <cellStyle name="SAPBEXstdItem 3 3 2 4 3 3" xfId="59127"/>
    <cellStyle name="SAPBEXstdItem 3 3 2 4 4" xfId="59128"/>
    <cellStyle name="SAPBEXstdItem 3 3 2 4 4 2" xfId="59129"/>
    <cellStyle name="SAPBEXstdItem 3 3 2 4 5" xfId="59130"/>
    <cellStyle name="SAPBEXstdItem 3 3 2 4 5 2" xfId="59131"/>
    <cellStyle name="SAPBEXstdItem 3 3 2 4 6" xfId="59132"/>
    <cellStyle name="SAPBEXstdItem 3 3 2 5" xfId="59133"/>
    <cellStyle name="SAPBEXstdItem 3 3 2 5 2" xfId="59134"/>
    <cellStyle name="SAPBEXstdItem 3 3 2 5 2 2" xfId="59135"/>
    <cellStyle name="SAPBEXstdItem 3 3 2 5 3" xfId="59136"/>
    <cellStyle name="SAPBEXstdItem 3 3 2 6" xfId="59137"/>
    <cellStyle name="SAPBEXstdItem 3 3 2_Other Benefits Allocation %" xfId="59138"/>
    <cellStyle name="SAPBEXstdItem 3 3 3" xfId="59139"/>
    <cellStyle name="SAPBEXstdItem 3 3 3 2" xfId="59140"/>
    <cellStyle name="SAPBEXstdItem 3 3 3 2 2" xfId="59141"/>
    <cellStyle name="SAPBEXstdItem 3 3 3 2 2 2" xfId="59142"/>
    <cellStyle name="SAPBEXstdItem 3 3 3 2 2 2 2" xfId="59143"/>
    <cellStyle name="SAPBEXstdItem 3 3 3 2 2 3" xfId="59144"/>
    <cellStyle name="SAPBEXstdItem 3 3 3 2 3" xfId="59145"/>
    <cellStyle name="SAPBEXstdItem 3 3 3 2 3 2" xfId="59146"/>
    <cellStyle name="SAPBEXstdItem 3 3 3 2 3 2 2" xfId="59147"/>
    <cellStyle name="SAPBEXstdItem 3 3 3 2 3 3" xfId="59148"/>
    <cellStyle name="SAPBEXstdItem 3 3 3 2 4" xfId="59149"/>
    <cellStyle name="SAPBEXstdItem 3 3 3 2 4 2" xfId="59150"/>
    <cellStyle name="SAPBEXstdItem 3 3 3 2 5" xfId="59151"/>
    <cellStyle name="SAPBEXstdItem 3 3 3 2 5 2" xfId="59152"/>
    <cellStyle name="SAPBEXstdItem 3 3 3 2 6" xfId="59153"/>
    <cellStyle name="SAPBEXstdItem 3 3 3 3" xfId="59154"/>
    <cellStyle name="SAPBEXstdItem 3 3 3 3 2" xfId="59155"/>
    <cellStyle name="SAPBEXstdItem 3 3 3 3 2 2" xfId="59156"/>
    <cellStyle name="SAPBEXstdItem 3 3 3 3 2 2 2" xfId="59157"/>
    <cellStyle name="SAPBEXstdItem 3 3 3 3 2 3" xfId="59158"/>
    <cellStyle name="SAPBEXstdItem 3 3 3 3 3" xfId="59159"/>
    <cellStyle name="SAPBEXstdItem 3 3 3 3 3 2" xfId="59160"/>
    <cellStyle name="SAPBEXstdItem 3 3 3 3 3 2 2" xfId="59161"/>
    <cellStyle name="SAPBEXstdItem 3 3 3 3 3 3" xfId="59162"/>
    <cellStyle name="SAPBEXstdItem 3 3 3 3 4" xfId="59163"/>
    <cellStyle name="SAPBEXstdItem 3 3 3 3 4 2" xfId="59164"/>
    <cellStyle name="SAPBEXstdItem 3 3 3 3 5" xfId="59165"/>
    <cellStyle name="SAPBEXstdItem 3 3 3 3 5 2" xfId="59166"/>
    <cellStyle name="SAPBEXstdItem 3 3 3 3 6" xfId="59167"/>
    <cellStyle name="SAPBEXstdItem 3 3 3 4" xfId="59168"/>
    <cellStyle name="SAPBEXstdItem 3 3 3 4 2" xfId="59169"/>
    <cellStyle name="SAPBEXstdItem 3 3 3 4 2 2" xfId="59170"/>
    <cellStyle name="SAPBEXstdItem 3 3 3 4 3" xfId="59171"/>
    <cellStyle name="SAPBEXstdItem 3 3 3 5" xfId="59172"/>
    <cellStyle name="SAPBEXstdItem 3 3 3 5 2" xfId="59173"/>
    <cellStyle name="SAPBEXstdItem 3 3 3 5 2 2" xfId="59174"/>
    <cellStyle name="SAPBEXstdItem 3 3 3 5 3" xfId="59175"/>
    <cellStyle name="SAPBEXstdItem 3 3 3 6" xfId="59176"/>
    <cellStyle name="SAPBEXstdItem 3 3 3 6 2" xfId="59177"/>
    <cellStyle name="SAPBEXstdItem 3 3 3 7" xfId="59178"/>
    <cellStyle name="SAPBEXstdItem 3 3 3 7 2" xfId="59179"/>
    <cellStyle name="SAPBEXstdItem 3 3 3 8" xfId="59180"/>
    <cellStyle name="SAPBEXstdItem 3 3 3_Other Benefits Allocation %" xfId="59181"/>
    <cellStyle name="SAPBEXstdItem 3 3 4" xfId="59182"/>
    <cellStyle name="SAPBEXstdItem 3 3 4 2" xfId="59183"/>
    <cellStyle name="SAPBEXstdItem 3 3 4 2 2" xfId="59184"/>
    <cellStyle name="SAPBEXstdItem 3 3 4 2 3" xfId="59185"/>
    <cellStyle name="SAPBEXstdItem 3 3 4 3" xfId="59186"/>
    <cellStyle name="SAPBEXstdItem 3 3 4 4" xfId="59187"/>
    <cellStyle name="SAPBEXstdItem 3 3 5" xfId="59188"/>
    <cellStyle name="SAPBEXstdItem 3 3 5 2" xfId="59189"/>
    <cellStyle name="SAPBEXstdItem 3 3 5 2 2" xfId="59190"/>
    <cellStyle name="SAPBEXstdItem 3 3 5 2 3" xfId="59191"/>
    <cellStyle name="SAPBEXstdItem 3 3 5 3" xfId="59192"/>
    <cellStyle name="SAPBEXstdItem 3 3 5 4" xfId="59193"/>
    <cellStyle name="SAPBEXstdItem 3 3 6" xfId="59194"/>
    <cellStyle name="SAPBEXstdItem 3 3 6 2" xfId="59195"/>
    <cellStyle name="SAPBEXstdItem 3 3 6 2 2" xfId="59196"/>
    <cellStyle name="SAPBEXstdItem 3 3 6 2 3" xfId="59197"/>
    <cellStyle name="SAPBEXstdItem 3 3 6 3" xfId="59198"/>
    <cellStyle name="SAPBEXstdItem 3 3 6 4" xfId="59199"/>
    <cellStyle name="SAPBEXstdItem 3 3 7" xfId="59200"/>
    <cellStyle name="SAPBEXstdItem 3 3 7 2" xfId="59201"/>
    <cellStyle name="SAPBEXstdItem 3 3 7 3" xfId="59202"/>
    <cellStyle name="SAPBEXstdItem 3 3 8" xfId="59203"/>
    <cellStyle name="SAPBEXstdItem 3 3 9" xfId="59204"/>
    <cellStyle name="SAPBEXstdItem 3 3_401K Summary" xfId="59205"/>
    <cellStyle name="SAPBEXstdItem 3 4" xfId="59206"/>
    <cellStyle name="SAPBEXstdItem 3 4 2" xfId="59207"/>
    <cellStyle name="SAPBEXstdItem 3 4 2 2" xfId="59208"/>
    <cellStyle name="SAPBEXstdItem 3 4 2 2 2" xfId="59209"/>
    <cellStyle name="SAPBEXstdItem 3 4 2 2 2 2" xfId="59210"/>
    <cellStyle name="SAPBEXstdItem 3 4 2 2 3" xfId="59211"/>
    <cellStyle name="SAPBEXstdItem 3 4 2 3" xfId="59212"/>
    <cellStyle name="SAPBEXstdItem 3 4 2 3 2" xfId="59213"/>
    <cellStyle name="SAPBEXstdItem 3 4 2 3 2 2" xfId="59214"/>
    <cellStyle name="SAPBEXstdItem 3 4 2 3 3" xfId="59215"/>
    <cellStyle name="SAPBEXstdItem 3 4 2 4" xfId="59216"/>
    <cellStyle name="SAPBEXstdItem 3 4 2 4 2" xfId="59217"/>
    <cellStyle name="SAPBEXstdItem 3 4 2 5" xfId="59218"/>
    <cellStyle name="SAPBEXstdItem 3 4 2 5 2" xfId="59219"/>
    <cellStyle name="SAPBEXstdItem 3 4 2 6" xfId="59220"/>
    <cellStyle name="SAPBEXstdItem 3 4 3" xfId="59221"/>
    <cellStyle name="SAPBEXstdItem 3 4 3 2" xfId="59222"/>
    <cellStyle name="SAPBEXstdItem 3 4 3 2 2" xfId="59223"/>
    <cellStyle name="SAPBEXstdItem 3 4 3 2 2 2" xfId="59224"/>
    <cellStyle name="SAPBEXstdItem 3 4 3 2 3" xfId="59225"/>
    <cellStyle name="SAPBEXstdItem 3 4 3 3" xfId="59226"/>
    <cellStyle name="SAPBEXstdItem 3 4 3 3 2" xfId="59227"/>
    <cellStyle name="SAPBEXstdItem 3 4 3 3 2 2" xfId="59228"/>
    <cellStyle name="SAPBEXstdItem 3 4 3 3 3" xfId="59229"/>
    <cellStyle name="SAPBEXstdItem 3 4 3 4" xfId="59230"/>
    <cellStyle name="SAPBEXstdItem 3 4 3 4 2" xfId="59231"/>
    <cellStyle name="SAPBEXstdItem 3 4 3 5" xfId="59232"/>
    <cellStyle name="SAPBEXstdItem 3 4 3 5 2" xfId="59233"/>
    <cellStyle name="SAPBEXstdItem 3 4 3 6" xfId="59234"/>
    <cellStyle name="SAPBEXstdItem 3 4 4" xfId="59235"/>
    <cellStyle name="SAPBEXstdItem 3 4 4 2" xfId="59236"/>
    <cellStyle name="SAPBEXstdItem 3 4 4 2 2" xfId="59237"/>
    <cellStyle name="SAPBEXstdItem 3 4 4 2 2 2" xfId="59238"/>
    <cellStyle name="SAPBEXstdItem 3 4 4 2 3" xfId="59239"/>
    <cellStyle name="SAPBEXstdItem 3 4 4 3" xfId="59240"/>
    <cellStyle name="SAPBEXstdItem 3 4 4 3 2" xfId="59241"/>
    <cellStyle name="SAPBEXstdItem 3 4 4 3 2 2" xfId="59242"/>
    <cellStyle name="SAPBEXstdItem 3 4 4 3 3" xfId="59243"/>
    <cellStyle name="SAPBEXstdItem 3 4 4 4" xfId="59244"/>
    <cellStyle name="SAPBEXstdItem 3 4 4 4 2" xfId="59245"/>
    <cellStyle name="SAPBEXstdItem 3 4 4 5" xfId="59246"/>
    <cellStyle name="SAPBEXstdItem 3 4 4 5 2" xfId="59247"/>
    <cellStyle name="SAPBEXstdItem 3 4 4 6" xfId="59248"/>
    <cellStyle name="SAPBEXstdItem 3 4 5" xfId="59249"/>
    <cellStyle name="SAPBEXstdItem 3 4 5 2" xfId="59250"/>
    <cellStyle name="SAPBEXstdItem 3 4 5 2 2" xfId="59251"/>
    <cellStyle name="SAPBEXstdItem 3 4 5 2 3" xfId="59252"/>
    <cellStyle name="SAPBEXstdItem 3 4 5 3" xfId="59253"/>
    <cellStyle name="SAPBEXstdItem 3 4 5 4" xfId="59254"/>
    <cellStyle name="SAPBEXstdItem 3 4 6" xfId="59255"/>
    <cellStyle name="SAPBEXstdItem 3 4 6 2" xfId="59256"/>
    <cellStyle name="SAPBEXstdItem 3 4 6 2 2" xfId="59257"/>
    <cellStyle name="SAPBEXstdItem 3 4 6 2 3" xfId="59258"/>
    <cellStyle name="SAPBEXstdItem 3 4 6 3" xfId="59259"/>
    <cellStyle name="SAPBEXstdItem 3 4 6 4" xfId="59260"/>
    <cellStyle name="SAPBEXstdItem 3 4 7" xfId="59261"/>
    <cellStyle name="SAPBEXstdItem 3 4 7 2" xfId="59262"/>
    <cellStyle name="SAPBEXstdItem 3 4 7 3" xfId="59263"/>
    <cellStyle name="SAPBEXstdItem 3 4 8" xfId="59264"/>
    <cellStyle name="SAPBEXstdItem 3 4 9" xfId="59265"/>
    <cellStyle name="SAPBEXstdItem 3 4_Other Benefits Allocation %" xfId="59266"/>
    <cellStyle name="SAPBEXstdItem 3 5" xfId="59267"/>
    <cellStyle name="SAPBEXstdItem 3 5 2" xfId="59268"/>
    <cellStyle name="SAPBEXstdItem 3 5 2 2" xfId="59269"/>
    <cellStyle name="SAPBEXstdItem 3 5 2 3" xfId="59270"/>
    <cellStyle name="SAPBEXstdItem 3 5 3" xfId="59271"/>
    <cellStyle name="SAPBEXstdItem 3 5 4" xfId="59272"/>
    <cellStyle name="SAPBEXstdItem 3 6" xfId="59273"/>
    <cellStyle name="SAPBEXstdItem 3 6 2" xfId="59274"/>
    <cellStyle name="SAPBEXstdItem 3 6 2 2" xfId="59275"/>
    <cellStyle name="SAPBEXstdItem 3 6 2 3" xfId="59276"/>
    <cellStyle name="SAPBEXstdItem 3 6 3" xfId="59277"/>
    <cellStyle name="SAPBEXstdItem 3 6 4" xfId="59278"/>
    <cellStyle name="SAPBEXstdItem 3 7" xfId="59279"/>
    <cellStyle name="SAPBEXstdItem 3 7 2" xfId="59280"/>
    <cellStyle name="SAPBEXstdItem 3 7 2 2" xfId="59281"/>
    <cellStyle name="SAPBEXstdItem 3 7 2 3" xfId="59282"/>
    <cellStyle name="SAPBEXstdItem 3 7 3" xfId="59283"/>
    <cellStyle name="SAPBEXstdItem 3 7 4" xfId="59284"/>
    <cellStyle name="SAPBEXstdItem 3 8" xfId="59285"/>
    <cellStyle name="SAPBEXstdItem 3 8 2" xfId="59286"/>
    <cellStyle name="SAPBEXstdItem 3 8 2 2" xfId="59287"/>
    <cellStyle name="SAPBEXstdItem 3 8 2 3" xfId="59288"/>
    <cellStyle name="SAPBEXstdItem 3 8 3" xfId="59289"/>
    <cellStyle name="SAPBEXstdItem 3 8 4" xfId="59290"/>
    <cellStyle name="SAPBEXstdItem 3 9" xfId="59291"/>
    <cellStyle name="SAPBEXstdItem 3 9 2" xfId="59292"/>
    <cellStyle name="SAPBEXstdItem 3 9 2 2" xfId="59293"/>
    <cellStyle name="SAPBEXstdItem 3 9 2 2 2" xfId="59294"/>
    <cellStyle name="SAPBEXstdItem 3 9 2 2 2 2" xfId="59295"/>
    <cellStyle name="SAPBEXstdItem 3 9 2 2 3" xfId="59296"/>
    <cellStyle name="SAPBEXstdItem 3 9 2 3" xfId="59297"/>
    <cellStyle name="SAPBEXstdItem 3 9 2 3 2" xfId="59298"/>
    <cellStyle name="SAPBEXstdItem 3 9 2 3 2 2" xfId="59299"/>
    <cellStyle name="SAPBEXstdItem 3 9 2 3 3" xfId="59300"/>
    <cellStyle name="SAPBEXstdItem 3 9 2 4" xfId="59301"/>
    <cellStyle name="SAPBEXstdItem 3 9 2 4 2" xfId="59302"/>
    <cellStyle name="SAPBEXstdItem 3 9 2 5" xfId="59303"/>
    <cellStyle name="SAPBEXstdItem 3 9 2 5 2" xfId="59304"/>
    <cellStyle name="SAPBEXstdItem 3 9 2 6" xfId="59305"/>
    <cellStyle name="SAPBEXstdItem 3 9 3" xfId="59306"/>
    <cellStyle name="SAPBEXstdItem 3 9 3 2" xfId="59307"/>
    <cellStyle name="SAPBEXstdItem 3 9 3 2 2" xfId="59308"/>
    <cellStyle name="SAPBEXstdItem 3 9 3 2 2 2" xfId="59309"/>
    <cellStyle name="SAPBEXstdItem 3 9 3 2 3" xfId="59310"/>
    <cellStyle name="SAPBEXstdItem 3 9 3 3" xfId="59311"/>
    <cellStyle name="SAPBEXstdItem 3 9 3 3 2" xfId="59312"/>
    <cellStyle name="SAPBEXstdItem 3 9 3 3 2 2" xfId="59313"/>
    <cellStyle name="SAPBEXstdItem 3 9 3 3 3" xfId="59314"/>
    <cellStyle name="SAPBEXstdItem 3 9 3 4" xfId="59315"/>
    <cellStyle name="SAPBEXstdItem 3 9 3 4 2" xfId="59316"/>
    <cellStyle name="SAPBEXstdItem 3 9 3 5" xfId="59317"/>
    <cellStyle name="SAPBEXstdItem 3 9 3 5 2" xfId="59318"/>
    <cellStyle name="SAPBEXstdItem 3 9 3 6" xfId="59319"/>
    <cellStyle name="SAPBEXstdItem 3 9 4" xfId="59320"/>
    <cellStyle name="SAPBEXstdItem 3 9 4 2" xfId="59321"/>
    <cellStyle name="SAPBEXstdItem 3 9 4 2 2" xfId="59322"/>
    <cellStyle name="SAPBEXstdItem 3 9 4 3" xfId="59323"/>
    <cellStyle name="SAPBEXstdItem 3 9 5" xfId="59324"/>
    <cellStyle name="SAPBEXstdItem 3 9 5 2" xfId="59325"/>
    <cellStyle name="SAPBEXstdItem 3 9 5 2 2" xfId="59326"/>
    <cellStyle name="SAPBEXstdItem 3 9 5 3" xfId="59327"/>
    <cellStyle name="SAPBEXstdItem 3 9 6" xfId="59328"/>
    <cellStyle name="SAPBEXstdItem 3 9 6 2" xfId="59329"/>
    <cellStyle name="SAPBEXstdItem 3 9 7" xfId="59330"/>
    <cellStyle name="SAPBEXstdItem 3 9 7 2" xfId="59331"/>
    <cellStyle name="SAPBEXstdItem 3 9 8" xfId="59332"/>
    <cellStyle name="SAPBEXstdItem 3 9_Other Benefits Allocation %" xfId="59333"/>
    <cellStyle name="SAPBEXstdItem 3_401K Summary" xfId="59334"/>
    <cellStyle name="SAPBEXstdItem 30" xfId="59335"/>
    <cellStyle name="SAPBEXstdItem 30 2" xfId="59336"/>
    <cellStyle name="SAPBEXstdItem 31" xfId="59337"/>
    <cellStyle name="SAPBEXstdItem 31 2" xfId="59338"/>
    <cellStyle name="SAPBEXstdItem 32" xfId="59339"/>
    <cellStyle name="SAPBEXstdItem 32 2" xfId="59340"/>
    <cellStyle name="SAPBEXstdItem 33" xfId="59341"/>
    <cellStyle name="SAPBEXstdItem 33 2" xfId="59342"/>
    <cellStyle name="SAPBEXstdItem 34" xfId="59343"/>
    <cellStyle name="SAPBEXstdItem 34 2" xfId="59344"/>
    <cellStyle name="SAPBEXstdItem 35" xfId="59345"/>
    <cellStyle name="SAPBEXstdItem 36" xfId="59346"/>
    <cellStyle name="SAPBEXstdItem 37" xfId="59347"/>
    <cellStyle name="SAPBEXstdItem 38" xfId="59348"/>
    <cellStyle name="SAPBEXstdItem 39" xfId="59349"/>
    <cellStyle name="SAPBEXstdItem 4" xfId="59350"/>
    <cellStyle name="SAPBEXstdItem 4 10" xfId="59351"/>
    <cellStyle name="SAPBEXstdItem 4 10 2" xfId="59352"/>
    <cellStyle name="SAPBEXstdItem 4 10 2 2" xfId="59353"/>
    <cellStyle name="SAPBEXstdItem 4 10 3" xfId="59354"/>
    <cellStyle name="SAPBEXstdItem 4 11" xfId="59355"/>
    <cellStyle name="SAPBEXstdItem 4 2" xfId="59356"/>
    <cellStyle name="SAPBEXstdItem 4 2 2" xfId="59357"/>
    <cellStyle name="SAPBEXstdItem 4 2 2 2" xfId="59358"/>
    <cellStyle name="SAPBEXstdItem 4 2 2 2 2" xfId="59359"/>
    <cellStyle name="SAPBEXstdItem 4 2 2 2 2 2" xfId="59360"/>
    <cellStyle name="SAPBEXstdItem 4 2 2 2 3" xfId="59361"/>
    <cellStyle name="SAPBEXstdItem 4 2 2 3" xfId="59362"/>
    <cellStyle name="SAPBEXstdItem 4 2 2 3 2" xfId="59363"/>
    <cellStyle name="SAPBEXstdItem 4 2 2 3 2 2" xfId="59364"/>
    <cellStyle name="SAPBEXstdItem 4 2 2 3 3" xfId="59365"/>
    <cellStyle name="SAPBEXstdItem 4 2 2 4" xfId="59366"/>
    <cellStyle name="SAPBEXstdItem 4 2 2 4 2" xfId="59367"/>
    <cellStyle name="SAPBEXstdItem 4 2 2 5" xfId="59368"/>
    <cellStyle name="SAPBEXstdItem 4 2 2 5 2" xfId="59369"/>
    <cellStyle name="SAPBEXstdItem 4 2 2 6" xfId="59370"/>
    <cellStyle name="SAPBEXstdItem 4 2 3" xfId="59371"/>
    <cellStyle name="SAPBEXstdItem 4 2 3 2" xfId="59372"/>
    <cellStyle name="SAPBEXstdItem 4 2 3 2 2" xfId="59373"/>
    <cellStyle name="SAPBEXstdItem 4 2 3 2 2 2" xfId="59374"/>
    <cellStyle name="SAPBEXstdItem 4 2 3 2 3" xfId="59375"/>
    <cellStyle name="SAPBEXstdItem 4 2 3 3" xfId="59376"/>
    <cellStyle name="SAPBEXstdItem 4 2 3 3 2" xfId="59377"/>
    <cellStyle name="SAPBEXstdItem 4 2 3 3 2 2" xfId="59378"/>
    <cellStyle name="SAPBEXstdItem 4 2 3 3 3" xfId="59379"/>
    <cellStyle name="SAPBEXstdItem 4 2 3 4" xfId="59380"/>
    <cellStyle name="SAPBEXstdItem 4 2 3 4 2" xfId="59381"/>
    <cellStyle name="SAPBEXstdItem 4 2 3 5" xfId="59382"/>
    <cellStyle name="SAPBEXstdItem 4 2 3 5 2" xfId="59383"/>
    <cellStyle name="SAPBEXstdItem 4 2 3 6" xfId="59384"/>
    <cellStyle name="SAPBEXstdItem 4 2 4" xfId="59385"/>
    <cellStyle name="SAPBEXstdItem 4 2 4 2" xfId="59386"/>
    <cellStyle name="SAPBEXstdItem 4 2 4 2 2" xfId="59387"/>
    <cellStyle name="SAPBEXstdItem 4 2 4 2 2 2" xfId="59388"/>
    <cellStyle name="SAPBEXstdItem 4 2 4 2 3" xfId="59389"/>
    <cellStyle name="SAPBEXstdItem 4 2 4 3" xfId="59390"/>
    <cellStyle name="SAPBEXstdItem 4 2 4 3 2" xfId="59391"/>
    <cellStyle name="SAPBEXstdItem 4 2 4 3 2 2" xfId="59392"/>
    <cellStyle name="SAPBEXstdItem 4 2 4 3 3" xfId="59393"/>
    <cellStyle name="SAPBEXstdItem 4 2 4 4" xfId="59394"/>
    <cellStyle name="SAPBEXstdItem 4 2 4 4 2" xfId="59395"/>
    <cellStyle name="SAPBEXstdItem 4 2 4 5" xfId="59396"/>
    <cellStyle name="SAPBEXstdItem 4 2 4 5 2" xfId="59397"/>
    <cellStyle name="SAPBEXstdItem 4 2 4 6" xfId="59398"/>
    <cellStyle name="SAPBEXstdItem 4 2 5" xfId="59399"/>
    <cellStyle name="SAPBEXstdItem 4 2 5 2" xfId="59400"/>
    <cellStyle name="SAPBEXstdItem 4 2 5 2 2" xfId="59401"/>
    <cellStyle name="SAPBEXstdItem 4 2 5 3" xfId="59402"/>
    <cellStyle name="SAPBEXstdItem 4 2 6" xfId="59403"/>
    <cellStyle name="SAPBEXstdItem 4 2_Other Benefits Allocation %" xfId="59404"/>
    <cellStyle name="SAPBEXstdItem 4 3" xfId="59405"/>
    <cellStyle name="SAPBEXstdItem 4 3 2" xfId="59406"/>
    <cellStyle name="SAPBEXstdItem 4 3 2 2" xfId="59407"/>
    <cellStyle name="SAPBEXstdItem 4 3 2 3" xfId="59408"/>
    <cellStyle name="SAPBEXstdItem 4 3 3" xfId="59409"/>
    <cellStyle name="SAPBEXstdItem 4 3 4" xfId="59410"/>
    <cellStyle name="SAPBEXstdItem 4 3_Other Benefits Allocation %" xfId="59411"/>
    <cellStyle name="SAPBEXstdItem 4 4" xfId="59412"/>
    <cellStyle name="SAPBEXstdItem 4 4 2" xfId="59413"/>
    <cellStyle name="SAPBEXstdItem 4 4 2 2" xfId="59414"/>
    <cellStyle name="SAPBEXstdItem 4 4 2 2 2" xfId="59415"/>
    <cellStyle name="SAPBEXstdItem 4 4 2 2 2 2" xfId="59416"/>
    <cellStyle name="SAPBEXstdItem 4 4 2 2 3" xfId="59417"/>
    <cellStyle name="SAPBEXstdItem 4 4 2 3" xfId="59418"/>
    <cellStyle name="SAPBEXstdItem 4 4 2 3 2" xfId="59419"/>
    <cellStyle name="SAPBEXstdItem 4 4 2 3 2 2" xfId="59420"/>
    <cellStyle name="SAPBEXstdItem 4 4 2 3 3" xfId="59421"/>
    <cellStyle name="SAPBEXstdItem 4 4 2 4" xfId="59422"/>
    <cellStyle name="SAPBEXstdItem 4 4 2 4 2" xfId="59423"/>
    <cellStyle name="SAPBEXstdItem 4 4 2 5" xfId="59424"/>
    <cellStyle name="SAPBEXstdItem 4 4 2 5 2" xfId="59425"/>
    <cellStyle name="SAPBEXstdItem 4 4 2 6" xfId="59426"/>
    <cellStyle name="SAPBEXstdItem 4 4 3" xfId="59427"/>
    <cellStyle name="SAPBEXstdItem 4 4 3 2" xfId="59428"/>
    <cellStyle name="SAPBEXstdItem 4 4 3 2 2" xfId="59429"/>
    <cellStyle name="SAPBEXstdItem 4 4 3 2 2 2" xfId="59430"/>
    <cellStyle name="SAPBEXstdItem 4 4 3 2 3" xfId="59431"/>
    <cellStyle name="SAPBEXstdItem 4 4 3 3" xfId="59432"/>
    <cellStyle name="SAPBEXstdItem 4 4 3 3 2" xfId="59433"/>
    <cellStyle name="SAPBEXstdItem 4 4 3 3 2 2" xfId="59434"/>
    <cellStyle name="SAPBEXstdItem 4 4 3 3 3" xfId="59435"/>
    <cellStyle name="SAPBEXstdItem 4 4 3 4" xfId="59436"/>
    <cellStyle name="SAPBEXstdItem 4 4 3 4 2" xfId="59437"/>
    <cellStyle name="SAPBEXstdItem 4 4 3 5" xfId="59438"/>
    <cellStyle name="SAPBEXstdItem 4 4 3 5 2" xfId="59439"/>
    <cellStyle name="SAPBEXstdItem 4 4 3 6" xfId="59440"/>
    <cellStyle name="SAPBEXstdItem 4 4 4" xfId="59441"/>
    <cellStyle name="SAPBEXstdItem 4 4 4 2" xfId="59442"/>
    <cellStyle name="SAPBEXstdItem 4 4 4 2 2" xfId="59443"/>
    <cellStyle name="SAPBEXstdItem 4 4 4 3" xfId="59444"/>
    <cellStyle name="SAPBEXstdItem 4 4 5" xfId="59445"/>
    <cellStyle name="SAPBEXstdItem 4 4 5 2" xfId="59446"/>
    <cellStyle name="SAPBEXstdItem 4 4 5 2 2" xfId="59447"/>
    <cellStyle name="SAPBEXstdItem 4 4 5 3" xfId="59448"/>
    <cellStyle name="SAPBEXstdItem 4 4 6" xfId="59449"/>
    <cellStyle name="SAPBEXstdItem 4 4 6 2" xfId="59450"/>
    <cellStyle name="SAPBEXstdItem 4 4 7" xfId="59451"/>
    <cellStyle name="SAPBEXstdItem 4 4 7 2" xfId="59452"/>
    <cellStyle name="SAPBEXstdItem 4 4 8" xfId="59453"/>
    <cellStyle name="SAPBEXstdItem 4 4_Other Benefits Allocation %" xfId="59454"/>
    <cellStyle name="SAPBEXstdItem 4 5" xfId="59455"/>
    <cellStyle name="SAPBEXstdItem 4 5 2" xfId="59456"/>
    <cellStyle name="SAPBEXstdItem 4 5 2 2" xfId="59457"/>
    <cellStyle name="SAPBEXstdItem 4 5 2 3" xfId="59458"/>
    <cellStyle name="SAPBEXstdItem 4 5 3" xfId="59459"/>
    <cellStyle name="SAPBEXstdItem 4 5 4" xfId="59460"/>
    <cellStyle name="SAPBEXstdItem 4 6" xfId="59461"/>
    <cellStyle name="SAPBEXstdItem 4 6 2" xfId="59462"/>
    <cellStyle name="SAPBEXstdItem 4 6 2 2" xfId="59463"/>
    <cellStyle name="SAPBEXstdItem 4 6 2 3" xfId="59464"/>
    <cellStyle name="SAPBEXstdItem 4 6 3" xfId="59465"/>
    <cellStyle name="SAPBEXstdItem 4 6 4" xfId="59466"/>
    <cellStyle name="SAPBEXstdItem 4 7" xfId="59467"/>
    <cellStyle name="SAPBEXstdItem 4 7 2" xfId="59468"/>
    <cellStyle name="SAPBEXstdItem 4 7 2 2" xfId="59469"/>
    <cellStyle name="SAPBEXstdItem 4 7 3" xfId="59470"/>
    <cellStyle name="SAPBEXstdItem 4 8" xfId="59471"/>
    <cellStyle name="SAPBEXstdItem 4 8 2" xfId="59472"/>
    <cellStyle name="SAPBEXstdItem 4 8 2 2" xfId="59473"/>
    <cellStyle name="SAPBEXstdItem 4 8 3" xfId="59474"/>
    <cellStyle name="SAPBEXstdItem 4 9" xfId="59475"/>
    <cellStyle name="SAPBEXstdItem 4 9 2" xfId="59476"/>
    <cellStyle name="SAPBEXstdItem 4 9 2 2" xfId="59477"/>
    <cellStyle name="SAPBEXstdItem 4 9 3" xfId="59478"/>
    <cellStyle name="SAPBEXstdItem 4_401K Summary" xfId="59479"/>
    <cellStyle name="SAPBEXstdItem 40" xfId="59480"/>
    <cellStyle name="SAPBEXstdItem 41" xfId="59481"/>
    <cellStyle name="SAPBEXstdItem 42" xfId="59482"/>
    <cellStyle name="SAPBEXstdItem 43" xfId="59483"/>
    <cellStyle name="SAPBEXstdItem 44" xfId="59484"/>
    <cellStyle name="SAPBEXstdItem 45" xfId="59485"/>
    <cellStyle name="SAPBEXstdItem 46" xfId="59486"/>
    <cellStyle name="SAPBEXstdItem 47" xfId="59487"/>
    <cellStyle name="SAPBEXstdItem 48" xfId="59488"/>
    <cellStyle name="SAPBEXstdItem 49" xfId="59489"/>
    <cellStyle name="SAPBEXstdItem 5" xfId="59490"/>
    <cellStyle name="SAPBEXstdItem 5 2" xfId="59491"/>
    <cellStyle name="SAPBEXstdItem 5 2 2" xfId="59492"/>
    <cellStyle name="SAPBEXstdItem 5 2 2 2" xfId="59493"/>
    <cellStyle name="SAPBEXstdItem 5 2 2 2 2" xfId="59494"/>
    <cellStyle name="SAPBEXstdItem 5 2 2 2 2 2" xfId="59495"/>
    <cellStyle name="SAPBEXstdItem 5 2 2 2 3" xfId="59496"/>
    <cellStyle name="SAPBEXstdItem 5 2 2 3" xfId="59497"/>
    <cellStyle name="SAPBEXstdItem 5 2 2 3 2" xfId="59498"/>
    <cellStyle name="SAPBEXstdItem 5 2 2 3 2 2" xfId="59499"/>
    <cellStyle name="SAPBEXstdItem 5 2 2 3 3" xfId="59500"/>
    <cellStyle name="SAPBEXstdItem 5 2 2 4" xfId="59501"/>
    <cellStyle name="SAPBEXstdItem 5 2 2 4 2" xfId="59502"/>
    <cellStyle name="SAPBEXstdItem 5 2 2 5" xfId="59503"/>
    <cellStyle name="SAPBEXstdItem 5 2 2 5 2" xfId="59504"/>
    <cellStyle name="SAPBEXstdItem 5 2 2 6" xfId="59505"/>
    <cellStyle name="SAPBEXstdItem 5 2 3" xfId="59506"/>
    <cellStyle name="SAPBEXstdItem 5 2 3 2" xfId="59507"/>
    <cellStyle name="SAPBEXstdItem 5 2 3 2 2" xfId="59508"/>
    <cellStyle name="SAPBEXstdItem 5 2 3 2 2 2" xfId="59509"/>
    <cellStyle name="SAPBEXstdItem 5 2 3 2 3" xfId="59510"/>
    <cellStyle name="SAPBEXstdItem 5 2 3 3" xfId="59511"/>
    <cellStyle name="SAPBEXstdItem 5 2 3 3 2" xfId="59512"/>
    <cellStyle name="SAPBEXstdItem 5 2 3 3 2 2" xfId="59513"/>
    <cellStyle name="SAPBEXstdItem 5 2 3 3 3" xfId="59514"/>
    <cellStyle name="SAPBEXstdItem 5 2 3 4" xfId="59515"/>
    <cellStyle name="SAPBEXstdItem 5 2 3 4 2" xfId="59516"/>
    <cellStyle name="SAPBEXstdItem 5 2 3 5" xfId="59517"/>
    <cellStyle name="SAPBEXstdItem 5 2 3 5 2" xfId="59518"/>
    <cellStyle name="SAPBEXstdItem 5 2 3 6" xfId="59519"/>
    <cellStyle name="SAPBEXstdItem 5 2 4" xfId="59520"/>
    <cellStyle name="SAPBEXstdItem 5 2 4 2" xfId="59521"/>
    <cellStyle name="SAPBEXstdItem 5 2 4 2 2" xfId="59522"/>
    <cellStyle name="SAPBEXstdItem 5 2 4 2 2 2" xfId="59523"/>
    <cellStyle name="SAPBEXstdItem 5 2 4 2 3" xfId="59524"/>
    <cellStyle name="SAPBEXstdItem 5 2 4 3" xfId="59525"/>
    <cellStyle name="SAPBEXstdItem 5 2 4 3 2" xfId="59526"/>
    <cellStyle name="SAPBEXstdItem 5 2 4 3 2 2" xfId="59527"/>
    <cellStyle name="SAPBEXstdItem 5 2 4 3 3" xfId="59528"/>
    <cellStyle name="SAPBEXstdItem 5 2 4 4" xfId="59529"/>
    <cellStyle name="SAPBEXstdItem 5 2 4 4 2" xfId="59530"/>
    <cellStyle name="SAPBEXstdItem 5 2 4 5" xfId="59531"/>
    <cellStyle name="SAPBEXstdItem 5 2 4 5 2" xfId="59532"/>
    <cellStyle name="SAPBEXstdItem 5 2 4 6" xfId="59533"/>
    <cellStyle name="SAPBEXstdItem 5 2 5" xfId="59534"/>
    <cellStyle name="SAPBEXstdItem 5 2 5 2" xfId="59535"/>
    <cellStyle name="SAPBEXstdItem 5 2 5 2 2" xfId="59536"/>
    <cellStyle name="SAPBEXstdItem 5 2 5 3" xfId="59537"/>
    <cellStyle name="SAPBEXstdItem 5 2 6" xfId="59538"/>
    <cellStyle name="SAPBEXstdItem 5 2_Other Benefits Allocation %" xfId="59539"/>
    <cellStyle name="SAPBEXstdItem 5 3" xfId="59540"/>
    <cellStyle name="SAPBEXstdItem 5 3 2" xfId="59541"/>
    <cellStyle name="SAPBEXstdItem 5 3 2 2" xfId="59542"/>
    <cellStyle name="SAPBEXstdItem 5 3 2 2 2" xfId="59543"/>
    <cellStyle name="SAPBEXstdItem 5 3 2 2 2 2" xfId="59544"/>
    <cellStyle name="SAPBEXstdItem 5 3 2 2 3" xfId="59545"/>
    <cellStyle name="SAPBEXstdItem 5 3 2 3" xfId="59546"/>
    <cellStyle name="SAPBEXstdItem 5 3 2 3 2" xfId="59547"/>
    <cellStyle name="SAPBEXstdItem 5 3 2 3 2 2" xfId="59548"/>
    <cellStyle name="SAPBEXstdItem 5 3 2 3 3" xfId="59549"/>
    <cellStyle name="SAPBEXstdItem 5 3 2 4" xfId="59550"/>
    <cellStyle name="SAPBEXstdItem 5 3 2 4 2" xfId="59551"/>
    <cellStyle name="SAPBEXstdItem 5 3 2 5" xfId="59552"/>
    <cellStyle name="SAPBEXstdItem 5 3 2 5 2" xfId="59553"/>
    <cellStyle name="SAPBEXstdItem 5 3 2 6" xfId="59554"/>
    <cellStyle name="SAPBEXstdItem 5 3 3" xfId="59555"/>
    <cellStyle name="SAPBEXstdItem 5 3 3 2" xfId="59556"/>
    <cellStyle name="SAPBEXstdItem 5 3 3 2 2" xfId="59557"/>
    <cellStyle name="SAPBEXstdItem 5 3 3 2 2 2" xfId="59558"/>
    <cellStyle name="SAPBEXstdItem 5 3 3 2 3" xfId="59559"/>
    <cellStyle name="SAPBEXstdItem 5 3 3 3" xfId="59560"/>
    <cellStyle name="SAPBEXstdItem 5 3 3 3 2" xfId="59561"/>
    <cellStyle name="SAPBEXstdItem 5 3 3 3 2 2" xfId="59562"/>
    <cellStyle name="SAPBEXstdItem 5 3 3 3 3" xfId="59563"/>
    <cellStyle name="SAPBEXstdItem 5 3 3 4" xfId="59564"/>
    <cellStyle name="SAPBEXstdItem 5 3 3 4 2" xfId="59565"/>
    <cellStyle name="SAPBEXstdItem 5 3 3 5" xfId="59566"/>
    <cellStyle name="SAPBEXstdItem 5 3 3 5 2" xfId="59567"/>
    <cellStyle name="SAPBEXstdItem 5 3 3 6" xfId="59568"/>
    <cellStyle name="SAPBEXstdItem 5 3 4" xfId="59569"/>
    <cellStyle name="SAPBEXstdItem 5 3 4 2" xfId="59570"/>
    <cellStyle name="SAPBEXstdItem 5 3 4 2 2" xfId="59571"/>
    <cellStyle name="SAPBEXstdItem 5 3 4 3" xfId="59572"/>
    <cellStyle name="SAPBEXstdItem 5 3 5" xfId="59573"/>
    <cellStyle name="SAPBEXstdItem 5 3 5 2" xfId="59574"/>
    <cellStyle name="SAPBEXstdItem 5 3 5 2 2" xfId="59575"/>
    <cellStyle name="SAPBEXstdItem 5 3 5 3" xfId="59576"/>
    <cellStyle name="SAPBEXstdItem 5 3 6" xfId="59577"/>
    <cellStyle name="SAPBEXstdItem 5 3 6 2" xfId="59578"/>
    <cellStyle name="SAPBEXstdItem 5 3 7" xfId="59579"/>
    <cellStyle name="SAPBEXstdItem 5 3 7 2" xfId="59580"/>
    <cellStyle name="SAPBEXstdItem 5 3 8" xfId="59581"/>
    <cellStyle name="SAPBEXstdItem 5 3_Other Benefits Allocation %" xfId="59582"/>
    <cellStyle name="SAPBEXstdItem 5 4" xfId="59583"/>
    <cellStyle name="SAPBEXstdItem 5 4 2" xfId="59584"/>
    <cellStyle name="SAPBEXstdItem 5 4 2 2" xfId="59585"/>
    <cellStyle name="SAPBEXstdItem 5 4 2 3" xfId="59586"/>
    <cellStyle name="SAPBEXstdItem 5 4 3" xfId="59587"/>
    <cellStyle name="SAPBEXstdItem 5 4 4" xfId="59588"/>
    <cellStyle name="SAPBEXstdItem 5 5" xfId="59589"/>
    <cellStyle name="SAPBEXstdItem 5 5 2" xfId="59590"/>
    <cellStyle name="SAPBEXstdItem 5 5 2 2" xfId="59591"/>
    <cellStyle name="SAPBEXstdItem 5 5 2 3" xfId="59592"/>
    <cellStyle name="SAPBEXstdItem 5 5 3" xfId="59593"/>
    <cellStyle name="SAPBEXstdItem 5 5 4" xfId="59594"/>
    <cellStyle name="SAPBEXstdItem 5 6" xfId="59595"/>
    <cellStyle name="SAPBEXstdItem 5 6 2" xfId="59596"/>
    <cellStyle name="SAPBEXstdItem 5 6 2 2" xfId="59597"/>
    <cellStyle name="SAPBEXstdItem 5 6 2 3" xfId="59598"/>
    <cellStyle name="SAPBEXstdItem 5 6 3" xfId="59599"/>
    <cellStyle name="SAPBEXstdItem 5 6 4" xfId="59600"/>
    <cellStyle name="SAPBEXstdItem 5 7" xfId="59601"/>
    <cellStyle name="SAPBEXstdItem 5 7 2" xfId="59602"/>
    <cellStyle name="SAPBEXstdItem 5 7 3" xfId="59603"/>
    <cellStyle name="SAPBEXstdItem 5 8" xfId="59604"/>
    <cellStyle name="SAPBEXstdItem 5 9" xfId="59605"/>
    <cellStyle name="SAPBEXstdItem 5_401K Summary" xfId="59606"/>
    <cellStyle name="SAPBEXstdItem 50" xfId="59607"/>
    <cellStyle name="SAPBEXstdItem 51" xfId="59608"/>
    <cellStyle name="SAPBEXstdItem 52" xfId="59609"/>
    <cellStyle name="SAPBEXstdItem 53" xfId="59610"/>
    <cellStyle name="SAPBEXstdItem 54" xfId="59611"/>
    <cellStyle name="SAPBEXstdItem 6" xfId="59612"/>
    <cellStyle name="SAPBEXstdItem 6 2" xfId="59613"/>
    <cellStyle name="SAPBEXstdItem 6 2 2" xfId="59614"/>
    <cellStyle name="SAPBEXstdItem 6 2 2 2" xfId="59615"/>
    <cellStyle name="SAPBEXstdItem 6 2 2 2 2" xfId="59616"/>
    <cellStyle name="SAPBEXstdItem 6 2 2 3" xfId="59617"/>
    <cellStyle name="SAPBEXstdItem 6 2 3" xfId="59618"/>
    <cellStyle name="SAPBEXstdItem 6 2 3 2" xfId="59619"/>
    <cellStyle name="SAPBEXstdItem 6 2 3 2 2" xfId="59620"/>
    <cellStyle name="SAPBEXstdItem 6 2 3 3" xfId="59621"/>
    <cellStyle name="SAPBEXstdItem 6 2 4" xfId="59622"/>
    <cellStyle name="SAPBEXstdItem 6 2 4 2" xfId="59623"/>
    <cellStyle name="SAPBEXstdItem 6 2 5" xfId="59624"/>
    <cellStyle name="SAPBEXstdItem 6 2 5 2" xfId="59625"/>
    <cellStyle name="SAPBEXstdItem 6 2 6" xfId="59626"/>
    <cellStyle name="SAPBEXstdItem 6 3" xfId="59627"/>
    <cellStyle name="SAPBEXstdItem 6 3 2" xfId="59628"/>
    <cellStyle name="SAPBEXstdItem 6 3 2 2" xfId="59629"/>
    <cellStyle name="SAPBEXstdItem 6 3 2 2 2" xfId="59630"/>
    <cellStyle name="SAPBEXstdItem 6 3 2 3" xfId="59631"/>
    <cellStyle name="SAPBEXstdItem 6 3 3" xfId="59632"/>
    <cellStyle name="SAPBEXstdItem 6 3 3 2" xfId="59633"/>
    <cellStyle name="SAPBEXstdItem 6 3 3 2 2" xfId="59634"/>
    <cellStyle name="SAPBEXstdItem 6 3 3 3" xfId="59635"/>
    <cellStyle name="SAPBEXstdItem 6 3 4" xfId="59636"/>
    <cellStyle name="SAPBEXstdItem 6 3 4 2" xfId="59637"/>
    <cellStyle name="SAPBEXstdItem 6 3 5" xfId="59638"/>
    <cellStyle name="SAPBEXstdItem 6 3 5 2" xfId="59639"/>
    <cellStyle name="SAPBEXstdItem 6 3 6" xfId="59640"/>
    <cellStyle name="SAPBEXstdItem 6 4" xfId="59641"/>
    <cellStyle name="SAPBEXstdItem 6 4 2" xfId="59642"/>
    <cellStyle name="SAPBEXstdItem 6 4 2 2" xfId="59643"/>
    <cellStyle name="SAPBEXstdItem 6 4 2 2 2" xfId="59644"/>
    <cellStyle name="SAPBEXstdItem 6 4 2 3" xfId="59645"/>
    <cellStyle name="SAPBEXstdItem 6 4 3" xfId="59646"/>
    <cellStyle name="SAPBEXstdItem 6 4 3 2" xfId="59647"/>
    <cellStyle name="SAPBEXstdItem 6 4 3 2 2" xfId="59648"/>
    <cellStyle name="SAPBEXstdItem 6 4 3 3" xfId="59649"/>
    <cellStyle name="SAPBEXstdItem 6 4 4" xfId="59650"/>
    <cellStyle name="SAPBEXstdItem 6 4 4 2" xfId="59651"/>
    <cellStyle name="SAPBEXstdItem 6 4 5" xfId="59652"/>
    <cellStyle name="SAPBEXstdItem 6 4 5 2" xfId="59653"/>
    <cellStyle name="SAPBEXstdItem 6 4 6" xfId="59654"/>
    <cellStyle name="SAPBEXstdItem 6 5" xfId="59655"/>
    <cellStyle name="SAPBEXstdItem 6 5 2" xfId="59656"/>
    <cellStyle name="SAPBEXstdItem 6 5 2 2" xfId="59657"/>
    <cellStyle name="SAPBEXstdItem 6 5 2 3" xfId="59658"/>
    <cellStyle name="SAPBEXstdItem 6 5 3" xfId="59659"/>
    <cellStyle name="SAPBEXstdItem 6 5 4" xfId="59660"/>
    <cellStyle name="SAPBEXstdItem 6 6" xfId="59661"/>
    <cellStyle name="SAPBEXstdItem 6 6 2" xfId="59662"/>
    <cellStyle name="SAPBEXstdItem 6 6 2 2" xfId="59663"/>
    <cellStyle name="SAPBEXstdItem 6 6 2 3" xfId="59664"/>
    <cellStyle name="SAPBEXstdItem 6 6 3" xfId="59665"/>
    <cellStyle name="SAPBEXstdItem 6 6 4" xfId="59666"/>
    <cellStyle name="SAPBEXstdItem 6 7" xfId="59667"/>
    <cellStyle name="SAPBEXstdItem 6 7 2" xfId="59668"/>
    <cellStyle name="SAPBEXstdItem 6 7 3" xfId="59669"/>
    <cellStyle name="SAPBEXstdItem 6 8" xfId="59670"/>
    <cellStyle name="SAPBEXstdItem 6 9" xfId="59671"/>
    <cellStyle name="SAPBEXstdItem 6_Other Benefits Allocation %" xfId="59672"/>
    <cellStyle name="SAPBEXstdItem 7" xfId="59673"/>
    <cellStyle name="SAPBEXstdItem 7 2" xfId="59674"/>
    <cellStyle name="SAPBEXstdItem 7 2 2" xfId="59675"/>
    <cellStyle name="SAPBEXstdItem 7 2 2 2" xfId="59676"/>
    <cellStyle name="SAPBEXstdItem 7 2 2 2 2" xfId="59677"/>
    <cellStyle name="SAPBEXstdItem 7 2 2 3" xfId="59678"/>
    <cellStyle name="SAPBEXstdItem 7 2 3" xfId="59679"/>
    <cellStyle name="SAPBEXstdItem 7 2 3 2" xfId="59680"/>
    <cellStyle name="SAPBEXstdItem 7 2 3 2 2" xfId="59681"/>
    <cellStyle name="SAPBEXstdItem 7 2 3 3" xfId="59682"/>
    <cellStyle name="SAPBEXstdItem 7 2 4" xfId="59683"/>
    <cellStyle name="SAPBEXstdItem 7 2 4 2" xfId="59684"/>
    <cellStyle name="SAPBEXstdItem 7 2 5" xfId="59685"/>
    <cellStyle name="SAPBEXstdItem 7 2 5 2" xfId="59686"/>
    <cellStyle name="SAPBEXstdItem 7 2 6" xfId="59687"/>
    <cellStyle name="SAPBEXstdItem 7 3" xfId="59688"/>
    <cellStyle name="SAPBEXstdItem 7 3 2" xfId="59689"/>
    <cellStyle name="SAPBEXstdItem 7 3 2 2" xfId="59690"/>
    <cellStyle name="SAPBEXstdItem 7 3 2 2 2" xfId="59691"/>
    <cellStyle name="SAPBEXstdItem 7 3 2 3" xfId="59692"/>
    <cellStyle name="SAPBEXstdItem 7 3 3" xfId="59693"/>
    <cellStyle name="SAPBEXstdItem 7 3 3 2" xfId="59694"/>
    <cellStyle name="SAPBEXstdItem 7 3 3 2 2" xfId="59695"/>
    <cellStyle name="SAPBEXstdItem 7 3 3 3" xfId="59696"/>
    <cellStyle name="SAPBEXstdItem 7 3 4" xfId="59697"/>
    <cellStyle name="SAPBEXstdItem 7 3 4 2" xfId="59698"/>
    <cellStyle name="SAPBEXstdItem 7 3 5" xfId="59699"/>
    <cellStyle name="SAPBEXstdItem 7 3 5 2" xfId="59700"/>
    <cellStyle name="SAPBEXstdItem 7 3 6" xfId="59701"/>
    <cellStyle name="SAPBEXstdItem 7 4" xfId="59702"/>
    <cellStyle name="SAPBEXstdItem 7 4 2" xfId="59703"/>
    <cellStyle name="SAPBEXstdItem 7 4 2 2" xfId="59704"/>
    <cellStyle name="SAPBEXstdItem 7 4 2 2 2" xfId="59705"/>
    <cellStyle name="SAPBEXstdItem 7 4 2 3" xfId="59706"/>
    <cellStyle name="SAPBEXstdItem 7 4 3" xfId="59707"/>
    <cellStyle name="SAPBEXstdItem 7 4 3 2" xfId="59708"/>
    <cellStyle name="SAPBEXstdItem 7 4 3 2 2" xfId="59709"/>
    <cellStyle name="SAPBEXstdItem 7 4 3 3" xfId="59710"/>
    <cellStyle name="SAPBEXstdItem 7 4 4" xfId="59711"/>
    <cellStyle name="SAPBEXstdItem 7 4 4 2" xfId="59712"/>
    <cellStyle name="SAPBEXstdItem 7 4 5" xfId="59713"/>
    <cellStyle name="SAPBEXstdItem 7 4 5 2" xfId="59714"/>
    <cellStyle name="SAPBEXstdItem 7 4 6" xfId="59715"/>
    <cellStyle name="SAPBEXstdItem 7 5" xfId="59716"/>
    <cellStyle name="SAPBEXstdItem 7 5 2" xfId="59717"/>
    <cellStyle name="SAPBEXstdItem 7 5 2 2" xfId="59718"/>
    <cellStyle name="SAPBEXstdItem 7 5 3" xfId="59719"/>
    <cellStyle name="SAPBEXstdItem 7 6" xfId="59720"/>
    <cellStyle name="SAPBEXstdItem 7_Other Benefits Allocation %" xfId="59721"/>
    <cellStyle name="SAPBEXstdItem 8" xfId="59722"/>
    <cellStyle name="SAPBEXstdItem 8 2" xfId="59723"/>
    <cellStyle name="SAPBEXstdItem 8 2 2" xfId="59724"/>
    <cellStyle name="SAPBEXstdItem 8 2 3" xfId="59725"/>
    <cellStyle name="SAPBEXstdItem 8 3" xfId="59726"/>
    <cellStyle name="SAPBEXstdItem 8 4" xfId="59727"/>
    <cellStyle name="SAPBEXstdItem 8_Other Benefits Allocation %" xfId="59728"/>
    <cellStyle name="SAPBEXstdItem 9" xfId="59729"/>
    <cellStyle name="SAPBEXstdItem 9 2" xfId="59730"/>
    <cellStyle name="SAPBEXstdItem 9 2 2" xfId="59731"/>
    <cellStyle name="SAPBEXstdItem 9 2 3" xfId="59732"/>
    <cellStyle name="SAPBEXstdItem 9 3" xfId="59733"/>
    <cellStyle name="SAPBEXstdItem 9 4" xfId="59734"/>
    <cellStyle name="SAPBEXstdItem 9_Other Benefits Allocation %" xfId="59735"/>
    <cellStyle name="SAPBEXstdItem_01-13 NEE  F&amp;O Prelim" xfId="59736"/>
    <cellStyle name="SAPBEXstdItemX" xfId="59737"/>
    <cellStyle name="SAPBEXstdItemX 10" xfId="59738"/>
    <cellStyle name="SAPBEXstdItemX 10 2" xfId="59739"/>
    <cellStyle name="SAPBEXstdItemX 10 2 2" xfId="59740"/>
    <cellStyle name="SAPBEXstdItemX 10 2 2 2" xfId="59741"/>
    <cellStyle name="SAPBEXstdItemX 10 2 2 2 2" xfId="59742"/>
    <cellStyle name="SAPBEXstdItemX 10 2 2 3" xfId="59743"/>
    <cellStyle name="SAPBEXstdItemX 10 2 3" xfId="59744"/>
    <cellStyle name="SAPBEXstdItemX 10 2 3 2" xfId="59745"/>
    <cellStyle name="SAPBEXstdItemX 10 2 3 2 2" xfId="59746"/>
    <cellStyle name="SAPBEXstdItemX 10 2 3 3" xfId="59747"/>
    <cellStyle name="SAPBEXstdItemX 10 2 4" xfId="59748"/>
    <cellStyle name="SAPBEXstdItemX 10 2 4 2" xfId="59749"/>
    <cellStyle name="SAPBEXstdItemX 10 2 5" xfId="59750"/>
    <cellStyle name="SAPBEXstdItemX 10 2 5 2" xfId="59751"/>
    <cellStyle name="SAPBEXstdItemX 10 2 6" xfId="59752"/>
    <cellStyle name="SAPBEXstdItemX 10 3" xfId="59753"/>
    <cellStyle name="SAPBEXstdItemX 10 3 2" xfId="59754"/>
    <cellStyle name="SAPBEXstdItemX 10 3 2 2" xfId="59755"/>
    <cellStyle name="SAPBEXstdItemX 10 3 2 2 2" xfId="59756"/>
    <cellStyle name="SAPBEXstdItemX 10 3 2 3" xfId="59757"/>
    <cellStyle name="SAPBEXstdItemX 10 3 3" xfId="59758"/>
    <cellStyle name="SAPBEXstdItemX 10 3 3 2" xfId="59759"/>
    <cellStyle name="SAPBEXstdItemX 10 3 3 2 2" xfId="59760"/>
    <cellStyle name="SAPBEXstdItemX 10 3 3 3" xfId="59761"/>
    <cellStyle name="SAPBEXstdItemX 10 3 4" xfId="59762"/>
    <cellStyle name="SAPBEXstdItemX 10 3 4 2" xfId="59763"/>
    <cellStyle name="SAPBEXstdItemX 10 3 5" xfId="59764"/>
    <cellStyle name="SAPBEXstdItemX 10 3 5 2" xfId="59765"/>
    <cellStyle name="SAPBEXstdItemX 10 3 6" xfId="59766"/>
    <cellStyle name="SAPBEXstdItemX 10 4" xfId="59767"/>
    <cellStyle name="SAPBEXstdItemX 10 4 2" xfId="59768"/>
    <cellStyle name="SAPBEXstdItemX 10 4 2 2" xfId="59769"/>
    <cellStyle name="SAPBEXstdItemX 10 4 2 2 2" xfId="59770"/>
    <cellStyle name="SAPBEXstdItemX 10 4 2 3" xfId="59771"/>
    <cellStyle name="SAPBEXstdItemX 10 4 3" xfId="59772"/>
    <cellStyle name="SAPBEXstdItemX 10 4 3 2" xfId="59773"/>
    <cellStyle name="SAPBEXstdItemX 10 4 3 2 2" xfId="59774"/>
    <cellStyle name="SAPBEXstdItemX 10 4 3 3" xfId="59775"/>
    <cellStyle name="SAPBEXstdItemX 10 4 4" xfId="59776"/>
    <cellStyle name="SAPBEXstdItemX 10 4 4 2" xfId="59777"/>
    <cellStyle name="SAPBEXstdItemX 10 4 5" xfId="59778"/>
    <cellStyle name="SAPBEXstdItemX 10 4 5 2" xfId="59779"/>
    <cellStyle name="SAPBEXstdItemX 10 4 6" xfId="59780"/>
    <cellStyle name="SAPBEXstdItemX 10 5" xfId="59781"/>
    <cellStyle name="SAPBEXstdItemX 10 5 2" xfId="59782"/>
    <cellStyle name="SAPBEXstdItemX 10 5 2 2" xfId="59783"/>
    <cellStyle name="SAPBEXstdItemX 10 5 3" xfId="59784"/>
    <cellStyle name="SAPBEXstdItemX 10 6" xfId="59785"/>
    <cellStyle name="SAPBEXstdItemX 10_Other Benefits Allocation %" xfId="59786"/>
    <cellStyle name="SAPBEXstdItemX 11" xfId="59787"/>
    <cellStyle name="SAPBEXstdItemX 11 2" xfId="59788"/>
    <cellStyle name="SAPBEXstdItemX 11 3" xfId="59789"/>
    <cellStyle name="SAPBEXstdItemX 11_Other Benefits Allocation %" xfId="59790"/>
    <cellStyle name="SAPBEXstdItemX 12" xfId="59791"/>
    <cellStyle name="SAPBEXstdItemX 12 2" xfId="59792"/>
    <cellStyle name="SAPBEXstdItemX 12 2 2" xfId="59793"/>
    <cellStyle name="SAPBEXstdItemX 12 2 2 2" xfId="59794"/>
    <cellStyle name="SAPBEXstdItemX 12 2 2 2 2" xfId="59795"/>
    <cellStyle name="SAPBEXstdItemX 12 2 2 3" xfId="59796"/>
    <cellStyle name="SAPBEXstdItemX 12 2 3" xfId="59797"/>
    <cellStyle name="SAPBEXstdItemX 12 2 3 2" xfId="59798"/>
    <cellStyle name="SAPBEXstdItemX 12 2 3 2 2" xfId="59799"/>
    <cellStyle name="SAPBEXstdItemX 12 2 3 3" xfId="59800"/>
    <cellStyle name="SAPBEXstdItemX 12 2 4" xfId="59801"/>
    <cellStyle name="SAPBEXstdItemX 12 2 4 2" xfId="59802"/>
    <cellStyle name="SAPBEXstdItemX 12 2 5" xfId="59803"/>
    <cellStyle name="SAPBEXstdItemX 12 2 5 2" xfId="59804"/>
    <cellStyle name="SAPBEXstdItemX 12 2 6" xfId="59805"/>
    <cellStyle name="SAPBEXstdItemX 12 3" xfId="59806"/>
    <cellStyle name="SAPBEXstdItemX 12 3 2" xfId="59807"/>
    <cellStyle name="SAPBEXstdItemX 12 3 2 2" xfId="59808"/>
    <cellStyle name="SAPBEXstdItemX 12 3 2 2 2" xfId="59809"/>
    <cellStyle name="SAPBEXstdItemX 12 3 2 3" xfId="59810"/>
    <cellStyle name="SAPBEXstdItemX 12 3 3" xfId="59811"/>
    <cellStyle name="SAPBEXstdItemX 12 3 3 2" xfId="59812"/>
    <cellStyle name="SAPBEXstdItemX 12 3 3 2 2" xfId="59813"/>
    <cellStyle name="SAPBEXstdItemX 12 3 3 3" xfId="59814"/>
    <cellStyle name="SAPBEXstdItemX 12 3 4" xfId="59815"/>
    <cellStyle name="SAPBEXstdItemX 12 3 4 2" xfId="59816"/>
    <cellStyle name="SAPBEXstdItemX 12 3 5" xfId="59817"/>
    <cellStyle name="SAPBEXstdItemX 12 3 5 2" xfId="59818"/>
    <cellStyle name="SAPBEXstdItemX 12 3 6" xfId="59819"/>
    <cellStyle name="SAPBEXstdItemX 12 4" xfId="59820"/>
    <cellStyle name="SAPBEXstdItemX 12 4 2" xfId="59821"/>
    <cellStyle name="SAPBEXstdItemX 12 4 2 2" xfId="59822"/>
    <cellStyle name="SAPBEXstdItemX 12 4 3" xfId="59823"/>
    <cellStyle name="SAPBEXstdItemX 12 5" xfId="59824"/>
    <cellStyle name="SAPBEXstdItemX 12 5 2" xfId="59825"/>
    <cellStyle name="SAPBEXstdItemX 12 5 2 2" xfId="59826"/>
    <cellStyle name="SAPBEXstdItemX 12 5 3" xfId="59827"/>
    <cellStyle name="SAPBEXstdItemX 12 6" xfId="59828"/>
    <cellStyle name="SAPBEXstdItemX 12 6 2" xfId="59829"/>
    <cellStyle name="SAPBEXstdItemX 12 7" xfId="59830"/>
    <cellStyle name="SAPBEXstdItemX 12 7 2" xfId="59831"/>
    <cellStyle name="SAPBEXstdItemX 12 8" xfId="59832"/>
    <cellStyle name="SAPBEXstdItemX 12_Other Benefits Allocation %" xfId="59833"/>
    <cellStyle name="SAPBEXstdItemX 13" xfId="59834"/>
    <cellStyle name="SAPBEXstdItemX 13 2" xfId="59835"/>
    <cellStyle name="SAPBEXstdItemX 13 2 2" xfId="59836"/>
    <cellStyle name="SAPBEXstdItemX 13 2 2 2" xfId="59837"/>
    <cellStyle name="SAPBEXstdItemX 13 2 3" xfId="59838"/>
    <cellStyle name="SAPBEXstdItemX 13 3" xfId="59839"/>
    <cellStyle name="SAPBEXstdItemX 13 3 2" xfId="59840"/>
    <cellStyle name="SAPBEXstdItemX 13 3 2 2" xfId="59841"/>
    <cellStyle name="SAPBEXstdItemX 13 3 3" xfId="59842"/>
    <cellStyle name="SAPBEXstdItemX 13 4" xfId="59843"/>
    <cellStyle name="SAPBEXstdItemX 13 4 2" xfId="59844"/>
    <cellStyle name="SAPBEXstdItemX 13 5" xfId="59845"/>
    <cellStyle name="SAPBEXstdItemX 13 5 2" xfId="59846"/>
    <cellStyle name="SAPBEXstdItemX 13 6" xfId="59847"/>
    <cellStyle name="SAPBEXstdItemX 14" xfId="59848"/>
    <cellStyle name="SAPBEXstdItemX 14 2" xfId="59849"/>
    <cellStyle name="SAPBEXstdItemX 14 2 2" xfId="59850"/>
    <cellStyle name="SAPBEXstdItemX 14 2 2 2" xfId="59851"/>
    <cellStyle name="SAPBEXstdItemX 14 2 3" xfId="59852"/>
    <cellStyle name="SAPBEXstdItemX 14 3" xfId="59853"/>
    <cellStyle name="SAPBEXstdItemX 14 3 2" xfId="59854"/>
    <cellStyle name="SAPBEXstdItemX 14 3 2 2" xfId="59855"/>
    <cellStyle name="SAPBEXstdItemX 14 3 3" xfId="59856"/>
    <cellStyle name="SAPBEXstdItemX 14 4" xfId="59857"/>
    <cellStyle name="SAPBEXstdItemX 14 4 2" xfId="59858"/>
    <cellStyle name="SAPBEXstdItemX 14 5" xfId="59859"/>
    <cellStyle name="SAPBEXstdItemX 14 5 2" xfId="59860"/>
    <cellStyle name="SAPBEXstdItemX 14 6" xfId="59861"/>
    <cellStyle name="SAPBEXstdItemX 15" xfId="59862"/>
    <cellStyle name="SAPBEXstdItemX 15 2" xfId="59863"/>
    <cellStyle name="SAPBEXstdItemX 15 2 2" xfId="59864"/>
    <cellStyle name="SAPBEXstdItemX 15 2 2 2" xfId="59865"/>
    <cellStyle name="SAPBEXstdItemX 15 2 3" xfId="59866"/>
    <cellStyle name="SAPBEXstdItemX 15 3" xfId="59867"/>
    <cellStyle name="SAPBEXstdItemX 15 3 2" xfId="59868"/>
    <cellStyle name="SAPBEXstdItemX 15 3 2 2" xfId="59869"/>
    <cellStyle name="SAPBEXstdItemX 15 3 3" xfId="59870"/>
    <cellStyle name="SAPBEXstdItemX 15 4" xfId="59871"/>
    <cellStyle name="SAPBEXstdItemX 15 4 2" xfId="59872"/>
    <cellStyle name="SAPBEXstdItemX 15 5" xfId="59873"/>
    <cellStyle name="SAPBEXstdItemX 15 5 2" xfId="59874"/>
    <cellStyle name="SAPBEXstdItemX 15 6" xfId="59875"/>
    <cellStyle name="SAPBEXstdItemX 16" xfId="59876"/>
    <cellStyle name="SAPBEXstdItemX 16 2" xfId="59877"/>
    <cellStyle name="SAPBEXstdItemX 16 2 2" xfId="59878"/>
    <cellStyle name="SAPBEXstdItemX 16 3" xfId="59879"/>
    <cellStyle name="SAPBEXstdItemX 17" xfId="59880"/>
    <cellStyle name="SAPBEXstdItemX 17 2" xfId="59881"/>
    <cellStyle name="SAPBEXstdItemX 17 2 2" xfId="59882"/>
    <cellStyle name="SAPBEXstdItemX 17 3" xfId="59883"/>
    <cellStyle name="SAPBEXstdItemX 18" xfId="59884"/>
    <cellStyle name="SAPBEXstdItemX 18 2" xfId="59885"/>
    <cellStyle name="SAPBEXstdItemX 18 2 2" xfId="59886"/>
    <cellStyle name="SAPBEXstdItemX 18 3" xfId="59887"/>
    <cellStyle name="SAPBEXstdItemX 19" xfId="59888"/>
    <cellStyle name="SAPBEXstdItemX 19 2" xfId="59889"/>
    <cellStyle name="SAPBEXstdItemX 19 2 2" xfId="59890"/>
    <cellStyle name="SAPBEXstdItemX 19 3" xfId="59891"/>
    <cellStyle name="SAPBEXstdItemX 2" xfId="59892"/>
    <cellStyle name="SAPBEXstdItemX 2 10" xfId="59893"/>
    <cellStyle name="SAPBEXstdItemX 2 10 2" xfId="59894"/>
    <cellStyle name="SAPBEXstdItemX 2 10 3" xfId="59895"/>
    <cellStyle name="SAPBEXstdItemX 2 11" xfId="59896"/>
    <cellStyle name="SAPBEXstdItemX 2 11 2" xfId="59897"/>
    <cellStyle name="SAPBEXstdItemX 2 11 2 2" xfId="59898"/>
    <cellStyle name="SAPBEXstdItemX 2 11 3" xfId="59899"/>
    <cellStyle name="SAPBEXstdItemX 2 12" xfId="59900"/>
    <cellStyle name="SAPBEXstdItemX 2 12 2" xfId="59901"/>
    <cellStyle name="SAPBEXstdItemX 2 12 3" xfId="59902"/>
    <cellStyle name="SAPBEXstdItemX 2 13" xfId="59903"/>
    <cellStyle name="SAPBEXstdItemX 2 13 2" xfId="59904"/>
    <cellStyle name="SAPBEXstdItemX 2 13 3" xfId="59905"/>
    <cellStyle name="SAPBEXstdItemX 2 14" xfId="59906"/>
    <cellStyle name="SAPBEXstdItemX 2 14 2" xfId="59907"/>
    <cellStyle name="SAPBEXstdItemX 2 14 3" xfId="59908"/>
    <cellStyle name="SAPBEXstdItemX 2 15" xfId="59909"/>
    <cellStyle name="SAPBEXstdItemX 2 16" xfId="59910"/>
    <cellStyle name="SAPBEXstdItemX 2 2" xfId="59911"/>
    <cellStyle name="SAPBEXstdItemX 2 2 10" xfId="59912"/>
    <cellStyle name="SAPBEXstdItemX 2 2 10 2" xfId="59913"/>
    <cellStyle name="SAPBEXstdItemX 2 2 10 2 2" xfId="59914"/>
    <cellStyle name="SAPBEXstdItemX 2 2 10 3" xfId="59915"/>
    <cellStyle name="SAPBEXstdItemX 2 2 11" xfId="59916"/>
    <cellStyle name="SAPBEXstdItemX 2 2 11 2" xfId="59917"/>
    <cellStyle name="SAPBEXstdItemX 2 2 11 2 2" xfId="59918"/>
    <cellStyle name="SAPBEXstdItemX 2 2 11 3" xfId="59919"/>
    <cellStyle name="SAPBEXstdItemX 2 2 12" xfId="59920"/>
    <cellStyle name="SAPBEXstdItemX 2 2 2" xfId="59921"/>
    <cellStyle name="SAPBEXstdItemX 2 2 2 2" xfId="59922"/>
    <cellStyle name="SAPBEXstdItemX 2 2 2 2 2" xfId="59923"/>
    <cellStyle name="SAPBEXstdItemX 2 2 2 2 2 2" xfId="59924"/>
    <cellStyle name="SAPBEXstdItemX 2 2 2 2 2 2 2" xfId="59925"/>
    <cellStyle name="SAPBEXstdItemX 2 2 2 2 2 3" xfId="59926"/>
    <cellStyle name="SAPBEXstdItemX 2 2 2 2 3" xfId="59927"/>
    <cellStyle name="SAPBEXstdItemX 2 2 2 2 3 2" xfId="59928"/>
    <cellStyle name="SAPBEXstdItemX 2 2 2 2 3 2 2" xfId="59929"/>
    <cellStyle name="SAPBEXstdItemX 2 2 2 2 3 3" xfId="59930"/>
    <cellStyle name="SAPBEXstdItemX 2 2 2 2 4" xfId="59931"/>
    <cellStyle name="SAPBEXstdItemX 2 2 2 2 4 2" xfId="59932"/>
    <cellStyle name="SAPBEXstdItemX 2 2 2 2 5" xfId="59933"/>
    <cellStyle name="SAPBEXstdItemX 2 2 2 2 5 2" xfId="59934"/>
    <cellStyle name="SAPBEXstdItemX 2 2 2 2 6" xfId="59935"/>
    <cellStyle name="SAPBEXstdItemX 2 2 2 3" xfId="59936"/>
    <cellStyle name="SAPBEXstdItemX 2 2 2 3 2" xfId="59937"/>
    <cellStyle name="SAPBEXstdItemX 2 2 2 3 2 2" xfId="59938"/>
    <cellStyle name="SAPBEXstdItemX 2 2 2 3 2 2 2" xfId="59939"/>
    <cellStyle name="SAPBEXstdItemX 2 2 2 3 2 3" xfId="59940"/>
    <cellStyle name="SAPBEXstdItemX 2 2 2 3 3" xfId="59941"/>
    <cellStyle name="SAPBEXstdItemX 2 2 2 3 3 2" xfId="59942"/>
    <cellStyle name="SAPBEXstdItemX 2 2 2 3 3 2 2" xfId="59943"/>
    <cellStyle name="SAPBEXstdItemX 2 2 2 3 3 3" xfId="59944"/>
    <cellStyle name="SAPBEXstdItemX 2 2 2 3 4" xfId="59945"/>
    <cellStyle name="SAPBEXstdItemX 2 2 2 3 4 2" xfId="59946"/>
    <cellStyle name="SAPBEXstdItemX 2 2 2 3 5" xfId="59947"/>
    <cellStyle name="SAPBEXstdItemX 2 2 2 3 5 2" xfId="59948"/>
    <cellStyle name="SAPBEXstdItemX 2 2 2 3 6" xfId="59949"/>
    <cellStyle name="SAPBEXstdItemX 2 2 2 4" xfId="59950"/>
    <cellStyle name="SAPBEXstdItemX 2 2 2 4 2" xfId="59951"/>
    <cellStyle name="SAPBEXstdItemX 2 2 2 4 2 2" xfId="59952"/>
    <cellStyle name="SAPBEXstdItemX 2 2 2 4 2 3" xfId="59953"/>
    <cellStyle name="SAPBEXstdItemX 2 2 2 4 3" xfId="59954"/>
    <cellStyle name="SAPBEXstdItemX 2 2 2 4 4" xfId="59955"/>
    <cellStyle name="SAPBEXstdItemX 2 2 2 5" xfId="59956"/>
    <cellStyle name="SAPBEXstdItemX 2 2 2 5 2" xfId="59957"/>
    <cellStyle name="SAPBEXstdItemX 2 2 2 5 2 2" xfId="59958"/>
    <cellStyle name="SAPBEXstdItemX 2 2 2 5 2 3" xfId="59959"/>
    <cellStyle name="SAPBEXstdItemX 2 2 2 5 3" xfId="59960"/>
    <cellStyle name="SAPBEXstdItemX 2 2 2 5 4" xfId="59961"/>
    <cellStyle name="SAPBEXstdItemX 2 2 2 6" xfId="59962"/>
    <cellStyle name="SAPBEXstdItemX 2 2 2 6 2" xfId="59963"/>
    <cellStyle name="SAPBEXstdItemX 2 2 2 6 2 2" xfId="59964"/>
    <cellStyle name="SAPBEXstdItemX 2 2 2 6 2 3" xfId="59965"/>
    <cellStyle name="SAPBEXstdItemX 2 2 2 6 3" xfId="59966"/>
    <cellStyle name="SAPBEXstdItemX 2 2 2 6 4" xfId="59967"/>
    <cellStyle name="SAPBEXstdItemX 2 2 2 7" xfId="59968"/>
    <cellStyle name="SAPBEXstdItemX 2 2 2 7 2" xfId="59969"/>
    <cellStyle name="SAPBEXstdItemX 2 2 2 7 3" xfId="59970"/>
    <cellStyle name="SAPBEXstdItemX 2 2 2 8" xfId="59971"/>
    <cellStyle name="SAPBEXstdItemX 2 2 2 9" xfId="59972"/>
    <cellStyle name="SAPBEXstdItemX 2 2 2_Other Benefits Allocation %" xfId="59973"/>
    <cellStyle name="SAPBEXstdItemX 2 2 3" xfId="59974"/>
    <cellStyle name="SAPBEXstdItemX 2 2 3 2" xfId="59975"/>
    <cellStyle name="SAPBEXstdItemX 2 2 3 2 2" xfId="59976"/>
    <cellStyle name="SAPBEXstdItemX 2 2 3 2 2 2" xfId="59977"/>
    <cellStyle name="SAPBEXstdItemX 2 2 3 2 2 3" xfId="59978"/>
    <cellStyle name="SAPBEXstdItemX 2 2 3 2 3" xfId="59979"/>
    <cellStyle name="SAPBEXstdItemX 2 2 3 2 4" xfId="59980"/>
    <cellStyle name="SAPBEXstdItemX 2 2 3 3" xfId="59981"/>
    <cellStyle name="SAPBEXstdItemX 2 2 3 3 2" xfId="59982"/>
    <cellStyle name="SAPBEXstdItemX 2 2 3 3 2 2" xfId="59983"/>
    <cellStyle name="SAPBEXstdItemX 2 2 3 3 2 3" xfId="59984"/>
    <cellStyle name="SAPBEXstdItemX 2 2 3 3 3" xfId="59985"/>
    <cellStyle name="SAPBEXstdItemX 2 2 3 3 4" xfId="59986"/>
    <cellStyle name="SAPBEXstdItemX 2 2 3 4" xfId="59987"/>
    <cellStyle name="SAPBEXstdItemX 2 2 3 4 2" xfId="59988"/>
    <cellStyle name="SAPBEXstdItemX 2 2 3 4 2 2" xfId="59989"/>
    <cellStyle name="SAPBEXstdItemX 2 2 3 4 2 3" xfId="59990"/>
    <cellStyle name="SAPBEXstdItemX 2 2 3 4 3" xfId="59991"/>
    <cellStyle name="SAPBEXstdItemX 2 2 3 4 4" xfId="59992"/>
    <cellStyle name="SAPBEXstdItemX 2 2 3 5" xfId="59993"/>
    <cellStyle name="SAPBEXstdItemX 2 2 3 5 2" xfId="59994"/>
    <cellStyle name="SAPBEXstdItemX 2 2 3 5 2 2" xfId="59995"/>
    <cellStyle name="SAPBEXstdItemX 2 2 3 5 2 3" xfId="59996"/>
    <cellStyle name="SAPBEXstdItemX 2 2 3 5 3" xfId="59997"/>
    <cellStyle name="SAPBEXstdItemX 2 2 3 5 4" xfId="59998"/>
    <cellStyle name="SAPBEXstdItemX 2 2 3 6" xfId="59999"/>
    <cellStyle name="SAPBEXstdItemX 2 2 3 6 2" xfId="60000"/>
    <cellStyle name="SAPBEXstdItemX 2 2 3 6 2 2" xfId="60001"/>
    <cellStyle name="SAPBEXstdItemX 2 2 3 6 2 3" xfId="60002"/>
    <cellStyle name="SAPBEXstdItemX 2 2 3 6 3" xfId="60003"/>
    <cellStyle name="SAPBEXstdItemX 2 2 3 6 4" xfId="60004"/>
    <cellStyle name="SAPBEXstdItemX 2 2 3 7" xfId="60005"/>
    <cellStyle name="SAPBEXstdItemX 2 2 3 7 2" xfId="60006"/>
    <cellStyle name="SAPBEXstdItemX 2 2 3 7 3" xfId="60007"/>
    <cellStyle name="SAPBEXstdItemX 2 2 3 8" xfId="60008"/>
    <cellStyle name="SAPBEXstdItemX 2 2 3 9" xfId="60009"/>
    <cellStyle name="SAPBEXstdItemX 2 2 4" xfId="60010"/>
    <cellStyle name="SAPBEXstdItemX 2 2 4 2" xfId="60011"/>
    <cellStyle name="SAPBEXstdItemX 2 2 4 2 2" xfId="60012"/>
    <cellStyle name="SAPBEXstdItemX 2 2 4 2 2 2" xfId="60013"/>
    <cellStyle name="SAPBEXstdItemX 2 2 4 2 2 3" xfId="60014"/>
    <cellStyle name="SAPBEXstdItemX 2 2 4 2 3" xfId="60015"/>
    <cellStyle name="SAPBEXstdItemX 2 2 4 2 4" xfId="60016"/>
    <cellStyle name="SAPBEXstdItemX 2 2 4 3" xfId="60017"/>
    <cellStyle name="SAPBEXstdItemX 2 2 4 3 2" xfId="60018"/>
    <cellStyle name="SAPBEXstdItemX 2 2 4 3 2 2" xfId="60019"/>
    <cellStyle name="SAPBEXstdItemX 2 2 4 3 2 3" xfId="60020"/>
    <cellStyle name="SAPBEXstdItemX 2 2 4 3 3" xfId="60021"/>
    <cellStyle name="SAPBEXstdItemX 2 2 4 3 4" xfId="60022"/>
    <cellStyle name="SAPBEXstdItemX 2 2 4 4" xfId="60023"/>
    <cellStyle name="SAPBEXstdItemX 2 2 4 4 2" xfId="60024"/>
    <cellStyle name="SAPBEXstdItemX 2 2 4 4 2 2" xfId="60025"/>
    <cellStyle name="SAPBEXstdItemX 2 2 4 4 2 3" xfId="60026"/>
    <cellStyle name="SAPBEXstdItemX 2 2 4 4 3" xfId="60027"/>
    <cellStyle name="SAPBEXstdItemX 2 2 4 4 4" xfId="60028"/>
    <cellStyle name="SAPBEXstdItemX 2 2 4 5" xfId="60029"/>
    <cellStyle name="SAPBEXstdItemX 2 2 4 5 2" xfId="60030"/>
    <cellStyle name="SAPBEXstdItemX 2 2 4 5 2 2" xfId="60031"/>
    <cellStyle name="SAPBEXstdItemX 2 2 4 5 2 3" xfId="60032"/>
    <cellStyle name="SAPBEXstdItemX 2 2 4 5 3" xfId="60033"/>
    <cellStyle name="SAPBEXstdItemX 2 2 4 5 4" xfId="60034"/>
    <cellStyle name="SAPBEXstdItemX 2 2 4 6" xfId="60035"/>
    <cellStyle name="SAPBEXstdItemX 2 2 4 6 2" xfId="60036"/>
    <cellStyle name="SAPBEXstdItemX 2 2 4 6 2 2" xfId="60037"/>
    <cellStyle name="SAPBEXstdItemX 2 2 4 6 2 3" xfId="60038"/>
    <cellStyle name="SAPBEXstdItemX 2 2 4 6 3" xfId="60039"/>
    <cellStyle name="SAPBEXstdItemX 2 2 4 6 4" xfId="60040"/>
    <cellStyle name="SAPBEXstdItemX 2 2 4 7" xfId="60041"/>
    <cellStyle name="SAPBEXstdItemX 2 2 4 7 2" xfId="60042"/>
    <cellStyle name="SAPBEXstdItemX 2 2 4 7 3" xfId="60043"/>
    <cellStyle name="SAPBEXstdItemX 2 2 4 8" xfId="60044"/>
    <cellStyle name="SAPBEXstdItemX 2 2 4 9" xfId="60045"/>
    <cellStyle name="SAPBEXstdItemX 2 2 5" xfId="60046"/>
    <cellStyle name="SAPBEXstdItemX 2 2 5 2" xfId="60047"/>
    <cellStyle name="SAPBEXstdItemX 2 2 5 2 2" xfId="60048"/>
    <cellStyle name="SAPBEXstdItemX 2 2 5 2 3" xfId="60049"/>
    <cellStyle name="SAPBEXstdItemX 2 2 5 3" xfId="60050"/>
    <cellStyle name="SAPBEXstdItemX 2 2 5 4" xfId="60051"/>
    <cellStyle name="SAPBEXstdItemX 2 2 6" xfId="60052"/>
    <cellStyle name="SAPBEXstdItemX 2 2 6 2" xfId="60053"/>
    <cellStyle name="SAPBEXstdItemX 2 2 6 2 2" xfId="60054"/>
    <cellStyle name="SAPBEXstdItemX 2 2 6 2 3" xfId="60055"/>
    <cellStyle name="SAPBEXstdItemX 2 2 6 3" xfId="60056"/>
    <cellStyle name="SAPBEXstdItemX 2 2 6 4" xfId="60057"/>
    <cellStyle name="SAPBEXstdItemX 2 2 7" xfId="60058"/>
    <cellStyle name="SAPBEXstdItemX 2 2 7 2" xfId="60059"/>
    <cellStyle name="SAPBEXstdItemX 2 2 7 2 2" xfId="60060"/>
    <cellStyle name="SAPBEXstdItemX 2 2 7 2 3" xfId="60061"/>
    <cellStyle name="SAPBEXstdItemX 2 2 7 3" xfId="60062"/>
    <cellStyle name="SAPBEXstdItemX 2 2 7 4" xfId="60063"/>
    <cellStyle name="SAPBEXstdItemX 2 2 8" xfId="60064"/>
    <cellStyle name="SAPBEXstdItemX 2 2 8 2" xfId="60065"/>
    <cellStyle name="SAPBEXstdItemX 2 2 8 2 2" xfId="60066"/>
    <cellStyle name="SAPBEXstdItemX 2 2 8 2 3" xfId="60067"/>
    <cellStyle name="SAPBEXstdItemX 2 2 8 3" xfId="60068"/>
    <cellStyle name="SAPBEXstdItemX 2 2 8 4" xfId="60069"/>
    <cellStyle name="SAPBEXstdItemX 2 2 9" xfId="60070"/>
    <cellStyle name="SAPBEXstdItemX 2 2 9 2" xfId="60071"/>
    <cellStyle name="SAPBEXstdItemX 2 2 9 2 2" xfId="60072"/>
    <cellStyle name="SAPBEXstdItemX 2 2 9 2 3" xfId="60073"/>
    <cellStyle name="SAPBEXstdItemX 2 2 9 3" xfId="60074"/>
    <cellStyle name="SAPBEXstdItemX 2 2 9 4" xfId="60075"/>
    <cellStyle name="SAPBEXstdItemX 2 2_Other Benefits Allocation %" xfId="60076"/>
    <cellStyle name="SAPBEXstdItemX 2 3" xfId="60077"/>
    <cellStyle name="SAPBEXstdItemX 2 3 10" xfId="60078"/>
    <cellStyle name="SAPBEXstdItemX 2 3 11" xfId="60079"/>
    <cellStyle name="SAPBEXstdItemX 2 3 11 2" xfId="60080"/>
    <cellStyle name="SAPBEXstdItemX 2 3 11 2 2" xfId="60081"/>
    <cellStyle name="SAPBEXstdItemX 2 3 11 3" xfId="60082"/>
    <cellStyle name="SAPBEXstdItemX 2 3 12" xfId="60083"/>
    <cellStyle name="SAPBEXstdItemX 2 3 2" xfId="60084"/>
    <cellStyle name="SAPBEXstdItemX 2 3 2 2" xfId="60085"/>
    <cellStyle name="SAPBEXstdItemX 2 3 2 2 2" xfId="60086"/>
    <cellStyle name="SAPBEXstdItemX 2 3 2 2 2 2" xfId="60087"/>
    <cellStyle name="SAPBEXstdItemX 2 3 2 2 2 2 2" xfId="60088"/>
    <cellStyle name="SAPBEXstdItemX 2 3 2 2 2 3" xfId="60089"/>
    <cellStyle name="SAPBEXstdItemX 2 3 2 2 3" xfId="60090"/>
    <cellStyle name="SAPBEXstdItemX 2 3 2 2 3 2" xfId="60091"/>
    <cellStyle name="SAPBEXstdItemX 2 3 2 2 3 2 2" xfId="60092"/>
    <cellStyle name="SAPBEXstdItemX 2 3 2 2 3 3" xfId="60093"/>
    <cellStyle name="SAPBEXstdItemX 2 3 2 2 4" xfId="60094"/>
    <cellStyle name="SAPBEXstdItemX 2 3 2 2 4 2" xfId="60095"/>
    <cellStyle name="SAPBEXstdItemX 2 3 2 2 5" xfId="60096"/>
    <cellStyle name="SAPBEXstdItemX 2 3 2 2 5 2" xfId="60097"/>
    <cellStyle name="SAPBEXstdItemX 2 3 2 2 6" xfId="60098"/>
    <cellStyle name="SAPBEXstdItemX 2 3 2 3" xfId="60099"/>
    <cellStyle name="SAPBEXstdItemX 2 3 2 3 2" xfId="60100"/>
    <cellStyle name="SAPBEXstdItemX 2 3 2 3 2 2" xfId="60101"/>
    <cellStyle name="SAPBEXstdItemX 2 3 2 3 2 2 2" xfId="60102"/>
    <cellStyle name="SAPBEXstdItemX 2 3 2 3 2 3" xfId="60103"/>
    <cellStyle name="SAPBEXstdItemX 2 3 2 3 3" xfId="60104"/>
    <cellStyle name="SAPBEXstdItemX 2 3 2 3 3 2" xfId="60105"/>
    <cellStyle name="SAPBEXstdItemX 2 3 2 3 3 2 2" xfId="60106"/>
    <cellStyle name="SAPBEXstdItemX 2 3 2 3 3 3" xfId="60107"/>
    <cellStyle name="SAPBEXstdItemX 2 3 2 3 4" xfId="60108"/>
    <cellStyle name="SAPBEXstdItemX 2 3 2 3 4 2" xfId="60109"/>
    <cellStyle name="SAPBEXstdItemX 2 3 2 3 5" xfId="60110"/>
    <cellStyle name="SAPBEXstdItemX 2 3 2 3 5 2" xfId="60111"/>
    <cellStyle name="SAPBEXstdItemX 2 3 2 3 6" xfId="60112"/>
    <cellStyle name="SAPBEXstdItemX 2 3 2 4" xfId="60113"/>
    <cellStyle name="SAPBEXstdItemX 2 3 2 4 2" xfId="60114"/>
    <cellStyle name="SAPBEXstdItemX 2 3 2 4 2 2" xfId="60115"/>
    <cellStyle name="SAPBEXstdItemX 2 3 2 4 3" xfId="60116"/>
    <cellStyle name="SAPBEXstdItemX 2 3 2 5" xfId="60117"/>
    <cellStyle name="SAPBEXstdItemX 2 3 2 5 2" xfId="60118"/>
    <cellStyle name="SAPBEXstdItemX 2 3 2 5 2 2" xfId="60119"/>
    <cellStyle name="SAPBEXstdItemX 2 3 2 5 3" xfId="60120"/>
    <cellStyle name="SAPBEXstdItemX 2 3 2 6" xfId="60121"/>
    <cellStyle name="SAPBEXstdItemX 2 3 2 6 2" xfId="60122"/>
    <cellStyle name="SAPBEXstdItemX 2 3 2 7" xfId="60123"/>
    <cellStyle name="SAPBEXstdItemX 2 3 2 7 2" xfId="60124"/>
    <cellStyle name="SAPBEXstdItemX 2 3 2 8" xfId="60125"/>
    <cellStyle name="SAPBEXstdItemX 2 3 2_Other Benefits Allocation %" xfId="60126"/>
    <cellStyle name="SAPBEXstdItemX 2 3 3" xfId="60127"/>
    <cellStyle name="SAPBEXstdItemX 2 3 3 2" xfId="60128"/>
    <cellStyle name="SAPBEXstdItemX 2 3 3 2 2" xfId="60129"/>
    <cellStyle name="SAPBEXstdItemX 2 3 3 2 3" xfId="60130"/>
    <cellStyle name="SAPBEXstdItemX 2 3 3 3" xfId="60131"/>
    <cellStyle name="SAPBEXstdItemX 2 3 3 4" xfId="60132"/>
    <cellStyle name="SAPBEXstdItemX 2 3 4" xfId="60133"/>
    <cellStyle name="SAPBEXstdItemX 2 3 4 2" xfId="60134"/>
    <cellStyle name="SAPBEXstdItemX 2 3 4 2 2" xfId="60135"/>
    <cellStyle name="SAPBEXstdItemX 2 3 4 2 3" xfId="60136"/>
    <cellStyle name="SAPBEXstdItemX 2 3 4 3" xfId="60137"/>
    <cellStyle name="SAPBEXstdItemX 2 3 4 4" xfId="60138"/>
    <cellStyle name="SAPBEXstdItemX 2 3 5" xfId="60139"/>
    <cellStyle name="SAPBEXstdItemX 2 3 5 2" xfId="60140"/>
    <cellStyle name="SAPBEXstdItemX 2 3 5 2 2" xfId="60141"/>
    <cellStyle name="SAPBEXstdItemX 2 3 5 2 3" xfId="60142"/>
    <cellStyle name="SAPBEXstdItemX 2 3 5 3" xfId="60143"/>
    <cellStyle name="SAPBEXstdItemX 2 3 5 4" xfId="60144"/>
    <cellStyle name="SAPBEXstdItemX 2 3 6" xfId="60145"/>
    <cellStyle name="SAPBEXstdItemX 2 3 6 2" xfId="60146"/>
    <cellStyle name="SAPBEXstdItemX 2 3 6 2 2" xfId="60147"/>
    <cellStyle name="SAPBEXstdItemX 2 3 6 2 3" xfId="60148"/>
    <cellStyle name="SAPBEXstdItemX 2 3 6 3" xfId="60149"/>
    <cellStyle name="SAPBEXstdItemX 2 3 6 4" xfId="60150"/>
    <cellStyle name="SAPBEXstdItemX 2 3 7" xfId="60151"/>
    <cellStyle name="SAPBEXstdItemX 2 3 7 2" xfId="60152"/>
    <cellStyle name="SAPBEXstdItemX 2 3 7 3" xfId="60153"/>
    <cellStyle name="SAPBEXstdItemX 2 3 8" xfId="60154"/>
    <cellStyle name="SAPBEXstdItemX 2 3 9" xfId="60155"/>
    <cellStyle name="SAPBEXstdItemX 2 3_Other Benefits Allocation %" xfId="60156"/>
    <cellStyle name="SAPBEXstdItemX 2 4" xfId="60157"/>
    <cellStyle name="SAPBEXstdItemX 2 4 2" xfId="60158"/>
    <cellStyle name="SAPBEXstdItemX 2 4 2 2" xfId="60159"/>
    <cellStyle name="SAPBEXstdItemX 2 4 2 2 2" xfId="60160"/>
    <cellStyle name="SAPBEXstdItemX 2 4 2 2 3" xfId="60161"/>
    <cellStyle name="SAPBEXstdItemX 2 4 2 3" xfId="60162"/>
    <cellStyle name="SAPBEXstdItemX 2 4 2 4" xfId="60163"/>
    <cellStyle name="SAPBEXstdItemX 2 4 3" xfId="60164"/>
    <cellStyle name="SAPBEXstdItemX 2 4 3 2" xfId="60165"/>
    <cellStyle name="SAPBEXstdItemX 2 4 3 2 2" xfId="60166"/>
    <cellStyle name="SAPBEXstdItemX 2 4 3 2 3" xfId="60167"/>
    <cellStyle name="SAPBEXstdItemX 2 4 3 3" xfId="60168"/>
    <cellStyle name="SAPBEXstdItemX 2 4 3 4" xfId="60169"/>
    <cellStyle name="SAPBEXstdItemX 2 4 4" xfId="60170"/>
    <cellStyle name="SAPBEXstdItemX 2 4 4 2" xfId="60171"/>
    <cellStyle name="SAPBEXstdItemX 2 4 5" xfId="60172"/>
    <cellStyle name="SAPBEXstdItemX 2 4 5 2" xfId="60173"/>
    <cellStyle name="SAPBEXstdItemX 2 4 6" xfId="60174"/>
    <cellStyle name="SAPBEXstdItemX 2 4 6 2" xfId="60175"/>
    <cellStyle name="SAPBEXstdItemX 2 4 7" xfId="60176"/>
    <cellStyle name="SAPBEXstdItemX 2 5" xfId="60177"/>
    <cellStyle name="SAPBEXstdItemX 2 5 2" xfId="60178"/>
    <cellStyle name="SAPBEXstdItemX 2 5 2 2" xfId="60179"/>
    <cellStyle name="SAPBEXstdItemX 2 5 3" xfId="60180"/>
    <cellStyle name="SAPBEXstdItemX 2 5 3 2" xfId="60181"/>
    <cellStyle name="SAPBEXstdItemX 2 5 4" xfId="60182"/>
    <cellStyle name="SAPBEXstdItemX 2 5 4 2" xfId="60183"/>
    <cellStyle name="SAPBEXstdItemX 2 5 5" xfId="60184"/>
    <cellStyle name="SAPBEXstdItemX 2 5 5 2" xfId="60185"/>
    <cellStyle name="SAPBEXstdItemX 2 5 6" xfId="60186"/>
    <cellStyle name="SAPBEXstdItemX 2 5 6 2" xfId="60187"/>
    <cellStyle name="SAPBEXstdItemX 2 5 7" xfId="60188"/>
    <cellStyle name="SAPBEXstdItemX 2 6" xfId="60189"/>
    <cellStyle name="SAPBEXstdItemX 2 6 2" xfId="60190"/>
    <cellStyle name="SAPBEXstdItemX 2 7" xfId="60191"/>
    <cellStyle name="SAPBEXstdItemX 2 7 2" xfId="60192"/>
    <cellStyle name="SAPBEXstdItemX 2 8" xfId="60193"/>
    <cellStyle name="SAPBEXstdItemX 2 8 2" xfId="60194"/>
    <cellStyle name="SAPBEXstdItemX 2 9" xfId="60195"/>
    <cellStyle name="SAPBEXstdItemX 2 9 2" xfId="60196"/>
    <cellStyle name="SAPBEXstdItemX 2_401K Summary" xfId="60197"/>
    <cellStyle name="SAPBEXstdItemX 20" xfId="60198"/>
    <cellStyle name="SAPBEXstdItemX 20 2" xfId="60199"/>
    <cellStyle name="SAPBEXstdItemX 20 2 2" xfId="60200"/>
    <cellStyle name="SAPBEXstdItemX 20 3" xfId="60201"/>
    <cellStyle name="SAPBEXstdItemX 21" xfId="60202"/>
    <cellStyle name="SAPBEXstdItemX 21 2" xfId="60203"/>
    <cellStyle name="SAPBEXstdItemX 21 2 2" xfId="60204"/>
    <cellStyle name="SAPBEXstdItemX 21 3" xfId="60205"/>
    <cellStyle name="SAPBEXstdItemX 22" xfId="60206"/>
    <cellStyle name="SAPBEXstdItemX 22 2" xfId="60207"/>
    <cellStyle name="SAPBEXstdItemX 22 2 2" xfId="60208"/>
    <cellStyle name="SAPBEXstdItemX 22 3" xfId="60209"/>
    <cellStyle name="SAPBEXstdItemX 23" xfId="60210"/>
    <cellStyle name="SAPBEXstdItemX 23 2" xfId="60211"/>
    <cellStyle name="SAPBEXstdItemX 23 2 2" xfId="60212"/>
    <cellStyle name="SAPBEXstdItemX 23 3" xfId="60213"/>
    <cellStyle name="SAPBEXstdItemX 24" xfId="60214"/>
    <cellStyle name="SAPBEXstdItemX 24 2" xfId="60215"/>
    <cellStyle name="SAPBEXstdItemX 24 2 2" xfId="60216"/>
    <cellStyle name="SAPBEXstdItemX 24 3" xfId="60217"/>
    <cellStyle name="SAPBEXstdItemX 25" xfId="60218"/>
    <cellStyle name="SAPBEXstdItemX 25 2" xfId="60219"/>
    <cellStyle name="SAPBEXstdItemX 25 2 2" xfId="60220"/>
    <cellStyle name="SAPBEXstdItemX 25 3" xfId="60221"/>
    <cellStyle name="SAPBEXstdItemX 26" xfId="60222"/>
    <cellStyle name="SAPBEXstdItemX 26 2" xfId="60223"/>
    <cellStyle name="SAPBEXstdItemX 26 2 2" xfId="60224"/>
    <cellStyle name="SAPBEXstdItemX 26 3" xfId="60225"/>
    <cellStyle name="SAPBEXstdItemX 27" xfId="60226"/>
    <cellStyle name="SAPBEXstdItemX 27 2" xfId="60227"/>
    <cellStyle name="SAPBEXstdItemX 27 2 2" xfId="60228"/>
    <cellStyle name="SAPBEXstdItemX 27 3" xfId="60229"/>
    <cellStyle name="SAPBEXstdItemX 28" xfId="60230"/>
    <cellStyle name="SAPBEXstdItemX 28 2" xfId="60231"/>
    <cellStyle name="SAPBEXstdItemX 29" xfId="60232"/>
    <cellStyle name="SAPBEXstdItemX 29 2" xfId="60233"/>
    <cellStyle name="SAPBEXstdItemX 3" xfId="60234"/>
    <cellStyle name="SAPBEXstdItemX 3 10" xfId="60235"/>
    <cellStyle name="SAPBEXstdItemX 3 10 2" xfId="60236"/>
    <cellStyle name="SAPBEXstdItemX 3 10 2 2" xfId="60237"/>
    <cellStyle name="SAPBEXstdItemX 3 10 3" xfId="60238"/>
    <cellStyle name="SAPBEXstdItemX 3 11" xfId="60239"/>
    <cellStyle name="SAPBEXstdItemX 3 11 2" xfId="60240"/>
    <cellStyle name="SAPBEXstdItemX 3 11 2 2" xfId="60241"/>
    <cellStyle name="SAPBEXstdItemX 3 11 3" xfId="60242"/>
    <cellStyle name="SAPBEXstdItemX 3 12" xfId="60243"/>
    <cellStyle name="SAPBEXstdItemX 3 12 2" xfId="60244"/>
    <cellStyle name="SAPBEXstdItemX 3 12 2 2" xfId="60245"/>
    <cellStyle name="SAPBEXstdItemX 3 12 3" xfId="60246"/>
    <cellStyle name="SAPBEXstdItemX 3 13" xfId="60247"/>
    <cellStyle name="SAPBEXstdItemX 3 13 2" xfId="60248"/>
    <cellStyle name="SAPBEXstdItemX 3 14" xfId="60249"/>
    <cellStyle name="SAPBEXstdItemX 3 2" xfId="60250"/>
    <cellStyle name="SAPBEXstdItemX 3 2 2" xfId="60251"/>
    <cellStyle name="SAPBEXstdItemX 3 2 2 2" xfId="60252"/>
    <cellStyle name="SAPBEXstdItemX 3 2 2 2 2" xfId="60253"/>
    <cellStyle name="SAPBEXstdItemX 3 2 2 2 2 2" xfId="60254"/>
    <cellStyle name="SAPBEXstdItemX 3 2 2 2 3" xfId="60255"/>
    <cellStyle name="SAPBEXstdItemX 3 2 2 3" xfId="60256"/>
    <cellStyle name="SAPBEXstdItemX 3 2 2 3 2" xfId="60257"/>
    <cellStyle name="SAPBEXstdItemX 3 2 2 3 2 2" xfId="60258"/>
    <cellStyle name="SAPBEXstdItemX 3 2 2 3 3" xfId="60259"/>
    <cellStyle name="SAPBEXstdItemX 3 2 2 4" xfId="60260"/>
    <cellStyle name="SAPBEXstdItemX 3 2 2 4 2" xfId="60261"/>
    <cellStyle name="SAPBEXstdItemX 3 2 2 5" xfId="60262"/>
    <cellStyle name="SAPBEXstdItemX 3 2 2 5 2" xfId="60263"/>
    <cellStyle name="SAPBEXstdItemX 3 2 2 6" xfId="60264"/>
    <cellStyle name="SAPBEXstdItemX 3 2 3" xfId="60265"/>
    <cellStyle name="SAPBEXstdItemX 3 2 3 2" xfId="60266"/>
    <cellStyle name="SAPBEXstdItemX 3 2 3 2 2" xfId="60267"/>
    <cellStyle name="SAPBEXstdItemX 3 2 3 2 2 2" xfId="60268"/>
    <cellStyle name="SAPBEXstdItemX 3 2 3 2 3" xfId="60269"/>
    <cellStyle name="SAPBEXstdItemX 3 2 3 3" xfId="60270"/>
    <cellStyle name="SAPBEXstdItemX 3 2 3 3 2" xfId="60271"/>
    <cellStyle name="SAPBEXstdItemX 3 2 3 3 2 2" xfId="60272"/>
    <cellStyle name="SAPBEXstdItemX 3 2 3 3 3" xfId="60273"/>
    <cellStyle name="SAPBEXstdItemX 3 2 3 4" xfId="60274"/>
    <cellStyle name="SAPBEXstdItemX 3 2 3 4 2" xfId="60275"/>
    <cellStyle name="SAPBEXstdItemX 3 2 3 5" xfId="60276"/>
    <cellStyle name="SAPBEXstdItemX 3 2 3 5 2" xfId="60277"/>
    <cellStyle name="SAPBEXstdItemX 3 2 3 6" xfId="60278"/>
    <cellStyle name="SAPBEXstdItemX 3 2 4" xfId="60279"/>
    <cellStyle name="SAPBEXstdItemX 3 2 4 2" xfId="60280"/>
    <cellStyle name="SAPBEXstdItemX 3 2 4 2 2" xfId="60281"/>
    <cellStyle name="SAPBEXstdItemX 3 2 4 2 2 2" xfId="60282"/>
    <cellStyle name="SAPBEXstdItemX 3 2 4 2 3" xfId="60283"/>
    <cellStyle name="SAPBEXstdItemX 3 2 4 3" xfId="60284"/>
    <cellStyle name="SAPBEXstdItemX 3 2 4 3 2" xfId="60285"/>
    <cellStyle name="SAPBEXstdItemX 3 2 4 3 2 2" xfId="60286"/>
    <cellStyle name="SAPBEXstdItemX 3 2 4 3 3" xfId="60287"/>
    <cellStyle name="SAPBEXstdItemX 3 2 4 4" xfId="60288"/>
    <cellStyle name="SAPBEXstdItemX 3 2 4 4 2" xfId="60289"/>
    <cellStyle name="SAPBEXstdItemX 3 2 4 5" xfId="60290"/>
    <cellStyle name="SAPBEXstdItemX 3 2 4 5 2" xfId="60291"/>
    <cellStyle name="SAPBEXstdItemX 3 2 4 6" xfId="60292"/>
    <cellStyle name="SAPBEXstdItemX 3 2 5" xfId="60293"/>
    <cellStyle name="SAPBEXstdItemX 3 2 5 2" xfId="60294"/>
    <cellStyle name="SAPBEXstdItemX 3 2 5 2 2" xfId="60295"/>
    <cellStyle name="SAPBEXstdItemX 3 2 5 3" xfId="60296"/>
    <cellStyle name="SAPBEXstdItemX 3 2 6" xfId="60297"/>
    <cellStyle name="SAPBEXstdItemX 3 2 6 2" xfId="60298"/>
    <cellStyle name="SAPBEXstdItemX 3 2 7" xfId="60299"/>
    <cellStyle name="SAPBEXstdItemX 3 2_Other Benefits Allocation %" xfId="60300"/>
    <cellStyle name="SAPBEXstdItemX 3 3" xfId="60301"/>
    <cellStyle name="SAPBEXstdItemX 3 3 2" xfId="60302"/>
    <cellStyle name="SAPBEXstdItemX 3 3 2 2" xfId="60303"/>
    <cellStyle name="SAPBEXstdItemX 3 3 3" xfId="60304"/>
    <cellStyle name="SAPBEXstdItemX 3 3 3 2" xfId="60305"/>
    <cellStyle name="SAPBEXstdItemX 3 3 4" xfId="60306"/>
    <cellStyle name="SAPBEXstdItemX 3 3 4 2" xfId="60307"/>
    <cellStyle name="SAPBEXstdItemX 3 3 5" xfId="60308"/>
    <cellStyle name="SAPBEXstdItemX 3 3 5 2" xfId="60309"/>
    <cellStyle name="SAPBEXstdItemX 3 3 6" xfId="60310"/>
    <cellStyle name="SAPBEXstdItemX 3 3 6 2" xfId="60311"/>
    <cellStyle name="SAPBEXstdItemX 3 3 7" xfId="60312"/>
    <cellStyle name="SAPBEXstdItemX 3 4" xfId="60313"/>
    <cellStyle name="SAPBEXstdItemX 3 4 2" xfId="60314"/>
    <cellStyle name="SAPBEXstdItemX 3 4 2 2" xfId="60315"/>
    <cellStyle name="SAPBEXstdItemX 3 4 2 2 2" xfId="60316"/>
    <cellStyle name="SAPBEXstdItemX 3 4 2 2 2 2" xfId="60317"/>
    <cellStyle name="SAPBEXstdItemX 3 4 2 2 3" xfId="60318"/>
    <cellStyle name="SAPBEXstdItemX 3 4 2 3" xfId="60319"/>
    <cellStyle name="SAPBEXstdItemX 3 4 2 3 2" xfId="60320"/>
    <cellStyle name="SAPBEXstdItemX 3 4 2 3 2 2" xfId="60321"/>
    <cellStyle name="SAPBEXstdItemX 3 4 2 3 3" xfId="60322"/>
    <cellStyle name="SAPBEXstdItemX 3 4 2 4" xfId="60323"/>
    <cellStyle name="SAPBEXstdItemX 3 4 2 4 2" xfId="60324"/>
    <cellStyle name="SAPBEXstdItemX 3 4 2 5" xfId="60325"/>
    <cellStyle name="SAPBEXstdItemX 3 4 2 5 2" xfId="60326"/>
    <cellStyle name="SAPBEXstdItemX 3 4 2 6" xfId="60327"/>
    <cellStyle name="SAPBEXstdItemX 3 4 3" xfId="60328"/>
    <cellStyle name="SAPBEXstdItemX 3 4 3 2" xfId="60329"/>
    <cellStyle name="SAPBEXstdItemX 3 4 3 2 2" xfId="60330"/>
    <cellStyle name="SAPBEXstdItemX 3 4 3 2 2 2" xfId="60331"/>
    <cellStyle name="SAPBEXstdItemX 3 4 3 2 3" xfId="60332"/>
    <cellStyle name="SAPBEXstdItemX 3 4 3 3" xfId="60333"/>
    <cellStyle name="SAPBEXstdItemX 3 4 3 3 2" xfId="60334"/>
    <cellStyle name="SAPBEXstdItemX 3 4 3 3 2 2" xfId="60335"/>
    <cellStyle name="SAPBEXstdItemX 3 4 3 3 3" xfId="60336"/>
    <cellStyle name="SAPBEXstdItemX 3 4 3 4" xfId="60337"/>
    <cellStyle name="SAPBEXstdItemX 3 4 3 4 2" xfId="60338"/>
    <cellStyle name="SAPBEXstdItemX 3 4 3 5" xfId="60339"/>
    <cellStyle name="SAPBEXstdItemX 3 4 3 5 2" xfId="60340"/>
    <cellStyle name="SAPBEXstdItemX 3 4 3 6" xfId="60341"/>
    <cellStyle name="SAPBEXstdItemX 3 4 4" xfId="60342"/>
    <cellStyle name="SAPBEXstdItemX 3 4 4 2" xfId="60343"/>
    <cellStyle name="SAPBEXstdItemX 3 4 4 2 2" xfId="60344"/>
    <cellStyle name="SAPBEXstdItemX 3 4 4 3" xfId="60345"/>
    <cellStyle name="SAPBEXstdItemX 3 4 5" xfId="60346"/>
    <cellStyle name="SAPBEXstdItemX 3 4 5 2" xfId="60347"/>
    <cellStyle name="SAPBEXstdItemX 3 4 5 2 2" xfId="60348"/>
    <cellStyle name="SAPBEXstdItemX 3 4 5 3" xfId="60349"/>
    <cellStyle name="SAPBEXstdItemX 3 4 6" xfId="60350"/>
    <cellStyle name="SAPBEXstdItemX 3 4 6 2" xfId="60351"/>
    <cellStyle name="SAPBEXstdItemX 3 4 7" xfId="60352"/>
    <cellStyle name="SAPBEXstdItemX 3 4 7 2" xfId="60353"/>
    <cellStyle name="SAPBEXstdItemX 3 4 8" xfId="60354"/>
    <cellStyle name="SAPBEXstdItemX 3 4_Other Benefits Allocation %" xfId="60355"/>
    <cellStyle name="SAPBEXstdItemX 3 5" xfId="60356"/>
    <cellStyle name="SAPBEXstdItemX 3 5 2" xfId="60357"/>
    <cellStyle name="SAPBEXstdItemX 3 5 2 2" xfId="60358"/>
    <cellStyle name="SAPBEXstdItemX 3 5 2 2 2" xfId="60359"/>
    <cellStyle name="SAPBEXstdItemX 3 5 2 3" xfId="60360"/>
    <cellStyle name="SAPBEXstdItemX 3 5 3" xfId="60361"/>
    <cellStyle name="SAPBEXstdItemX 3 5 3 2" xfId="60362"/>
    <cellStyle name="SAPBEXstdItemX 3 5 3 2 2" xfId="60363"/>
    <cellStyle name="SAPBEXstdItemX 3 5 3 3" xfId="60364"/>
    <cellStyle name="SAPBEXstdItemX 3 5 4" xfId="60365"/>
    <cellStyle name="SAPBEXstdItemX 3 5 4 2" xfId="60366"/>
    <cellStyle name="SAPBEXstdItemX 3 5 5" xfId="60367"/>
    <cellStyle name="SAPBEXstdItemX 3 5 5 2" xfId="60368"/>
    <cellStyle name="SAPBEXstdItemX 3 5 6" xfId="60369"/>
    <cellStyle name="SAPBEXstdItemX 3 6" xfId="60370"/>
    <cellStyle name="SAPBEXstdItemX 3 6 2" xfId="60371"/>
    <cellStyle name="SAPBEXstdItemX 3 6 2 2" xfId="60372"/>
    <cellStyle name="SAPBEXstdItemX 3 6 2 2 2" xfId="60373"/>
    <cellStyle name="SAPBEXstdItemX 3 6 2 3" xfId="60374"/>
    <cellStyle name="SAPBEXstdItemX 3 6 3" xfId="60375"/>
    <cellStyle name="SAPBEXstdItemX 3 6 3 2" xfId="60376"/>
    <cellStyle name="SAPBEXstdItemX 3 6 3 2 2" xfId="60377"/>
    <cellStyle name="SAPBEXstdItemX 3 6 3 3" xfId="60378"/>
    <cellStyle name="SAPBEXstdItemX 3 6 4" xfId="60379"/>
    <cellStyle name="SAPBEXstdItemX 3 6 4 2" xfId="60380"/>
    <cellStyle name="SAPBEXstdItemX 3 6 5" xfId="60381"/>
    <cellStyle name="SAPBEXstdItemX 3 6 5 2" xfId="60382"/>
    <cellStyle name="SAPBEXstdItemX 3 6 6" xfId="60383"/>
    <cellStyle name="SAPBEXstdItemX 3 7" xfId="60384"/>
    <cellStyle name="SAPBEXstdItemX 3 7 2" xfId="60385"/>
    <cellStyle name="SAPBEXstdItemX 3 7 2 2" xfId="60386"/>
    <cellStyle name="SAPBEXstdItemX 3 7 2 2 2" xfId="60387"/>
    <cellStyle name="SAPBEXstdItemX 3 7 2 3" xfId="60388"/>
    <cellStyle name="SAPBEXstdItemX 3 7 3" xfId="60389"/>
    <cellStyle name="SAPBEXstdItemX 3 7 3 2" xfId="60390"/>
    <cellStyle name="SAPBEXstdItemX 3 7 3 2 2" xfId="60391"/>
    <cellStyle name="SAPBEXstdItemX 3 7 3 3" xfId="60392"/>
    <cellStyle name="SAPBEXstdItemX 3 7 4" xfId="60393"/>
    <cellStyle name="SAPBEXstdItemX 3 7 4 2" xfId="60394"/>
    <cellStyle name="SAPBEXstdItemX 3 7 5" xfId="60395"/>
    <cellStyle name="SAPBEXstdItemX 3 7 5 2" xfId="60396"/>
    <cellStyle name="SAPBEXstdItemX 3 7 6" xfId="60397"/>
    <cellStyle name="SAPBEXstdItemX 3 8" xfId="60398"/>
    <cellStyle name="SAPBEXstdItemX 3 8 2" xfId="60399"/>
    <cellStyle name="SAPBEXstdItemX 3 8 2 2" xfId="60400"/>
    <cellStyle name="SAPBEXstdItemX 3 8 3" xfId="60401"/>
    <cellStyle name="SAPBEXstdItemX 3 9" xfId="60402"/>
    <cellStyle name="SAPBEXstdItemX 3 9 2" xfId="60403"/>
    <cellStyle name="SAPBEXstdItemX 3 9 2 2" xfId="60404"/>
    <cellStyle name="SAPBEXstdItemX 3 9 3" xfId="60405"/>
    <cellStyle name="SAPBEXstdItemX 3_401K Summary" xfId="60406"/>
    <cellStyle name="SAPBEXstdItemX 30" xfId="60407"/>
    <cellStyle name="SAPBEXstdItemX 30 2" xfId="60408"/>
    <cellStyle name="SAPBEXstdItemX 31" xfId="60409"/>
    <cellStyle name="SAPBEXstdItemX 31 2" xfId="60410"/>
    <cellStyle name="SAPBEXstdItemX 32" xfId="60411"/>
    <cellStyle name="SAPBEXstdItemX 32 2" xfId="60412"/>
    <cellStyle name="SAPBEXstdItemX 33" xfId="60413"/>
    <cellStyle name="SAPBEXstdItemX 33 2" xfId="60414"/>
    <cellStyle name="SAPBEXstdItemX 34" xfId="60415"/>
    <cellStyle name="SAPBEXstdItemX 34 2" xfId="60416"/>
    <cellStyle name="SAPBEXstdItemX 35" xfId="60417"/>
    <cellStyle name="SAPBEXstdItemX 36" xfId="60418"/>
    <cellStyle name="SAPBEXstdItemX 37" xfId="60419"/>
    <cellStyle name="SAPBEXstdItemX 38" xfId="60420"/>
    <cellStyle name="SAPBEXstdItemX 39" xfId="60421"/>
    <cellStyle name="SAPBEXstdItemX 4" xfId="60422"/>
    <cellStyle name="SAPBEXstdItemX 4 10" xfId="60423"/>
    <cellStyle name="SAPBEXstdItemX 4 11" xfId="60424"/>
    <cellStyle name="SAPBEXstdItemX 4 11 2" xfId="60425"/>
    <cellStyle name="SAPBEXstdItemX 4 11 2 2" xfId="60426"/>
    <cellStyle name="SAPBEXstdItemX 4 11 3" xfId="60427"/>
    <cellStyle name="SAPBEXstdItemX 4 12" xfId="60428"/>
    <cellStyle name="SAPBEXstdItemX 4 12 2" xfId="60429"/>
    <cellStyle name="SAPBEXstdItemX 4 13" xfId="60430"/>
    <cellStyle name="SAPBEXstdItemX 4 2" xfId="60431"/>
    <cellStyle name="SAPBEXstdItemX 4 2 2" xfId="60432"/>
    <cellStyle name="SAPBEXstdItemX 4 2 3" xfId="60433"/>
    <cellStyle name="SAPBEXstdItemX 4 2_Other Benefits Allocation %" xfId="60434"/>
    <cellStyle name="SAPBEXstdItemX 4 3" xfId="60435"/>
    <cellStyle name="SAPBEXstdItemX 4 3 2" xfId="60436"/>
    <cellStyle name="SAPBEXstdItemX 4 3 2 2" xfId="60437"/>
    <cellStyle name="SAPBEXstdItemX 4 3 2 2 2" xfId="60438"/>
    <cellStyle name="SAPBEXstdItemX 4 3 2 2 2 2" xfId="60439"/>
    <cellStyle name="SAPBEXstdItemX 4 3 2 2 3" xfId="60440"/>
    <cellStyle name="SAPBEXstdItemX 4 3 2 3" xfId="60441"/>
    <cellStyle name="SAPBEXstdItemX 4 3 2 3 2" xfId="60442"/>
    <cellStyle name="SAPBEXstdItemX 4 3 2 3 2 2" xfId="60443"/>
    <cellStyle name="SAPBEXstdItemX 4 3 2 3 3" xfId="60444"/>
    <cellStyle name="SAPBEXstdItemX 4 3 2 4" xfId="60445"/>
    <cellStyle name="SAPBEXstdItemX 4 3 2 4 2" xfId="60446"/>
    <cellStyle name="SAPBEXstdItemX 4 3 2 5" xfId="60447"/>
    <cellStyle name="SAPBEXstdItemX 4 3 2 5 2" xfId="60448"/>
    <cellStyle name="SAPBEXstdItemX 4 3 2 6" xfId="60449"/>
    <cellStyle name="SAPBEXstdItemX 4 3 3" xfId="60450"/>
    <cellStyle name="SAPBEXstdItemX 4 3 3 2" xfId="60451"/>
    <cellStyle name="SAPBEXstdItemX 4 3 3 2 2" xfId="60452"/>
    <cellStyle name="SAPBEXstdItemX 4 3 3 2 2 2" xfId="60453"/>
    <cellStyle name="SAPBEXstdItemX 4 3 3 2 3" xfId="60454"/>
    <cellStyle name="SAPBEXstdItemX 4 3 3 3" xfId="60455"/>
    <cellStyle name="SAPBEXstdItemX 4 3 3 3 2" xfId="60456"/>
    <cellStyle name="SAPBEXstdItemX 4 3 3 3 2 2" xfId="60457"/>
    <cellStyle name="SAPBEXstdItemX 4 3 3 3 3" xfId="60458"/>
    <cellStyle name="SAPBEXstdItemX 4 3 3 4" xfId="60459"/>
    <cellStyle name="SAPBEXstdItemX 4 3 3 4 2" xfId="60460"/>
    <cellStyle name="SAPBEXstdItemX 4 3 3 5" xfId="60461"/>
    <cellStyle name="SAPBEXstdItemX 4 3 3 5 2" xfId="60462"/>
    <cellStyle name="SAPBEXstdItemX 4 3 3 6" xfId="60463"/>
    <cellStyle name="SAPBEXstdItemX 4 3 4" xfId="60464"/>
    <cellStyle name="SAPBEXstdItemX 4 3 4 2" xfId="60465"/>
    <cellStyle name="SAPBEXstdItemX 4 3 4 2 2" xfId="60466"/>
    <cellStyle name="SAPBEXstdItemX 4 3 4 3" xfId="60467"/>
    <cellStyle name="SAPBEXstdItemX 4 3 5" xfId="60468"/>
    <cellStyle name="SAPBEXstdItemX 4 3 5 2" xfId="60469"/>
    <cellStyle name="SAPBEXstdItemX 4 3 5 2 2" xfId="60470"/>
    <cellStyle name="SAPBEXstdItemX 4 3 5 3" xfId="60471"/>
    <cellStyle name="SAPBEXstdItemX 4 3 6" xfId="60472"/>
    <cellStyle name="SAPBEXstdItemX 4 3 6 2" xfId="60473"/>
    <cellStyle name="SAPBEXstdItemX 4 3 7" xfId="60474"/>
    <cellStyle name="SAPBEXstdItemX 4 3 7 2" xfId="60475"/>
    <cellStyle name="SAPBEXstdItemX 4 3 8" xfId="60476"/>
    <cellStyle name="SAPBEXstdItemX 4 3_Other Benefits Allocation %" xfId="60477"/>
    <cellStyle name="SAPBEXstdItemX 4 4" xfId="60478"/>
    <cellStyle name="SAPBEXstdItemX 4 4 2" xfId="60479"/>
    <cellStyle name="SAPBEXstdItemX 4 5" xfId="60480"/>
    <cellStyle name="SAPBEXstdItemX 4 5 2" xfId="60481"/>
    <cellStyle name="SAPBEXstdItemX 4 6" xfId="60482"/>
    <cellStyle name="SAPBEXstdItemX 4 6 2" xfId="60483"/>
    <cellStyle name="SAPBEXstdItemX 4 7" xfId="60484"/>
    <cellStyle name="SAPBEXstdItemX 4 8" xfId="60485"/>
    <cellStyle name="SAPBEXstdItemX 4 9" xfId="60486"/>
    <cellStyle name="SAPBEXstdItemX 4_401K Summary" xfId="60487"/>
    <cellStyle name="SAPBEXstdItemX 40" xfId="60488"/>
    <cellStyle name="SAPBEXstdItemX 41" xfId="60489"/>
    <cellStyle name="SAPBEXstdItemX 42" xfId="60490"/>
    <cellStyle name="SAPBEXstdItemX 43" xfId="60491"/>
    <cellStyle name="SAPBEXstdItemX 44" xfId="60492"/>
    <cellStyle name="SAPBEXstdItemX 45" xfId="60493"/>
    <cellStyle name="SAPBEXstdItemX 46" xfId="60494"/>
    <cellStyle name="SAPBEXstdItemX 47" xfId="60495"/>
    <cellStyle name="SAPBEXstdItemX 48" xfId="60496"/>
    <cellStyle name="SAPBEXstdItemX 5" xfId="60497"/>
    <cellStyle name="SAPBEXstdItemX 5 2" xfId="60498"/>
    <cellStyle name="SAPBEXstdItemX 5 2 2" xfId="60499"/>
    <cellStyle name="SAPBEXstdItemX 5 2 2 2" xfId="60500"/>
    <cellStyle name="SAPBEXstdItemX 5 2 2 2 2" xfId="60501"/>
    <cellStyle name="SAPBEXstdItemX 5 2 2 3" xfId="60502"/>
    <cellStyle name="SAPBEXstdItemX 5 2 3" xfId="60503"/>
    <cellStyle name="SAPBEXstdItemX 5 2 3 2" xfId="60504"/>
    <cellStyle name="SAPBEXstdItemX 5 2 3 2 2" xfId="60505"/>
    <cellStyle name="SAPBEXstdItemX 5 2 3 3" xfId="60506"/>
    <cellStyle name="SAPBEXstdItemX 5 2 4" xfId="60507"/>
    <cellStyle name="SAPBEXstdItemX 5 2 4 2" xfId="60508"/>
    <cellStyle name="SAPBEXstdItemX 5 2 5" xfId="60509"/>
    <cellStyle name="SAPBEXstdItemX 5 2 5 2" xfId="60510"/>
    <cellStyle name="SAPBEXstdItemX 5 2 6" xfId="60511"/>
    <cellStyle name="SAPBEXstdItemX 5 3" xfId="60512"/>
    <cellStyle name="SAPBEXstdItemX 5 3 2" xfId="60513"/>
    <cellStyle name="SAPBEXstdItemX 5 3 2 2" xfId="60514"/>
    <cellStyle name="SAPBEXstdItemX 5 3 2 2 2" xfId="60515"/>
    <cellStyle name="SAPBEXstdItemX 5 3 2 3" xfId="60516"/>
    <cellStyle name="SAPBEXstdItemX 5 3 3" xfId="60517"/>
    <cellStyle name="SAPBEXstdItemX 5 3 3 2" xfId="60518"/>
    <cellStyle name="SAPBEXstdItemX 5 3 3 2 2" xfId="60519"/>
    <cellStyle name="SAPBEXstdItemX 5 3 3 3" xfId="60520"/>
    <cellStyle name="SAPBEXstdItemX 5 3 4" xfId="60521"/>
    <cellStyle name="SAPBEXstdItemX 5 3 4 2" xfId="60522"/>
    <cellStyle name="SAPBEXstdItemX 5 3 5" xfId="60523"/>
    <cellStyle name="SAPBEXstdItemX 5 3 5 2" xfId="60524"/>
    <cellStyle name="SAPBEXstdItemX 5 3 6" xfId="60525"/>
    <cellStyle name="SAPBEXstdItemX 5 4" xfId="60526"/>
    <cellStyle name="SAPBEXstdItemX 5 4 2" xfId="60527"/>
    <cellStyle name="SAPBEXstdItemX 5 4 2 2" xfId="60528"/>
    <cellStyle name="SAPBEXstdItemX 5 4 2 2 2" xfId="60529"/>
    <cellStyle name="SAPBEXstdItemX 5 4 2 3" xfId="60530"/>
    <cellStyle name="SAPBEXstdItemX 5 4 3" xfId="60531"/>
    <cellStyle name="SAPBEXstdItemX 5 4 3 2" xfId="60532"/>
    <cellStyle name="SAPBEXstdItemX 5 4 3 2 2" xfId="60533"/>
    <cellStyle name="SAPBEXstdItemX 5 4 3 3" xfId="60534"/>
    <cellStyle name="SAPBEXstdItemX 5 4 4" xfId="60535"/>
    <cellStyle name="SAPBEXstdItemX 5 4 4 2" xfId="60536"/>
    <cellStyle name="SAPBEXstdItemX 5 4 5" xfId="60537"/>
    <cellStyle name="SAPBEXstdItemX 5 4 5 2" xfId="60538"/>
    <cellStyle name="SAPBEXstdItemX 5 4 6" xfId="60539"/>
    <cellStyle name="SAPBEXstdItemX 5 5" xfId="60540"/>
    <cellStyle name="SAPBEXstdItemX 5 5 2" xfId="60541"/>
    <cellStyle name="SAPBEXstdItemX 5 5 2 2" xfId="60542"/>
    <cellStyle name="SAPBEXstdItemX 5 5 3" xfId="60543"/>
    <cellStyle name="SAPBEXstdItemX 5 6" xfId="60544"/>
    <cellStyle name="SAPBEXstdItemX 5 6 2" xfId="60545"/>
    <cellStyle name="SAPBEXstdItemX 5 6 2 2" xfId="60546"/>
    <cellStyle name="SAPBEXstdItemX 5 6 3" xfId="60547"/>
    <cellStyle name="SAPBEXstdItemX 5 7" xfId="60548"/>
    <cellStyle name="SAPBEXstdItemX 5 7 2" xfId="60549"/>
    <cellStyle name="SAPBEXstdItemX 5 7 2 2" xfId="60550"/>
    <cellStyle name="SAPBEXstdItemX 5 7 3" xfId="60551"/>
    <cellStyle name="SAPBEXstdItemX 5 8" xfId="60552"/>
    <cellStyle name="SAPBEXstdItemX 5_Other Benefits Allocation %" xfId="60553"/>
    <cellStyle name="SAPBEXstdItemX 6" xfId="60554"/>
    <cellStyle name="SAPBEXstdItemX 6 2" xfId="60555"/>
    <cellStyle name="SAPBEXstdItemX 6 2 2" xfId="60556"/>
    <cellStyle name="SAPBEXstdItemX 6 2 2 2" xfId="60557"/>
    <cellStyle name="SAPBEXstdItemX 6 2 2 2 2" xfId="60558"/>
    <cellStyle name="SAPBEXstdItemX 6 2 2 3" xfId="60559"/>
    <cellStyle name="SAPBEXstdItemX 6 2 3" xfId="60560"/>
    <cellStyle name="SAPBEXstdItemX 6 2 3 2" xfId="60561"/>
    <cellStyle name="SAPBEXstdItemX 6 2 3 2 2" xfId="60562"/>
    <cellStyle name="SAPBEXstdItemX 6 2 3 3" xfId="60563"/>
    <cellStyle name="SAPBEXstdItemX 6 2 4" xfId="60564"/>
    <cellStyle name="SAPBEXstdItemX 6 2 4 2" xfId="60565"/>
    <cellStyle name="SAPBEXstdItemX 6 2 5" xfId="60566"/>
    <cellStyle name="SAPBEXstdItemX 6 2 5 2" xfId="60567"/>
    <cellStyle name="SAPBEXstdItemX 6 2 6" xfId="60568"/>
    <cellStyle name="SAPBEXstdItemX 6 3" xfId="60569"/>
    <cellStyle name="SAPBEXstdItemX 6 3 2" xfId="60570"/>
    <cellStyle name="SAPBEXstdItemX 6 3 2 2" xfId="60571"/>
    <cellStyle name="SAPBEXstdItemX 6 3 2 2 2" xfId="60572"/>
    <cellStyle name="SAPBEXstdItemX 6 3 2 3" xfId="60573"/>
    <cellStyle name="SAPBEXstdItemX 6 3 3" xfId="60574"/>
    <cellStyle name="SAPBEXstdItemX 6 3 3 2" xfId="60575"/>
    <cellStyle name="SAPBEXstdItemX 6 3 3 2 2" xfId="60576"/>
    <cellStyle name="SAPBEXstdItemX 6 3 3 3" xfId="60577"/>
    <cellStyle name="SAPBEXstdItemX 6 3 4" xfId="60578"/>
    <cellStyle name="SAPBEXstdItemX 6 3 4 2" xfId="60579"/>
    <cellStyle name="SAPBEXstdItemX 6 3 5" xfId="60580"/>
    <cellStyle name="SAPBEXstdItemX 6 3 5 2" xfId="60581"/>
    <cellStyle name="SAPBEXstdItemX 6 3 6" xfId="60582"/>
    <cellStyle name="SAPBEXstdItemX 6 4" xfId="60583"/>
    <cellStyle name="SAPBEXstdItemX 6 4 2" xfId="60584"/>
    <cellStyle name="SAPBEXstdItemX 6 4 2 2" xfId="60585"/>
    <cellStyle name="SAPBEXstdItemX 6 4 2 2 2" xfId="60586"/>
    <cellStyle name="SAPBEXstdItemX 6 4 2 3" xfId="60587"/>
    <cellStyle name="SAPBEXstdItemX 6 4 3" xfId="60588"/>
    <cellStyle name="SAPBEXstdItemX 6 4 3 2" xfId="60589"/>
    <cellStyle name="SAPBEXstdItemX 6 4 3 2 2" xfId="60590"/>
    <cellStyle name="SAPBEXstdItemX 6 4 3 3" xfId="60591"/>
    <cellStyle name="SAPBEXstdItemX 6 4 4" xfId="60592"/>
    <cellStyle name="SAPBEXstdItemX 6 4 4 2" xfId="60593"/>
    <cellStyle name="SAPBEXstdItemX 6 4 5" xfId="60594"/>
    <cellStyle name="SAPBEXstdItemX 6 4 5 2" xfId="60595"/>
    <cellStyle name="SAPBEXstdItemX 6 4 6" xfId="60596"/>
    <cellStyle name="SAPBEXstdItemX 6 5" xfId="60597"/>
    <cellStyle name="SAPBEXstdItemX 6 5 2" xfId="60598"/>
    <cellStyle name="SAPBEXstdItemX 6 5 2 2" xfId="60599"/>
    <cellStyle name="SAPBEXstdItemX 6 5 3" xfId="60600"/>
    <cellStyle name="SAPBEXstdItemX 6 6" xfId="60601"/>
    <cellStyle name="SAPBEXstdItemX 6 6 2" xfId="60602"/>
    <cellStyle name="SAPBEXstdItemX 6 7" xfId="60603"/>
    <cellStyle name="SAPBEXstdItemX 6_Other Benefits Allocation %" xfId="60604"/>
    <cellStyle name="SAPBEXstdItemX 7" xfId="60605"/>
    <cellStyle name="SAPBEXstdItemX 7 2" xfId="60606"/>
    <cellStyle name="SAPBEXstdItemX 7 2 2" xfId="60607"/>
    <cellStyle name="SAPBEXstdItemX 7 2 2 2" xfId="60608"/>
    <cellStyle name="SAPBEXstdItemX 7 2 2 2 2" xfId="60609"/>
    <cellStyle name="SAPBEXstdItemX 7 2 2 3" xfId="60610"/>
    <cellStyle name="SAPBEXstdItemX 7 2 3" xfId="60611"/>
    <cellStyle name="SAPBEXstdItemX 7 2 3 2" xfId="60612"/>
    <cellStyle name="SAPBEXstdItemX 7 2 3 2 2" xfId="60613"/>
    <cellStyle name="SAPBEXstdItemX 7 2 3 3" xfId="60614"/>
    <cellStyle name="SAPBEXstdItemX 7 2 4" xfId="60615"/>
    <cellStyle name="SAPBEXstdItemX 7 2 4 2" xfId="60616"/>
    <cellStyle name="SAPBEXstdItemX 7 2 5" xfId="60617"/>
    <cellStyle name="SAPBEXstdItemX 7 2 5 2" xfId="60618"/>
    <cellStyle name="SAPBEXstdItemX 7 2 6" xfId="60619"/>
    <cellStyle name="SAPBEXstdItemX 7 3" xfId="60620"/>
    <cellStyle name="SAPBEXstdItemX 7 3 2" xfId="60621"/>
    <cellStyle name="SAPBEXstdItemX 7 3 2 2" xfId="60622"/>
    <cellStyle name="SAPBEXstdItemX 7 3 2 2 2" xfId="60623"/>
    <cellStyle name="SAPBEXstdItemX 7 3 2 3" xfId="60624"/>
    <cellStyle name="SAPBEXstdItemX 7 3 3" xfId="60625"/>
    <cellStyle name="SAPBEXstdItemX 7 3 3 2" xfId="60626"/>
    <cellStyle name="SAPBEXstdItemX 7 3 3 2 2" xfId="60627"/>
    <cellStyle name="SAPBEXstdItemX 7 3 3 3" xfId="60628"/>
    <cellStyle name="SAPBEXstdItemX 7 3 4" xfId="60629"/>
    <cellStyle name="SAPBEXstdItemX 7 3 4 2" xfId="60630"/>
    <cellStyle name="SAPBEXstdItemX 7 3 5" xfId="60631"/>
    <cellStyle name="SAPBEXstdItemX 7 3 5 2" xfId="60632"/>
    <cellStyle name="SAPBEXstdItemX 7 3 6" xfId="60633"/>
    <cellStyle name="SAPBEXstdItemX 7 4" xfId="60634"/>
    <cellStyle name="SAPBEXstdItemX 7 4 2" xfId="60635"/>
    <cellStyle name="SAPBEXstdItemX 7 4 2 2" xfId="60636"/>
    <cellStyle name="SAPBEXstdItemX 7 4 2 2 2" xfId="60637"/>
    <cellStyle name="SAPBEXstdItemX 7 4 2 3" xfId="60638"/>
    <cellStyle name="SAPBEXstdItemX 7 4 3" xfId="60639"/>
    <cellStyle name="SAPBEXstdItemX 7 4 3 2" xfId="60640"/>
    <cellStyle name="SAPBEXstdItemX 7 4 3 2 2" xfId="60641"/>
    <cellStyle name="SAPBEXstdItemX 7 4 3 3" xfId="60642"/>
    <cellStyle name="SAPBEXstdItemX 7 4 4" xfId="60643"/>
    <cellStyle name="SAPBEXstdItemX 7 4 4 2" xfId="60644"/>
    <cellStyle name="SAPBEXstdItemX 7 4 5" xfId="60645"/>
    <cellStyle name="SAPBEXstdItemX 7 4 5 2" xfId="60646"/>
    <cellStyle name="SAPBEXstdItemX 7 4 6" xfId="60647"/>
    <cellStyle name="SAPBEXstdItemX 7 5" xfId="60648"/>
    <cellStyle name="SAPBEXstdItemX 7 5 2" xfId="60649"/>
    <cellStyle name="SAPBEXstdItemX 7 5 2 2" xfId="60650"/>
    <cellStyle name="SAPBEXstdItemX 7 5 3" xfId="60651"/>
    <cellStyle name="SAPBEXstdItemX 7 6" xfId="60652"/>
    <cellStyle name="SAPBEXstdItemX 7_Other Benefits Allocation %" xfId="60653"/>
    <cellStyle name="SAPBEXstdItemX 8" xfId="60654"/>
    <cellStyle name="SAPBEXstdItemX 8 2" xfId="60655"/>
    <cellStyle name="SAPBEXstdItemX 8 2 2" xfId="60656"/>
    <cellStyle name="SAPBEXstdItemX 8 2 2 2" xfId="60657"/>
    <cellStyle name="SAPBEXstdItemX 8 2 2 2 2" xfId="60658"/>
    <cellStyle name="SAPBEXstdItemX 8 2 2 3" xfId="60659"/>
    <cellStyle name="SAPBEXstdItemX 8 2 3" xfId="60660"/>
    <cellStyle name="SAPBEXstdItemX 8 2 3 2" xfId="60661"/>
    <cellStyle name="SAPBEXstdItemX 8 2 3 2 2" xfId="60662"/>
    <cellStyle name="SAPBEXstdItemX 8 2 3 3" xfId="60663"/>
    <cellStyle name="SAPBEXstdItemX 8 2 4" xfId="60664"/>
    <cellStyle name="SAPBEXstdItemX 8 2 4 2" xfId="60665"/>
    <cellStyle name="SAPBEXstdItemX 8 2 5" xfId="60666"/>
    <cellStyle name="SAPBEXstdItemX 8 2 5 2" xfId="60667"/>
    <cellStyle name="SAPBEXstdItemX 8 2 6" xfId="60668"/>
    <cellStyle name="SAPBEXstdItemX 8 3" xfId="60669"/>
    <cellStyle name="SAPBEXstdItemX 8 3 2" xfId="60670"/>
    <cellStyle name="SAPBEXstdItemX 8 3 2 2" xfId="60671"/>
    <cellStyle name="SAPBEXstdItemX 8 3 2 2 2" xfId="60672"/>
    <cellStyle name="SAPBEXstdItemX 8 3 2 3" xfId="60673"/>
    <cellStyle name="SAPBEXstdItemX 8 3 3" xfId="60674"/>
    <cellStyle name="SAPBEXstdItemX 8 3 3 2" xfId="60675"/>
    <cellStyle name="SAPBEXstdItemX 8 3 3 2 2" xfId="60676"/>
    <cellStyle name="SAPBEXstdItemX 8 3 3 3" xfId="60677"/>
    <cellStyle name="SAPBEXstdItemX 8 3 4" xfId="60678"/>
    <cellStyle name="SAPBEXstdItemX 8 3 4 2" xfId="60679"/>
    <cellStyle name="SAPBEXstdItemX 8 3 5" xfId="60680"/>
    <cellStyle name="SAPBEXstdItemX 8 3 5 2" xfId="60681"/>
    <cellStyle name="SAPBEXstdItemX 8 3 6" xfId="60682"/>
    <cellStyle name="SAPBEXstdItemX 8 4" xfId="60683"/>
    <cellStyle name="SAPBEXstdItemX 8 4 2" xfId="60684"/>
    <cellStyle name="SAPBEXstdItemX 8 4 2 2" xfId="60685"/>
    <cellStyle name="SAPBEXstdItemX 8 4 2 2 2" xfId="60686"/>
    <cellStyle name="SAPBEXstdItemX 8 4 2 3" xfId="60687"/>
    <cellStyle name="SAPBEXstdItemX 8 4 3" xfId="60688"/>
    <cellStyle name="SAPBEXstdItemX 8 4 3 2" xfId="60689"/>
    <cellStyle name="SAPBEXstdItemX 8 4 3 2 2" xfId="60690"/>
    <cellStyle name="SAPBEXstdItemX 8 4 3 3" xfId="60691"/>
    <cellStyle name="SAPBEXstdItemX 8 4 4" xfId="60692"/>
    <cellStyle name="SAPBEXstdItemX 8 4 4 2" xfId="60693"/>
    <cellStyle name="SAPBEXstdItemX 8 4 5" xfId="60694"/>
    <cellStyle name="SAPBEXstdItemX 8 4 5 2" xfId="60695"/>
    <cellStyle name="SAPBEXstdItemX 8 4 6" xfId="60696"/>
    <cellStyle name="SAPBEXstdItemX 8 5" xfId="60697"/>
    <cellStyle name="SAPBEXstdItemX 8 5 2" xfId="60698"/>
    <cellStyle name="SAPBEXstdItemX 8 5 2 2" xfId="60699"/>
    <cellStyle name="SAPBEXstdItemX 8 5 3" xfId="60700"/>
    <cellStyle name="SAPBEXstdItemX 8 6" xfId="60701"/>
    <cellStyle name="SAPBEXstdItemX 8_Other Benefits Allocation %" xfId="60702"/>
    <cellStyle name="SAPBEXstdItemX 9" xfId="60703"/>
    <cellStyle name="SAPBEXstdItemX 9 2" xfId="60704"/>
    <cellStyle name="SAPBEXstdItemX 9 2 2" xfId="60705"/>
    <cellStyle name="SAPBEXstdItemX 9 2 2 2" xfId="60706"/>
    <cellStyle name="SAPBEXstdItemX 9 2 2 2 2" xfId="60707"/>
    <cellStyle name="SAPBEXstdItemX 9 2 2 3" xfId="60708"/>
    <cellStyle name="SAPBEXstdItemX 9 2 3" xfId="60709"/>
    <cellStyle name="SAPBEXstdItemX 9 2 3 2" xfId="60710"/>
    <cellStyle name="SAPBEXstdItemX 9 2 3 2 2" xfId="60711"/>
    <cellStyle name="SAPBEXstdItemX 9 2 3 3" xfId="60712"/>
    <cellStyle name="SAPBEXstdItemX 9 2 4" xfId="60713"/>
    <cellStyle name="SAPBEXstdItemX 9 2 4 2" xfId="60714"/>
    <cellStyle name="SAPBEXstdItemX 9 2 5" xfId="60715"/>
    <cellStyle name="SAPBEXstdItemX 9 2 5 2" xfId="60716"/>
    <cellStyle name="SAPBEXstdItemX 9 2 6" xfId="60717"/>
    <cellStyle name="SAPBEXstdItemX 9 3" xfId="60718"/>
    <cellStyle name="SAPBEXstdItemX 9 3 2" xfId="60719"/>
    <cellStyle name="SAPBEXstdItemX 9 3 2 2" xfId="60720"/>
    <cellStyle name="SAPBEXstdItemX 9 3 2 2 2" xfId="60721"/>
    <cellStyle name="SAPBEXstdItemX 9 3 2 3" xfId="60722"/>
    <cellStyle name="SAPBEXstdItemX 9 3 3" xfId="60723"/>
    <cellStyle name="SAPBEXstdItemX 9 3 3 2" xfId="60724"/>
    <cellStyle name="SAPBEXstdItemX 9 3 3 2 2" xfId="60725"/>
    <cellStyle name="SAPBEXstdItemX 9 3 3 3" xfId="60726"/>
    <cellStyle name="SAPBEXstdItemX 9 3 4" xfId="60727"/>
    <cellStyle name="SAPBEXstdItemX 9 3 4 2" xfId="60728"/>
    <cellStyle name="SAPBEXstdItemX 9 3 5" xfId="60729"/>
    <cellStyle name="SAPBEXstdItemX 9 3 5 2" xfId="60730"/>
    <cellStyle name="SAPBEXstdItemX 9 3 6" xfId="60731"/>
    <cellStyle name="SAPBEXstdItemX 9 4" xfId="60732"/>
    <cellStyle name="SAPBEXstdItemX 9 4 2" xfId="60733"/>
    <cellStyle name="SAPBEXstdItemX 9 4 2 2" xfId="60734"/>
    <cellStyle name="SAPBEXstdItemX 9 4 2 2 2" xfId="60735"/>
    <cellStyle name="SAPBEXstdItemX 9 4 2 3" xfId="60736"/>
    <cellStyle name="SAPBEXstdItemX 9 4 3" xfId="60737"/>
    <cellStyle name="SAPBEXstdItemX 9 4 3 2" xfId="60738"/>
    <cellStyle name="SAPBEXstdItemX 9 4 3 2 2" xfId="60739"/>
    <cellStyle name="SAPBEXstdItemX 9 4 3 3" xfId="60740"/>
    <cellStyle name="SAPBEXstdItemX 9 4 4" xfId="60741"/>
    <cellStyle name="SAPBEXstdItemX 9 4 4 2" xfId="60742"/>
    <cellStyle name="SAPBEXstdItemX 9 4 5" xfId="60743"/>
    <cellStyle name="SAPBEXstdItemX 9 4 5 2" xfId="60744"/>
    <cellStyle name="SAPBEXstdItemX 9 4 6" xfId="60745"/>
    <cellStyle name="SAPBEXstdItemX 9 5" xfId="60746"/>
    <cellStyle name="SAPBEXstdItemX 9 5 2" xfId="60747"/>
    <cellStyle name="SAPBEXstdItemX 9 5 2 2" xfId="60748"/>
    <cellStyle name="SAPBEXstdItemX 9 5 3" xfId="60749"/>
    <cellStyle name="SAPBEXstdItemX 9 6" xfId="60750"/>
    <cellStyle name="SAPBEXstdItemX 9_Other Benefits Allocation %" xfId="60751"/>
    <cellStyle name="SAPBEXstdItemX_01-13 NEE  F&amp;O Prelim" xfId="60752"/>
    <cellStyle name="SAPBEXtitle" xfId="60753"/>
    <cellStyle name="SAPBEXtitle 2" xfId="60754"/>
    <cellStyle name="SAPBEXtitle 2 10" xfId="60755"/>
    <cellStyle name="SAPBEXtitle 2 11" xfId="60756"/>
    <cellStyle name="SAPBEXtitle 2 11 2" xfId="60757"/>
    <cellStyle name="SAPBEXtitle 2 11 2 2" xfId="60758"/>
    <cellStyle name="SAPBEXtitle 2 11 3" xfId="60759"/>
    <cellStyle name="SAPBEXtitle 2 12" xfId="60760"/>
    <cellStyle name="SAPBEXtitle 2 2" xfId="60761"/>
    <cellStyle name="SAPBEXtitle 2 2 10" xfId="60762"/>
    <cellStyle name="SAPBEXtitle 2 2 11" xfId="60763"/>
    <cellStyle name="SAPBEXtitle 2 2 11 2" xfId="60764"/>
    <cellStyle name="SAPBEXtitle 2 2 11 2 2" xfId="60765"/>
    <cellStyle name="SAPBEXtitle 2 2 11 3" xfId="60766"/>
    <cellStyle name="SAPBEXtitle 2 2 12" xfId="60767"/>
    <cellStyle name="SAPBEXtitle 2 2 2" xfId="60768"/>
    <cellStyle name="SAPBEXtitle 2 2 2 2" xfId="60769"/>
    <cellStyle name="SAPBEXtitle 2 2 2 2 2" xfId="60770"/>
    <cellStyle name="SAPBEXtitle 2 2 2 2 2 2" xfId="60771"/>
    <cellStyle name="SAPBEXtitle 2 2 2 2 2 2 2" xfId="60772"/>
    <cellStyle name="SAPBEXtitle 2 2 2 2 2 3" xfId="60773"/>
    <cellStyle name="SAPBEXtitle 2 2 2 2 3" xfId="60774"/>
    <cellStyle name="SAPBEXtitle 2 2 2 2 3 2" xfId="60775"/>
    <cellStyle name="SAPBEXtitle 2 2 2 2 3 2 2" xfId="60776"/>
    <cellStyle name="SAPBEXtitle 2 2 2 2 3 3" xfId="60777"/>
    <cellStyle name="SAPBEXtitle 2 2 2 2 4" xfId="60778"/>
    <cellStyle name="SAPBEXtitle 2 2 2 2 4 2" xfId="60779"/>
    <cellStyle name="SAPBEXtitle 2 2 2 2 5" xfId="60780"/>
    <cellStyle name="SAPBEXtitle 2 2 2 2 5 2" xfId="60781"/>
    <cellStyle name="SAPBEXtitle 2 2 2 2 6" xfId="60782"/>
    <cellStyle name="SAPBEXtitle 2 2 2 3" xfId="60783"/>
    <cellStyle name="SAPBEXtitle 2 2 2 3 2" xfId="60784"/>
    <cellStyle name="SAPBEXtitle 2 2 2 3 2 2" xfId="60785"/>
    <cellStyle name="SAPBEXtitle 2 2 2 3 2 2 2" xfId="60786"/>
    <cellStyle name="SAPBEXtitle 2 2 2 3 2 3" xfId="60787"/>
    <cellStyle name="SAPBEXtitle 2 2 2 3 3" xfId="60788"/>
    <cellStyle name="SAPBEXtitle 2 2 2 3 3 2" xfId="60789"/>
    <cellStyle name="SAPBEXtitle 2 2 2 3 3 2 2" xfId="60790"/>
    <cellStyle name="SAPBEXtitle 2 2 2 3 3 3" xfId="60791"/>
    <cellStyle name="SAPBEXtitle 2 2 2 3 4" xfId="60792"/>
    <cellStyle name="SAPBEXtitle 2 2 2 3 4 2" xfId="60793"/>
    <cellStyle name="SAPBEXtitle 2 2 2 3 5" xfId="60794"/>
    <cellStyle name="SAPBEXtitle 2 2 2 3 5 2" xfId="60795"/>
    <cellStyle name="SAPBEXtitle 2 2 2 3 6" xfId="60796"/>
    <cellStyle name="SAPBEXtitle 2 2 2 4" xfId="60797"/>
    <cellStyle name="SAPBEXtitle 2 2 2 4 2" xfId="60798"/>
    <cellStyle name="SAPBEXtitle 2 2 2 4 2 2" xfId="60799"/>
    <cellStyle name="SAPBEXtitle 2 2 2 4 3" xfId="60800"/>
    <cellStyle name="SAPBEXtitle 2 2 2 5" xfId="60801"/>
    <cellStyle name="SAPBEXtitle 2 2 2 5 2" xfId="60802"/>
    <cellStyle name="SAPBEXtitle 2 2 2 5 2 2" xfId="60803"/>
    <cellStyle name="SAPBEXtitle 2 2 2 5 3" xfId="60804"/>
    <cellStyle name="SAPBEXtitle 2 2 2 6" xfId="60805"/>
    <cellStyle name="SAPBEXtitle 2 2 2 6 2" xfId="60806"/>
    <cellStyle name="SAPBEXtitle 2 2 2 7" xfId="60807"/>
    <cellStyle name="SAPBEXtitle 2 2 2 7 2" xfId="60808"/>
    <cellStyle name="SAPBEXtitle 2 2 2 8" xfId="60809"/>
    <cellStyle name="SAPBEXtitle 2 2 2_Other Benefits Allocation %" xfId="60810"/>
    <cellStyle name="SAPBEXtitle 2 2 3" xfId="60811"/>
    <cellStyle name="SAPBEXtitle 2 2 4" xfId="60812"/>
    <cellStyle name="SAPBEXtitle 2 2 5" xfId="60813"/>
    <cellStyle name="SAPBEXtitle 2 2 6" xfId="60814"/>
    <cellStyle name="SAPBEXtitle 2 2 7" xfId="60815"/>
    <cellStyle name="SAPBEXtitle 2 2 8" xfId="60816"/>
    <cellStyle name="SAPBEXtitle 2 2 9" xfId="60817"/>
    <cellStyle name="SAPBEXtitle 2 2_Other Benefits Allocation %" xfId="60818"/>
    <cellStyle name="SAPBEXtitle 2 3" xfId="60819"/>
    <cellStyle name="SAPBEXtitle 2 3 10" xfId="60820"/>
    <cellStyle name="SAPBEXtitle 2 3 11" xfId="60821"/>
    <cellStyle name="SAPBEXtitle 2 3 11 2" xfId="60822"/>
    <cellStyle name="SAPBEXtitle 2 3 11 2 2" xfId="60823"/>
    <cellStyle name="SAPBEXtitle 2 3 11 3" xfId="60824"/>
    <cellStyle name="SAPBEXtitle 2 3 12" xfId="60825"/>
    <cellStyle name="SAPBEXtitle 2 3 2" xfId="60826"/>
    <cellStyle name="SAPBEXtitle 2 3 2 2" xfId="60827"/>
    <cellStyle name="SAPBEXtitle 2 3 2 2 2" xfId="60828"/>
    <cellStyle name="SAPBEXtitle 2 3 2 2 2 2" xfId="60829"/>
    <cellStyle name="SAPBEXtitle 2 3 2 2 2 2 2" xfId="60830"/>
    <cellStyle name="SAPBEXtitle 2 3 2 2 2 3" xfId="60831"/>
    <cellStyle name="SAPBEXtitle 2 3 2 2 3" xfId="60832"/>
    <cellStyle name="SAPBEXtitle 2 3 2 2 3 2" xfId="60833"/>
    <cellStyle name="SAPBEXtitle 2 3 2 2 3 2 2" xfId="60834"/>
    <cellStyle name="SAPBEXtitle 2 3 2 2 3 3" xfId="60835"/>
    <cellStyle name="SAPBEXtitle 2 3 2 2 4" xfId="60836"/>
    <cellStyle name="SAPBEXtitle 2 3 2 2 4 2" xfId="60837"/>
    <cellStyle name="SAPBEXtitle 2 3 2 2 5" xfId="60838"/>
    <cellStyle name="SAPBEXtitle 2 3 2 2 5 2" xfId="60839"/>
    <cellStyle name="SAPBEXtitle 2 3 2 2 6" xfId="60840"/>
    <cellStyle name="SAPBEXtitle 2 3 2 3" xfId="60841"/>
    <cellStyle name="SAPBEXtitle 2 3 2 3 2" xfId="60842"/>
    <cellStyle name="SAPBEXtitle 2 3 2 3 2 2" xfId="60843"/>
    <cellStyle name="SAPBEXtitle 2 3 2 3 2 2 2" xfId="60844"/>
    <cellStyle name="SAPBEXtitle 2 3 2 3 2 3" xfId="60845"/>
    <cellStyle name="SAPBEXtitle 2 3 2 3 3" xfId="60846"/>
    <cellStyle name="SAPBEXtitle 2 3 2 3 3 2" xfId="60847"/>
    <cellStyle name="SAPBEXtitle 2 3 2 3 3 2 2" xfId="60848"/>
    <cellStyle name="SAPBEXtitle 2 3 2 3 3 3" xfId="60849"/>
    <cellStyle name="SAPBEXtitle 2 3 2 3 4" xfId="60850"/>
    <cellStyle name="SAPBEXtitle 2 3 2 3 4 2" xfId="60851"/>
    <cellStyle name="SAPBEXtitle 2 3 2 3 5" xfId="60852"/>
    <cellStyle name="SAPBEXtitle 2 3 2 3 5 2" xfId="60853"/>
    <cellStyle name="SAPBEXtitle 2 3 2 3 6" xfId="60854"/>
    <cellStyle name="SAPBEXtitle 2 3 2 4" xfId="60855"/>
    <cellStyle name="SAPBEXtitle 2 3 2 4 2" xfId="60856"/>
    <cellStyle name="SAPBEXtitle 2 3 2 4 2 2" xfId="60857"/>
    <cellStyle name="SAPBEXtitle 2 3 2 4 3" xfId="60858"/>
    <cellStyle name="SAPBEXtitle 2 3 2 5" xfId="60859"/>
    <cellStyle name="SAPBEXtitle 2 3 2 5 2" xfId="60860"/>
    <cellStyle name="SAPBEXtitle 2 3 2 5 2 2" xfId="60861"/>
    <cellStyle name="SAPBEXtitle 2 3 2 5 3" xfId="60862"/>
    <cellStyle name="SAPBEXtitle 2 3 2 6" xfId="60863"/>
    <cellStyle name="SAPBEXtitle 2 3 2 6 2" xfId="60864"/>
    <cellStyle name="SAPBEXtitle 2 3 2 7" xfId="60865"/>
    <cellStyle name="SAPBEXtitle 2 3 2 7 2" xfId="60866"/>
    <cellStyle name="SAPBEXtitle 2 3 2 8" xfId="60867"/>
    <cellStyle name="SAPBEXtitle 2 3 2_Other Benefits Allocation %" xfId="60868"/>
    <cellStyle name="SAPBEXtitle 2 3 3" xfId="60869"/>
    <cellStyle name="SAPBEXtitle 2 3 4" xfId="60870"/>
    <cellStyle name="SAPBEXtitle 2 3 5" xfId="60871"/>
    <cellStyle name="SAPBEXtitle 2 3 6" xfId="60872"/>
    <cellStyle name="SAPBEXtitle 2 3 7" xfId="60873"/>
    <cellStyle name="SAPBEXtitle 2 3 8" xfId="60874"/>
    <cellStyle name="SAPBEXtitle 2 3 9" xfId="60875"/>
    <cellStyle name="SAPBEXtitle 2 3_Other Benefits Allocation %" xfId="60876"/>
    <cellStyle name="SAPBEXtitle 2 4" xfId="60877"/>
    <cellStyle name="SAPBEXtitle 2 4 2" xfId="60878"/>
    <cellStyle name="SAPBEXtitle 2 5" xfId="60879"/>
    <cellStyle name="SAPBEXtitle 2 5 2" xfId="60880"/>
    <cellStyle name="SAPBEXtitle 2 6" xfId="60881"/>
    <cellStyle name="SAPBEXtitle 2 7" xfId="60882"/>
    <cellStyle name="SAPBEXtitle 2 8" xfId="60883"/>
    <cellStyle name="SAPBEXtitle 2 9" xfId="60884"/>
    <cellStyle name="SAPBEXtitle 2_401K Summary" xfId="60885"/>
    <cellStyle name="SAPBEXtitle 3" xfId="60886"/>
    <cellStyle name="SAPBEXtitle 3 10" xfId="60887"/>
    <cellStyle name="SAPBEXtitle 3 11" xfId="60888"/>
    <cellStyle name="SAPBEXtitle 3 11 2" xfId="60889"/>
    <cellStyle name="SAPBEXtitle 3 11 2 2" xfId="60890"/>
    <cellStyle name="SAPBEXtitle 3 11 3" xfId="60891"/>
    <cellStyle name="SAPBEXtitle 3 12" xfId="60892"/>
    <cellStyle name="SAPBEXtitle 3 2" xfId="60893"/>
    <cellStyle name="SAPBEXtitle 3 3" xfId="60894"/>
    <cellStyle name="SAPBEXtitle 3 3 2" xfId="60895"/>
    <cellStyle name="SAPBEXtitle 3 3 2 2" xfId="60896"/>
    <cellStyle name="SAPBEXtitle 3 3 2 2 2" xfId="60897"/>
    <cellStyle name="SAPBEXtitle 3 3 2 2 2 2" xfId="60898"/>
    <cellStyle name="SAPBEXtitle 3 3 2 2 3" xfId="60899"/>
    <cellStyle name="SAPBEXtitle 3 3 2 3" xfId="60900"/>
    <cellStyle name="SAPBEXtitle 3 3 2 3 2" xfId="60901"/>
    <cellStyle name="SAPBEXtitle 3 3 2 3 2 2" xfId="60902"/>
    <cellStyle name="SAPBEXtitle 3 3 2 3 3" xfId="60903"/>
    <cellStyle name="SAPBEXtitle 3 3 2 4" xfId="60904"/>
    <cellStyle name="SAPBEXtitle 3 3 2 4 2" xfId="60905"/>
    <cellStyle name="SAPBEXtitle 3 3 2 5" xfId="60906"/>
    <cellStyle name="SAPBEXtitle 3 3 2 5 2" xfId="60907"/>
    <cellStyle name="SAPBEXtitle 3 3 2 6" xfId="60908"/>
    <cellStyle name="SAPBEXtitle 3 3 3" xfId="60909"/>
    <cellStyle name="SAPBEXtitle 3 3 3 2" xfId="60910"/>
    <cellStyle name="SAPBEXtitle 3 3 3 2 2" xfId="60911"/>
    <cellStyle name="SAPBEXtitle 3 3 3 2 2 2" xfId="60912"/>
    <cellStyle name="SAPBEXtitle 3 3 3 2 3" xfId="60913"/>
    <cellStyle name="SAPBEXtitle 3 3 3 3" xfId="60914"/>
    <cellStyle name="SAPBEXtitle 3 3 3 3 2" xfId="60915"/>
    <cellStyle name="SAPBEXtitle 3 3 3 3 2 2" xfId="60916"/>
    <cellStyle name="SAPBEXtitle 3 3 3 3 3" xfId="60917"/>
    <cellStyle name="SAPBEXtitle 3 3 3 4" xfId="60918"/>
    <cellStyle name="SAPBEXtitle 3 3 3 4 2" xfId="60919"/>
    <cellStyle name="SAPBEXtitle 3 3 3 5" xfId="60920"/>
    <cellStyle name="SAPBEXtitle 3 3 3 5 2" xfId="60921"/>
    <cellStyle name="SAPBEXtitle 3 3 3 6" xfId="60922"/>
    <cellStyle name="SAPBEXtitle 3 3 4" xfId="60923"/>
    <cellStyle name="SAPBEXtitle 3 3 4 2" xfId="60924"/>
    <cellStyle name="SAPBEXtitle 3 3 4 2 2" xfId="60925"/>
    <cellStyle name="SAPBEXtitle 3 3 4 3" xfId="60926"/>
    <cellStyle name="SAPBEXtitle 3 3 5" xfId="60927"/>
    <cellStyle name="SAPBEXtitle 3 3 5 2" xfId="60928"/>
    <cellStyle name="SAPBEXtitle 3 3 5 2 2" xfId="60929"/>
    <cellStyle name="SAPBEXtitle 3 3 5 3" xfId="60930"/>
    <cellStyle name="SAPBEXtitle 3 3 6" xfId="60931"/>
    <cellStyle name="SAPBEXtitle 3 3 6 2" xfId="60932"/>
    <cellStyle name="SAPBEXtitle 3 3 7" xfId="60933"/>
    <cellStyle name="SAPBEXtitle 3 3 7 2" xfId="60934"/>
    <cellStyle name="SAPBEXtitle 3 3 8" xfId="60935"/>
    <cellStyle name="SAPBEXtitle 3 3_Other Benefits Allocation %" xfId="60936"/>
    <cellStyle name="SAPBEXtitle 3 4" xfId="60937"/>
    <cellStyle name="SAPBEXtitle 3 5" xfId="60938"/>
    <cellStyle name="SAPBEXtitle 3 6" xfId="60939"/>
    <cellStyle name="SAPBEXtitle 3 7" xfId="60940"/>
    <cellStyle name="SAPBEXtitle 3 8" xfId="60941"/>
    <cellStyle name="SAPBEXtitle 3 9" xfId="60942"/>
    <cellStyle name="SAPBEXtitle 3_401K Summary" xfId="60943"/>
    <cellStyle name="SAPBEXtitle 4" xfId="60944"/>
    <cellStyle name="SAPBEXtitle 4 2" xfId="60945"/>
    <cellStyle name="SAPBEXtitle 4 3" xfId="60946"/>
    <cellStyle name="SAPBEXtitle 4 4" xfId="60947"/>
    <cellStyle name="SAPBEXtitle 4_Other Benefits Allocation %" xfId="60948"/>
    <cellStyle name="SAPBEXtitle 5" xfId="60949"/>
    <cellStyle name="SAPBEXtitle 5 2" xfId="60950"/>
    <cellStyle name="SAPBEXtitle 5 3" xfId="60951"/>
    <cellStyle name="SAPBEXtitle 5 4" xfId="60952"/>
    <cellStyle name="SAPBEXtitle 5 4 2" xfId="60953"/>
    <cellStyle name="SAPBEXtitle 5 4 2 2" xfId="60954"/>
    <cellStyle name="SAPBEXtitle 5 4 3" xfId="60955"/>
    <cellStyle name="SAPBEXtitle 5 5" xfId="60956"/>
    <cellStyle name="SAPBEXtitle 5 5 2" xfId="60957"/>
    <cellStyle name="SAPBEXtitle 5 5 2 2" xfId="60958"/>
    <cellStyle name="SAPBEXtitle 5 5 3" xfId="60959"/>
    <cellStyle name="SAPBEXtitle 5_Other Benefits Allocation %" xfId="60960"/>
    <cellStyle name="SAPBEXtitle 6" xfId="60961"/>
    <cellStyle name="SAPBEXtitle 6 2" xfId="60962"/>
    <cellStyle name="SAPBEXtitle 6 3" xfId="60963"/>
    <cellStyle name="SAPBEXtitle 6_Other Benefits Allocation %" xfId="60964"/>
    <cellStyle name="SAPBEXtitle 7" xfId="60965"/>
    <cellStyle name="SAPBEXtitle 7 2" xfId="60966"/>
    <cellStyle name="SAPBEXtitle 7 3" xfId="60967"/>
    <cellStyle name="SAPBEXtitle 7_Other Benefits Allocation %" xfId="60968"/>
    <cellStyle name="SAPBEXtitle 8" xfId="60969"/>
    <cellStyle name="SAPBEXtitle 8 2" xfId="60970"/>
    <cellStyle name="SAPBEXtitle 8 3" xfId="60971"/>
    <cellStyle name="SAPBEXtitle 8_Other Benefits Allocation %" xfId="60972"/>
    <cellStyle name="SAPBEXtitle_01-13 NEE  F&amp;O Prelim" xfId="60973"/>
    <cellStyle name="SAPBEXunassignedItem" xfId="60974"/>
    <cellStyle name="SAPBEXunassignedItem 10" xfId="60975"/>
    <cellStyle name="SAPBEXunassignedItem 10 2" xfId="60976"/>
    <cellStyle name="SAPBEXunassignedItem 10 2 2" xfId="60977"/>
    <cellStyle name="SAPBEXunassignedItem 10 3" xfId="60978"/>
    <cellStyle name="SAPBEXunassignedItem 11" xfId="60979"/>
    <cellStyle name="SAPBEXunassignedItem 11 2" xfId="60980"/>
    <cellStyle name="SAPBEXunassignedItem 11 2 2" xfId="60981"/>
    <cellStyle name="SAPBEXunassignedItem 11 3" xfId="60982"/>
    <cellStyle name="SAPBEXunassignedItem 12" xfId="60983"/>
    <cellStyle name="SAPBEXunassignedItem 13" xfId="60984"/>
    <cellStyle name="SAPBEXunassignedItem 14" xfId="60985"/>
    <cellStyle name="SAPBEXunassignedItem 15" xfId="60986"/>
    <cellStyle name="SAPBEXunassignedItem 2" xfId="60987"/>
    <cellStyle name="SAPBEXunassignedItem 2 10" xfId="60988"/>
    <cellStyle name="SAPBEXunassignedItem 2 11" xfId="60989"/>
    <cellStyle name="SAPBEXunassignedItem 2 12" xfId="60990"/>
    <cellStyle name="SAPBEXunassignedItem 2 13" xfId="60991"/>
    <cellStyle name="SAPBEXunassignedItem 2 14" xfId="60992"/>
    <cellStyle name="SAPBEXunassignedItem 2 2" xfId="60993"/>
    <cellStyle name="SAPBEXunassignedItem 2 2 10" xfId="60994"/>
    <cellStyle name="SAPBEXunassignedItem 2 2 2" xfId="60995"/>
    <cellStyle name="SAPBEXunassignedItem 2 2 2 2" xfId="60996"/>
    <cellStyle name="SAPBEXunassignedItem 2 2 2 2 2" xfId="60997"/>
    <cellStyle name="SAPBEXunassignedItem 2 2 2 2 2 2" xfId="60998"/>
    <cellStyle name="SAPBEXunassignedItem 2 2 2 2 2 2 2" xfId="60999"/>
    <cellStyle name="SAPBEXunassignedItem 2 2 2 2 2 3" xfId="61000"/>
    <cellStyle name="SAPBEXunassignedItem 2 2 2 2 3" xfId="61001"/>
    <cellStyle name="SAPBEXunassignedItem 2 2 2 2 3 2" xfId="61002"/>
    <cellStyle name="SAPBEXunassignedItem 2 2 2 2 3 2 2" xfId="61003"/>
    <cellStyle name="SAPBEXunassignedItem 2 2 2 2 3 3" xfId="61004"/>
    <cellStyle name="SAPBEXunassignedItem 2 2 2 2 4" xfId="61005"/>
    <cellStyle name="SAPBEXunassignedItem 2 2 2 2 4 2" xfId="61006"/>
    <cellStyle name="SAPBEXunassignedItem 2 2 2 2 5" xfId="61007"/>
    <cellStyle name="SAPBEXunassignedItem 2 2 2 2 5 2" xfId="61008"/>
    <cellStyle name="SAPBEXunassignedItem 2 2 2 2 6" xfId="61009"/>
    <cellStyle name="SAPBEXunassignedItem 2 2 2 3" xfId="61010"/>
    <cellStyle name="SAPBEXunassignedItem 2 2 2 3 2" xfId="61011"/>
    <cellStyle name="SAPBEXunassignedItem 2 2 2 3 2 2" xfId="61012"/>
    <cellStyle name="SAPBEXunassignedItem 2 2 2 3 2 2 2" xfId="61013"/>
    <cellStyle name="SAPBEXunassignedItem 2 2 2 3 2 3" xfId="61014"/>
    <cellStyle name="SAPBEXunassignedItem 2 2 2 3 3" xfId="61015"/>
    <cellStyle name="SAPBEXunassignedItem 2 2 2 3 3 2" xfId="61016"/>
    <cellStyle name="SAPBEXunassignedItem 2 2 2 3 3 2 2" xfId="61017"/>
    <cellStyle name="SAPBEXunassignedItem 2 2 2 3 3 3" xfId="61018"/>
    <cellStyle name="SAPBEXunassignedItem 2 2 2 3 4" xfId="61019"/>
    <cellStyle name="SAPBEXunassignedItem 2 2 2 3 4 2" xfId="61020"/>
    <cellStyle name="SAPBEXunassignedItem 2 2 2 3 5" xfId="61021"/>
    <cellStyle name="SAPBEXunassignedItem 2 2 2 3 5 2" xfId="61022"/>
    <cellStyle name="SAPBEXunassignedItem 2 2 2 3 6" xfId="61023"/>
    <cellStyle name="SAPBEXunassignedItem 2 2 2 4" xfId="61024"/>
    <cellStyle name="SAPBEXunassignedItem 2 2 2 4 2" xfId="61025"/>
    <cellStyle name="SAPBEXunassignedItem 2 2 2 4 2 2" xfId="61026"/>
    <cellStyle name="SAPBEXunassignedItem 2 2 2 4 2 2 2" xfId="61027"/>
    <cellStyle name="SAPBEXunassignedItem 2 2 2 4 2 3" xfId="61028"/>
    <cellStyle name="SAPBEXunassignedItem 2 2 2 4 3" xfId="61029"/>
    <cellStyle name="SAPBEXunassignedItem 2 2 2 4 3 2" xfId="61030"/>
    <cellStyle name="SAPBEXunassignedItem 2 2 2 4 3 2 2" xfId="61031"/>
    <cellStyle name="SAPBEXunassignedItem 2 2 2 4 3 3" xfId="61032"/>
    <cellStyle name="SAPBEXunassignedItem 2 2 2 4 4" xfId="61033"/>
    <cellStyle name="SAPBEXunassignedItem 2 2 2 4 4 2" xfId="61034"/>
    <cellStyle name="SAPBEXunassignedItem 2 2 2 4 5" xfId="61035"/>
    <cellStyle name="SAPBEXunassignedItem 2 2 2 4 5 2" xfId="61036"/>
    <cellStyle name="SAPBEXunassignedItem 2 2 2 4 6" xfId="61037"/>
    <cellStyle name="SAPBEXunassignedItem 2 2 2 5" xfId="61038"/>
    <cellStyle name="SAPBEXunassignedItem 2 2 2 5 2" xfId="61039"/>
    <cellStyle name="SAPBEXunassignedItem 2 2 2 5 2 2" xfId="61040"/>
    <cellStyle name="SAPBEXunassignedItem 2 2 2 5 3" xfId="61041"/>
    <cellStyle name="SAPBEXunassignedItem 2 2 2 6" xfId="61042"/>
    <cellStyle name="SAPBEXunassignedItem 2 2 2 6 2" xfId="61043"/>
    <cellStyle name="SAPBEXunassignedItem 2 2 2 7" xfId="61044"/>
    <cellStyle name="SAPBEXunassignedItem 2 2 2_Other Benefits Allocation %" xfId="61045"/>
    <cellStyle name="SAPBEXunassignedItem 2 2 3" xfId="61046"/>
    <cellStyle name="SAPBEXunassignedItem 2 2 3 2" xfId="61047"/>
    <cellStyle name="SAPBEXunassignedItem 2 2 3 2 2" xfId="61048"/>
    <cellStyle name="SAPBEXunassignedItem 2 2 3 2 2 2" xfId="61049"/>
    <cellStyle name="SAPBEXunassignedItem 2 2 3 2 2 2 2" xfId="61050"/>
    <cellStyle name="SAPBEXunassignedItem 2 2 3 2 2 3" xfId="61051"/>
    <cellStyle name="SAPBEXunassignedItem 2 2 3 2 3" xfId="61052"/>
    <cellStyle name="SAPBEXunassignedItem 2 2 3 2 3 2" xfId="61053"/>
    <cellStyle name="SAPBEXunassignedItem 2 2 3 2 3 2 2" xfId="61054"/>
    <cellStyle name="SAPBEXunassignedItem 2 2 3 2 3 3" xfId="61055"/>
    <cellStyle name="SAPBEXunassignedItem 2 2 3 2 4" xfId="61056"/>
    <cellStyle name="SAPBEXunassignedItem 2 2 3 2 4 2" xfId="61057"/>
    <cellStyle name="SAPBEXunassignedItem 2 2 3 2 5" xfId="61058"/>
    <cellStyle name="SAPBEXunassignedItem 2 2 3 2 5 2" xfId="61059"/>
    <cellStyle name="SAPBEXunassignedItem 2 2 3 2 6" xfId="61060"/>
    <cellStyle name="SAPBEXunassignedItem 2 2 3 3" xfId="61061"/>
    <cellStyle name="SAPBEXunassignedItem 2 2 3 3 2" xfId="61062"/>
    <cellStyle name="SAPBEXunassignedItem 2 2 3 3 2 2" xfId="61063"/>
    <cellStyle name="SAPBEXunassignedItem 2 2 3 3 2 2 2" xfId="61064"/>
    <cellStyle name="SAPBEXunassignedItem 2 2 3 3 2 3" xfId="61065"/>
    <cellStyle name="SAPBEXunassignedItem 2 2 3 3 3" xfId="61066"/>
    <cellStyle name="SAPBEXunassignedItem 2 2 3 3 3 2" xfId="61067"/>
    <cellStyle name="SAPBEXunassignedItem 2 2 3 3 3 2 2" xfId="61068"/>
    <cellStyle name="SAPBEXunassignedItem 2 2 3 3 3 3" xfId="61069"/>
    <cellStyle name="SAPBEXunassignedItem 2 2 3 3 4" xfId="61070"/>
    <cellStyle name="SAPBEXunassignedItem 2 2 3 3 4 2" xfId="61071"/>
    <cellStyle name="SAPBEXunassignedItem 2 2 3 3 5" xfId="61072"/>
    <cellStyle name="SAPBEXunassignedItem 2 2 3 3 5 2" xfId="61073"/>
    <cellStyle name="SAPBEXunassignedItem 2 2 3 3 6" xfId="61074"/>
    <cellStyle name="SAPBEXunassignedItem 2 2 3 4" xfId="61075"/>
    <cellStyle name="SAPBEXunassignedItem 2 2 3 4 2" xfId="61076"/>
    <cellStyle name="SAPBEXunassignedItem 2 2 3 4 2 2" xfId="61077"/>
    <cellStyle name="SAPBEXunassignedItem 2 2 3 4 3" xfId="61078"/>
    <cellStyle name="SAPBEXunassignedItem 2 2 3 5" xfId="61079"/>
    <cellStyle name="SAPBEXunassignedItem 2 2 3 5 2" xfId="61080"/>
    <cellStyle name="SAPBEXunassignedItem 2 2 3 5 2 2" xfId="61081"/>
    <cellStyle name="SAPBEXunassignedItem 2 2 3 5 3" xfId="61082"/>
    <cellStyle name="SAPBEXunassignedItem 2 2 3 6" xfId="61083"/>
    <cellStyle name="SAPBEXunassignedItem 2 2 3 6 2" xfId="61084"/>
    <cellStyle name="SAPBEXunassignedItem 2 2 3 7" xfId="61085"/>
    <cellStyle name="SAPBEXunassignedItem 2 2 3 7 2" xfId="61086"/>
    <cellStyle name="SAPBEXunassignedItem 2 2 3 8" xfId="61087"/>
    <cellStyle name="SAPBEXunassignedItem 2 2 3_Other Benefits Allocation %" xfId="61088"/>
    <cellStyle name="SAPBEXunassignedItem 2 2 4" xfId="61089"/>
    <cellStyle name="SAPBEXunassignedItem 2 2 4 2" xfId="61090"/>
    <cellStyle name="SAPBEXunassignedItem 2 2 4 2 2" xfId="61091"/>
    <cellStyle name="SAPBEXunassignedItem 2 2 4 3" xfId="61092"/>
    <cellStyle name="SAPBEXunassignedItem 2 2 4 3 2" xfId="61093"/>
    <cellStyle name="SAPBEXunassignedItem 2 2 4 4" xfId="61094"/>
    <cellStyle name="SAPBEXunassignedItem 2 2 4 4 2" xfId="61095"/>
    <cellStyle name="SAPBEXunassignedItem 2 2 4 5" xfId="61096"/>
    <cellStyle name="SAPBEXunassignedItem 2 2 4 5 2" xfId="61097"/>
    <cellStyle name="SAPBEXunassignedItem 2 2 4 6" xfId="61098"/>
    <cellStyle name="SAPBEXunassignedItem 2 2 4 6 2" xfId="61099"/>
    <cellStyle name="SAPBEXunassignedItem 2 2 4 7" xfId="61100"/>
    <cellStyle name="SAPBEXunassignedItem 2 2 5" xfId="61101"/>
    <cellStyle name="SAPBEXunassignedItem 2 2 5 2" xfId="61102"/>
    <cellStyle name="SAPBEXunassignedItem 2 2 6" xfId="61103"/>
    <cellStyle name="SAPBEXunassignedItem 2 2 6 2" xfId="61104"/>
    <cellStyle name="SAPBEXunassignedItem 2 2 7" xfId="61105"/>
    <cellStyle name="SAPBEXunassignedItem 2 2 7 2" xfId="61106"/>
    <cellStyle name="SAPBEXunassignedItem 2 2 8" xfId="61107"/>
    <cellStyle name="SAPBEXunassignedItem 2 2 8 2" xfId="61108"/>
    <cellStyle name="SAPBEXunassignedItem 2 2 9" xfId="61109"/>
    <cellStyle name="SAPBEXunassignedItem 2 2 9 2" xfId="61110"/>
    <cellStyle name="SAPBEXunassignedItem 2 2_401K Summary" xfId="61111"/>
    <cellStyle name="SAPBEXunassignedItem 2 3" xfId="61112"/>
    <cellStyle name="SAPBEXunassignedItem 2 3 2" xfId="61113"/>
    <cellStyle name="SAPBEXunassignedItem 2 3 2 2" xfId="61114"/>
    <cellStyle name="SAPBEXunassignedItem 2 3 2 2 2" xfId="61115"/>
    <cellStyle name="SAPBEXunassignedItem 2 3 2 2 2 2" xfId="61116"/>
    <cellStyle name="SAPBEXunassignedItem 2 3 2 2 2 2 2" xfId="61117"/>
    <cellStyle name="SAPBEXunassignedItem 2 3 2 2 2 3" xfId="61118"/>
    <cellStyle name="SAPBEXunassignedItem 2 3 2 2 3" xfId="61119"/>
    <cellStyle name="SAPBEXunassignedItem 2 3 2 2 3 2" xfId="61120"/>
    <cellStyle name="SAPBEXunassignedItem 2 3 2 2 3 2 2" xfId="61121"/>
    <cellStyle name="SAPBEXunassignedItem 2 3 2 2 3 3" xfId="61122"/>
    <cellStyle name="SAPBEXunassignedItem 2 3 2 2 4" xfId="61123"/>
    <cellStyle name="SAPBEXunassignedItem 2 3 2 2 4 2" xfId="61124"/>
    <cellStyle name="SAPBEXunassignedItem 2 3 2 2 5" xfId="61125"/>
    <cellStyle name="SAPBEXunassignedItem 2 3 2 2 5 2" xfId="61126"/>
    <cellStyle name="SAPBEXunassignedItem 2 3 2 2 6" xfId="61127"/>
    <cellStyle name="SAPBEXunassignedItem 2 3 2 3" xfId="61128"/>
    <cellStyle name="SAPBEXunassignedItem 2 3 2 3 2" xfId="61129"/>
    <cellStyle name="SAPBEXunassignedItem 2 3 2 3 2 2" xfId="61130"/>
    <cellStyle name="SAPBEXunassignedItem 2 3 2 3 2 2 2" xfId="61131"/>
    <cellStyle name="SAPBEXunassignedItem 2 3 2 3 2 3" xfId="61132"/>
    <cellStyle name="SAPBEXunassignedItem 2 3 2 3 3" xfId="61133"/>
    <cellStyle name="SAPBEXunassignedItem 2 3 2 3 3 2" xfId="61134"/>
    <cellStyle name="SAPBEXunassignedItem 2 3 2 3 3 2 2" xfId="61135"/>
    <cellStyle name="SAPBEXunassignedItem 2 3 2 3 3 3" xfId="61136"/>
    <cellStyle name="SAPBEXunassignedItem 2 3 2 3 4" xfId="61137"/>
    <cellStyle name="SAPBEXunassignedItem 2 3 2 3 4 2" xfId="61138"/>
    <cellStyle name="SAPBEXunassignedItem 2 3 2 3 5" xfId="61139"/>
    <cellStyle name="SAPBEXunassignedItem 2 3 2 3 5 2" xfId="61140"/>
    <cellStyle name="SAPBEXunassignedItem 2 3 2 3 6" xfId="61141"/>
    <cellStyle name="SAPBEXunassignedItem 2 3 2 4" xfId="61142"/>
    <cellStyle name="SAPBEXunassignedItem 2 3 2 4 2" xfId="61143"/>
    <cellStyle name="SAPBEXunassignedItem 2 3 2 4 2 2" xfId="61144"/>
    <cellStyle name="SAPBEXunassignedItem 2 3 2 4 2 2 2" xfId="61145"/>
    <cellStyle name="SAPBEXunassignedItem 2 3 2 4 2 3" xfId="61146"/>
    <cellStyle name="SAPBEXunassignedItem 2 3 2 4 3" xfId="61147"/>
    <cellStyle name="SAPBEXunassignedItem 2 3 2 4 3 2" xfId="61148"/>
    <cellStyle name="SAPBEXunassignedItem 2 3 2 4 3 2 2" xfId="61149"/>
    <cellStyle name="SAPBEXunassignedItem 2 3 2 4 3 3" xfId="61150"/>
    <cellStyle name="SAPBEXunassignedItem 2 3 2 4 4" xfId="61151"/>
    <cellStyle name="SAPBEXunassignedItem 2 3 2 4 4 2" xfId="61152"/>
    <cellStyle name="SAPBEXunassignedItem 2 3 2 4 5" xfId="61153"/>
    <cellStyle name="SAPBEXunassignedItem 2 3 2 4 5 2" xfId="61154"/>
    <cellStyle name="SAPBEXunassignedItem 2 3 2 4 6" xfId="61155"/>
    <cellStyle name="SAPBEXunassignedItem 2 3 2 5" xfId="61156"/>
    <cellStyle name="SAPBEXunassignedItem 2 3 2 5 2" xfId="61157"/>
    <cellStyle name="SAPBEXunassignedItem 2 3 2 5 2 2" xfId="61158"/>
    <cellStyle name="SAPBEXunassignedItem 2 3 2 5 3" xfId="61159"/>
    <cellStyle name="SAPBEXunassignedItem 2 3 2 6" xfId="61160"/>
    <cellStyle name="SAPBEXunassignedItem 2 3 2_Other Benefits Allocation %" xfId="61161"/>
    <cellStyle name="SAPBEXunassignedItem 2 3 3" xfId="61162"/>
    <cellStyle name="SAPBEXunassignedItem 2 3 3 2" xfId="61163"/>
    <cellStyle name="SAPBEXunassignedItem 2 3 3 2 2" xfId="61164"/>
    <cellStyle name="SAPBEXunassignedItem 2 3 3 2 2 2" xfId="61165"/>
    <cellStyle name="SAPBEXunassignedItem 2 3 3 2 2 2 2" xfId="61166"/>
    <cellStyle name="SAPBEXunassignedItem 2 3 3 2 2 3" xfId="61167"/>
    <cellStyle name="SAPBEXunassignedItem 2 3 3 2 3" xfId="61168"/>
    <cellStyle name="SAPBEXunassignedItem 2 3 3 2 3 2" xfId="61169"/>
    <cellStyle name="SAPBEXunassignedItem 2 3 3 2 3 2 2" xfId="61170"/>
    <cellStyle name="SAPBEXunassignedItem 2 3 3 2 3 3" xfId="61171"/>
    <cellStyle name="SAPBEXunassignedItem 2 3 3 2 4" xfId="61172"/>
    <cellStyle name="SAPBEXunassignedItem 2 3 3 2 4 2" xfId="61173"/>
    <cellStyle name="SAPBEXunassignedItem 2 3 3 2 5" xfId="61174"/>
    <cellStyle name="SAPBEXunassignedItem 2 3 3 2 5 2" xfId="61175"/>
    <cellStyle name="SAPBEXunassignedItem 2 3 3 2 6" xfId="61176"/>
    <cellStyle name="SAPBEXunassignedItem 2 3 3 3" xfId="61177"/>
    <cellStyle name="SAPBEXunassignedItem 2 3 3 3 2" xfId="61178"/>
    <cellStyle name="SAPBEXunassignedItem 2 3 3 3 2 2" xfId="61179"/>
    <cellStyle name="SAPBEXunassignedItem 2 3 3 3 2 2 2" xfId="61180"/>
    <cellStyle name="SAPBEXunassignedItem 2 3 3 3 2 3" xfId="61181"/>
    <cellStyle name="SAPBEXunassignedItem 2 3 3 3 3" xfId="61182"/>
    <cellStyle name="SAPBEXunassignedItem 2 3 3 3 3 2" xfId="61183"/>
    <cellStyle name="SAPBEXunassignedItem 2 3 3 3 3 2 2" xfId="61184"/>
    <cellStyle name="SAPBEXunassignedItem 2 3 3 3 3 3" xfId="61185"/>
    <cellStyle name="SAPBEXunassignedItem 2 3 3 3 4" xfId="61186"/>
    <cellStyle name="SAPBEXunassignedItem 2 3 3 3 4 2" xfId="61187"/>
    <cellStyle name="SAPBEXunassignedItem 2 3 3 3 5" xfId="61188"/>
    <cellStyle name="SAPBEXunassignedItem 2 3 3 3 5 2" xfId="61189"/>
    <cellStyle name="SAPBEXunassignedItem 2 3 3 3 6" xfId="61190"/>
    <cellStyle name="SAPBEXunassignedItem 2 3 3 4" xfId="61191"/>
    <cellStyle name="SAPBEXunassignedItem 2 3 3 4 2" xfId="61192"/>
    <cellStyle name="SAPBEXunassignedItem 2 3 3 4 2 2" xfId="61193"/>
    <cellStyle name="SAPBEXunassignedItem 2 3 3 4 3" xfId="61194"/>
    <cellStyle name="SAPBEXunassignedItem 2 3 3 5" xfId="61195"/>
    <cellStyle name="SAPBEXunassignedItem 2 3 3 5 2" xfId="61196"/>
    <cellStyle name="SAPBEXunassignedItem 2 3 3 5 2 2" xfId="61197"/>
    <cellStyle name="SAPBEXunassignedItem 2 3 3 5 3" xfId="61198"/>
    <cellStyle name="SAPBEXunassignedItem 2 3 3 6" xfId="61199"/>
    <cellStyle name="SAPBEXunassignedItem 2 3 3 6 2" xfId="61200"/>
    <cellStyle name="SAPBEXunassignedItem 2 3 3 7" xfId="61201"/>
    <cellStyle name="SAPBEXunassignedItem 2 3 3 7 2" xfId="61202"/>
    <cellStyle name="SAPBEXunassignedItem 2 3 3 8" xfId="61203"/>
    <cellStyle name="SAPBEXunassignedItem 2 3 3_Other Benefits Allocation %" xfId="61204"/>
    <cellStyle name="SAPBEXunassignedItem 2 3 4" xfId="61205"/>
    <cellStyle name="SAPBEXunassignedItem 2 3 4 2" xfId="61206"/>
    <cellStyle name="SAPBEXunassignedItem 2 3 4 2 2" xfId="61207"/>
    <cellStyle name="SAPBEXunassignedItem 2 3 4 3" xfId="61208"/>
    <cellStyle name="SAPBEXunassignedItem 2 3 5" xfId="61209"/>
    <cellStyle name="SAPBEXunassignedItem 2 3 5 2" xfId="61210"/>
    <cellStyle name="SAPBEXunassignedItem 2 3 6" xfId="61211"/>
    <cellStyle name="SAPBEXunassignedItem 2 3 6 2" xfId="61212"/>
    <cellStyle name="SAPBEXunassignedItem 2 3 7" xfId="61213"/>
    <cellStyle name="SAPBEXunassignedItem 2 3_401K Summary" xfId="61214"/>
    <cellStyle name="SAPBEXunassignedItem 2 4" xfId="61215"/>
    <cellStyle name="SAPBEXunassignedItem 2 4 2" xfId="61216"/>
    <cellStyle name="SAPBEXunassignedItem 2 4 2 2" xfId="61217"/>
    <cellStyle name="SAPBEXunassignedItem 2 4 2 2 2" xfId="61218"/>
    <cellStyle name="SAPBEXunassignedItem 2 4 2 2 2 2" xfId="61219"/>
    <cellStyle name="SAPBEXunassignedItem 2 4 2 2 3" xfId="61220"/>
    <cellStyle name="SAPBEXunassignedItem 2 4 2 3" xfId="61221"/>
    <cellStyle name="SAPBEXunassignedItem 2 4 2 3 2" xfId="61222"/>
    <cellStyle name="SAPBEXunassignedItem 2 4 2 3 2 2" xfId="61223"/>
    <cellStyle name="SAPBEXunassignedItem 2 4 2 3 3" xfId="61224"/>
    <cellStyle name="SAPBEXunassignedItem 2 4 2 4" xfId="61225"/>
    <cellStyle name="SAPBEXunassignedItem 2 4 2 4 2" xfId="61226"/>
    <cellStyle name="SAPBEXunassignedItem 2 4 2 5" xfId="61227"/>
    <cellStyle name="SAPBEXunassignedItem 2 4 2 5 2" xfId="61228"/>
    <cellStyle name="SAPBEXunassignedItem 2 4 2 6" xfId="61229"/>
    <cellStyle name="SAPBEXunassignedItem 2 4 3" xfId="61230"/>
    <cellStyle name="SAPBEXunassignedItem 2 4 3 2" xfId="61231"/>
    <cellStyle name="SAPBEXunassignedItem 2 4 3 2 2" xfId="61232"/>
    <cellStyle name="SAPBEXunassignedItem 2 4 3 2 2 2" xfId="61233"/>
    <cellStyle name="SAPBEXunassignedItem 2 4 3 2 3" xfId="61234"/>
    <cellStyle name="SAPBEXunassignedItem 2 4 3 3" xfId="61235"/>
    <cellStyle name="SAPBEXunassignedItem 2 4 3 3 2" xfId="61236"/>
    <cellStyle name="SAPBEXunassignedItem 2 4 3 3 2 2" xfId="61237"/>
    <cellStyle name="SAPBEXunassignedItem 2 4 3 3 3" xfId="61238"/>
    <cellStyle name="SAPBEXunassignedItem 2 4 3 4" xfId="61239"/>
    <cellStyle name="SAPBEXunassignedItem 2 4 3 4 2" xfId="61240"/>
    <cellStyle name="SAPBEXunassignedItem 2 4 3 5" xfId="61241"/>
    <cellStyle name="SAPBEXunassignedItem 2 4 3 5 2" xfId="61242"/>
    <cellStyle name="SAPBEXunassignedItem 2 4 3 6" xfId="61243"/>
    <cellStyle name="SAPBEXunassignedItem 2 4 4" xfId="61244"/>
    <cellStyle name="SAPBEXunassignedItem 2 4 4 2" xfId="61245"/>
    <cellStyle name="SAPBEXunassignedItem 2 4 4 2 2" xfId="61246"/>
    <cellStyle name="SAPBEXunassignedItem 2 4 4 2 2 2" xfId="61247"/>
    <cellStyle name="SAPBEXunassignedItem 2 4 4 2 3" xfId="61248"/>
    <cellStyle name="SAPBEXunassignedItem 2 4 4 3" xfId="61249"/>
    <cellStyle name="SAPBEXunassignedItem 2 4 4 3 2" xfId="61250"/>
    <cellStyle name="SAPBEXunassignedItem 2 4 4 3 2 2" xfId="61251"/>
    <cellStyle name="SAPBEXunassignedItem 2 4 4 3 3" xfId="61252"/>
    <cellStyle name="SAPBEXunassignedItem 2 4 4 4" xfId="61253"/>
    <cellStyle name="SAPBEXunassignedItem 2 4 4 4 2" xfId="61254"/>
    <cellStyle name="SAPBEXunassignedItem 2 4 4 5" xfId="61255"/>
    <cellStyle name="SAPBEXunassignedItem 2 4 4 5 2" xfId="61256"/>
    <cellStyle name="SAPBEXunassignedItem 2 4 4 6" xfId="61257"/>
    <cellStyle name="SAPBEXunassignedItem 2 4 5" xfId="61258"/>
    <cellStyle name="SAPBEXunassignedItem 2 4 5 2" xfId="61259"/>
    <cellStyle name="SAPBEXunassignedItem 2 4 5 2 2" xfId="61260"/>
    <cellStyle name="SAPBEXunassignedItem 2 4 5 3" xfId="61261"/>
    <cellStyle name="SAPBEXunassignedItem 2 4 6" xfId="61262"/>
    <cellStyle name="SAPBEXunassignedItem 2 4 6 2" xfId="61263"/>
    <cellStyle name="SAPBEXunassignedItem 2 4 7" xfId="61264"/>
    <cellStyle name="SAPBEXunassignedItem 2 4_Other Benefits Allocation %" xfId="61265"/>
    <cellStyle name="SAPBEXunassignedItem 2 5" xfId="61266"/>
    <cellStyle name="SAPBEXunassignedItem 2 5 2" xfId="61267"/>
    <cellStyle name="SAPBEXunassignedItem 2 5 2 2" xfId="61268"/>
    <cellStyle name="SAPBEXunassignedItem 2 5 2 2 2" xfId="61269"/>
    <cellStyle name="SAPBEXunassignedItem 2 5 2 2 2 2" xfId="61270"/>
    <cellStyle name="SAPBEXunassignedItem 2 5 2 2 3" xfId="61271"/>
    <cellStyle name="SAPBEXunassignedItem 2 5 2 3" xfId="61272"/>
    <cellStyle name="SAPBEXunassignedItem 2 5 2 3 2" xfId="61273"/>
    <cellStyle name="SAPBEXunassignedItem 2 5 2 3 2 2" xfId="61274"/>
    <cellStyle name="SAPBEXunassignedItem 2 5 2 3 3" xfId="61275"/>
    <cellStyle name="SAPBEXunassignedItem 2 5 2 4" xfId="61276"/>
    <cellStyle name="SAPBEXunassignedItem 2 5 2 4 2" xfId="61277"/>
    <cellStyle name="SAPBEXunassignedItem 2 5 2 5" xfId="61278"/>
    <cellStyle name="SAPBEXunassignedItem 2 5 2 5 2" xfId="61279"/>
    <cellStyle name="SAPBEXunassignedItem 2 5 2 6" xfId="61280"/>
    <cellStyle name="SAPBEXunassignedItem 2 5 3" xfId="61281"/>
    <cellStyle name="SAPBEXunassignedItem 2 5 3 2" xfId="61282"/>
    <cellStyle name="SAPBEXunassignedItem 2 5 3 2 2" xfId="61283"/>
    <cellStyle name="SAPBEXunassignedItem 2 5 3 2 2 2" xfId="61284"/>
    <cellStyle name="SAPBEXunassignedItem 2 5 3 2 3" xfId="61285"/>
    <cellStyle name="SAPBEXunassignedItem 2 5 3 3" xfId="61286"/>
    <cellStyle name="SAPBEXunassignedItem 2 5 3 3 2" xfId="61287"/>
    <cellStyle name="SAPBEXunassignedItem 2 5 3 3 2 2" xfId="61288"/>
    <cellStyle name="SAPBEXunassignedItem 2 5 3 3 3" xfId="61289"/>
    <cellStyle name="SAPBEXunassignedItem 2 5 3 4" xfId="61290"/>
    <cellStyle name="SAPBEXunassignedItem 2 5 3 4 2" xfId="61291"/>
    <cellStyle name="SAPBEXunassignedItem 2 5 3 5" xfId="61292"/>
    <cellStyle name="SAPBEXunassignedItem 2 5 3 5 2" xfId="61293"/>
    <cellStyle name="SAPBEXunassignedItem 2 5 3 6" xfId="61294"/>
    <cellStyle name="SAPBEXunassignedItem 2 5 4" xfId="61295"/>
    <cellStyle name="SAPBEXunassignedItem 2 5 4 2" xfId="61296"/>
    <cellStyle name="SAPBEXunassignedItem 2 5 4 2 2" xfId="61297"/>
    <cellStyle name="SAPBEXunassignedItem 2 5 4 3" xfId="61298"/>
    <cellStyle name="SAPBEXunassignedItem 2 5 5" xfId="61299"/>
    <cellStyle name="SAPBEXunassignedItem 2 5 5 2" xfId="61300"/>
    <cellStyle name="SAPBEXunassignedItem 2 5 5 2 2" xfId="61301"/>
    <cellStyle name="SAPBEXunassignedItem 2 5 5 3" xfId="61302"/>
    <cellStyle name="SAPBEXunassignedItem 2 5 6" xfId="61303"/>
    <cellStyle name="SAPBEXunassignedItem 2 5 6 2" xfId="61304"/>
    <cellStyle name="SAPBEXunassignedItem 2 5 7" xfId="61305"/>
    <cellStyle name="SAPBEXunassignedItem 2 5 7 2" xfId="61306"/>
    <cellStyle name="SAPBEXunassignedItem 2 5 8" xfId="61307"/>
    <cellStyle name="SAPBEXunassignedItem 2 5_Other Benefits Allocation %" xfId="61308"/>
    <cellStyle name="SAPBEXunassignedItem 2 6" xfId="61309"/>
    <cellStyle name="SAPBEXunassignedItem 2 6 2" xfId="61310"/>
    <cellStyle name="SAPBEXunassignedItem 2 6 2 2" xfId="61311"/>
    <cellStyle name="SAPBEXunassignedItem 2 6 3" xfId="61312"/>
    <cellStyle name="SAPBEXunassignedItem 2 7" xfId="61313"/>
    <cellStyle name="SAPBEXunassignedItem 2 7 2" xfId="61314"/>
    <cellStyle name="SAPBEXunassignedItem 2 8" xfId="61315"/>
    <cellStyle name="SAPBEXunassignedItem 2 8 2" xfId="61316"/>
    <cellStyle name="SAPBEXunassignedItem 2 9" xfId="61317"/>
    <cellStyle name="SAPBEXunassignedItem 2 9 2" xfId="61318"/>
    <cellStyle name="SAPBEXunassignedItem 2_401K Summary" xfId="61319"/>
    <cellStyle name="SAPBEXunassignedItem 3" xfId="61320"/>
    <cellStyle name="SAPBEXunassignedItem 3 10" xfId="61321"/>
    <cellStyle name="SAPBEXunassignedItem 3 2" xfId="61322"/>
    <cellStyle name="SAPBEXunassignedItem 3 2 2" xfId="61323"/>
    <cellStyle name="SAPBEXunassignedItem 3 2 2 2" xfId="61324"/>
    <cellStyle name="SAPBEXunassignedItem 3 2 2 2 2" xfId="61325"/>
    <cellStyle name="SAPBEXunassignedItem 3 2 2 2 2 2" xfId="61326"/>
    <cellStyle name="SAPBEXunassignedItem 3 2 2 2 3" xfId="61327"/>
    <cellStyle name="SAPBEXunassignedItem 3 2 2 3" xfId="61328"/>
    <cellStyle name="SAPBEXunassignedItem 3 2 2 3 2" xfId="61329"/>
    <cellStyle name="SAPBEXunassignedItem 3 2 2 3 2 2" xfId="61330"/>
    <cellStyle name="SAPBEXunassignedItem 3 2 2 3 3" xfId="61331"/>
    <cellStyle name="SAPBEXunassignedItem 3 2 2 4" xfId="61332"/>
    <cellStyle name="SAPBEXunassignedItem 3 2 2 4 2" xfId="61333"/>
    <cellStyle name="SAPBEXunassignedItem 3 2 2 5" xfId="61334"/>
    <cellStyle name="SAPBEXunassignedItem 3 2 2 5 2" xfId="61335"/>
    <cellStyle name="SAPBEXunassignedItem 3 2 2 6" xfId="61336"/>
    <cellStyle name="SAPBEXunassignedItem 3 2 3" xfId="61337"/>
    <cellStyle name="SAPBEXunassignedItem 3 2 3 2" xfId="61338"/>
    <cellStyle name="SAPBEXunassignedItem 3 2 3 2 2" xfId="61339"/>
    <cellStyle name="SAPBEXunassignedItem 3 2 3 2 2 2" xfId="61340"/>
    <cellStyle name="SAPBEXunassignedItem 3 2 3 2 3" xfId="61341"/>
    <cellStyle name="SAPBEXunassignedItem 3 2 3 3" xfId="61342"/>
    <cellStyle name="SAPBEXunassignedItem 3 2 3 3 2" xfId="61343"/>
    <cellStyle name="SAPBEXunassignedItem 3 2 3 3 2 2" xfId="61344"/>
    <cellStyle name="SAPBEXunassignedItem 3 2 3 3 3" xfId="61345"/>
    <cellStyle name="SAPBEXunassignedItem 3 2 3 4" xfId="61346"/>
    <cellStyle name="SAPBEXunassignedItem 3 2 3 4 2" xfId="61347"/>
    <cellStyle name="SAPBEXunassignedItem 3 2 3 5" xfId="61348"/>
    <cellStyle name="SAPBEXunassignedItem 3 2 3 5 2" xfId="61349"/>
    <cellStyle name="SAPBEXunassignedItem 3 2 3 6" xfId="61350"/>
    <cellStyle name="SAPBEXunassignedItem 3 2 4" xfId="61351"/>
    <cellStyle name="SAPBEXunassignedItem 3 2 4 2" xfId="61352"/>
    <cellStyle name="SAPBEXunassignedItem 3 2 4 2 2" xfId="61353"/>
    <cellStyle name="SAPBEXunassignedItem 3 2 4 2 2 2" xfId="61354"/>
    <cellStyle name="SAPBEXunassignedItem 3 2 4 2 3" xfId="61355"/>
    <cellStyle name="SAPBEXunassignedItem 3 2 4 3" xfId="61356"/>
    <cellStyle name="SAPBEXunassignedItem 3 2 4 3 2" xfId="61357"/>
    <cellStyle name="SAPBEXunassignedItem 3 2 4 3 2 2" xfId="61358"/>
    <cellStyle name="SAPBEXunassignedItem 3 2 4 3 3" xfId="61359"/>
    <cellStyle name="SAPBEXunassignedItem 3 2 4 4" xfId="61360"/>
    <cellStyle name="SAPBEXunassignedItem 3 2 4 4 2" xfId="61361"/>
    <cellStyle name="SAPBEXunassignedItem 3 2 4 5" xfId="61362"/>
    <cellStyle name="SAPBEXunassignedItem 3 2 4 5 2" xfId="61363"/>
    <cellStyle name="SAPBEXunassignedItem 3 2 4 6" xfId="61364"/>
    <cellStyle name="SAPBEXunassignedItem 3 2 5" xfId="61365"/>
    <cellStyle name="SAPBEXunassignedItem 3 2 5 2" xfId="61366"/>
    <cellStyle name="SAPBEXunassignedItem 3 2 5 2 2" xfId="61367"/>
    <cellStyle name="SAPBEXunassignedItem 3 2 5 3" xfId="61368"/>
    <cellStyle name="SAPBEXunassignedItem 3 2 6" xfId="61369"/>
    <cellStyle name="SAPBEXunassignedItem 3 2 6 2" xfId="61370"/>
    <cellStyle name="SAPBEXunassignedItem 3 2 7" xfId="61371"/>
    <cellStyle name="SAPBEXunassignedItem 3 2_Other Benefits Allocation %" xfId="61372"/>
    <cellStyle name="SAPBEXunassignedItem 3 3" xfId="61373"/>
    <cellStyle name="SAPBEXunassignedItem 3 3 2" xfId="61374"/>
    <cellStyle name="SAPBEXunassignedItem 3 3 2 2" xfId="61375"/>
    <cellStyle name="SAPBEXunassignedItem 3 3 2 2 2" xfId="61376"/>
    <cellStyle name="SAPBEXunassignedItem 3 3 2 2 2 2" xfId="61377"/>
    <cellStyle name="SAPBEXunassignedItem 3 3 2 2 3" xfId="61378"/>
    <cellStyle name="SAPBEXunassignedItem 3 3 2 3" xfId="61379"/>
    <cellStyle name="SAPBEXunassignedItem 3 3 2 3 2" xfId="61380"/>
    <cellStyle name="SAPBEXunassignedItem 3 3 2 3 2 2" xfId="61381"/>
    <cellStyle name="SAPBEXunassignedItem 3 3 2 3 3" xfId="61382"/>
    <cellStyle name="SAPBEXunassignedItem 3 3 2 4" xfId="61383"/>
    <cellStyle name="SAPBEXunassignedItem 3 3 2 4 2" xfId="61384"/>
    <cellStyle name="SAPBEXunassignedItem 3 3 2 5" xfId="61385"/>
    <cellStyle name="SAPBEXunassignedItem 3 3 2 5 2" xfId="61386"/>
    <cellStyle name="SAPBEXunassignedItem 3 3 2 6" xfId="61387"/>
    <cellStyle name="SAPBEXunassignedItem 3 3 3" xfId="61388"/>
    <cellStyle name="SAPBEXunassignedItem 3 3 3 2" xfId="61389"/>
    <cellStyle name="SAPBEXunassignedItem 3 3 3 2 2" xfId="61390"/>
    <cellStyle name="SAPBEXunassignedItem 3 3 3 2 2 2" xfId="61391"/>
    <cellStyle name="SAPBEXunassignedItem 3 3 3 2 3" xfId="61392"/>
    <cellStyle name="SAPBEXunassignedItem 3 3 3 3" xfId="61393"/>
    <cellStyle name="SAPBEXunassignedItem 3 3 3 3 2" xfId="61394"/>
    <cellStyle name="SAPBEXunassignedItem 3 3 3 3 2 2" xfId="61395"/>
    <cellStyle name="SAPBEXunassignedItem 3 3 3 3 3" xfId="61396"/>
    <cellStyle name="SAPBEXunassignedItem 3 3 3 4" xfId="61397"/>
    <cellStyle name="SAPBEXunassignedItem 3 3 3 4 2" xfId="61398"/>
    <cellStyle name="SAPBEXunassignedItem 3 3 3 5" xfId="61399"/>
    <cellStyle name="SAPBEXunassignedItem 3 3 3 5 2" xfId="61400"/>
    <cellStyle name="SAPBEXunassignedItem 3 3 3 6" xfId="61401"/>
    <cellStyle name="SAPBEXunassignedItem 3 3 4" xfId="61402"/>
    <cellStyle name="SAPBEXunassignedItem 3 3 4 2" xfId="61403"/>
    <cellStyle name="SAPBEXunassignedItem 3 3 4 2 2" xfId="61404"/>
    <cellStyle name="SAPBEXunassignedItem 3 3 4 3" xfId="61405"/>
    <cellStyle name="SAPBEXunassignedItem 3 3 5" xfId="61406"/>
    <cellStyle name="SAPBEXunassignedItem 3 3 5 2" xfId="61407"/>
    <cellStyle name="SAPBEXunassignedItem 3 3 5 2 2" xfId="61408"/>
    <cellStyle name="SAPBEXunassignedItem 3 3 5 3" xfId="61409"/>
    <cellStyle name="SAPBEXunassignedItem 3 3 6" xfId="61410"/>
    <cellStyle name="SAPBEXunassignedItem 3 3 6 2" xfId="61411"/>
    <cellStyle name="SAPBEXunassignedItem 3 3 7" xfId="61412"/>
    <cellStyle name="SAPBEXunassignedItem 3 3 7 2" xfId="61413"/>
    <cellStyle name="SAPBEXunassignedItem 3 3 8" xfId="61414"/>
    <cellStyle name="SAPBEXunassignedItem 3 3_Other Benefits Allocation %" xfId="61415"/>
    <cellStyle name="SAPBEXunassignedItem 3 4" xfId="61416"/>
    <cellStyle name="SAPBEXunassignedItem 3 4 2" xfId="61417"/>
    <cellStyle name="SAPBEXunassignedItem 3 4 2 2" xfId="61418"/>
    <cellStyle name="SAPBEXunassignedItem 3 4 3" xfId="61419"/>
    <cellStyle name="SAPBEXunassignedItem 3 4 3 2" xfId="61420"/>
    <cellStyle name="SAPBEXunassignedItem 3 4 4" xfId="61421"/>
    <cellStyle name="SAPBEXunassignedItem 3 4 4 2" xfId="61422"/>
    <cellStyle name="SAPBEXunassignedItem 3 4 5" xfId="61423"/>
    <cellStyle name="SAPBEXunassignedItem 3 4 5 2" xfId="61424"/>
    <cellStyle name="SAPBEXunassignedItem 3 4 6" xfId="61425"/>
    <cellStyle name="SAPBEXunassignedItem 3 4 6 2" xfId="61426"/>
    <cellStyle name="SAPBEXunassignedItem 3 4 7" xfId="61427"/>
    <cellStyle name="SAPBEXunassignedItem 3 5" xfId="61428"/>
    <cellStyle name="SAPBEXunassignedItem 3 5 2" xfId="61429"/>
    <cellStyle name="SAPBEXunassignedItem 3 6" xfId="61430"/>
    <cellStyle name="SAPBEXunassignedItem 3 6 2" xfId="61431"/>
    <cellStyle name="SAPBEXunassignedItem 3 7" xfId="61432"/>
    <cellStyle name="SAPBEXunassignedItem 3 7 2" xfId="61433"/>
    <cellStyle name="SAPBEXunassignedItem 3 8" xfId="61434"/>
    <cellStyle name="SAPBEXunassignedItem 3 8 2" xfId="61435"/>
    <cellStyle name="SAPBEXunassignedItem 3 9" xfId="61436"/>
    <cellStyle name="SAPBEXunassignedItem 3 9 2" xfId="61437"/>
    <cellStyle name="SAPBEXunassignedItem 3_401K Summary" xfId="61438"/>
    <cellStyle name="SAPBEXunassignedItem 4" xfId="61439"/>
    <cellStyle name="SAPBEXunassignedItem 4 2" xfId="61440"/>
    <cellStyle name="SAPBEXunassignedItem 4 2 2" xfId="61441"/>
    <cellStyle name="SAPBEXunassignedItem 4 2 2 2" xfId="61442"/>
    <cellStyle name="SAPBEXunassignedItem 4 2 2 2 2" xfId="61443"/>
    <cellStyle name="SAPBEXunassignedItem 4 2 2 2 2 2" xfId="61444"/>
    <cellStyle name="SAPBEXunassignedItem 4 2 2 2 3" xfId="61445"/>
    <cellStyle name="SAPBEXunassignedItem 4 2 2 3" xfId="61446"/>
    <cellStyle name="SAPBEXunassignedItem 4 2 2 3 2" xfId="61447"/>
    <cellStyle name="SAPBEXunassignedItem 4 2 2 3 2 2" xfId="61448"/>
    <cellStyle name="SAPBEXunassignedItem 4 2 2 3 3" xfId="61449"/>
    <cellStyle name="SAPBEXunassignedItem 4 2 2 4" xfId="61450"/>
    <cellStyle name="SAPBEXunassignedItem 4 2 2 4 2" xfId="61451"/>
    <cellStyle name="SAPBEXunassignedItem 4 2 2 5" xfId="61452"/>
    <cellStyle name="SAPBEXunassignedItem 4 2 2 5 2" xfId="61453"/>
    <cellStyle name="SAPBEXunassignedItem 4 2 2 6" xfId="61454"/>
    <cellStyle name="SAPBEXunassignedItem 4 2 3" xfId="61455"/>
    <cellStyle name="SAPBEXunassignedItem 4 2 3 2" xfId="61456"/>
    <cellStyle name="SAPBEXunassignedItem 4 2 3 2 2" xfId="61457"/>
    <cellStyle name="SAPBEXunassignedItem 4 2 3 2 2 2" xfId="61458"/>
    <cellStyle name="SAPBEXunassignedItem 4 2 3 2 3" xfId="61459"/>
    <cellStyle name="SAPBEXunassignedItem 4 2 3 3" xfId="61460"/>
    <cellStyle name="SAPBEXunassignedItem 4 2 3 3 2" xfId="61461"/>
    <cellStyle name="SAPBEXunassignedItem 4 2 3 3 2 2" xfId="61462"/>
    <cellStyle name="SAPBEXunassignedItem 4 2 3 3 3" xfId="61463"/>
    <cellStyle name="SAPBEXunassignedItem 4 2 3 4" xfId="61464"/>
    <cellStyle name="SAPBEXunassignedItem 4 2 3 4 2" xfId="61465"/>
    <cellStyle name="SAPBEXunassignedItem 4 2 3 5" xfId="61466"/>
    <cellStyle name="SAPBEXunassignedItem 4 2 3 5 2" xfId="61467"/>
    <cellStyle name="SAPBEXunassignedItem 4 2 3 6" xfId="61468"/>
    <cellStyle name="SAPBEXunassignedItem 4 2 4" xfId="61469"/>
    <cellStyle name="SAPBEXunassignedItem 4 2 4 2" xfId="61470"/>
    <cellStyle name="SAPBEXunassignedItem 4 2 4 2 2" xfId="61471"/>
    <cellStyle name="SAPBEXunassignedItem 4 2 4 2 2 2" xfId="61472"/>
    <cellStyle name="SAPBEXunassignedItem 4 2 4 2 3" xfId="61473"/>
    <cellStyle name="SAPBEXunassignedItem 4 2 4 3" xfId="61474"/>
    <cellStyle name="SAPBEXunassignedItem 4 2 4 3 2" xfId="61475"/>
    <cellStyle name="SAPBEXunassignedItem 4 2 4 3 2 2" xfId="61476"/>
    <cellStyle name="SAPBEXunassignedItem 4 2 4 3 3" xfId="61477"/>
    <cellStyle name="SAPBEXunassignedItem 4 2 4 4" xfId="61478"/>
    <cellStyle name="SAPBEXunassignedItem 4 2 4 4 2" xfId="61479"/>
    <cellStyle name="SAPBEXunassignedItem 4 2 4 5" xfId="61480"/>
    <cellStyle name="SAPBEXunassignedItem 4 2 4 5 2" xfId="61481"/>
    <cellStyle name="SAPBEXunassignedItem 4 2 4 6" xfId="61482"/>
    <cellStyle name="SAPBEXunassignedItem 4 2 5" xfId="61483"/>
    <cellStyle name="SAPBEXunassignedItem 4 2 5 2" xfId="61484"/>
    <cellStyle name="SAPBEXunassignedItem 4 2 5 2 2" xfId="61485"/>
    <cellStyle name="SAPBEXunassignedItem 4 2 5 3" xfId="61486"/>
    <cellStyle name="SAPBEXunassignedItem 4 2 6" xfId="61487"/>
    <cellStyle name="SAPBEXunassignedItem 4 2_Other Benefits Allocation %" xfId="61488"/>
    <cellStyle name="SAPBEXunassignedItem 4 3" xfId="61489"/>
    <cellStyle name="SAPBEXunassignedItem 4 3 2" xfId="61490"/>
    <cellStyle name="SAPBEXunassignedItem 4 3 2 2" xfId="61491"/>
    <cellStyle name="SAPBEXunassignedItem 4 3 2 2 2" xfId="61492"/>
    <cellStyle name="SAPBEXunassignedItem 4 3 2 2 2 2" xfId="61493"/>
    <cellStyle name="SAPBEXunassignedItem 4 3 2 2 3" xfId="61494"/>
    <cellStyle name="SAPBEXunassignedItem 4 3 2 3" xfId="61495"/>
    <cellStyle name="SAPBEXunassignedItem 4 3 2 3 2" xfId="61496"/>
    <cellStyle name="SAPBEXunassignedItem 4 3 2 3 2 2" xfId="61497"/>
    <cellStyle name="SAPBEXunassignedItem 4 3 2 3 3" xfId="61498"/>
    <cellStyle name="SAPBEXunassignedItem 4 3 2 4" xfId="61499"/>
    <cellStyle name="SAPBEXunassignedItem 4 3 2 4 2" xfId="61500"/>
    <cellStyle name="SAPBEXunassignedItem 4 3 2 5" xfId="61501"/>
    <cellStyle name="SAPBEXunassignedItem 4 3 2 5 2" xfId="61502"/>
    <cellStyle name="SAPBEXunassignedItem 4 3 2 6" xfId="61503"/>
    <cellStyle name="SAPBEXunassignedItem 4 3 3" xfId="61504"/>
    <cellStyle name="SAPBEXunassignedItem 4 3 3 2" xfId="61505"/>
    <cellStyle name="SAPBEXunassignedItem 4 3 3 2 2" xfId="61506"/>
    <cellStyle name="SAPBEXunassignedItem 4 3 3 2 2 2" xfId="61507"/>
    <cellStyle name="SAPBEXunassignedItem 4 3 3 2 3" xfId="61508"/>
    <cellStyle name="SAPBEXunassignedItem 4 3 3 3" xfId="61509"/>
    <cellStyle name="SAPBEXunassignedItem 4 3 3 3 2" xfId="61510"/>
    <cellStyle name="SAPBEXunassignedItem 4 3 3 3 2 2" xfId="61511"/>
    <cellStyle name="SAPBEXunassignedItem 4 3 3 3 3" xfId="61512"/>
    <cellStyle name="SAPBEXunassignedItem 4 3 3 4" xfId="61513"/>
    <cellStyle name="SAPBEXunassignedItem 4 3 3 4 2" xfId="61514"/>
    <cellStyle name="SAPBEXunassignedItem 4 3 3 5" xfId="61515"/>
    <cellStyle name="SAPBEXunassignedItem 4 3 3 5 2" xfId="61516"/>
    <cellStyle name="SAPBEXunassignedItem 4 3 3 6" xfId="61517"/>
    <cellStyle name="SAPBEXunassignedItem 4 3 4" xfId="61518"/>
    <cellStyle name="SAPBEXunassignedItem 4 3 4 2" xfId="61519"/>
    <cellStyle name="SAPBEXunassignedItem 4 3 4 2 2" xfId="61520"/>
    <cellStyle name="SAPBEXunassignedItem 4 3 4 3" xfId="61521"/>
    <cellStyle name="SAPBEXunassignedItem 4 3 5" xfId="61522"/>
    <cellStyle name="SAPBEXunassignedItem 4 3 5 2" xfId="61523"/>
    <cellStyle name="SAPBEXunassignedItem 4 3 5 2 2" xfId="61524"/>
    <cellStyle name="SAPBEXunassignedItem 4 3 5 3" xfId="61525"/>
    <cellStyle name="SAPBEXunassignedItem 4 3 6" xfId="61526"/>
    <cellStyle name="SAPBEXunassignedItem 4 3 6 2" xfId="61527"/>
    <cellStyle name="SAPBEXunassignedItem 4 3 7" xfId="61528"/>
    <cellStyle name="SAPBEXunassignedItem 4 3 7 2" xfId="61529"/>
    <cellStyle name="SAPBEXunassignedItem 4 3 8" xfId="61530"/>
    <cellStyle name="SAPBEXunassignedItem 4 3_Other Benefits Allocation %" xfId="61531"/>
    <cellStyle name="SAPBEXunassignedItem 4 4" xfId="61532"/>
    <cellStyle name="SAPBEXunassignedItem 4 4 2" xfId="61533"/>
    <cellStyle name="SAPBEXunassignedItem 4 4 2 2" xfId="61534"/>
    <cellStyle name="SAPBEXunassignedItem 4 4 3" xfId="61535"/>
    <cellStyle name="SAPBEXunassignedItem 4 5" xfId="61536"/>
    <cellStyle name="SAPBEXunassignedItem 4 5 2" xfId="61537"/>
    <cellStyle name="SAPBEXunassignedItem 4 6" xfId="61538"/>
    <cellStyle name="SAPBEXunassignedItem 4 6 2" xfId="61539"/>
    <cellStyle name="SAPBEXunassignedItem 4 7" xfId="61540"/>
    <cellStyle name="SAPBEXunassignedItem 4_401K Summary" xfId="61541"/>
    <cellStyle name="SAPBEXunassignedItem 5" xfId="61542"/>
    <cellStyle name="SAPBEXunassignedItem 5 2" xfId="61543"/>
    <cellStyle name="SAPBEXunassignedItem 5 2 2" xfId="61544"/>
    <cellStyle name="SAPBEXunassignedItem 5 2 2 2" xfId="61545"/>
    <cellStyle name="SAPBEXunassignedItem 5 2 2 2 2" xfId="61546"/>
    <cellStyle name="SAPBEXunassignedItem 5 2 2 3" xfId="61547"/>
    <cellStyle name="SAPBEXunassignedItem 5 2 3" xfId="61548"/>
    <cellStyle name="SAPBEXunassignedItem 5 2 3 2" xfId="61549"/>
    <cellStyle name="SAPBEXunassignedItem 5 2 3 2 2" xfId="61550"/>
    <cellStyle name="SAPBEXunassignedItem 5 2 3 3" xfId="61551"/>
    <cellStyle name="SAPBEXunassignedItem 5 2 4" xfId="61552"/>
    <cellStyle name="SAPBEXunassignedItem 5 2 4 2" xfId="61553"/>
    <cellStyle name="SAPBEXunassignedItem 5 2 5" xfId="61554"/>
    <cellStyle name="SAPBEXunassignedItem 5 2 5 2" xfId="61555"/>
    <cellStyle name="SAPBEXunassignedItem 5 2 6" xfId="61556"/>
    <cellStyle name="SAPBEXunassignedItem 5 3" xfId="61557"/>
    <cellStyle name="SAPBEXunassignedItem 5 3 2" xfId="61558"/>
    <cellStyle name="SAPBEXunassignedItem 5 3 2 2" xfId="61559"/>
    <cellStyle name="SAPBEXunassignedItem 5 3 2 2 2" xfId="61560"/>
    <cellStyle name="SAPBEXunassignedItem 5 3 2 3" xfId="61561"/>
    <cellStyle name="SAPBEXunassignedItem 5 3 3" xfId="61562"/>
    <cellStyle name="SAPBEXunassignedItem 5 3 3 2" xfId="61563"/>
    <cellStyle name="SAPBEXunassignedItem 5 3 3 2 2" xfId="61564"/>
    <cellStyle name="SAPBEXunassignedItem 5 3 3 3" xfId="61565"/>
    <cellStyle name="SAPBEXunassignedItem 5 3 4" xfId="61566"/>
    <cellStyle name="SAPBEXunassignedItem 5 3 4 2" xfId="61567"/>
    <cellStyle name="SAPBEXunassignedItem 5 3 5" xfId="61568"/>
    <cellStyle name="SAPBEXunassignedItem 5 3 5 2" xfId="61569"/>
    <cellStyle name="SAPBEXunassignedItem 5 3 6" xfId="61570"/>
    <cellStyle name="SAPBEXunassignedItem 5 4" xfId="61571"/>
    <cellStyle name="SAPBEXunassignedItem 5 4 2" xfId="61572"/>
    <cellStyle name="SAPBEXunassignedItem 5 4 2 2" xfId="61573"/>
    <cellStyle name="SAPBEXunassignedItem 5 4 2 2 2" xfId="61574"/>
    <cellStyle name="SAPBEXunassignedItem 5 4 2 3" xfId="61575"/>
    <cellStyle name="SAPBEXunassignedItem 5 4 3" xfId="61576"/>
    <cellStyle name="SAPBEXunassignedItem 5 4 3 2" xfId="61577"/>
    <cellStyle name="SAPBEXunassignedItem 5 4 3 2 2" xfId="61578"/>
    <cellStyle name="SAPBEXunassignedItem 5 4 3 3" xfId="61579"/>
    <cellStyle name="SAPBEXunassignedItem 5 4 4" xfId="61580"/>
    <cellStyle name="SAPBEXunassignedItem 5 4 4 2" xfId="61581"/>
    <cellStyle name="SAPBEXunassignedItem 5 4 5" xfId="61582"/>
    <cellStyle name="SAPBEXunassignedItem 5 4 5 2" xfId="61583"/>
    <cellStyle name="SAPBEXunassignedItem 5 4 6" xfId="61584"/>
    <cellStyle name="SAPBEXunassignedItem 5 5" xfId="61585"/>
    <cellStyle name="SAPBEXunassignedItem 5 5 2" xfId="61586"/>
    <cellStyle name="SAPBEXunassignedItem 5 5 2 2" xfId="61587"/>
    <cellStyle name="SAPBEXunassignedItem 5 5 3" xfId="61588"/>
    <cellStyle name="SAPBEXunassignedItem 5 6" xfId="61589"/>
    <cellStyle name="SAPBEXunassignedItem 5 6 2" xfId="61590"/>
    <cellStyle name="SAPBEXunassignedItem 5 7" xfId="61591"/>
    <cellStyle name="SAPBEXunassignedItem 5_Other Benefits Allocation %" xfId="61592"/>
    <cellStyle name="SAPBEXunassignedItem 6" xfId="61593"/>
    <cellStyle name="SAPBEXunassignedItem 6 2" xfId="61594"/>
    <cellStyle name="SAPBEXunassignedItem 6 2 2" xfId="61595"/>
    <cellStyle name="SAPBEXunassignedItem 6 2 2 2" xfId="61596"/>
    <cellStyle name="SAPBEXunassignedItem 6 2 2 2 2" xfId="61597"/>
    <cellStyle name="SAPBEXunassignedItem 6 2 2 3" xfId="61598"/>
    <cellStyle name="SAPBEXunassignedItem 6 2 3" xfId="61599"/>
    <cellStyle name="SAPBEXunassignedItem 6 2 3 2" xfId="61600"/>
    <cellStyle name="SAPBEXunassignedItem 6 2 3 2 2" xfId="61601"/>
    <cellStyle name="SAPBEXunassignedItem 6 2 3 3" xfId="61602"/>
    <cellStyle name="SAPBEXunassignedItem 6 2 4" xfId="61603"/>
    <cellStyle name="SAPBEXunassignedItem 6 2 4 2" xfId="61604"/>
    <cellStyle name="SAPBEXunassignedItem 6 2 5" xfId="61605"/>
    <cellStyle name="SAPBEXunassignedItem 6 2 5 2" xfId="61606"/>
    <cellStyle name="SAPBEXunassignedItem 6 2 6" xfId="61607"/>
    <cellStyle name="SAPBEXunassignedItem 6 3" xfId="61608"/>
    <cellStyle name="SAPBEXunassignedItem 6 3 2" xfId="61609"/>
    <cellStyle name="SAPBEXunassignedItem 6 3 2 2" xfId="61610"/>
    <cellStyle name="SAPBEXunassignedItem 6 3 2 2 2" xfId="61611"/>
    <cellStyle name="SAPBEXunassignedItem 6 3 2 3" xfId="61612"/>
    <cellStyle name="SAPBEXunassignedItem 6 3 3" xfId="61613"/>
    <cellStyle name="SAPBEXunassignedItem 6 3 3 2" xfId="61614"/>
    <cellStyle name="SAPBEXunassignedItem 6 3 3 2 2" xfId="61615"/>
    <cellStyle name="SAPBEXunassignedItem 6 3 3 3" xfId="61616"/>
    <cellStyle name="SAPBEXunassignedItem 6 3 4" xfId="61617"/>
    <cellStyle name="SAPBEXunassignedItem 6 3 4 2" xfId="61618"/>
    <cellStyle name="SAPBEXunassignedItem 6 3 5" xfId="61619"/>
    <cellStyle name="SAPBEXunassignedItem 6 3 5 2" xfId="61620"/>
    <cellStyle name="SAPBEXunassignedItem 6 3 6" xfId="61621"/>
    <cellStyle name="SAPBEXunassignedItem 6 4" xfId="61622"/>
    <cellStyle name="SAPBEXunassignedItem 6 4 2" xfId="61623"/>
    <cellStyle name="SAPBEXunassignedItem 6 4 2 2" xfId="61624"/>
    <cellStyle name="SAPBEXunassignedItem 6 4 3" xfId="61625"/>
    <cellStyle name="SAPBEXunassignedItem 6 5" xfId="61626"/>
    <cellStyle name="SAPBEXunassignedItem 6 5 2" xfId="61627"/>
    <cellStyle name="SAPBEXunassignedItem 6 5 2 2" xfId="61628"/>
    <cellStyle name="SAPBEXunassignedItem 6 5 3" xfId="61629"/>
    <cellStyle name="SAPBEXunassignedItem 6 6" xfId="61630"/>
    <cellStyle name="SAPBEXunassignedItem 6 6 2" xfId="61631"/>
    <cellStyle name="SAPBEXunassignedItem 6 7" xfId="61632"/>
    <cellStyle name="SAPBEXunassignedItem 6 7 2" xfId="61633"/>
    <cellStyle name="SAPBEXunassignedItem 6 8" xfId="61634"/>
    <cellStyle name="SAPBEXunassignedItem 6_Other Benefits Allocation %" xfId="61635"/>
    <cellStyle name="SAPBEXunassignedItem 7" xfId="61636"/>
    <cellStyle name="SAPBEXunassignedItem 7 2" xfId="61637"/>
    <cellStyle name="SAPBEXunassignedItem 7 2 2" xfId="61638"/>
    <cellStyle name="SAPBEXunassignedItem 7 3" xfId="61639"/>
    <cellStyle name="SAPBEXunassignedItem 8" xfId="61640"/>
    <cellStyle name="SAPBEXunassignedItem 8 2" xfId="61641"/>
    <cellStyle name="SAPBEXunassignedItem 8 2 2" xfId="61642"/>
    <cellStyle name="SAPBEXunassignedItem 8 3" xfId="61643"/>
    <cellStyle name="SAPBEXunassignedItem 9" xfId="61644"/>
    <cellStyle name="SAPBEXunassignedItem 9 2" xfId="61645"/>
    <cellStyle name="SAPBEXunassignedItem 9 2 2" xfId="61646"/>
    <cellStyle name="SAPBEXunassignedItem 9 3" xfId="61647"/>
    <cellStyle name="SAPBEXunassignedItem_401K Summary" xfId="61648"/>
    <cellStyle name="SAPBEXundefined" xfId="61649"/>
    <cellStyle name="SAPBEXundefined 10" xfId="61650"/>
    <cellStyle name="SAPBEXundefined 10 2" xfId="61651"/>
    <cellStyle name="SAPBEXundefined 10 2 2" xfId="61652"/>
    <cellStyle name="SAPBEXundefined 10 2 2 2" xfId="61653"/>
    <cellStyle name="SAPBEXundefined 10 2 2 2 2" xfId="61654"/>
    <cellStyle name="SAPBEXundefined 10 2 2 3" xfId="61655"/>
    <cellStyle name="SAPBEXundefined 10 2 3" xfId="61656"/>
    <cellStyle name="SAPBEXundefined 10 2 3 2" xfId="61657"/>
    <cellStyle name="SAPBEXundefined 10 2 3 2 2" xfId="61658"/>
    <cellStyle name="SAPBEXundefined 10 2 3 3" xfId="61659"/>
    <cellStyle name="SAPBEXundefined 10 2 4" xfId="61660"/>
    <cellStyle name="SAPBEXundefined 10 2 4 2" xfId="61661"/>
    <cellStyle name="SAPBEXundefined 10 2 5" xfId="61662"/>
    <cellStyle name="SAPBEXundefined 10 2 5 2" xfId="61663"/>
    <cellStyle name="SAPBEXundefined 10 2 6" xfId="61664"/>
    <cellStyle name="SAPBEXundefined 10 3" xfId="61665"/>
    <cellStyle name="SAPBEXundefined 10 3 2" xfId="61666"/>
    <cellStyle name="SAPBEXundefined 10 3 2 2" xfId="61667"/>
    <cellStyle name="SAPBEXundefined 10 3 2 2 2" xfId="61668"/>
    <cellStyle name="SAPBEXundefined 10 3 2 3" xfId="61669"/>
    <cellStyle name="SAPBEXundefined 10 3 3" xfId="61670"/>
    <cellStyle name="SAPBEXundefined 10 3 3 2" xfId="61671"/>
    <cellStyle name="SAPBEXundefined 10 3 3 2 2" xfId="61672"/>
    <cellStyle name="SAPBEXundefined 10 3 3 3" xfId="61673"/>
    <cellStyle name="SAPBEXundefined 10 3 4" xfId="61674"/>
    <cellStyle name="SAPBEXundefined 10 3 4 2" xfId="61675"/>
    <cellStyle name="SAPBEXundefined 10 3 5" xfId="61676"/>
    <cellStyle name="SAPBEXundefined 10 3 5 2" xfId="61677"/>
    <cellStyle name="SAPBEXundefined 10 3 6" xfId="61678"/>
    <cellStyle name="SAPBEXundefined 10 4" xfId="61679"/>
    <cellStyle name="SAPBEXundefined 10 4 2" xfId="61680"/>
    <cellStyle name="SAPBEXundefined 10 4 2 2" xfId="61681"/>
    <cellStyle name="SAPBEXundefined 10 4 3" xfId="61682"/>
    <cellStyle name="SAPBEXundefined 10 5" xfId="61683"/>
    <cellStyle name="SAPBEXundefined 10 5 2" xfId="61684"/>
    <cellStyle name="SAPBEXundefined 10 5 2 2" xfId="61685"/>
    <cellStyle name="SAPBEXundefined 10 5 3" xfId="61686"/>
    <cellStyle name="SAPBEXundefined 10 6" xfId="61687"/>
    <cellStyle name="SAPBEXundefined 10 6 2" xfId="61688"/>
    <cellStyle name="SAPBEXundefined 10 7" xfId="61689"/>
    <cellStyle name="SAPBEXundefined 10 7 2" xfId="61690"/>
    <cellStyle name="SAPBEXundefined 10 8" xfId="61691"/>
    <cellStyle name="SAPBEXundefined 10_Other Benefits Allocation %" xfId="61692"/>
    <cellStyle name="SAPBEXundefined 11" xfId="61693"/>
    <cellStyle name="SAPBEXundefined 11 2" xfId="61694"/>
    <cellStyle name="SAPBEXundefined 11 2 2" xfId="61695"/>
    <cellStyle name="SAPBEXundefined 11 3" xfId="61696"/>
    <cellStyle name="SAPBEXundefined 12" xfId="61697"/>
    <cellStyle name="SAPBEXundefined 12 2" xfId="61698"/>
    <cellStyle name="SAPBEXundefined 12 2 2" xfId="61699"/>
    <cellStyle name="SAPBEXundefined 12 3" xfId="61700"/>
    <cellStyle name="SAPBEXundefined 13" xfId="61701"/>
    <cellStyle name="SAPBEXundefined 13 2" xfId="61702"/>
    <cellStyle name="SAPBEXundefined 13 2 2" xfId="61703"/>
    <cellStyle name="SAPBEXundefined 13 3" xfId="61704"/>
    <cellStyle name="SAPBEXundefined 14" xfId="61705"/>
    <cellStyle name="SAPBEXundefined 14 2" xfId="61706"/>
    <cellStyle name="SAPBEXundefined 14 2 2" xfId="61707"/>
    <cellStyle name="SAPBEXundefined 14 3" xfId="61708"/>
    <cellStyle name="SAPBEXundefined 15" xfId="61709"/>
    <cellStyle name="SAPBEXundefined 15 2" xfId="61710"/>
    <cellStyle name="SAPBEXundefined 15 2 2" xfId="61711"/>
    <cellStyle name="SAPBEXundefined 15 3" xfId="61712"/>
    <cellStyle name="SAPBEXundefined 16" xfId="61713"/>
    <cellStyle name="SAPBEXundefined 16 2" xfId="61714"/>
    <cellStyle name="SAPBEXundefined 16 2 2" xfId="61715"/>
    <cellStyle name="SAPBEXundefined 16 3" xfId="61716"/>
    <cellStyle name="SAPBEXundefined 17" xfId="61717"/>
    <cellStyle name="SAPBEXundefined 17 2" xfId="61718"/>
    <cellStyle name="SAPBEXundefined 17 2 2" xfId="61719"/>
    <cellStyle name="SAPBEXundefined 17 3" xfId="61720"/>
    <cellStyle name="SAPBEXundefined 18" xfId="61721"/>
    <cellStyle name="SAPBEXundefined 18 2" xfId="61722"/>
    <cellStyle name="SAPBEXundefined 18 2 2" xfId="61723"/>
    <cellStyle name="SAPBEXundefined 18 3" xfId="61724"/>
    <cellStyle name="SAPBEXundefined 19" xfId="61725"/>
    <cellStyle name="SAPBEXundefined 19 2" xfId="61726"/>
    <cellStyle name="SAPBEXundefined 19 2 2" xfId="61727"/>
    <cellStyle name="SAPBEXundefined 19 3" xfId="61728"/>
    <cellStyle name="SAPBEXundefined 2" xfId="61729"/>
    <cellStyle name="SAPBEXundefined 2 10" xfId="61730"/>
    <cellStyle name="SAPBEXundefined 2 10 2" xfId="61731"/>
    <cellStyle name="SAPBEXundefined 2 10 2 2" xfId="61732"/>
    <cellStyle name="SAPBEXundefined 2 10 3" xfId="61733"/>
    <cellStyle name="SAPBEXundefined 2 11" xfId="61734"/>
    <cellStyle name="SAPBEXundefined 2 11 2" xfId="61735"/>
    <cellStyle name="SAPBEXundefined 2 11 2 2" xfId="61736"/>
    <cellStyle name="SAPBEXundefined 2 11 3" xfId="61737"/>
    <cellStyle name="SAPBEXundefined 2 12" xfId="61738"/>
    <cellStyle name="SAPBEXundefined 2 12 2" xfId="61739"/>
    <cellStyle name="SAPBEXundefined 2 12 2 2" xfId="61740"/>
    <cellStyle name="SAPBEXundefined 2 12 3" xfId="61741"/>
    <cellStyle name="SAPBEXundefined 2 13" xfId="61742"/>
    <cellStyle name="SAPBEXundefined 2 14" xfId="61743"/>
    <cellStyle name="SAPBEXundefined 2 2" xfId="61744"/>
    <cellStyle name="SAPBEXundefined 2 2 10" xfId="61745"/>
    <cellStyle name="SAPBEXundefined 2 2 10 2" xfId="61746"/>
    <cellStyle name="SAPBEXundefined 2 2 10 2 2" xfId="61747"/>
    <cellStyle name="SAPBEXundefined 2 2 10 3" xfId="61748"/>
    <cellStyle name="SAPBEXundefined 2 2 11" xfId="61749"/>
    <cellStyle name="SAPBEXundefined 2 2 11 2" xfId="61750"/>
    <cellStyle name="SAPBEXundefined 2 2 11 2 2" xfId="61751"/>
    <cellStyle name="SAPBEXundefined 2 2 11 3" xfId="61752"/>
    <cellStyle name="SAPBEXundefined 2 2 12" xfId="61753"/>
    <cellStyle name="SAPBEXundefined 2 2 2" xfId="61754"/>
    <cellStyle name="SAPBEXundefined 2 2 2 2" xfId="61755"/>
    <cellStyle name="SAPBEXundefined 2 2 2 2 2" xfId="61756"/>
    <cellStyle name="SAPBEXundefined 2 2 2 2 2 2" xfId="61757"/>
    <cellStyle name="SAPBEXundefined 2 2 2 2 2 2 2" xfId="61758"/>
    <cellStyle name="SAPBEXundefined 2 2 2 2 2 3" xfId="61759"/>
    <cellStyle name="SAPBEXundefined 2 2 2 2 3" xfId="61760"/>
    <cellStyle name="SAPBEXundefined 2 2 2 2 3 2" xfId="61761"/>
    <cellStyle name="SAPBEXundefined 2 2 2 2 3 2 2" xfId="61762"/>
    <cellStyle name="SAPBEXundefined 2 2 2 2 3 3" xfId="61763"/>
    <cellStyle name="SAPBEXundefined 2 2 2 2 4" xfId="61764"/>
    <cellStyle name="SAPBEXundefined 2 2 2 2 4 2" xfId="61765"/>
    <cellStyle name="SAPBEXundefined 2 2 2 2 5" xfId="61766"/>
    <cellStyle name="SAPBEXundefined 2 2 2 2 5 2" xfId="61767"/>
    <cellStyle name="SAPBEXundefined 2 2 2 2 6" xfId="61768"/>
    <cellStyle name="SAPBEXundefined 2 2 2 3" xfId="61769"/>
    <cellStyle name="SAPBEXundefined 2 2 2 3 2" xfId="61770"/>
    <cellStyle name="SAPBEXundefined 2 2 2 3 2 2" xfId="61771"/>
    <cellStyle name="SAPBEXundefined 2 2 2 3 2 2 2" xfId="61772"/>
    <cellStyle name="SAPBEXundefined 2 2 2 3 2 3" xfId="61773"/>
    <cellStyle name="SAPBEXundefined 2 2 2 3 3" xfId="61774"/>
    <cellStyle name="SAPBEXundefined 2 2 2 3 3 2" xfId="61775"/>
    <cellStyle name="SAPBEXundefined 2 2 2 3 3 2 2" xfId="61776"/>
    <cellStyle name="SAPBEXundefined 2 2 2 3 3 3" xfId="61777"/>
    <cellStyle name="SAPBEXundefined 2 2 2 3 4" xfId="61778"/>
    <cellStyle name="SAPBEXundefined 2 2 2 3 4 2" xfId="61779"/>
    <cellStyle name="SAPBEXundefined 2 2 2 3 5" xfId="61780"/>
    <cellStyle name="SAPBEXundefined 2 2 2 3 5 2" xfId="61781"/>
    <cellStyle name="SAPBEXundefined 2 2 2 3 6" xfId="61782"/>
    <cellStyle name="SAPBEXundefined 2 2 2 4" xfId="61783"/>
    <cellStyle name="SAPBEXundefined 2 2 2 4 2" xfId="61784"/>
    <cellStyle name="SAPBEXundefined 2 2 2 4 2 2" xfId="61785"/>
    <cellStyle name="SAPBEXundefined 2 2 2 4 2 2 2" xfId="61786"/>
    <cellStyle name="SAPBEXundefined 2 2 2 4 2 3" xfId="61787"/>
    <cellStyle name="SAPBEXundefined 2 2 2 4 3" xfId="61788"/>
    <cellStyle name="SAPBEXundefined 2 2 2 4 3 2" xfId="61789"/>
    <cellStyle name="SAPBEXundefined 2 2 2 4 3 2 2" xfId="61790"/>
    <cellStyle name="SAPBEXundefined 2 2 2 4 3 3" xfId="61791"/>
    <cellStyle name="SAPBEXundefined 2 2 2 4 4" xfId="61792"/>
    <cellStyle name="SAPBEXundefined 2 2 2 4 4 2" xfId="61793"/>
    <cellStyle name="SAPBEXundefined 2 2 2 4 5" xfId="61794"/>
    <cellStyle name="SAPBEXundefined 2 2 2 4 5 2" xfId="61795"/>
    <cellStyle name="SAPBEXundefined 2 2 2 4 6" xfId="61796"/>
    <cellStyle name="SAPBEXundefined 2 2 2 5" xfId="61797"/>
    <cellStyle name="SAPBEXundefined 2 2 2 5 2" xfId="61798"/>
    <cellStyle name="SAPBEXundefined 2 2 2 5 2 2" xfId="61799"/>
    <cellStyle name="SAPBEXundefined 2 2 2 5 3" xfId="61800"/>
    <cellStyle name="SAPBEXundefined 2 2 2 6" xfId="61801"/>
    <cellStyle name="SAPBEXundefined 2 2 2 6 2" xfId="61802"/>
    <cellStyle name="SAPBEXundefined 2 2 2 7" xfId="61803"/>
    <cellStyle name="SAPBEXundefined 2 2 2_Other Benefits Allocation %" xfId="61804"/>
    <cellStyle name="SAPBEXundefined 2 2 3" xfId="61805"/>
    <cellStyle name="SAPBEXundefined 2 2 3 2" xfId="61806"/>
    <cellStyle name="SAPBEXundefined 2 2 3 2 2" xfId="61807"/>
    <cellStyle name="SAPBEXundefined 2 2 3 2 2 2" xfId="61808"/>
    <cellStyle name="SAPBEXundefined 2 2 3 2 2 2 2" xfId="61809"/>
    <cellStyle name="SAPBEXundefined 2 2 3 2 2 3" xfId="61810"/>
    <cellStyle name="SAPBEXundefined 2 2 3 2 3" xfId="61811"/>
    <cellStyle name="SAPBEXundefined 2 2 3 2 3 2" xfId="61812"/>
    <cellStyle name="SAPBEXundefined 2 2 3 2 3 2 2" xfId="61813"/>
    <cellStyle name="SAPBEXundefined 2 2 3 2 3 3" xfId="61814"/>
    <cellStyle name="SAPBEXundefined 2 2 3 2 4" xfId="61815"/>
    <cellStyle name="SAPBEXundefined 2 2 3 2 4 2" xfId="61816"/>
    <cellStyle name="SAPBEXundefined 2 2 3 2 5" xfId="61817"/>
    <cellStyle name="SAPBEXundefined 2 2 3 2 5 2" xfId="61818"/>
    <cellStyle name="SAPBEXundefined 2 2 3 2 6" xfId="61819"/>
    <cellStyle name="SAPBEXundefined 2 2 3 3" xfId="61820"/>
    <cellStyle name="SAPBEXundefined 2 2 3 3 2" xfId="61821"/>
    <cellStyle name="SAPBEXundefined 2 2 3 3 2 2" xfId="61822"/>
    <cellStyle name="SAPBEXundefined 2 2 3 3 2 2 2" xfId="61823"/>
    <cellStyle name="SAPBEXundefined 2 2 3 3 2 3" xfId="61824"/>
    <cellStyle name="SAPBEXundefined 2 2 3 3 3" xfId="61825"/>
    <cellStyle name="SAPBEXundefined 2 2 3 3 3 2" xfId="61826"/>
    <cellStyle name="SAPBEXundefined 2 2 3 3 3 2 2" xfId="61827"/>
    <cellStyle name="SAPBEXundefined 2 2 3 3 3 3" xfId="61828"/>
    <cellStyle name="SAPBEXundefined 2 2 3 3 4" xfId="61829"/>
    <cellStyle name="SAPBEXundefined 2 2 3 3 4 2" xfId="61830"/>
    <cellStyle name="SAPBEXundefined 2 2 3 3 5" xfId="61831"/>
    <cellStyle name="SAPBEXundefined 2 2 3 3 5 2" xfId="61832"/>
    <cellStyle name="SAPBEXundefined 2 2 3 3 6" xfId="61833"/>
    <cellStyle name="SAPBEXundefined 2 2 3 4" xfId="61834"/>
    <cellStyle name="SAPBEXundefined 2 2 3 4 2" xfId="61835"/>
    <cellStyle name="SAPBEXundefined 2 2 3 4 2 2" xfId="61836"/>
    <cellStyle name="SAPBEXundefined 2 2 3 4 3" xfId="61837"/>
    <cellStyle name="SAPBEXundefined 2 2 3 5" xfId="61838"/>
    <cellStyle name="SAPBEXundefined 2 2 3 5 2" xfId="61839"/>
    <cellStyle name="SAPBEXundefined 2 2 3 5 2 2" xfId="61840"/>
    <cellStyle name="SAPBEXundefined 2 2 3 5 3" xfId="61841"/>
    <cellStyle name="SAPBEXundefined 2 2 3 6" xfId="61842"/>
    <cellStyle name="SAPBEXundefined 2 2 3 6 2" xfId="61843"/>
    <cellStyle name="SAPBEXundefined 2 2 3 7" xfId="61844"/>
    <cellStyle name="SAPBEXundefined 2 2 3 7 2" xfId="61845"/>
    <cellStyle name="SAPBEXundefined 2 2 3 8" xfId="61846"/>
    <cellStyle name="SAPBEXundefined 2 2 3_Other Benefits Allocation %" xfId="61847"/>
    <cellStyle name="SAPBEXundefined 2 2 4" xfId="61848"/>
    <cellStyle name="SAPBEXundefined 2 2 4 2" xfId="61849"/>
    <cellStyle name="SAPBEXundefined 2 2 4 2 2" xfId="61850"/>
    <cellStyle name="SAPBEXundefined 2 2 4 3" xfId="61851"/>
    <cellStyle name="SAPBEXundefined 2 2 4 3 2" xfId="61852"/>
    <cellStyle name="SAPBEXundefined 2 2 4 4" xfId="61853"/>
    <cellStyle name="SAPBEXundefined 2 2 4 4 2" xfId="61854"/>
    <cellStyle name="SAPBEXundefined 2 2 4 5" xfId="61855"/>
    <cellStyle name="SAPBEXundefined 2 2 4 5 2" xfId="61856"/>
    <cellStyle name="SAPBEXundefined 2 2 4 6" xfId="61857"/>
    <cellStyle name="SAPBEXundefined 2 2 4 6 2" xfId="61858"/>
    <cellStyle name="SAPBEXundefined 2 2 4 7" xfId="61859"/>
    <cellStyle name="SAPBEXundefined 2 2 5" xfId="61860"/>
    <cellStyle name="SAPBEXundefined 2 2 5 2" xfId="61861"/>
    <cellStyle name="SAPBEXundefined 2 2 5 2 2" xfId="61862"/>
    <cellStyle name="SAPBEXundefined 2 2 5 3" xfId="61863"/>
    <cellStyle name="SAPBEXundefined 2 2 6" xfId="61864"/>
    <cellStyle name="SAPBEXundefined 2 2 6 2" xfId="61865"/>
    <cellStyle name="SAPBEXundefined 2 2 6 2 2" xfId="61866"/>
    <cellStyle name="SAPBEXundefined 2 2 6 3" xfId="61867"/>
    <cellStyle name="SAPBEXundefined 2 2 7" xfId="61868"/>
    <cellStyle name="SAPBEXundefined 2 2 7 2" xfId="61869"/>
    <cellStyle name="SAPBEXundefined 2 2 7 2 2" xfId="61870"/>
    <cellStyle name="SAPBEXundefined 2 2 7 3" xfId="61871"/>
    <cellStyle name="SAPBEXundefined 2 2 8" xfId="61872"/>
    <cellStyle name="SAPBEXundefined 2 2 8 2" xfId="61873"/>
    <cellStyle name="SAPBEXundefined 2 2 8 2 2" xfId="61874"/>
    <cellStyle name="SAPBEXundefined 2 2 8 3" xfId="61875"/>
    <cellStyle name="SAPBEXundefined 2 2 9" xfId="61876"/>
    <cellStyle name="SAPBEXundefined 2 2 9 2" xfId="61877"/>
    <cellStyle name="SAPBEXundefined 2 2 9 2 2" xfId="61878"/>
    <cellStyle name="SAPBEXundefined 2 2 9 3" xfId="61879"/>
    <cellStyle name="SAPBEXundefined 2 2_401K Summary" xfId="61880"/>
    <cellStyle name="SAPBEXundefined 2 3" xfId="61881"/>
    <cellStyle name="SAPBEXundefined 2 3 10" xfId="61882"/>
    <cellStyle name="SAPBEXundefined 2 3 11" xfId="61883"/>
    <cellStyle name="SAPBEXundefined 2 3 11 2" xfId="61884"/>
    <cellStyle name="SAPBEXundefined 2 3 11 2 2" xfId="61885"/>
    <cellStyle name="SAPBEXundefined 2 3 11 3" xfId="61886"/>
    <cellStyle name="SAPBEXundefined 2 3 12" xfId="61887"/>
    <cellStyle name="SAPBEXundefined 2 3 2" xfId="61888"/>
    <cellStyle name="SAPBEXundefined 2 3 2 2" xfId="61889"/>
    <cellStyle name="SAPBEXundefined 2 3 2 2 2" xfId="61890"/>
    <cellStyle name="SAPBEXundefined 2 3 2 2 2 2" xfId="61891"/>
    <cellStyle name="SAPBEXundefined 2 3 2 2 2 2 2" xfId="61892"/>
    <cellStyle name="SAPBEXundefined 2 3 2 2 2 3" xfId="61893"/>
    <cellStyle name="SAPBEXundefined 2 3 2 2 3" xfId="61894"/>
    <cellStyle name="SAPBEXundefined 2 3 2 2 3 2" xfId="61895"/>
    <cellStyle name="SAPBEXundefined 2 3 2 2 3 2 2" xfId="61896"/>
    <cellStyle name="SAPBEXundefined 2 3 2 2 3 3" xfId="61897"/>
    <cellStyle name="SAPBEXundefined 2 3 2 2 4" xfId="61898"/>
    <cellStyle name="SAPBEXundefined 2 3 2 2 4 2" xfId="61899"/>
    <cellStyle name="SAPBEXundefined 2 3 2 2 5" xfId="61900"/>
    <cellStyle name="SAPBEXundefined 2 3 2 2 5 2" xfId="61901"/>
    <cellStyle name="SAPBEXundefined 2 3 2 2 6" xfId="61902"/>
    <cellStyle name="SAPBEXundefined 2 3 2 3" xfId="61903"/>
    <cellStyle name="SAPBEXundefined 2 3 2 3 2" xfId="61904"/>
    <cellStyle name="SAPBEXundefined 2 3 2 3 2 2" xfId="61905"/>
    <cellStyle name="SAPBEXundefined 2 3 2 3 2 2 2" xfId="61906"/>
    <cellStyle name="SAPBEXundefined 2 3 2 3 2 3" xfId="61907"/>
    <cellStyle name="SAPBEXundefined 2 3 2 3 3" xfId="61908"/>
    <cellStyle name="SAPBEXundefined 2 3 2 3 3 2" xfId="61909"/>
    <cellStyle name="SAPBEXundefined 2 3 2 3 3 2 2" xfId="61910"/>
    <cellStyle name="SAPBEXundefined 2 3 2 3 3 3" xfId="61911"/>
    <cellStyle name="SAPBEXundefined 2 3 2 3 4" xfId="61912"/>
    <cellStyle name="SAPBEXundefined 2 3 2 3 4 2" xfId="61913"/>
    <cellStyle name="SAPBEXundefined 2 3 2 3 5" xfId="61914"/>
    <cellStyle name="SAPBEXundefined 2 3 2 3 5 2" xfId="61915"/>
    <cellStyle name="SAPBEXundefined 2 3 2 3 6" xfId="61916"/>
    <cellStyle name="SAPBEXundefined 2 3 2 4" xfId="61917"/>
    <cellStyle name="SAPBEXundefined 2 3 2 4 2" xfId="61918"/>
    <cellStyle name="SAPBEXundefined 2 3 2 4 2 2" xfId="61919"/>
    <cellStyle name="SAPBEXundefined 2 3 2 4 2 2 2" xfId="61920"/>
    <cellStyle name="SAPBEXundefined 2 3 2 4 2 3" xfId="61921"/>
    <cellStyle name="SAPBEXundefined 2 3 2 4 3" xfId="61922"/>
    <cellStyle name="SAPBEXundefined 2 3 2 4 3 2" xfId="61923"/>
    <cellStyle name="SAPBEXundefined 2 3 2 4 3 2 2" xfId="61924"/>
    <cellStyle name="SAPBEXundefined 2 3 2 4 3 3" xfId="61925"/>
    <cellStyle name="SAPBEXundefined 2 3 2 4 4" xfId="61926"/>
    <cellStyle name="SAPBEXundefined 2 3 2 4 4 2" xfId="61927"/>
    <cellStyle name="SAPBEXundefined 2 3 2 4 5" xfId="61928"/>
    <cellStyle name="SAPBEXundefined 2 3 2 4 5 2" xfId="61929"/>
    <cellStyle name="SAPBEXundefined 2 3 2 4 6" xfId="61930"/>
    <cellStyle name="SAPBEXundefined 2 3 2 5" xfId="61931"/>
    <cellStyle name="SAPBEXundefined 2 3 2 5 2" xfId="61932"/>
    <cellStyle name="SAPBEXundefined 2 3 2 5 2 2" xfId="61933"/>
    <cellStyle name="SAPBEXundefined 2 3 2 5 3" xfId="61934"/>
    <cellStyle name="SAPBEXundefined 2 3 2 6" xfId="61935"/>
    <cellStyle name="SAPBEXundefined 2 3 2_Other Benefits Allocation %" xfId="61936"/>
    <cellStyle name="SAPBEXundefined 2 3 3" xfId="61937"/>
    <cellStyle name="SAPBEXundefined 2 3 3 2" xfId="61938"/>
    <cellStyle name="SAPBEXundefined 2 3 3 2 2" xfId="61939"/>
    <cellStyle name="SAPBEXundefined 2 3 3 2 2 2" xfId="61940"/>
    <cellStyle name="SAPBEXundefined 2 3 3 2 2 2 2" xfId="61941"/>
    <cellStyle name="SAPBEXundefined 2 3 3 2 2 3" xfId="61942"/>
    <cellStyle name="SAPBEXundefined 2 3 3 2 3" xfId="61943"/>
    <cellStyle name="SAPBEXundefined 2 3 3 2 3 2" xfId="61944"/>
    <cellStyle name="SAPBEXundefined 2 3 3 2 3 2 2" xfId="61945"/>
    <cellStyle name="SAPBEXundefined 2 3 3 2 3 3" xfId="61946"/>
    <cellStyle name="SAPBEXundefined 2 3 3 2 4" xfId="61947"/>
    <cellStyle name="SAPBEXundefined 2 3 3 2 4 2" xfId="61948"/>
    <cellStyle name="SAPBEXundefined 2 3 3 2 5" xfId="61949"/>
    <cellStyle name="SAPBEXundefined 2 3 3 2 5 2" xfId="61950"/>
    <cellStyle name="SAPBEXundefined 2 3 3 2 6" xfId="61951"/>
    <cellStyle name="SAPBEXundefined 2 3 3 3" xfId="61952"/>
    <cellStyle name="SAPBEXundefined 2 3 3 3 2" xfId="61953"/>
    <cellStyle name="SAPBEXundefined 2 3 3 3 2 2" xfId="61954"/>
    <cellStyle name="SAPBEXundefined 2 3 3 3 2 2 2" xfId="61955"/>
    <cellStyle name="SAPBEXundefined 2 3 3 3 2 3" xfId="61956"/>
    <cellStyle name="SAPBEXundefined 2 3 3 3 3" xfId="61957"/>
    <cellStyle name="SAPBEXundefined 2 3 3 3 3 2" xfId="61958"/>
    <cellStyle name="SAPBEXundefined 2 3 3 3 3 2 2" xfId="61959"/>
    <cellStyle name="SAPBEXundefined 2 3 3 3 3 3" xfId="61960"/>
    <cellStyle name="SAPBEXundefined 2 3 3 3 4" xfId="61961"/>
    <cellStyle name="SAPBEXundefined 2 3 3 3 4 2" xfId="61962"/>
    <cellStyle name="SAPBEXundefined 2 3 3 3 5" xfId="61963"/>
    <cellStyle name="SAPBEXundefined 2 3 3 3 5 2" xfId="61964"/>
    <cellStyle name="SAPBEXundefined 2 3 3 3 6" xfId="61965"/>
    <cellStyle name="SAPBEXundefined 2 3 3 4" xfId="61966"/>
    <cellStyle name="SAPBEXundefined 2 3 3 4 2" xfId="61967"/>
    <cellStyle name="SAPBEXundefined 2 3 3 4 2 2" xfId="61968"/>
    <cellStyle name="SAPBEXundefined 2 3 3 4 3" xfId="61969"/>
    <cellStyle name="SAPBEXundefined 2 3 3 5" xfId="61970"/>
    <cellStyle name="SAPBEXundefined 2 3 3 5 2" xfId="61971"/>
    <cellStyle name="SAPBEXundefined 2 3 3 5 2 2" xfId="61972"/>
    <cellStyle name="SAPBEXundefined 2 3 3 5 3" xfId="61973"/>
    <cellStyle name="SAPBEXundefined 2 3 3 6" xfId="61974"/>
    <cellStyle name="SAPBEXundefined 2 3 3 6 2" xfId="61975"/>
    <cellStyle name="SAPBEXundefined 2 3 3 7" xfId="61976"/>
    <cellStyle name="SAPBEXundefined 2 3 3 7 2" xfId="61977"/>
    <cellStyle name="SAPBEXundefined 2 3 3 8" xfId="61978"/>
    <cellStyle name="SAPBEXundefined 2 3 3_Other Benefits Allocation %" xfId="61979"/>
    <cellStyle name="SAPBEXundefined 2 3 4" xfId="61980"/>
    <cellStyle name="SAPBEXundefined 2 3 4 2" xfId="61981"/>
    <cellStyle name="SAPBEXundefined 2 3 5" xfId="61982"/>
    <cellStyle name="SAPBEXundefined 2 3 5 2" xfId="61983"/>
    <cellStyle name="SAPBEXundefined 2 3 6" xfId="61984"/>
    <cellStyle name="SAPBEXundefined 2 3 6 2" xfId="61985"/>
    <cellStyle name="SAPBEXundefined 2 3 7" xfId="61986"/>
    <cellStyle name="SAPBEXundefined 2 3 8" xfId="61987"/>
    <cellStyle name="SAPBEXundefined 2 3 9" xfId="61988"/>
    <cellStyle name="SAPBEXundefined 2 3_401K Summary" xfId="61989"/>
    <cellStyle name="SAPBEXundefined 2 4" xfId="61990"/>
    <cellStyle name="SAPBEXundefined 2 4 2" xfId="61991"/>
    <cellStyle name="SAPBEXundefined 2 4 2 2" xfId="61992"/>
    <cellStyle name="SAPBEXundefined 2 4 2 2 2" xfId="61993"/>
    <cellStyle name="SAPBEXundefined 2 4 2 2 2 2" xfId="61994"/>
    <cellStyle name="SAPBEXundefined 2 4 2 2 3" xfId="61995"/>
    <cellStyle name="SAPBEXundefined 2 4 2 3" xfId="61996"/>
    <cellStyle name="SAPBEXundefined 2 4 2 3 2" xfId="61997"/>
    <cellStyle name="SAPBEXundefined 2 4 2 3 2 2" xfId="61998"/>
    <cellStyle name="SAPBEXundefined 2 4 2 3 3" xfId="61999"/>
    <cellStyle name="SAPBEXundefined 2 4 2 4" xfId="62000"/>
    <cellStyle name="SAPBEXundefined 2 4 2 4 2" xfId="62001"/>
    <cellStyle name="SAPBEXundefined 2 4 2 5" xfId="62002"/>
    <cellStyle name="SAPBEXundefined 2 4 2 5 2" xfId="62003"/>
    <cellStyle name="SAPBEXundefined 2 4 2 6" xfId="62004"/>
    <cellStyle name="SAPBEXundefined 2 4 3" xfId="62005"/>
    <cellStyle name="SAPBEXundefined 2 4 3 2" xfId="62006"/>
    <cellStyle name="SAPBEXundefined 2 4 3 2 2" xfId="62007"/>
    <cellStyle name="SAPBEXundefined 2 4 3 2 2 2" xfId="62008"/>
    <cellStyle name="SAPBEXundefined 2 4 3 2 3" xfId="62009"/>
    <cellStyle name="SAPBEXundefined 2 4 3 3" xfId="62010"/>
    <cellStyle name="SAPBEXundefined 2 4 3 3 2" xfId="62011"/>
    <cellStyle name="SAPBEXundefined 2 4 3 3 2 2" xfId="62012"/>
    <cellStyle name="SAPBEXundefined 2 4 3 3 3" xfId="62013"/>
    <cellStyle name="SAPBEXundefined 2 4 3 4" xfId="62014"/>
    <cellStyle name="SAPBEXundefined 2 4 3 4 2" xfId="62015"/>
    <cellStyle name="SAPBEXundefined 2 4 3 5" xfId="62016"/>
    <cellStyle name="SAPBEXundefined 2 4 3 5 2" xfId="62017"/>
    <cellStyle name="SAPBEXundefined 2 4 3 6" xfId="62018"/>
    <cellStyle name="SAPBEXundefined 2 4 4" xfId="62019"/>
    <cellStyle name="SAPBEXundefined 2 4 4 2" xfId="62020"/>
    <cellStyle name="SAPBEXundefined 2 4 4 2 2" xfId="62021"/>
    <cellStyle name="SAPBEXundefined 2 4 4 2 2 2" xfId="62022"/>
    <cellStyle name="SAPBEXundefined 2 4 4 2 3" xfId="62023"/>
    <cellStyle name="SAPBEXundefined 2 4 4 3" xfId="62024"/>
    <cellStyle name="SAPBEXundefined 2 4 4 3 2" xfId="62025"/>
    <cellStyle name="SAPBEXundefined 2 4 4 3 2 2" xfId="62026"/>
    <cellStyle name="SAPBEXundefined 2 4 4 3 3" xfId="62027"/>
    <cellStyle name="SAPBEXundefined 2 4 4 4" xfId="62028"/>
    <cellStyle name="SAPBEXundefined 2 4 4 4 2" xfId="62029"/>
    <cellStyle name="SAPBEXundefined 2 4 4 5" xfId="62030"/>
    <cellStyle name="SAPBEXundefined 2 4 4 5 2" xfId="62031"/>
    <cellStyle name="SAPBEXundefined 2 4 4 6" xfId="62032"/>
    <cellStyle name="SAPBEXundefined 2 4 5" xfId="62033"/>
    <cellStyle name="SAPBEXundefined 2 4 5 2" xfId="62034"/>
    <cellStyle name="SAPBEXundefined 2 4 5 2 2" xfId="62035"/>
    <cellStyle name="SAPBEXundefined 2 4 5 3" xfId="62036"/>
    <cellStyle name="SAPBEXundefined 2 4 6" xfId="62037"/>
    <cellStyle name="SAPBEXundefined 2 4 6 2" xfId="62038"/>
    <cellStyle name="SAPBEXundefined 2 4 7" xfId="62039"/>
    <cellStyle name="SAPBEXundefined 2 4_Other Benefits Allocation %" xfId="62040"/>
    <cellStyle name="SAPBEXundefined 2 5" xfId="62041"/>
    <cellStyle name="SAPBEXundefined 2 5 2" xfId="62042"/>
    <cellStyle name="SAPBEXundefined 2 5 2 2" xfId="62043"/>
    <cellStyle name="SAPBEXundefined 2 5 3" xfId="62044"/>
    <cellStyle name="SAPBEXundefined 2 5 3 2" xfId="62045"/>
    <cellStyle name="SAPBEXundefined 2 5 4" xfId="62046"/>
    <cellStyle name="SAPBEXundefined 2 5 4 2" xfId="62047"/>
    <cellStyle name="SAPBEXundefined 2 5 5" xfId="62048"/>
    <cellStyle name="SAPBEXundefined 2 5 5 2" xfId="62049"/>
    <cellStyle name="SAPBEXundefined 2 5 6" xfId="62050"/>
    <cellStyle name="SAPBEXundefined 2 5 6 2" xfId="62051"/>
    <cellStyle name="SAPBEXundefined 2 5 7" xfId="62052"/>
    <cellStyle name="SAPBEXundefined 2 6" xfId="62053"/>
    <cellStyle name="SAPBEXundefined 2 6 2" xfId="62054"/>
    <cellStyle name="SAPBEXundefined 2 7" xfId="62055"/>
    <cellStyle name="SAPBEXundefined 2 7 2" xfId="62056"/>
    <cellStyle name="SAPBEXundefined 2 8" xfId="62057"/>
    <cellStyle name="SAPBEXundefined 2 8 2" xfId="62058"/>
    <cellStyle name="SAPBEXundefined 2 9" xfId="62059"/>
    <cellStyle name="SAPBEXundefined 2 9 2" xfId="62060"/>
    <cellStyle name="SAPBEXundefined 2 9 2 2" xfId="62061"/>
    <cellStyle name="SAPBEXundefined 2 9 2 2 2" xfId="62062"/>
    <cellStyle name="SAPBEXundefined 2 9 2 2 2 2" xfId="62063"/>
    <cellStyle name="SAPBEXundefined 2 9 2 2 3" xfId="62064"/>
    <cellStyle name="SAPBEXundefined 2 9 2 3" xfId="62065"/>
    <cellStyle name="SAPBEXundefined 2 9 2 3 2" xfId="62066"/>
    <cellStyle name="SAPBEXundefined 2 9 2 3 2 2" xfId="62067"/>
    <cellStyle name="SAPBEXundefined 2 9 2 3 3" xfId="62068"/>
    <cellStyle name="SAPBEXundefined 2 9 2 4" xfId="62069"/>
    <cellStyle name="SAPBEXundefined 2 9 2 4 2" xfId="62070"/>
    <cellStyle name="SAPBEXundefined 2 9 2 5" xfId="62071"/>
    <cellStyle name="SAPBEXundefined 2 9 2 5 2" xfId="62072"/>
    <cellStyle name="SAPBEXundefined 2 9 2 6" xfId="62073"/>
    <cellStyle name="SAPBEXundefined 2 9 3" xfId="62074"/>
    <cellStyle name="SAPBEXundefined 2 9 3 2" xfId="62075"/>
    <cellStyle name="SAPBEXundefined 2 9 3 2 2" xfId="62076"/>
    <cellStyle name="SAPBEXundefined 2 9 3 2 2 2" xfId="62077"/>
    <cellStyle name="SAPBEXundefined 2 9 3 2 3" xfId="62078"/>
    <cellStyle name="SAPBEXundefined 2 9 3 3" xfId="62079"/>
    <cellStyle name="SAPBEXundefined 2 9 3 3 2" xfId="62080"/>
    <cellStyle name="SAPBEXundefined 2 9 3 3 2 2" xfId="62081"/>
    <cellStyle name="SAPBEXundefined 2 9 3 3 3" xfId="62082"/>
    <cellStyle name="SAPBEXundefined 2 9 3 4" xfId="62083"/>
    <cellStyle name="SAPBEXundefined 2 9 3 4 2" xfId="62084"/>
    <cellStyle name="SAPBEXundefined 2 9 3 5" xfId="62085"/>
    <cellStyle name="SAPBEXundefined 2 9 3 5 2" xfId="62086"/>
    <cellStyle name="SAPBEXundefined 2 9 3 6" xfId="62087"/>
    <cellStyle name="SAPBEXundefined 2 9 4" xfId="62088"/>
    <cellStyle name="SAPBEXundefined 2 9 4 2" xfId="62089"/>
    <cellStyle name="SAPBEXundefined 2 9 4 2 2" xfId="62090"/>
    <cellStyle name="SAPBEXundefined 2 9 4 3" xfId="62091"/>
    <cellStyle name="SAPBEXundefined 2 9 5" xfId="62092"/>
    <cellStyle name="SAPBEXundefined 2 9 5 2" xfId="62093"/>
    <cellStyle name="SAPBEXundefined 2 9 5 2 2" xfId="62094"/>
    <cellStyle name="SAPBEXundefined 2 9 5 3" xfId="62095"/>
    <cellStyle name="SAPBEXundefined 2 9 6" xfId="62096"/>
    <cellStyle name="SAPBEXundefined 2 9 6 2" xfId="62097"/>
    <cellStyle name="SAPBEXundefined 2 9 7" xfId="62098"/>
    <cellStyle name="SAPBEXundefined 2 9 7 2" xfId="62099"/>
    <cellStyle name="SAPBEXundefined 2 9 8" xfId="62100"/>
    <cellStyle name="SAPBEXundefined 2 9_Other Benefits Allocation %" xfId="62101"/>
    <cellStyle name="SAPBEXundefined 2_401K Summary" xfId="62102"/>
    <cellStyle name="SAPBEXundefined 20" xfId="62103"/>
    <cellStyle name="SAPBEXundefined 20 2" xfId="62104"/>
    <cellStyle name="SAPBEXundefined 20 2 2" xfId="62105"/>
    <cellStyle name="SAPBEXundefined 20 3" xfId="62106"/>
    <cellStyle name="SAPBEXundefined 21" xfId="62107"/>
    <cellStyle name="SAPBEXundefined 21 2" xfId="62108"/>
    <cellStyle name="SAPBEXundefined 21 2 2" xfId="62109"/>
    <cellStyle name="SAPBEXundefined 21 3" xfId="62110"/>
    <cellStyle name="SAPBEXundefined 22" xfId="62111"/>
    <cellStyle name="SAPBEXundefined 22 2" xfId="62112"/>
    <cellStyle name="SAPBEXundefined 23" xfId="62113"/>
    <cellStyle name="SAPBEXundefined 23 2" xfId="62114"/>
    <cellStyle name="SAPBEXundefined 24" xfId="62115"/>
    <cellStyle name="SAPBEXundefined 24 2" xfId="62116"/>
    <cellStyle name="SAPBEXundefined 25" xfId="62117"/>
    <cellStyle name="SAPBEXundefined 25 2" xfId="62118"/>
    <cellStyle name="SAPBEXundefined 26" xfId="62119"/>
    <cellStyle name="SAPBEXundefined 26 2" xfId="62120"/>
    <cellStyle name="SAPBEXundefined 27" xfId="62121"/>
    <cellStyle name="SAPBEXundefined 27 2" xfId="62122"/>
    <cellStyle name="SAPBEXundefined 28" xfId="62123"/>
    <cellStyle name="SAPBEXundefined 29" xfId="62124"/>
    <cellStyle name="SAPBEXundefined 3" xfId="62125"/>
    <cellStyle name="SAPBEXundefined 3 10" xfId="62126"/>
    <cellStyle name="SAPBEXundefined 3 2" xfId="62127"/>
    <cellStyle name="SAPBEXundefined 3 2 2" xfId="62128"/>
    <cellStyle name="SAPBEXundefined 3 2 2 2" xfId="62129"/>
    <cellStyle name="SAPBEXundefined 3 2 3" xfId="62130"/>
    <cellStyle name="SAPBEXundefined 3 2 3 2" xfId="62131"/>
    <cellStyle name="SAPBEXundefined 3 2 4" xfId="62132"/>
    <cellStyle name="SAPBEXundefined 3 2 4 2" xfId="62133"/>
    <cellStyle name="SAPBEXundefined 3 2 5" xfId="62134"/>
    <cellStyle name="SAPBEXundefined 3 2 5 2" xfId="62135"/>
    <cellStyle name="SAPBEXundefined 3 2 6" xfId="62136"/>
    <cellStyle name="SAPBEXundefined 3 2 6 2" xfId="62137"/>
    <cellStyle name="SAPBEXundefined 3 2 7" xfId="62138"/>
    <cellStyle name="SAPBEXundefined 3 3" xfId="62139"/>
    <cellStyle name="SAPBEXundefined 3 3 2" xfId="62140"/>
    <cellStyle name="SAPBEXundefined 3 3 2 2" xfId="62141"/>
    <cellStyle name="SAPBEXundefined 3 3 3" xfId="62142"/>
    <cellStyle name="SAPBEXundefined 3 3 3 2" xfId="62143"/>
    <cellStyle name="SAPBEXundefined 3 3 4" xfId="62144"/>
    <cellStyle name="SAPBEXundefined 3 3 4 2" xfId="62145"/>
    <cellStyle name="SAPBEXundefined 3 3 5" xfId="62146"/>
    <cellStyle name="SAPBEXundefined 3 3 5 2" xfId="62147"/>
    <cellStyle name="SAPBEXundefined 3 3 6" xfId="62148"/>
    <cellStyle name="SAPBEXundefined 3 3 6 2" xfId="62149"/>
    <cellStyle name="SAPBEXundefined 3 3 7" xfId="62150"/>
    <cellStyle name="SAPBEXundefined 3 4" xfId="62151"/>
    <cellStyle name="SAPBEXundefined 3 4 2" xfId="62152"/>
    <cellStyle name="SAPBEXundefined 3 4 2 2" xfId="62153"/>
    <cellStyle name="SAPBEXundefined 3 4 3" xfId="62154"/>
    <cellStyle name="SAPBEXundefined 3 4 3 2" xfId="62155"/>
    <cellStyle name="SAPBEXundefined 3 4 4" xfId="62156"/>
    <cellStyle name="SAPBEXundefined 3 4 4 2" xfId="62157"/>
    <cellStyle name="SAPBEXundefined 3 4 5" xfId="62158"/>
    <cellStyle name="SAPBEXundefined 3 4 5 2" xfId="62159"/>
    <cellStyle name="SAPBEXundefined 3 4 6" xfId="62160"/>
    <cellStyle name="SAPBEXundefined 3 4 6 2" xfId="62161"/>
    <cellStyle name="SAPBEXundefined 3 4 7" xfId="62162"/>
    <cellStyle name="SAPBEXundefined 3 5" xfId="62163"/>
    <cellStyle name="SAPBEXundefined 3 5 2" xfId="62164"/>
    <cellStyle name="SAPBEXundefined 3 6" xfId="62165"/>
    <cellStyle name="SAPBEXundefined 3 6 2" xfId="62166"/>
    <cellStyle name="SAPBEXundefined 3 7" xfId="62167"/>
    <cellStyle name="SAPBEXundefined 3 7 2" xfId="62168"/>
    <cellStyle name="SAPBEXundefined 3 8" xfId="62169"/>
    <cellStyle name="SAPBEXundefined 3 8 2" xfId="62170"/>
    <cellStyle name="SAPBEXundefined 3 9" xfId="62171"/>
    <cellStyle name="SAPBEXundefined 3 9 2" xfId="62172"/>
    <cellStyle name="SAPBEXundefined 3_Other Benefits Allocation %" xfId="62173"/>
    <cellStyle name="SAPBEXundefined 30" xfId="62174"/>
    <cellStyle name="SAPBEXundefined 31" xfId="62175"/>
    <cellStyle name="SAPBEXundefined 32" xfId="62176"/>
    <cellStyle name="SAPBEXundefined 33" xfId="62177"/>
    <cellStyle name="SAPBEXundefined 34" xfId="62178"/>
    <cellStyle name="SAPBEXundefined 35" xfId="62179"/>
    <cellStyle name="SAPBEXundefined 36" xfId="62180"/>
    <cellStyle name="SAPBEXundefined 37" xfId="62181"/>
    <cellStyle name="SAPBEXundefined 38" xfId="62182"/>
    <cellStyle name="SAPBEXundefined 39" xfId="62183"/>
    <cellStyle name="SAPBEXundefined 4" xfId="62184"/>
    <cellStyle name="SAPBEXundefined 4 10" xfId="62185"/>
    <cellStyle name="SAPBEXundefined 4 10 2" xfId="62186"/>
    <cellStyle name="SAPBEXundefined 4 10 2 2" xfId="62187"/>
    <cellStyle name="SAPBEXundefined 4 10 3" xfId="62188"/>
    <cellStyle name="SAPBEXundefined 4 11" xfId="62189"/>
    <cellStyle name="SAPBEXundefined 4 11 2" xfId="62190"/>
    <cellStyle name="SAPBEXundefined 4 11 2 2" xfId="62191"/>
    <cellStyle name="SAPBEXundefined 4 11 3" xfId="62192"/>
    <cellStyle name="SAPBEXundefined 4 12" xfId="62193"/>
    <cellStyle name="SAPBEXundefined 4 12 2" xfId="62194"/>
    <cellStyle name="SAPBEXundefined 4 13" xfId="62195"/>
    <cellStyle name="SAPBEXundefined 4 2" xfId="62196"/>
    <cellStyle name="SAPBEXundefined 4 2 2" xfId="62197"/>
    <cellStyle name="SAPBEXundefined 4 2 3" xfId="62198"/>
    <cellStyle name="SAPBEXundefined 4 2_Other Benefits Allocation %" xfId="62199"/>
    <cellStyle name="SAPBEXundefined 4 3" xfId="62200"/>
    <cellStyle name="SAPBEXundefined 4 3 2" xfId="62201"/>
    <cellStyle name="SAPBEXundefined 4 3 2 2" xfId="62202"/>
    <cellStyle name="SAPBEXundefined 4 3 2 2 2" xfId="62203"/>
    <cellStyle name="SAPBEXundefined 4 3 2 2 2 2" xfId="62204"/>
    <cellStyle name="SAPBEXundefined 4 3 2 2 3" xfId="62205"/>
    <cellStyle name="SAPBEXundefined 4 3 2 3" xfId="62206"/>
    <cellStyle name="SAPBEXundefined 4 3 2 3 2" xfId="62207"/>
    <cellStyle name="SAPBEXundefined 4 3 2 3 2 2" xfId="62208"/>
    <cellStyle name="SAPBEXundefined 4 3 2 3 3" xfId="62209"/>
    <cellStyle name="SAPBEXundefined 4 3 2 4" xfId="62210"/>
    <cellStyle name="SAPBEXundefined 4 3 2 4 2" xfId="62211"/>
    <cellStyle name="SAPBEXundefined 4 3 2 5" xfId="62212"/>
    <cellStyle name="SAPBEXundefined 4 3 2 5 2" xfId="62213"/>
    <cellStyle name="SAPBEXundefined 4 3 2 6" xfId="62214"/>
    <cellStyle name="SAPBEXundefined 4 3 3" xfId="62215"/>
    <cellStyle name="SAPBEXundefined 4 3 3 2" xfId="62216"/>
    <cellStyle name="SAPBEXundefined 4 3 3 2 2" xfId="62217"/>
    <cellStyle name="SAPBEXundefined 4 3 3 2 2 2" xfId="62218"/>
    <cellStyle name="SAPBEXundefined 4 3 3 2 3" xfId="62219"/>
    <cellStyle name="SAPBEXundefined 4 3 3 3" xfId="62220"/>
    <cellStyle name="SAPBEXundefined 4 3 3 3 2" xfId="62221"/>
    <cellStyle name="SAPBEXundefined 4 3 3 3 2 2" xfId="62222"/>
    <cellStyle name="SAPBEXundefined 4 3 3 3 3" xfId="62223"/>
    <cellStyle name="SAPBEXundefined 4 3 3 4" xfId="62224"/>
    <cellStyle name="SAPBEXundefined 4 3 3 4 2" xfId="62225"/>
    <cellStyle name="SAPBEXundefined 4 3 3 5" xfId="62226"/>
    <cellStyle name="SAPBEXundefined 4 3 3 5 2" xfId="62227"/>
    <cellStyle name="SAPBEXundefined 4 3 3 6" xfId="62228"/>
    <cellStyle name="SAPBEXundefined 4 3 4" xfId="62229"/>
    <cellStyle name="SAPBEXundefined 4 3 4 2" xfId="62230"/>
    <cellStyle name="SAPBEXundefined 4 3 4 2 2" xfId="62231"/>
    <cellStyle name="SAPBEXundefined 4 3 4 3" xfId="62232"/>
    <cellStyle name="SAPBEXundefined 4 3 5" xfId="62233"/>
    <cellStyle name="SAPBEXundefined 4 3 5 2" xfId="62234"/>
    <cellStyle name="SAPBEXundefined 4 3 5 2 2" xfId="62235"/>
    <cellStyle name="SAPBEXundefined 4 3 5 3" xfId="62236"/>
    <cellStyle name="SAPBEXundefined 4 3 6" xfId="62237"/>
    <cellStyle name="SAPBEXundefined 4 3 6 2" xfId="62238"/>
    <cellStyle name="SAPBEXundefined 4 3 7" xfId="62239"/>
    <cellStyle name="SAPBEXundefined 4 3 7 2" xfId="62240"/>
    <cellStyle name="SAPBEXundefined 4 3 8" xfId="62241"/>
    <cellStyle name="SAPBEXundefined 4 3_Other Benefits Allocation %" xfId="62242"/>
    <cellStyle name="SAPBEXundefined 4 4" xfId="62243"/>
    <cellStyle name="SAPBEXundefined 4 4 2" xfId="62244"/>
    <cellStyle name="SAPBEXundefined 4 4 2 2" xfId="62245"/>
    <cellStyle name="SAPBEXundefined 4 4 3" xfId="62246"/>
    <cellStyle name="SAPBEXundefined 4 5" xfId="62247"/>
    <cellStyle name="SAPBEXundefined 4 5 2" xfId="62248"/>
    <cellStyle name="SAPBEXundefined 4 5 2 2" xfId="62249"/>
    <cellStyle name="SAPBEXundefined 4 5 3" xfId="62250"/>
    <cellStyle name="SAPBEXundefined 4 6" xfId="62251"/>
    <cellStyle name="SAPBEXundefined 4 6 2" xfId="62252"/>
    <cellStyle name="SAPBEXundefined 4 6 2 2" xfId="62253"/>
    <cellStyle name="SAPBEXundefined 4 6 3" xfId="62254"/>
    <cellStyle name="SAPBEXundefined 4 7" xfId="62255"/>
    <cellStyle name="SAPBEXundefined 4 7 2" xfId="62256"/>
    <cellStyle name="SAPBEXundefined 4 7 2 2" xfId="62257"/>
    <cellStyle name="SAPBEXundefined 4 7 3" xfId="62258"/>
    <cellStyle name="SAPBEXundefined 4 8" xfId="62259"/>
    <cellStyle name="SAPBEXundefined 4 8 2" xfId="62260"/>
    <cellStyle name="SAPBEXundefined 4 8 2 2" xfId="62261"/>
    <cellStyle name="SAPBEXundefined 4 8 3" xfId="62262"/>
    <cellStyle name="SAPBEXundefined 4 9" xfId="62263"/>
    <cellStyle name="SAPBEXundefined 4 9 2" xfId="62264"/>
    <cellStyle name="SAPBEXundefined 4 9 2 2" xfId="62265"/>
    <cellStyle name="SAPBEXundefined 4 9 3" xfId="62266"/>
    <cellStyle name="SAPBEXundefined 4_401K Summary" xfId="62267"/>
    <cellStyle name="SAPBEXundefined 40" xfId="62268"/>
    <cellStyle name="SAPBEXundefined 41" xfId="62269"/>
    <cellStyle name="SAPBEXundefined 5" xfId="62270"/>
    <cellStyle name="SAPBEXundefined 5 10" xfId="62271"/>
    <cellStyle name="SAPBEXundefined 5 11" xfId="62272"/>
    <cellStyle name="SAPBEXundefined 5 11 2" xfId="62273"/>
    <cellStyle name="SAPBEXundefined 5 11 2 2" xfId="62274"/>
    <cellStyle name="SAPBEXundefined 5 11 3" xfId="62275"/>
    <cellStyle name="SAPBEXundefined 5 12" xfId="62276"/>
    <cellStyle name="SAPBEXundefined 5 2" xfId="62277"/>
    <cellStyle name="SAPBEXundefined 5 2 2" xfId="62278"/>
    <cellStyle name="SAPBEXundefined 5 2 2 2" xfId="62279"/>
    <cellStyle name="SAPBEXundefined 5 2 2 2 2" xfId="62280"/>
    <cellStyle name="SAPBEXundefined 5 2 2 2 2 2" xfId="62281"/>
    <cellStyle name="SAPBEXundefined 5 2 2 2 3" xfId="62282"/>
    <cellStyle name="SAPBEXundefined 5 2 2 3" xfId="62283"/>
    <cellStyle name="SAPBEXundefined 5 2 2 3 2" xfId="62284"/>
    <cellStyle name="SAPBEXundefined 5 2 2 3 2 2" xfId="62285"/>
    <cellStyle name="SAPBEXundefined 5 2 2 3 3" xfId="62286"/>
    <cellStyle name="SAPBEXundefined 5 2 2 4" xfId="62287"/>
    <cellStyle name="SAPBEXundefined 5 2 2 4 2" xfId="62288"/>
    <cellStyle name="SAPBEXundefined 5 2 2 5" xfId="62289"/>
    <cellStyle name="SAPBEXundefined 5 2 2 5 2" xfId="62290"/>
    <cellStyle name="SAPBEXundefined 5 2 2 6" xfId="62291"/>
    <cellStyle name="SAPBEXundefined 5 2 3" xfId="62292"/>
    <cellStyle name="SAPBEXundefined 5 2 3 2" xfId="62293"/>
    <cellStyle name="SAPBEXundefined 5 2 3 2 2" xfId="62294"/>
    <cellStyle name="SAPBEXundefined 5 2 3 2 2 2" xfId="62295"/>
    <cellStyle name="SAPBEXundefined 5 2 3 2 3" xfId="62296"/>
    <cellStyle name="SAPBEXundefined 5 2 3 3" xfId="62297"/>
    <cellStyle name="SAPBEXundefined 5 2 3 3 2" xfId="62298"/>
    <cellStyle name="SAPBEXundefined 5 2 3 3 2 2" xfId="62299"/>
    <cellStyle name="SAPBEXundefined 5 2 3 3 3" xfId="62300"/>
    <cellStyle name="SAPBEXundefined 5 2 3 4" xfId="62301"/>
    <cellStyle name="SAPBEXundefined 5 2 3 4 2" xfId="62302"/>
    <cellStyle name="SAPBEXundefined 5 2 3 5" xfId="62303"/>
    <cellStyle name="SAPBEXundefined 5 2 3 5 2" xfId="62304"/>
    <cellStyle name="SAPBEXundefined 5 2 3 6" xfId="62305"/>
    <cellStyle name="SAPBEXundefined 5 2 4" xfId="62306"/>
    <cellStyle name="SAPBEXundefined 5 2 4 2" xfId="62307"/>
    <cellStyle name="SAPBEXundefined 5 2 4 2 2" xfId="62308"/>
    <cellStyle name="SAPBEXundefined 5 2 4 3" xfId="62309"/>
    <cellStyle name="SAPBEXundefined 5 2 5" xfId="62310"/>
    <cellStyle name="SAPBEXundefined 5 2 5 2" xfId="62311"/>
    <cellStyle name="SAPBEXundefined 5 2 5 2 2" xfId="62312"/>
    <cellStyle name="SAPBEXundefined 5 2 5 3" xfId="62313"/>
    <cellStyle name="SAPBEXundefined 5 2 6" xfId="62314"/>
    <cellStyle name="SAPBEXundefined 5 2 6 2" xfId="62315"/>
    <cellStyle name="SAPBEXundefined 5 2 7" xfId="62316"/>
    <cellStyle name="SAPBEXundefined 5 2 7 2" xfId="62317"/>
    <cellStyle name="SAPBEXundefined 5 2 8" xfId="62318"/>
    <cellStyle name="SAPBEXundefined 5 2_Other Benefits Allocation %" xfId="62319"/>
    <cellStyle name="SAPBEXundefined 5 3" xfId="62320"/>
    <cellStyle name="SAPBEXundefined 5 3 2" xfId="62321"/>
    <cellStyle name="SAPBEXundefined 5 4" xfId="62322"/>
    <cellStyle name="SAPBEXundefined 5 4 2" xfId="62323"/>
    <cellStyle name="SAPBEXundefined 5 5" xfId="62324"/>
    <cellStyle name="SAPBEXundefined 5 5 2" xfId="62325"/>
    <cellStyle name="SAPBEXundefined 5 6" xfId="62326"/>
    <cellStyle name="SAPBEXundefined 5 6 2" xfId="62327"/>
    <cellStyle name="SAPBEXundefined 5 7" xfId="62328"/>
    <cellStyle name="SAPBEXundefined 5 8" xfId="62329"/>
    <cellStyle name="SAPBEXundefined 5 9" xfId="62330"/>
    <cellStyle name="SAPBEXundefined 5_Other Benefits Allocation %" xfId="62331"/>
    <cellStyle name="SAPBEXundefined 6" xfId="62332"/>
    <cellStyle name="SAPBEXundefined 6 2" xfId="62333"/>
    <cellStyle name="SAPBEXundefined 6 2 2" xfId="62334"/>
    <cellStyle name="SAPBEXundefined 6 3" xfId="62335"/>
    <cellStyle name="SAPBEXundefined 6 3 2" xfId="62336"/>
    <cellStyle name="SAPBEXundefined 6 4" xfId="62337"/>
    <cellStyle name="SAPBEXundefined 6 4 2" xfId="62338"/>
    <cellStyle name="SAPBEXundefined 6 5" xfId="62339"/>
    <cellStyle name="SAPBEXundefined 6 5 2" xfId="62340"/>
    <cellStyle name="SAPBEXundefined 6 6" xfId="62341"/>
    <cellStyle name="SAPBEXundefined 6 6 2" xfId="62342"/>
    <cellStyle name="SAPBEXundefined 6 7" xfId="62343"/>
    <cellStyle name="SAPBEXundefined 6_Other Benefits Allocation %" xfId="62344"/>
    <cellStyle name="SAPBEXundefined 7" xfId="62345"/>
    <cellStyle name="SAPBEXundefined 7 2" xfId="62346"/>
    <cellStyle name="SAPBEXundefined 7 3" xfId="62347"/>
    <cellStyle name="SAPBEXundefined 7_Other Benefits Allocation %" xfId="62348"/>
    <cellStyle name="SAPBEXundefined 8" xfId="62349"/>
    <cellStyle name="SAPBEXundefined 8 2" xfId="62350"/>
    <cellStyle name="SAPBEXundefined 8 3" xfId="62351"/>
    <cellStyle name="SAPBEXundefined 8_Other Benefits Allocation %" xfId="62352"/>
    <cellStyle name="SAPBEXundefined 9" xfId="62353"/>
    <cellStyle name="SAPBEXundefined 9 2" xfId="62354"/>
    <cellStyle name="SAPBEXundefined 9 3" xfId="62355"/>
    <cellStyle name="SAPBEXundefined 9_Other Benefits Allocation %" xfId="62356"/>
    <cellStyle name="SAPBEXundefined_2016-18 Budget Payroll" xfId="62357"/>
    <cellStyle name="Section Heading-Large" xfId="62358"/>
    <cellStyle name="Section Heading-Small" xfId="62359"/>
    <cellStyle name="SEM-BPS-data" xfId="62360"/>
    <cellStyle name="SEM-BPS-head" xfId="62361"/>
    <cellStyle name="SEM-BPS-head 2" xfId="62362"/>
    <cellStyle name="SEM-BPS-head 3" xfId="62363"/>
    <cellStyle name="SEM-BPS-head_3) LTD 2014 FPL Exp Mid Yr" xfId="62364"/>
    <cellStyle name="SEM-BPS-headdata" xfId="62365"/>
    <cellStyle name="SEM-BPS-headdata 2" xfId="62366"/>
    <cellStyle name="SEM-BPS-headdata 3" xfId="62367"/>
    <cellStyle name="SEM-BPS-headdata_3) LTD 2014 FPL Exp Mid Yr" xfId="62368"/>
    <cellStyle name="SEM-BPS-headkey" xfId="62369"/>
    <cellStyle name="SEM-BPS-headkey 2" xfId="62370"/>
    <cellStyle name="SEM-BPS-headkey 3" xfId="62371"/>
    <cellStyle name="SEM-BPS-headkey_3) LTD 2014 FPL Exp Mid Yr" xfId="62372"/>
    <cellStyle name="SEM-BPS-input-on" xfId="62373"/>
    <cellStyle name="SEM-BPS-input-on 2" xfId="62374"/>
    <cellStyle name="SEM-BPS-input-on_Other Benefits Allocation %" xfId="62375"/>
    <cellStyle name="SEM-BPS-key" xfId="62376"/>
    <cellStyle name="SEM-BPS-key 2" xfId="62377"/>
    <cellStyle name="SEM-BPS-key_3) LTD 2014 FPL Exp Mid Yr" xfId="62378"/>
    <cellStyle name="SEM-BPS-sub1" xfId="62379"/>
    <cellStyle name="SEM-BPS-sub1 2" xfId="62380"/>
    <cellStyle name="SEM-BPS-sub1_3) LTD 2014 FPL Exp Mid Yr" xfId="62381"/>
    <cellStyle name="SEM-BPS-sub2" xfId="62382"/>
    <cellStyle name="SEM-BPS-total" xfId="62383"/>
    <cellStyle name="SEM-BPS-total 2" xfId="62384"/>
    <cellStyle name="SEM-BPS-total_3) LTD 2014 FPL Exp Mid Yr" xfId="62385"/>
    <cellStyle name="Shaded" xfId="62386"/>
    <cellStyle name="Shaded 2" xfId="62387"/>
    <cellStyle name="SHADEDSTORES" xfId="62388"/>
    <cellStyle name="SHADEDSTORES 2" xfId="62389"/>
    <cellStyle name="SHADEDSTORES 2 2" xfId="62390"/>
    <cellStyle name="SHADEDSTORES 2 2 2" xfId="62391"/>
    <cellStyle name="SHADEDSTORES 2 2 2 2" xfId="62392"/>
    <cellStyle name="SHADEDSTORES 2 2 2 2 2" xfId="62393"/>
    <cellStyle name="SHADEDSTORES 2 2 2 3" xfId="62394"/>
    <cellStyle name="SHADEDSTORES 2 2 3" xfId="62395"/>
    <cellStyle name="SHADEDSTORES 2 2 3 2" xfId="62396"/>
    <cellStyle name="SHADEDSTORES 2 2 3 2 2" xfId="62397"/>
    <cellStyle name="SHADEDSTORES 2 2 3 3" xfId="62398"/>
    <cellStyle name="SHADEDSTORES 2 2 4" xfId="62399"/>
    <cellStyle name="SHADEDSTORES 2 2 4 2" xfId="62400"/>
    <cellStyle name="SHADEDSTORES 2 2 5" xfId="62401"/>
    <cellStyle name="SHADEDSTORES 2 2 5 2" xfId="62402"/>
    <cellStyle name="SHADEDSTORES 2 2 6" xfId="62403"/>
    <cellStyle name="SHADEDSTORES 2 3" xfId="62404"/>
    <cellStyle name="SHADEDSTORES 2 3 2" xfId="62405"/>
    <cellStyle name="SHADEDSTORES 2 3 2 2" xfId="62406"/>
    <cellStyle name="SHADEDSTORES 2 3 2 2 2" xfId="62407"/>
    <cellStyle name="SHADEDSTORES 2 3 2 3" xfId="62408"/>
    <cellStyle name="SHADEDSTORES 2 3 3" xfId="62409"/>
    <cellStyle name="SHADEDSTORES 2 3 3 2" xfId="62410"/>
    <cellStyle name="SHADEDSTORES 2 3 3 2 2" xfId="62411"/>
    <cellStyle name="SHADEDSTORES 2 3 3 3" xfId="62412"/>
    <cellStyle name="SHADEDSTORES 2 3 4" xfId="62413"/>
    <cellStyle name="SHADEDSTORES 2 3 4 2" xfId="62414"/>
    <cellStyle name="SHADEDSTORES 2 3 5" xfId="62415"/>
    <cellStyle name="SHADEDSTORES 2 3 5 2" xfId="62416"/>
    <cellStyle name="SHADEDSTORES 2 3 6" xfId="62417"/>
    <cellStyle name="SHADEDSTORES 2 4" xfId="62418"/>
    <cellStyle name="SHADEDSTORES 2 4 2" xfId="62419"/>
    <cellStyle name="SHADEDSTORES 2 4 2 2" xfId="62420"/>
    <cellStyle name="SHADEDSTORES 2 4 2 2 2" xfId="62421"/>
    <cellStyle name="SHADEDSTORES 2 4 2 3" xfId="62422"/>
    <cellStyle name="SHADEDSTORES 2 4 3" xfId="62423"/>
    <cellStyle name="SHADEDSTORES 2 4 3 2" xfId="62424"/>
    <cellStyle name="SHADEDSTORES 2 4 3 2 2" xfId="62425"/>
    <cellStyle name="SHADEDSTORES 2 4 3 3" xfId="62426"/>
    <cellStyle name="SHADEDSTORES 2 4 4" xfId="62427"/>
    <cellStyle name="SHADEDSTORES 2 4 4 2" xfId="62428"/>
    <cellStyle name="SHADEDSTORES 2 4 5" xfId="62429"/>
    <cellStyle name="SHADEDSTORES 2 4 5 2" xfId="62430"/>
    <cellStyle name="SHADEDSTORES 2 4 6" xfId="62431"/>
    <cellStyle name="SHADEDSTORES 2 5" xfId="62432"/>
    <cellStyle name="SHADEDSTORES 2 5 2" xfId="62433"/>
    <cellStyle name="SHADEDSTORES 2 5 2 2" xfId="62434"/>
    <cellStyle name="SHADEDSTORES 2 5 3" xfId="62435"/>
    <cellStyle name="SHADEDSTORES 2 6" xfId="62436"/>
    <cellStyle name="SHADEDSTORES 2_Other Benefits Allocation %" xfId="62437"/>
    <cellStyle name="SHADEDSTORES 3" xfId="62438"/>
    <cellStyle name="SHADEDSTORES 3 2" xfId="62439"/>
    <cellStyle name="SHADEDSTORES 3 2 2" xfId="62440"/>
    <cellStyle name="SHADEDSTORES 3 2 2 2" xfId="62441"/>
    <cellStyle name="SHADEDSTORES 3 2 2 2 2" xfId="62442"/>
    <cellStyle name="SHADEDSTORES 3 2 2 3" xfId="62443"/>
    <cellStyle name="SHADEDSTORES 3 2 3" xfId="62444"/>
    <cellStyle name="SHADEDSTORES 3 2 3 2" xfId="62445"/>
    <cellStyle name="SHADEDSTORES 3 2 3 2 2" xfId="62446"/>
    <cellStyle name="SHADEDSTORES 3 2 3 3" xfId="62447"/>
    <cellStyle name="SHADEDSTORES 3 2 4" xfId="62448"/>
    <cellStyle name="SHADEDSTORES 3 2 4 2" xfId="62449"/>
    <cellStyle name="SHADEDSTORES 3 2 5" xfId="62450"/>
    <cellStyle name="SHADEDSTORES 3 2 5 2" xfId="62451"/>
    <cellStyle name="SHADEDSTORES 3 2 6" xfId="62452"/>
    <cellStyle name="SHADEDSTORES 3 3" xfId="62453"/>
    <cellStyle name="SHADEDSTORES 3 3 2" xfId="62454"/>
    <cellStyle name="SHADEDSTORES 3 3 2 2" xfId="62455"/>
    <cellStyle name="SHADEDSTORES 3 3 2 2 2" xfId="62456"/>
    <cellStyle name="SHADEDSTORES 3 3 2 3" xfId="62457"/>
    <cellStyle name="SHADEDSTORES 3 3 3" xfId="62458"/>
    <cellStyle name="SHADEDSTORES 3 3 3 2" xfId="62459"/>
    <cellStyle name="SHADEDSTORES 3 3 3 2 2" xfId="62460"/>
    <cellStyle name="SHADEDSTORES 3 3 3 3" xfId="62461"/>
    <cellStyle name="SHADEDSTORES 3 3 4" xfId="62462"/>
    <cellStyle name="SHADEDSTORES 3 3 4 2" xfId="62463"/>
    <cellStyle name="SHADEDSTORES 3 3 5" xfId="62464"/>
    <cellStyle name="SHADEDSTORES 3 3 5 2" xfId="62465"/>
    <cellStyle name="SHADEDSTORES 3 3 6" xfId="62466"/>
    <cellStyle name="SHADEDSTORES 3 4" xfId="62467"/>
    <cellStyle name="SHADEDSTORES 3 4 2" xfId="62468"/>
    <cellStyle name="SHADEDSTORES 3 4 2 2" xfId="62469"/>
    <cellStyle name="SHADEDSTORES 3 4 3" xfId="62470"/>
    <cellStyle name="SHADEDSTORES 3 5" xfId="62471"/>
    <cellStyle name="SHADEDSTORES 3 5 2" xfId="62472"/>
    <cellStyle name="SHADEDSTORES 3 5 2 2" xfId="62473"/>
    <cellStyle name="SHADEDSTORES 3 5 3" xfId="62474"/>
    <cellStyle name="SHADEDSTORES 3 6" xfId="62475"/>
    <cellStyle name="SHADEDSTORES 3 6 2" xfId="62476"/>
    <cellStyle name="SHADEDSTORES 3 7" xfId="62477"/>
    <cellStyle name="SHADEDSTORES 3 7 2" xfId="62478"/>
    <cellStyle name="SHADEDSTORES 3 8" xfId="62479"/>
    <cellStyle name="SHADEDSTORES 3_Other Benefits Allocation %" xfId="62480"/>
    <cellStyle name="SHADEDSTORES 4" xfId="62481"/>
    <cellStyle name="SHADEDSTORES 4 2" xfId="62482"/>
    <cellStyle name="SHADEDSTORES 4 2 2" xfId="62483"/>
    <cellStyle name="SHADEDSTORES 4 3" xfId="62484"/>
    <cellStyle name="SHADEDSTORES 5" xfId="62485"/>
    <cellStyle name="SHADEDSTORES_401K Summary" xfId="62486"/>
    <cellStyle name="Shading" xfId="62487"/>
    <cellStyle name="Share Price_inputs" xfId="62488"/>
    <cellStyle name="Sheet Title" xfId="62489"/>
    <cellStyle name="ShOut" xfId="62490"/>
    <cellStyle name="ShOut 2" xfId="62491"/>
    <cellStyle name="ShOut_March_LTD_Premium" xfId="62492"/>
    <cellStyle name="SMALL HEADINGS" xfId="62493"/>
    <cellStyle name="SPECIAL1" xfId="62494"/>
    <cellStyle name="SPECIAL1 2" xfId="62495"/>
    <cellStyle name="SPECIAL1$ZP$" xfId="62496"/>
    <cellStyle name="SPECIAL1$ZP$ 2" xfId="62497"/>
    <cellStyle name="SPECIAL1$ZP$_OM vs Plan" xfId="62498"/>
    <cellStyle name="SPECIAL1_Headcount" xfId="62499"/>
    <cellStyle name="SPECIAL2" xfId="62500"/>
    <cellStyle name="SPECIAL2$ZP$" xfId="62501"/>
    <cellStyle name="SPECIAL2$ZP$ 2" xfId="62502"/>
    <cellStyle name="SPECIAL2$ZP$_OM vs Plan" xfId="62503"/>
    <cellStyle name="SPECIAL2_Other Benefits Allocation %" xfId="62504"/>
    <cellStyle name="SPECIAL3" xfId="62505"/>
    <cellStyle name="SPECIAL3$ZP$" xfId="62506"/>
    <cellStyle name="SPECIAL3$ZP$ 2" xfId="62507"/>
    <cellStyle name="SPECIAL3$ZP$_OM vs Plan" xfId="62508"/>
    <cellStyle name="SPECIAL3_Other Benefits Allocation %" xfId="62509"/>
    <cellStyle name="SPECIAL4" xfId="62510"/>
    <cellStyle name="SPECIAL4$ZP$" xfId="62511"/>
    <cellStyle name="SPECIAL4$ZP$ 2" xfId="62512"/>
    <cellStyle name="SPECIAL4$ZP$_OM vs Plan" xfId="62513"/>
    <cellStyle name="SPECIAL4_Other Benefits Allocation %" xfId="62514"/>
    <cellStyle name="specstores" xfId="62515"/>
    <cellStyle name="Standaard_laroux" xfId="62516"/>
    <cellStyle name="Standard_Anpassen der Amortisation" xfId="62517"/>
    <cellStyle name="STYL1 - Style1" xfId="62518"/>
    <cellStyle name="STYL1 - Style1 2" xfId="62519"/>
    <cellStyle name="STYL1 - Style1_March_LTD_Premium" xfId="62520"/>
    <cellStyle name="Style 1" xfId="62521"/>
    <cellStyle name="Style 1 2" xfId="62522"/>
    <cellStyle name="Style 1_March_LTD_Premium" xfId="62523"/>
    <cellStyle name="Style 10" xfId="62524"/>
    <cellStyle name="Style 10 2" xfId="62525"/>
    <cellStyle name="Style 11" xfId="62526"/>
    <cellStyle name="Style 11 2" xfId="62527"/>
    <cellStyle name="Style 12" xfId="62528"/>
    <cellStyle name="Style 12 2" xfId="62529"/>
    <cellStyle name="Style 13" xfId="62530"/>
    <cellStyle name="Style 13 2" xfId="62531"/>
    <cellStyle name="Style 13_March_LTD_Premium" xfId="62532"/>
    <cellStyle name="Style 14" xfId="62533"/>
    <cellStyle name="Style 14 2" xfId="62534"/>
    <cellStyle name="Style 15" xfId="62535"/>
    <cellStyle name="Style 15 2" xfId="62536"/>
    <cellStyle name="Style 15_March_LTD_Premium" xfId="62537"/>
    <cellStyle name="Style 16" xfId="62538"/>
    <cellStyle name="Style 16 2" xfId="62539"/>
    <cellStyle name="Style 16_March_LTD_Premium" xfId="62540"/>
    <cellStyle name="Style 17" xfId="62541"/>
    <cellStyle name="Style 17 2" xfId="62542"/>
    <cellStyle name="Style 17_March_LTD_Premium" xfId="62543"/>
    <cellStyle name="Style 18" xfId="62544"/>
    <cellStyle name="Style 18 2" xfId="62545"/>
    <cellStyle name="Style 18_March_LTD_Premium" xfId="62546"/>
    <cellStyle name="Style 19" xfId="62547"/>
    <cellStyle name="Style 19 2" xfId="62548"/>
    <cellStyle name="Style 2" xfId="62549"/>
    <cellStyle name="Style 2 2" xfId="62550"/>
    <cellStyle name="Style 20" xfId="62551"/>
    <cellStyle name="Style 20 2" xfId="62552"/>
    <cellStyle name="Style 21" xfId="62553"/>
    <cellStyle name="Style 22" xfId="62554"/>
    <cellStyle name="Style 23" xfId="62555"/>
    <cellStyle name="Style 23 2" xfId="62556"/>
    <cellStyle name="Style 23_March_LTD_Premium" xfId="62557"/>
    <cellStyle name="Style 24" xfId="62558"/>
    <cellStyle name="Style 24 2" xfId="62559"/>
    <cellStyle name="Style 25" xfId="62560"/>
    <cellStyle name="Style 25 2" xfId="62561"/>
    <cellStyle name="Style 26" xfId="62562"/>
    <cellStyle name="Style 26 2" xfId="62563"/>
    <cellStyle name="Style 27" xfId="62564"/>
    <cellStyle name="Style 27 2" xfId="62565"/>
    <cellStyle name="Style 28" xfId="62566"/>
    <cellStyle name="Style 28 2" xfId="62567"/>
    <cellStyle name="Style 28_March_LTD_Premium" xfId="62568"/>
    <cellStyle name="Style 29" xfId="62569"/>
    <cellStyle name="Style 29 2" xfId="62570"/>
    <cellStyle name="Style 29_March_LTD_Premium" xfId="62571"/>
    <cellStyle name="Style 3" xfId="62572"/>
    <cellStyle name="Style 3 2" xfId="62573"/>
    <cellStyle name="Style 30" xfId="62574"/>
    <cellStyle name="Style 30 2" xfId="62575"/>
    <cellStyle name="Style 30_March_LTD_Premium" xfId="62576"/>
    <cellStyle name="Style 31" xfId="62577"/>
    <cellStyle name="Style 31 2" xfId="62578"/>
    <cellStyle name="Style 32" xfId="62579"/>
    <cellStyle name="Style 32 2" xfId="62580"/>
    <cellStyle name="Style 33" xfId="62581"/>
    <cellStyle name="Style 33 2" xfId="62582"/>
    <cellStyle name="Style 34" xfId="62583"/>
    <cellStyle name="Style 34 2" xfId="62584"/>
    <cellStyle name="Style 4" xfId="62585"/>
    <cellStyle name="Style 4 2" xfId="62586"/>
    <cellStyle name="Style 4_March_LTD_Premium" xfId="62587"/>
    <cellStyle name="Style 5" xfId="62588"/>
    <cellStyle name="Style 5 2" xfId="62589"/>
    <cellStyle name="Style 5_March_LTD_Premium" xfId="62590"/>
    <cellStyle name="Style 6" xfId="62591"/>
    <cellStyle name="Style 6 2" xfId="62592"/>
    <cellStyle name="Style 69" xfId="62593"/>
    <cellStyle name="Style 7" xfId="62594"/>
    <cellStyle name="Style 7 2" xfId="62595"/>
    <cellStyle name="Style 7_March_LTD_Premium" xfId="62596"/>
    <cellStyle name="Style 8" xfId="62597"/>
    <cellStyle name="Style 8 2" xfId="62598"/>
    <cellStyle name="Style 9" xfId="62599"/>
    <cellStyle name="Style 9 2" xfId="62600"/>
    <cellStyle name="Style 9_March_LTD_Premium" xfId="62601"/>
    <cellStyle name="STYLE1" xfId="62602"/>
    <cellStyle name="STYLE1 2" xfId="62603"/>
    <cellStyle name="STYLE1_March_LTD_Premium" xfId="62604"/>
    <cellStyle name="STYLE2" xfId="62605"/>
    <cellStyle name="STYLE3" xfId="62606"/>
    <cellStyle name="SUB HEADING" xfId="62607"/>
    <cellStyle name="SubHeader" xfId="62608"/>
    <cellStyle name="SubHeader 2" xfId="62609"/>
    <cellStyle name="SubHeader 3" xfId="62610"/>
    <cellStyle name="SubHeader 4" xfId="62611"/>
    <cellStyle name="SubHeader 5" xfId="62612"/>
    <cellStyle name="Subtotal" xfId="62613"/>
    <cellStyle name="Subtotal 10" xfId="62614"/>
    <cellStyle name="Subtotal 10 2" xfId="62615"/>
    <cellStyle name="Subtotal 10 2 2" xfId="62616"/>
    <cellStyle name="Subtotal 10 3" xfId="62617"/>
    <cellStyle name="Subtotal 11" xfId="62618"/>
    <cellStyle name="Subtotal 11 2" xfId="62619"/>
    <cellStyle name="Subtotal 2" xfId="62620"/>
    <cellStyle name="Subtotal 2 2" xfId="62621"/>
    <cellStyle name="Subtotal 2 2 2" xfId="62622"/>
    <cellStyle name="Subtotal 2 2 3" xfId="62623"/>
    <cellStyle name="Subtotal 2 2_Other Benefits Allocation %" xfId="62624"/>
    <cellStyle name="Subtotal 2 3" xfId="62625"/>
    <cellStyle name="Subtotal 2 3 2" xfId="62626"/>
    <cellStyle name="Subtotal 2 3 3" xfId="62627"/>
    <cellStyle name="Subtotal 2 3_Other Benefits Allocation %" xfId="62628"/>
    <cellStyle name="Subtotal 2 4" xfId="62629"/>
    <cellStyle name="Subtotal 2 5" xfId="62630"/>
    <cellStyle name="Subtotal 2 5 2" xfId="62631"/>
    <cellStyle name="Subtotal 2 5 2 2" xfId="62632"/>
    <cellStyle name="Subtotal 2 5 2 2 2" xfId="62633"/>
    <cellStyle name="Subtotal 2 5 2 3" xfId="62634"/>
    <cellStyle name="Subtotal 2 5 3" xfId="62635"/>
    <cellStyle name="Subtotal 2 5 3 2" xfId="62636"/>
    <cellStyle name="Subtotal 2 5 3 2 2" xfId="62637"/>
    <cellStyle name="Subtotal 2 5 3 3" xfId="62638"/>
    <cellStyle name="Subtotal 2 5 4" xfId="62639"/>
    <cellStyle name="Subtotal 2 5 4 2" xfId="62640"/>
    <cellStyle name="Subtotal 2 5 5" xfId="62641"/>
    <cellStyle name="Subtotal 2 5 5 2" xfId="62642"/>
    <cellStyle name="Subtotal 2 5 6" xfId="62643"/>
    <cellStyle name="Subtotal 2 6" xfId="62644"/>
    <cellStyle name="Subtotal 2 6 2" xfId="62645"/>
    <cellStyle name="Subtotal 2 6 3" xfId="62646"/>
    <cellStyle name="Subtotal 2 7" xfId="62647"/>
    <cellStyle name="Subtotal 2 7 2" xfId="62648"/>
    <cellStyle name="Subtotal 2 7 2 2" xfId="62649"/>
    <cellStyle name="Subtotal 2 7 3" xfId="62650"/>
    <cellStyle name="Subtotal 2_Other Benefits Allocation %" xfId="62651"/>
    <cellStyle name="Subtotal 3" xfId="62652"/>
    <cellStyle name="Subtotal 3 2" xfId="62653"/>
    <cellStyle name="Subtotal 3 3" xfId="62654"/>
    <cellStyle name="Subtotal 3_Other Benefits Allocation %" xfId="62655"/>
    <cellStyle name="Subtotal 4" xfId="62656"/>
    <cellStyle name="Subtotal 4 2" xfId="62657"/>
    <cellStyle name="Subtotal 4 2 2" xfId="62658"/>
    <cellStyle name="Subtotal 4 3" xfId="62659"/>
    <cellStyle name="Subtotal 5" xfId="62660"/>
    <cellStyle name="Subtotal 5 2" xfId="62661"/>
    <cellStyle name="Subtotal 5 2 2" xfId="62662"/>
    <cellStyle name="Subtotal 5 3" xfId="62663"/>
    <cellStyle name="Subtotal 6" xfId="62664"/>
    <cellStyle name="Subtotal 6 2" xfId="62665"/>
    <cellStyle name="Subtotal 6 2 2" xfId="62666"/>
    <cellStyle name="Subtotal 6 3" xfId="62667"/>
    <cellStyle name="Subtotal 7" xfId="62668"/>
    <cellStyle name="Subtotal 7 2" xfId="62669"/>
    <cellStyle name="Subtotal 7 2 2" xfId="62670"/>
    <cellStyle name="Subtotal 7 3" xfId="62671"/>
    <cellStyle name="Subtotal 8" xfId="62672"/>
    <cellStyle name="Subtotal 8 2" xfId="62673"/>
    <cellStyle name="Subtotal 8 2 2" xfId="62674"/>
    <cellStyle name="Subtotal 8 3" xfId="62675"/>
    <cellStyle name="Subtotal 9" xfId="62676"/>
    <cellStyle name="Subtotal 9 2" xfId="62677"/>
    <cellStyle name="Subtotal 9 2 2" xfId="62678"/>
    <cellStyle name="Subtotal 9 3" xfId="62679"/>
    <cellStyle name="Subtotal_3) LTD 2014 FPL Exp Mid Yr" xfId="62680"/>
    <cellStyle name="SubTotalNumber" xfId="62681"/>
    <cellStyle name="SubTotalNumber 10" xfId="62682"/>
    <cellStyle name="SubTotalNumber 10 2" xfId="62683"/>
    <cellStyle name="SubTotalNumber 10 2 2" xfId="62684"/>
    <cellStyle name="SubTotalNumber 10 3" xfId="62685"/>
    <cellStyle name="SubTotalNumber 10 3 2" xfId="62686"/>
    <cellStyle name="SubTotalNumber 10 4" xfId="62687"/>
    <cellStyle name="SubTotalNumber 10 4 2" xfId="62688"/>
    <cellStyle name="SubTotalNumber 10 5" xfId="62689"/>
    <cellStyle name="SubTotalNumber 10 5 2" xfId="62690"/>
    <cellStyle name="SubTotalNumber 10 6" xfId="62691"/>
    <cellStyle name="SubTotalNumber 10 6 2" xfId="62692"/>
    <cellStyle name="SubTotalNumber 10 7" xfId="62693"/>
    <cellStyle name="SubTotalNumber 11" xfId="62694"/>
    <cellStyle name="SubTotalNumber 11 2" xfId="62695"/>
    <cellStyle name="SubTotalNumber 11 2 2" xfId="62696"/>
    <cellStyle name="SubTotalNumber 11 3" xfId="62697"/>
    <cellStyle name="SubTotalNumber 11 3 2" xfId="62698"/>
    <cellStyle name="SubTotalNumber 11 4" xfId="62699"/>
    <cellStyle name="SubTotalNumber 11 4 2" xfId="62700"/>
    <cellStyle name="SubTotalNumber 11 5" xfId="62701"/>
    <cellStyle name="SubTotalNumber 11 5 2" xfId="62702"/>
    <cellStyle name="SubTotalNumber 11 6" xfId="62703"/>
    <cellStyle name="SubTotalNumber 11 6 2" xfId="62704"/>
    <cellStyle name="SubTotalNumber 11 7" xfId="62705"/>
    <cellStyle name="SubTotalNumber 12" xfId="62706"/>
    <cellStyle name="SubTotalNumber 12 2" xfId="62707"/>
    <cellStyle name="SubTotalNumber 13" xfId="62708"/>
    <cellStyle name="SubTotalNumber 13 2" xfId="62709"/>
    <cellStyle name="SubTotalNumber 14" xfId="62710"/>
    <cellStyle name="SubTotalNumber 14 2" xfId="62711"/>
    <cellStyle name="SubTotalNumber 15" xfId="62712"/>
    <cellStyle name="SubTotalNumber 15 2" xfId="62713"/>
    <cellStyle name="SubTotalNumber 16" xfId="62714"/>
    <cellStyle name="SubTotalNumber 17" xfId="62715"/>
    <cellStyle name="SubTotalNumber 18" xfId="62716"/>
    <cellStyle name="SubTotalNumber 19" xfId="62717"/>
    <cellStyle name="SubTotalNumber 2" xfId="62718"/>
    <cellStyle name="SubTotalNumber 2 10" xfId="62719"/>
    <cellStyle name="SubTotalNumber 2 10 2" xfId="62720"/>
    <cellStyle name="SubTotalNumber 2 11" xfId="62721"/>
    <cellStyle name="SubTotalNumber 2 12" xfId="62722"/>
    <cellStyle name="SubTotalNumber 2 13" xfId="62723"/>
    <cellStyle name="SubTotalNumber 2 14" xfId="62724"/>
    <cellStyle name="SubTotalNumber 2 15" xfId="62725"/>
    <cellStyle name="SubTotalNumber 2 2" xfId="62726"/>
    <cellStyle name="SubTotalNumber 2 2 10" xfId="62727"/>
    <cellStyle name="SubTotalNumber 2 2 11" xfId="62728"/>
    <cellStyle name="SubTotalNumber 2 2 12" xfId="62729"/>
    <cellStyle name="SubTotalNumber 2 2 13" xfId="62730"/>
    <cellStyle name="SubTotalNumber 2 2 14" xfId="62731"/>
    <cellStyle name="SubTotalNumber 2 2 2" xfId="62732"/>
    <cellStyle name="SubTotalNumber 2 2 2 10" xfId="62733"/>
    <cellStyle name="SubTotalNumber 2 2 2 2" xfId="62734"/>
    <cellStyle name="SubTotalNumber 2 2 2 2 2" xfId="62735"/>
    <cellStyle name="SubTotalNumber 2 2 2 2 2 2" xfId="62736"/>
    <cellStyle name="SubTotalNumber 2 2 2 2 3" xfId="62737"/>
    <cellStyle name="SubTotalNumber 2 2 2 2 3 2" xfId="62738"/>
    <cellStyle name="SubTotalNumber 2 2 2 2 4" xfId="62739"/>
    <cellStyle name="SubTotalNumber 2 2 2 2 4 2" xfId="62740"/>
    <cellStyle name="SubTotalNumber 2 2 2 2 5" xfId="62741"/>
    <cellStyle name="SubTotalNumber 2 2 2 2 5 2" xfId="62742"/>
    <cellStyle name="SubTotalNumber 2 2 2 2 6" xfId="62743"/>
    <cellStyle name="SubTotalNumber 2 2 2 2 6 2" xfId="62744"/>
    <cellStyle name="SubTotalNumber 2 2 2 2 7" xfId="62745"/>
    <cellStyle name="SubTotalNumber 2 2 2 3" xfId="62746"/>
    <cellStyle name="SubTotalNumber 2 2 2 3 2" xfId="62747"/>
    <cellStyle name="SubTotalNumber 2 2 2 3 2 2" xfId="62748"/>
    <cellStyle name="SubTotalNumber 2 2 2 3 3" xfId="62749"/>
    <cellStyle name="SubTotalNumber 2 2 2 3 3 2" xfId="62750"/>
    <cellStyle name="SubTotalNumber 2 2 2 3 4" xfId="62751"/>
    <cellStyle name="SubTotalNumber 2 2 2 3 4 2" xfId="62752"/>
    <cellStyle name="SubTotalNumber 2 2 2 3 5" xfId="62753"/>
    <cellStyle name="SubTotalNumber 2 2 2 3 5 2" xfId="62754"/>
    <cellStyle name="SubTotalNumber 2 2 2 3 6" xfId="62755"/>
    <cellStyle name="SubTotalNumber 2 2 2 3 6 2" xfId="62756"/>
    <cellStyle name="SubTotalNumber 2 2 2 3 7" xfId="62757"/>
    <cellStyle name="SubTotalNumber 2 2 2 4" xfId="62758"/>
    <cellStyle name="SubTotalNumber 2 2 2 4 2" xfId="62759"/>
    <cellStyle name="SubTotalNumber 2 2 2 4 2 2" xfId="62760"/>
    <cellStyle name="SubTotalNumber 2 2 2 4 3" xfId="62761"/>
    <cellStyle name="SubTotalNumber 2 2 2 4 3 2" xfId="62762"/>
    <cellStyle name="SubTotalNumber 2 2 2 4 4" xfId="62763"/>
    <cellStyle name="SubTotalNumber 2 2 2 4 4 2" xfId="62764"/>
    <cellStyle name="SubTotalNumber 2 2 2 4 5" xfId="62765"/>
    <cellStyle name="SubTotalNumber 2 2 2 4 5 2" xfId="62766"/>
    <cellStyle name="SubTotalNumber 2 2 2 4 6" xfId="62767"/>
    <cellStyle name="SubTotalNumber 2 2 2 4 6 2" xfId="62768"/>
    <cellStyle name="SubTotalNumber 2 2 2 4 7" xfId="62769"/>
    <cellStyle name="SubTotalNumber 2 2 2 5" xfId="62770"/>
    <cellStyle name="SubTotalNumber 2 2 2 5 2" xfId="62771"/>
    <cellStyle name="SubTotalNumber 2 2 2 6" xfId="62772"/>
    <cellStyle name="SubTotalNumber 2 2 2 6 2" xfId="62773"/>
    <cellStyle name="SubTotalNumber 2 2 2 7" xfId="62774"/>
    <cellStyle name="SubTotalNumber 2 2 2 7 2" xfId="62775"/>
    <cellStyle name="SubTotalNumber 2 2 2 8" xfId="62776"/>
    <cellStyle name="SubTotalNumber 2 2 2 8 2" xfId="62777"/>
    <cellStyle name="SubTotalNumber 2 2 2 9" xfId="62778"/>
    <cellStyle name="SubTotalNumber 2 2 2 9 2" xfId="62779"/>
    <cellStyle name="SubTotalNumber 2 2 3" xfId="62780"/>
    <cellStyle name="SubTotalNumber 2 2 3 2" xfId="62781"/>
    <cellStyle name="SubTotalNumber 2 2 3 2 2" xfId="62782"/>
    <cellStyle name="SubTotalNumber 2 2 3 3" xfId="62783"/>
    <cellStyle name="SubTotalNumber 2 2 3 3 2" xfId="62784"/>
    <cellStyle name="SubTotalNumber 2 2 3 4" xfId="62785"/>
    <cellStyle name="SubTotalNumber 2 2 3 4 2" xfId="62786"/>
    <cellStyle name="SubTotalNumber 2 2 3 5" xfId="62787"/>
    <cellStyle name="SubTotalNumber 2 2 3 5 2" xfId="62788"/>
    <cellStyle name="SubTotalNumber 2 2 3 6" xfId="62789"/>
    <cellStyle name="SubTotalNumber 2 2 3 6 2" xfId="62790"/>
    <cellStyle name="SubTotalNumber 2 2 3 7" xfId="62791"/>
    <cellStyle name="SubTotalNumber 2 2 4" xfId="62792"/>
    <cellStyle name="SubTotalNumber 2 2 4 2" xfId="62793"/>
    <cellStyle name="SubTotalNumber 2 2 4 2 2" xfId="62794"/>
    <cellStyle name="SubTotalNumber 2 2 4 3" xfId="62795"/>
    <cellStyle name="SubTotalNumber 2 2 4 3 2" xfId="62796"/>
    <cellStyle name="SubTotalNumber 2 2 4 4" xfId="62797"/>
    <cellStyle name="SubTotalNumber 2 2 4 4 2" xfId="62798"/>
    <cellStyle name="SubTotalNumber 2 2 4 5" xfId="62799"/>
    <cellStyle name="SubTotalNumber 2 2 4 5 2" xfId="62800"/>
    <cellStyle name="SubTotalNumber 2 2 4 6" xfId="62801"/>
    <cellStyle name="SubTotalNumber 2 2 4 6 2" xfId="62802"/>
    <cellStyle name="SubTotalNumber 2 2 4 7" xfId="62803"/>
    <cellStyle name="SubTotalNumber 2 2 5" xfId="62804"/>
    <cellStyle name="SubTotalNumber 2 2 5 2" xfId="62805"/>
    <cellStyle name="SubTotalNumber 2 2 5 2 2" xfId="62806"/>
    <cellStyle name="SubTotalNumber 2 2 5 3" xfId="62807"/>
    <cellStyle name="SubTotalNumber 2 2 5 3 2" xfId="62808"/>
    <cellStyle name="SubTotalNumber 2 2 5 4" xfId="62809"/>
    <cellStyle name="SubTotalNumber 2 2 5 4 2" xfId="62810"/>
    <cellStyle name="SubTotalNumber 2 2 5 5" xfId="62811"/>
    <cellStyle name="SubTotalNumber 2 2 5 5 2" xfId="62812"/>
    <cellStyle name="SubTotalNumber 2 2 5 6" xfId="62813"/>
    <cellStyle name="SubTotalNumber 2 2 5 6 2" xfId="62814"/>
    <cellStyle name="SubTotalNumber 2 2 5 7" xfId="62815"/>
    <cellStyle name="SubTotalNumber 2 2 6" xfId="62816"/>
    <cellStyle name="SubTotalNumber 2 2 6 2" xfId="62817"/>
    <cellStyle name="SubTotalNumber 2 2 7" xfId="62818"/>
    <cellStyle name="SubTotalNumber 2 2 7 2" xfId="62819"/>
    <cellStyle name="SubTotalNumber 2 2 8" xfId="62820"/>
    <cellStyle name="SubTotalNumber 2 2 8 2" xfId="62821"/>
    <cellStyle name="SubTotalNumber 2 2 9" xfId="62822"/>
    <cellStyle name="SubTotalNumber 2 2 9 2" xfId="62823"/>
    <cellStyle name="SubTotalNumber 2 3" xfId="62824"/>
    <cellStyle name="SubTotalNumber 2 3 10" xfId="62825"/>
    <cellStyle name="SubTotalNumber 2 3 2" xfId="62826"/>
    <cellStyle name="SubTotalNumber 2 3 2 2" xfId="62827"/>
    <cellStyle name="SubTotalNumber 2 3 2 2 2" xfId="62828"/>
    <cellStyle name="SubTotalNumber 2 3 2 3" xfId="62829"/>
    <cellStyle name="SubTotalNumber 2 3 2 3 2" xfId="62830"/>
    <cellStyle name="SubTotalNumber 2 3 2 4" xfId="62831"/>
    <cellStyle name="SubTotalNumber 2 3 2 4 2" xfId="62832"/>
    <cellStyle name="SubTotalNumber 2 3 2 5" xfId="62833"/>
    <cellStyle name="SubTotalNumber 2 3 2 5 2" xfId="62834"/>
    <cellStyle name="SubTotalNumber 2 3 2 6" xfId="62835"/>
    <cellStyle name="SubTotalNumber 2 3 2 6 2" xfId="62836"/>
    <cellStyle name="SubTotalNumber 2 3 2 7" xfId="62837"/>
    <cellStyle name="SubTotalNumber 2 3 3" xfId="62838"/>
    <cellStyle name="SubTotalNumber 2 3 3 2" xfId="62839"/>
    <cellStyle name="SubTotalNumber 2 3 3 2 2" xfId="62840"/>
    <cellStyle name="SubTotalNumber 2 3 3 3" xfId="62841"/>
    <cellStyle name="SubTotalNumber 2 3 3 3 2" xfId="62842"/>
    <cellStyle name="SubTotalNumber 2 3 3 4" xfId="62843"/>
    <cellStyle name="SubTotalNumber 2 3 3 4 2" xfId="62844"/>
    <cellStyle name="SubTotalNumber 2 3 3 5" xfId="62845"/>
    <cellStyle name="SubTotalNumber 2 3 3 5 2" xfId="62846"/>
    <cellStyle name="SubTotalNumber 2 3 3 6" xfId="62847"/>
    <cellStyle name="SubTotalNumber 2 3 3 6 2" xfId="62848"/>
    <cellStyle name="SubTotalNumber 2 3 3 7" xfId="62849"/>
    <cellStyle name="SubTotalNumber 2 3 4" xfId="62850"/>
    <cellStyle name="SubTotalNumber 2 3 4 2" xfId="62851"/>
    <cellStyle name="SubTotalNumber 2 3 4 2 2" xfId="62852"/>
    <cellStyle name="SubTotalNumber 2 3 4 3" xfId="62853"/>
    <cellStyle name="SubTotalNumber 2 3 4 3 2" xfId="62854"/>
    <cellStyle name="SubTotalNumber 2 3 4 4" xfId="62855"/>
    <cellStyle name="SubTotalNumber 2 3 4 4 2" xfId="62856"/>
    <cellStyle name="SubTotalNumber 2 3 4 5" xfId="62857"/>
    <cellStyle name="SubTotalNumber 2 3 4 5 2" xfId="62858"/>
    <cellStyle name="SubTotalNumber 2 3 4 6" xfId="62859"/>
    <cellStyle name="SubTotalNumber 2 3 4 6 2" xfId="62860"/>
    <cellStyle name="SubTotalNumber 2 3 4 7" xfId="62861"/>
    <cellStyle name="SubTotalNumber 2 3 5" xfId="62862"/>
    <cellStyle name="SubTotalNumber 2 3 5 2" xfId="62863"/>
    <cellStyle name="SubTotalNumber 2 3 6" xfId="62864"/>
    <cellStyle name="SubTotalNumber 2 3 6 2" xfId="62865"/>
    <cellStyle name="SubTotalNumber 2 3 7" xfId="62866"/>
    <cellStyle name="SubTotalNumber 2 3 7 2" xfId="62867"/>
    <cellStyle name="SubTotalNumber 2 3 8" xfId="62868"/>
    <cellStyle name="SubTotalNumber 2 3 8 2" xfId="62869"/>
    <cellStyle name="SubTotalNumber 2 3 9" xfId="62870"/>
    <cellStyle name="SubTotalNumber 2 3 9 2" xfId="62871"/>
    <cellStyle name="SubTotalNumber 2 4" xfId="62872"/>
    <cellStyle name="SubTotalNumber 2 4 2" xfId="62873"/>
    <cellStyle name="SubTotalNumber 2 4 2 2" xfId="62874"/>
    <cellStyle name="SubTotalNumber 2 4 3" xfId="62875"/>
    <cellStyle name="SubTotalNumber 2 4 3 2" xfId="62876"/>
    <cellStyle name="SubTotalNumber 2 4 4" xfId="62877"/>
    <cellStyle name="SubTotalNumber 2 4 4 2" xfId="62878"/>
    <cellStyle name="SubTotalNumber 2 4 5" xfId="62879"/>
    <cellStyle name="SubTotalNumber 2 4 5 2" xfId="62880"/>
    <cellStyle name="SubTotalNumber 2 4 6" xfId="62881"/>
    <cellStyle name="SubTotalNumber 2 4 6 2" xfId="62882"/>
    <cellStyle name="SubTotalNumber 2 4 7" xfId="62883"/>
    <cellStyle name="SubTotalNumber 2 5" xfId="62884"/>
    <cellStyle name="SubTotalNumber 2 5 2" xfId="62885"/>
    <cellStyle name="SubTotalNumber 2 5 2 2" xfId="62886"/>
    <cellStyle name="SubTotalNumber 2 5 3" xfId="62887"/>
    <cellStyle name="SubTotalNumber 2 5 3 2" xfId="62888"/>
    <cellStyle name="SubTotalNumber 2 5 4" xfId="62889"/>
    <cellStyle name="SubTotalNumber 2 5 4 2" xfId="62890"/>
    <cellStyle name="SubTotalNumber 2 5 5" xfId="62891"/>
    <cellStyle name="SubTotalNumber 2 5 5 2" xfId="62892"/>
    <cellStyle name="SubTotalNumber 2 5 6" xfId="62893"/>
    <cellStyle name="SubTotalNumber 2 5 6 2" xfId="62894"/>
    <cellStyle name="SubTotalNumber 2 5 7" xfId="62895"/>
    <cellStyle name="SubTotalNumber 2 6" xfId="62896"/>
    <cellStyle name="SubTotalNumber 2 6 2" xfId="62897"/>
    <cellStyle name="SubTotalNumber 2 6 2 2" xfId="62898"/>
    <cellStyle name="SubTotalNumber 2 6 3" xfId="62899"/>
    <cellStyle name="SubTotalNumber 2 6 3 2" xfId="62900"/>
    <cellStyle name="SubTotalNumber 2 6 4" xfId="62901"/>
    <cellStyle name="SubTotalNumber 2 6 4 2" xfId="62902"/>
    <cellStyle name="SubTotalNumber 2 6 5" xfId="62903"/>
    <cellStyle name="SubTotalNumber 2 6 5 2" xfId="62904"/>
    <cellStyle name="SubTotalNumber 2 6 6" xfId="62905"/>
    <cellStyle name="SubTotalNumber 2 6 6 2" xfId="62906"/>
    <cellStyle name="SubTotalNumber 2 6 7" xfId="62907"/>
    <cellStyle name="SubTotalNumber 2 7" xfId="62908"/>
    <cellStyle name="SubTotalNumber 2 7 2" xfId="62909"/>
    <cellStyle name="SubTotalNumber 2 8" xfId="62910"/>
    <cellStyle name="SubTotalNumber 2 8 2" xfId="62911"/>
    <cellStyle name="SubTotalNumber 2 9" xfId="62912"/>
    <cellStyle name="SubTotalNumber 2 9 2" xfId="62913"/>
    <cellStyle name="SubTotalNumber 20" xfId="62914"/>
    <cellStyle name="SubTotalNumber 21" xfId="62915"/>
    <cellStyle name="SubTotalNumber 3" xfId="62916"/>
    <cellStyle name="SubTotalNumber 3 10" xfId="62917"/>
    <cellStyle name="SubTotalNumber 3 10 2" xfId="62918"/>
    <cellStyle name="SubTotalNumber 3 11" xfId="62919"/>
    <cellStyle name="SubTotalNumber 3 12" xfId="62920"/>
    <cellStyle name="SubTotalNumber 3 13" xfId="62921"/>
    <cellStyle name="SubTotalNumber 3 14" xfId="62922"/>
    <cellStyle name="SubTotalNumber 3 15" xfId="62923"/>
    <cellStyle name="SubTotalNumber 3 2" xfId="62924"/>
    <cellStyle name="SubTotalNumber 3 2 10" xfId="62925"/>
    <cellStyle name="SubTotalNumber 3 2 11" xfId="62926"/>
    <cellStyle name="SubTotalNumber 3 2 12" xfId="62927"/>
    <cellStyle name="SubTotalNumber 3 2 13" xfId="62928"/>
    <cellStyle name="SubTotalNumber 3 2 14" xfId="62929"/>
    <cellStyle name="SubTotalNumber 3 2 2" xfId="62930"/>
    <cellStyle name="SubTotalNumber 3 2 2 10" xfId="62931"/>
    <cellStyle name="SubTotalNumber 3 2 2 2" xfId="62932"/>
    <cellStyle name="SubTotalNumber 3 2 2 2 2" xfId="62933"/>
    <cellStyle name="SubTotalNumber 3 2 2 2 2 2" xfId="62934"/>
    <cellStyle name="SubTotalNumber 3 2 2 2 3" xfId="62935"/>
    <cellStyle name="SubTotalNumber 3 2 2 2 3 2" xfId="62936"/>
    <cellStyle name="SubTotalNumber 3 2 2 2 4" xfId="62937"/>
    <cellStyle name="SubTotalNumber 3 2 2 2 4 2" xfId="62938"/>
    <cellStyle name="SubTotalNumber 3 2 2 2 5" xfId="62939"/>
    <cellStyle name="SubTotalNumber 3 2 2 2 5 2" xfId="62940"/>
    <cellStyle name="SubTotalNumber 3 2 2 2 6" xfId="62941"/>
    <cellStyle name="SubTotalNumber 3 2 2 2 6 2" xfId="62942"/>
    <cellStyle name="SubTotalNumber 3 2 2 2 7" xfId="62943"/>
    <cellStyle name="SubTotalNumber 3 2 2 3" xfId="62944"/>
    <cellStyle name="SubTotalNumber 3 2 2 3 2" xfId="62945"/>
    <cellStyle name="SubTotalNumber 3 2 2 3 2 2" xfId="62946"/>
    <cellStyle name="SubTotalNumber 3 2 2 3 3" xfId="62947"/>
    <cellStyle name="SubTotalNumber 3 2 2 3 3 2" xfId="62948"/>
    <cellStyle name="SubTotalNumber 3 2 2 3 4" xfId="62949"/>
    <cellStyle name="SubTotalNumber 3 2 2 3 4 2" xfId="62950"/>
    <cellStyle name="SubTotalNumber 3 2 2 3 5" xfId="62951"/>
    <cellStyle name="SubTotalNumber 3 2 2 3 5 2" xfId="62952"/>
    <cellStyle name="SubTotalNumber 3 2 2 3 6" xfId="62953"/>
    <cellStyle name="SubTotalNumber 3 2 2 3 6 2" xfId="62954"/>
    <cellStyle name="SubTotalNumber 3 2 2 3 7" xfId="62955"/>
    <cellStyle name="SubTotalNumber 3 2 2 4" xfId="62956"/>
    <cellStyle name="SubTotalNumber 3 2 2 4 2" xfId="62957"/>
    <cellStyle name="SubTotalNumber 3 2 2 4 2 2" xfId="62958"/>
    <cellStyle name="SubTotalNumber 3 2 2 4 3" xfId="62959"/>
    <cellStyle name="SubTotalNumber 3 2 2 4 3 2" xfId="62960"/>
    <cellStyle name="SubTotalNumber 3 2 2 4 4" xfId="62961"/>
    <cellStyle name="SubTotalNumber 3 2 2 4 4 2" xfId="62962"/>
    <cellStyle name="SubTotalNumber 3 2 2 4 5" xfId="62963"/>
    <cellStyle name="SubTotalNumber 3 2 2 4 5 2" xfId="62964"/>
    <cellStyle name="SubTotalNumber 3 2 2 4 6" xfId="62965"/>
    <cellStyle name="SubTotalNumber 3 2 2 4 6 2" xfId="62966"/>
    <cellStyle name="SubTotalNumber 3 2 2 4 7" xfId="62967"/>
    <cellStyle name="SubTotalNumber 3 2 2 5" xfId="62968"/>
    <cellStyle name="SubTotalNumber 3 2 2 5 2" xfId="62969"/>
    <cellStyle name="SubTotalNumber 3 2 2 6" xfId="62970"/>
    <cellStyle name="SubTotalNumber 3 2 2 6 2" xfId="62971"/>
    <cellStyle name="SubTotalNumber 3 2 2 7" xfId="62972"/>
    <cellStyle name="SubTotalNumber 3 2 2 7 2" xfId="62973"/>
    <cellStyle name="SubTotalNumber 3 2 2 8" xfId="62974"/>
    <cellStyle name="SubTotalNumber 3 2 2 8 2" xfId="62975"/>
    <cellStyle name="SubTotalNumber 3 2 2 9" xfId="62976"/>
    <cellStyle name="SubTotalNumber 3 2 2 9 2" xfId="62977"/>
    <cellStyle name="SubTotalNumber 3 2 3" xfId="62978"/>
    <cellStyle name="SubTotalNumber 3 2 3 2" xfId="62979"/>
    <cellStyle name="SubTotalNumber 3 2 3 2 2" xfId="62980"/>
    <cellStyle name="SubTotalNumber 3 2 3 3" xfId="62981"/>
    <cellStyle name="SubTotalNumber 3 2 3 3 2" xfId="62982"/>
    <cellStyle name="SubTotalNumber 3 2 3 4" xfId="62983"/>
    <cellStyle name="SubTotalNumber 3 2 3 4 2" xfId="62984"/>
    <cellStyle name="SubTotalNumber 3 2 3 5" xfId="62985"/>
    <cellStyle name="SubTotalNumber 3 2 3 5 2" xfId="62986"/>
    <cellStyle name="SubTotalNumber 3 2 3 6" xfId="62987"/>
    <cellStyle name="SubTotalNumber 3 2 3 6 2" xfId="62988"/>
    <cellStyle name="SubTotalNumber 3 2 3 7" xfId="62989"/>
    <cellStyle name="SubTotalNumber 3 2 4" xfId="62990"/>
    <cellStyle name="SubTotalNumber 3 2 4 2" xfId="62991"/>
    <cellStyle name="SubTotalNumber 3 2 4 2 2" xfId="62992"/>
    <cellStyle name="SubTotalNumber 3 2 4 3" xfId="62993"/>
    <cellStyle name="SubTotalNumber 3 2 4 3 2" xfId="62994"/>
    <cellStyle name="SubTotalNumber 3 2 4 4" xfId="62995"/>
    <cellStyle name="SubTotalNumber 3 2 4 4 2" xfId="62996"/>
    <cellStyle name="SubTotalNumber 3 2 4 5" xfId="62997"/>
    <cellStyle name="SubTotalNumber 3 2 4 5 2" xfId="62998"/>
    <cellStyle name="SubTotalNumber 3 2 4 6" xfId="62999"/>
    <cellStyle name="SubTotalNumber 3 2 4 6 2" xfId="63000"/>
    <cellStyle name="SubTotalNumber 3 2 4 7" xfId="63001"/>
    <cellStyle name="SubTotalNumber 3 2 5" xfId="63002"/>
    <cellStyle name="SubTotalNumber 3 2 5 2" xfId="63003"/>
    <cellStyle name="SubTotalNumber 3 2 5 2 2" xfId="63004"/>
    <cellStyle name="SubTotalNumber 3 2 5 3" xfId="63005"/>
    <cellStyle name="SubTotalNumber 3 2 5 3 2" xfId="63006"/>
    <cellStyle name="SubTotalNumber 3 2 5 4" xfId="63007"/>
    <cellStyle name="SubTotalNumber 3 2 5 4 2" xfId="63008"/>
    <cellStyle name="SubTotalNumber 3 2 5 5" xfId="63009"/>
    <cellStyle name="SubTotalNumber 3 2 5 5 2" xfId="63010"/>
    <cellStyle name="SubTotalNumber 3 2 5 6" xfId="63011"/>
    <cellStyle name="SubTotalNumber 3 2 5 6 2" xfId="63012"/>
    <cellStyle name="SubTotalNumber 3 2 5 7" xfId="63013"/>
    <cellStyle name="SubTotalNumber 3 2 6" xfId="63014"/>
    <cellStyle name="SubTotalNumber 3 2 6 2" xfId="63015"/>
    <cellStyle name="SubTotalNumber 3 2 7" xfId="63016"/>
    <cellStyle name="SubTotalNumber 3 2 7 2" xfId="63017"/>
    <cellStyle name="SubTotalNumber 3 2 8" xfId="63018"/>
    <cellStyle name="SubTotalNumber 3 2 8 2" xfId="63019"/>
    <cellStyle name="SubTotalNumber 3 2 9" xfId="63020"/>
    <cellStyle name="SubTotalNumber 3 2 9 2" xfId="63021"/>
    <cellStyle name="SubTotalNumber 3 3" xfId="63022"/>
    <cellStyle name="SubTotalNumber 3 3 10" xfId="63023"/>
    <cellStyle name="SubTotalNumber 3 3 2" xfId="63024"/>
    <cellStyle name="SubTotalNumber 3 3 2 2" xfId="63025"/>
    <cellStyle name="SubTotalNumber 3 3 2 2 2" xfId="63026"/>
    <cellStyle name="SubTotalNumber 3 3 2 3" xfId="63027"/>
    <cellStyle name="SubTotalNumber 3 3 2 3 2" xfId="63028"/>
    <cellStyle name="SubTotalNumber 3 3 2 4" xfId="63029"/>
    <cellStyle name="SubTotalNumber 3 3 2 4 2" xfId="63030"/>
    <cellStyle name="SubTotalNumber 3 3 2 5" xfId="63031"/>
    <cellStyle name="SubTotalNumber 3 3 2 5 2" xfId="63032"/>
    <cellStyle name="SubTotalNumber 3 3 2 6" xfId="63033"/>
    <cellStyle name="SubTotalNumber 3 3 2 6 2" xfId="63034"/>
    <cellStyle name="SubTotalNumber 3 3 2 7" xfId="63035"/>
    <cellStyle name="SubTotalNumber 3 3 3" xfId="63036"/>
    <cellStyle name="SubTotalNumber 3 3 3 2" xfId="63037"/>
    <cellStyle name="SubTotalNumber 3 3 3 2 2" xfId="63038"/>
    <cellStyle name="SubTotalNumber 3 3 3 3" xfId="63039"/>
    <cellStyle name="SubTotalNumber 3 3 3 3 2" xfId="63040"/>
    <cellStyle name="SubTotalNumber 3 3 3 4" xfId="63041"/>
    <cellStyle name="SubTotalNumber 3 3 3 4 2" xfId="63042"/>
    <cellStyle name="SubTotalNumber 3 3 3 5" xfId="63043"/>
    <cellStyle name="SubTotalNumber 3 3 3 5 2" xfId="63044"/>
    <cellStyle name="SubTotalNumber 3 3 3 6" xfId="63045"/>
    <cellStyle name="SubTotalNumber 3 3 3 6 2" xfId="63046"/>
    <cellStyle name="SubTotalNumber 3 3 3 7" xfId="63047"/>
    <cellStyle name="SubTotalNumber 3 3 4" xfId="63048"/>
    <cellStyle name="SubTotalNumber 3 3 4 2" xfId="63049"/>
    <cellStyle name="SubTotalNumber 3 3 4 2 2" xfId="63050"/>
    <cellStyle name="SubTotalNumber 3 3 4 3" xfId="63051"/>
    <cellStyle name="SubTotalNumber 3 3 4 3 2" xfId="63052"/>
    <cellStyle name="SubTotalNumber 3 3 4 4" xfId="63053"/>
    <cellStyle name="SubTotalNumber 3 3 4 4 2" xfId="63054"/>
    <cellStyle name="SubTotalNumber 3 3 4 5" xfId="63055"/>
    <cellStyle name="SubTotalNumber 3 3 4 5 2" xfId="63056"/>
    <cellStyle name="SubTotalNumber 3 3 4 6" xfId="63057"/>
    <cellStyle name="SubTotalNumber 3 3 4 6 2" xfId="63058"/>
    <cellStyle name="SubTotalNumber 3 3 4 7" xfId="63059"/>
    <cellStyle name="SubTotalNumber 3 3 5" xfId="63060"/>
    <cellStyle name="SubTotalNumber 3 3 5 2" xfId="63061"/>
    <cellStyle name="SubTotalNumber 3 3 6" xfId="63062"/>
    <cellStyle name="SubTotalNumber 3 3 6 2" xfId="63063"/>
    <cellStyle name="SubTotalNumber 3 3 7" xfId="63064"/>
    <cellStyle name="SubTotalNumber 3 3 7 2" xfId="63065"/>
    <cellStyle name="SubTotalNumber 3 3 8" xfId="63066"/>
    <cellStyle name="SubTotalNumber 3 3 8 2" xfId="63067"/>
    <cellStyle name="SubTotalNumber 3 3 9" xfId="63068"/>
    <cellStyle name="SubTotalNumber 3 3 9 2" xfId="63069"/>
    <cellStyle name="SubTotalNumber 3 4" xfId="63070"/>
    <cellStyle name="SubTotalNumber 3 4 2" xfId="63071"/>
    <cellStyle name="SubTotalNumber 3 4 2 2" xfId="63072"/>
    <cellStyle name="SubTotalNumber 3 4 3" xfId="63073"/>
    <cellStyle name="SubTotalNumber 3 4 3 2" xfId="63074"/>
    <cellStyle name="SubTotalNumber 3 4 4" xfId="63075"/>
    <cellStyle name="SubTotalNumber 3 4 4 2" xfId="63076"/>
    <cellStyle name="SubTotalNumber 3 4 5" xfId="63077"/>
    <cellStyle name="SubTotalNumber 3 4 5 2" xfId="63078"/>
    <cellStyle name="SubTotalNumber 3 4 6" xfId="63079"/>
    <cellStyle name="SubTotalNumber 3 4 6 2" xfId="63080"/>
    <cellStyle name="SubTotalNumber 3 4 7" xfId="63081"/>
    <cellStyle name="SubTotalNumber 3 5" xfId="63082"/>
    <cellStyle name="SubTotalNumber 3 5 2" xfId="63083"/>
    <cellStyle name="SubTotalNumber 3 5 2 2" xfId="63084"/>
    <cellStyle name="SubTotalNumber 3 5 3" xfId="63085"/>
    <cellStyle name="SubTotalNumber 3 5 3 2" xfId="63086"/>
    <cellStyle name="SubTotalNumber 3 5 4" xfId="63087"/>
    <cellStyle name="SubTotalNumber 3 5 4 2" xfId="63088"/>
    <cellStyle name="SubTotalNumber 3 5 5" xfId="63089"/>
    <cellStyle name="SubTotalNumber 3 5 5 2" xfId="63090"/>
    <cellStyle name="SubTotalNumber 3 5 6" xfId="63091"/>
    <cellStyle name="SubTotalNumber 3 5 6 2" xfId="63092"/>
    <cellStyle name="SubTotalNumber 3 5 7" xfId="63093"/>
    <cellStyle name="SubTotalNumber 3 6" xfId="63094"/>
    <cellStyle name="SubTotalNumber 3 6 2" xfId="63095"/>
    <cellStyle name="SubTotalNumber 3 6 2 2" xfId="63096"/>
    <cellStyle name="SubTotalNumber 3 6 3" xfId="63097"/>
    <cellStyle name="SubTotalNumber 3 6 3 2" xfId="63098"/>
    <cellStyle name="SubTotalNumber 3 6 4" xfId="63099"/>
    <cellStyle name="SubTotalNumber 3 6 4 2" xfId="63100"/>
    <cellStyle name="SubTotalNumber 3 6 5" xfId="63101"/>
    <cellStyle name="SubTotalNumber 3 6 5 2" xfId="63102"/>
    <cellStyle name="SubTotalNumber 3 6 6" xfId="63103"/>
    <cellStyle name="SubTotalNumber 3 6 6 2" xfId="63104"/>
    <cellStyle name="SubTotalNumber 3 6 7" xfId="63105"/>
    <cellStyle name="SubTotalNumber 3 7" xfId="63106"/>
    <cellStyle name="SubTotalNumber 3 7 2" xfId="63107"/>
    <cellStyle name="SubTotalNumber 3 8" xfId="63108"/>
    <cellStyle name="SubTotalNumber 3 8 2" xfId="63109"/>
    <cellStyle name="SubTotalNumber 3 9" xfId="63110"/>
    <cellStyle name="SubTotalNumber 3 9 2" xfId="63111"/>
    <cellStyle name="SubTotalNumber 4" xfId="63112"/>
    <cellStyle name="SubTotalNumber 4 10" xfId="63113"/>
    <cellStyle name="SubTotalNumber 4 10 2" xfId="63114"/>
    <cellStyle name="SubTotalNumber 4 11" xfId="63115"/>
    <cellStyle name="SubTotalNumber 4 12" xfId="63116"/>
    <cellStyle name="SubTotalNumber 4 13" xfId="63117"/>
    <cellStyle name="SubTotalNumber 4 14" xfId="63118"/>
    <cellStyle name="SubTotalNumber 4 15" xfId="63119"/>
    <cellStyle name="SubTotalNumber 4 2" xfId="63120"/>
    <cellStyle name="SubTotalNumber 4 2 10" xfId="63121"/>
    <cellStyle name="SubTotalNumber 4 2 11" xfId="63122"/>
    <cellStyle name="SubTotalNumber 4 2 12" xfId="63123"/>
    <cellStyle name="SubTotalNumber 4 2 13" xfId="63124"/>
    <cellStyle name="SubTotalNumber 4 2 14" xfId="63125"/>
    <cellStyle name="SubTotalNumber 4 2 2" xfId="63126"/>
    <cellStyle name="SubTotalNumber 4 2 2 10" xfId="63127"/>
    <cellStyle name="SubTotalNumber 4 2 2 2" xfId="63128"/>
    <cellStyle name="SubTotalNumber 4 2 2 2 2" xfId="63129"/>
    <cellStyle name="SubTotalNumber 4 2 2 2 2 2" xfId="63130"/>
    <cellStyle name="SubTotalNumber 4 2 2 2 3" xfId="63131"/>
    <cellStyle name="SubTotalNumber 4 2 2 2 3 2" xfId="63132"/>
    <cellStyle name="SubTotalNumber 4 2 2 2 4" xfId="63133"/>
    <cellStyle name="SubTotalNumber 4 2 2 2 4 2" xfId="63134"/>
    <cellStyle name="SubTotalNumber 4 2 2 2 5" xfId="63135"/>
    <cellStyle name="SubTotalNumber 4 2 2 2 5 2" xfId="63136"/>
    <cellStyle name="SubTotalNumber 4 2 2 2 6" xfId="63137"/>
    <cellStyle name="SubTotalNumber 4 2 2 2 6 2" xfId="63138"/>
    <cellStyle name="SubTotalNumber 4 2 2 2 7" xfId="63139"/>
    <cellStyle name="SubTotalNumber 4 2 2 3" xfId="63140"/>
    <cellStyle name="SubTotalNumber 4 2 2 3 2" xfId="63141"/>
    <cellStyle name="SubTotalNumber 4 2 2 3 2 2" xfId="63142"/>
    <cellStyle name="SubTotalNumber 4 2 2 3 3" xfId="63143"/>
    <cellStyle name="SubTotalNumber 4 2 2 3 3 2" xfId="63144"/>
    <cellStyle name="SubTotalNumber 4 2 2 3 4" xfId="63145"/>
    <cellStyle name="SubTotalNumber 4 2 2 3 4 2" xfId="63146"/>
    <cellStyle name="SubTotalNumber 4 2 2 3 5" xfId="63147"/>
    <cellStyle name="SubTotalNumber 4 2 2 3 5 2" xfId="63148"/>
    <cellStyle name="SubTotalNumber 4 2 2 3 6" xfId="63149"/>
    <cellStyle name="SubTotalNumber 4 2 2 3 6 2" xfId="63150"/>
    <cellStyle name="SubTotalNumber 4 2 2 3 7" xfId="63151"/>
    <cellStyle name="SubTotalNumber 4 2 2 4" xfId="63152"/>
    <cellStyle name="SubTotalNumber 4 2 2 4 2" xfId="63153"/>
    <cellStyle name="SubTotalNumber 4 2 2 4 2 2" xfId="63154"/>
    <cellStyle name="SubTotalNumber 4 2 2 4 3" xfId="63155"/>
    <cellStyle name="SubTotalNumber 4 2 2 4 3 2" xfId="63156"/>
    <cellStyle name="SubTotalNumber 4 2 2 4 4" xfId="63157"/>
    <cellStyle name="SubTotalNumber 4 2 2 4 4 2" xfId="63158"/>
    <cellStyle name="SubTotalNumber 4 2 2 4 5" xfId="63159"/>
    <cellStyle name="SubTotalNumber 4 2 2 4 5 2" xfId="63160"/>
    <cellStyle name="SubTotalNumber 4 2 2 4 6" xfId="63161"/>
    <cellStyle name="SubTotalNumber 4 2 2 4 6 2" xfId="63162"/>
    <cellStyle name="SubTotalNumber 4 2 2 4 7" xfId="63163"/>
    <cellStyle name="SubTotalNumber 4 2 2 5" xfId="63164"/>
    <cellStyle name="SubTotalNumber 4 2 2 5 2" xfId="63165"/>
    <cellStyle name="SubTotalNumber 4 2 2 6" xfId="63166"/>
    <cellStyle name="SubTotalNumber 4 2 2 6 2" xfId="63167"/>
    <cellStyle name="SubTotalNumber 4 2 2 7" xfId="63168"/>
    <cellStyle name="SubTotalNumber 4 2 2 7 2" xfId="63169"/>
    <cellStyle name="SubTotalNumber 4 2 2 8" xfId="63170"/>
    <cellStyle name="SubTotalNumber 4 2 2 8 2" xfId="63171"/>
    <cellStyle name="SubTotalNumber 4 2 2 9" xfId="63172"/>
    <cellStyle name="SubTotalNumber 4 2 2 9 2" xfId="63173"/>
    <cellStyle name="SubTotalNumber 4 2 3" xfId="63174"/>
    <cellStyle name="SubTotalNumber 4 2 3 2" xfId="63175"/>
    <cellStyle name="SubTotalNumber 4 2 3 2 2" xfId="63176"/>
    <cellStyle name="SubTotalNumber 4 2 3 3" xfId="63177"/>
    <cellStyle name="SubTotalNumber 4 2 3 3 2" xfId="63178"/>
    <cellStyle name="SubTotalNumber 4 2 3 4" xfId="63179"/>
    <cellStyle name="SubTotalNumber 4 2 3 4 2" xfId="63180"/>
    <cellStyle name="SubTotalNumber 4 2 3 5" xfId="63181"/>
    <cellStyle name="SubTotalNumber 4 2 3 5 2" xfId="63182"/>
    <cellStyle name="SubTotalNumber 4 2 3 6" xfId="63183"/>
    <cellStyle name="SubTotalNumber 4 2 3 6 2" xfId="63184"/>
    <cellStyle name="SubTotalNumber 4 2 3 7" xfId="63185"/>
    <cellStyle name="SubTotalNumber 4 2 4" xfId="63186"/>
    <cellStyle name="SubTotalNumber 4 2 4 2" xfId="63187"/>
    <cellStyle name="SubTotalNumber 4 2 4 2 2" xfId="63188"/>
    <cellStyle name="SubTotalNumber 4 2 4 3" xfId="63189"/>
    <cellStyle name="SubTotalNumber 4 2 4 3 2" xfId="63190"/>
    <cellStyle name="SubTotalNumber 4 2 4 4" xfId="63191"/>
    <cellStyle name="SubTotalNumber 4 2 4 4 2" xfId="63192"/>
    <cellStyle name="SubTotalNumber 4 2 4 5" xfId="63193"/>
    <cellStyle name="SubTotalNumber 4 2 4 5 2" xfId="63194"/>
    <cellStyle name="SubTotalNumber 4 2 4 6" xfId="63195"/>
    <cellStyle name="SubTotalNumber 4 2 4 6 2" xfId="63196"/>
    <cellStyle name="SubTotalNumber 4 2 4 7" xfId="63197"/>
    <cellStyle name="SubTotalNumber 4 2 5" xfId="63198"/>
    <cellStyle name="SubTotalNumber 4 2 5 2" xfId="63199"/>
    <cellStyle name="SubTotalNumber 4 2 5 2 2" xfId="63200"/>
    <cellStyle name="SubTotalNumber 4 2 5 3" xfId="63201"/>
    <cellStyle name="SubTotalNumber 4 2 5 3 2" xfId="63202"/>
    <cellStyle name="SubTotalNumber 4 2 5 4" xfId="63203"/>
    <cellStyle name="SubTotalNumber 4 2 5 4 2" xfId="63204"/>
    <cellStyle name="SubTotalNumber 4 2 5 5" xfId="63205"/>
    <cellStyle name="SubTotalNumber 4 2 5 5 2" xfId="63206"/>
    <cellStyle name="SubTotalNumber 4 2 5 6" xfId="63207"/>
    <cellStyle name="SubTotalNumber 4 2 5 6 2" xfId="63208"/>
    <cellStyle name="SubTotalNumber 4 2 5 7" xfId="63209"/>
    <cellStyle name="SubTotalNumber 4 2 6" xfId="63210"/>
    <cellStyle name="SubTotalNumber 4 2 6 2" xfId="63211"/>
    <cellStyle name="SubTotalNumber 4 2 7" xfId="63212"/>
    <cellStyle name="SubTotalNumber 4 2 7 2" xfId="63213"/>
    <cellStyle name="SubTotalNumber 4 2 8" xfId="63214"/>
    <cellStyle name="SubTotalNumber 4 2 8 2" xfId="63215"/>
    <cellStyle name="SubTotalNumber 4 2 9" xfId="63216"/>
    <cellStyle name="SubTotalNumber 4 2 9 2" xfId="63217"/>
    <cellStyle name="SubTotalNumber 4 3" xfId="63218"/>
    <cellStyle name="SubTotalNumber 4 3 10" xfId="63219"/>
    <cellStyle name="SubTotalNumber 4 3 2" xfId="63220"/>
    <cellStyle name="SubTotalNumber 4 3 2 2" xfId="63221"/>
    <cellStyle name="SubTotalNumber 4 3 2 2 2" xfId="63222"/>
    <cellStyle name="SubTotalNumber 4 3 2 3" xfId="63223"/>
    <cellStyle name="SubTotalNumber 4 3 2 3 2" xfId="63224"/>
    <cellStyle name="SubTotalNumber 4 3 2 4" xfId="63225"/>
    <cellStyle name="SubTotalNumber 4 3 2 4 2" xfId="63226"/>
    <cellStyle name="SubTotalNumber 4 3 2 5" xfId="63227"/>
    <cellStyle name="SubTotalNumber 4 3 2 5 2" xfId="63228"/>
    <cellStyle name="SubTotalNumber 4 3 2 6" xfId="63229"/>
    <cellStyle name="SubTotalNumber 4 3 2 6 2" xfId="63230"/>
    <cellStyle name="SubTotalNumber 4 3 2 7" xfId="63231"/>
    <cellStyle name="SubTotalNumber 4 3 3" xfId="63232"/>
    <cellStyle name="SubTotalNumber 4 3 3 2" xfId="63233"/>
    <cellStyle name="SubTotalNumber 4 3 3 2 2" xfId="63234"/>
    <cellStyle name="SubTotalNumber 4 3 3 3" xfId="63235"/>
    <cellStyle name="SubTotalNumber 4 3 3 3 2" xfId="63236"/>
    <cellStyle name="SubTotalNumber 4 3 3 4" xfId="63237"/>
    <cellStyle name="SubTotalNumber 4 3 3 4 2" xfId="63238"/>
    <cellStyle name="SubTotalNumber 4 3 3 5" xfId="63239"/>
    <cellStyle name="SubTotalNumber 4 3 3 5 2" xfId="63240"/>
    <cellStyle name="SubTotalNumber 4 3 3 6" xfId="63241"/>
    <cellStyle name="SubTotalNumber 4 3 3 6 2" xfId="63242"/>
    <cellStyle name="SubTotalNumber 4 3 3 7" xfId="63243"/>
    <cellStyle name="SubTotalNumber 4 3 4" xfId="63244"/>
    <cellStyle name="SubTotalNumber 4 3 4 2" xfId="63245"/>
    <cellStyle name="SubTotalNumber 4 3 4 2 2" xfId="63246"/>
    <cellStyle name="SubTotalNumber 4 3 4 3" xfId="63247"/>
    <cellStyle name="SubTotalNumber 4 3 4 3 2" xfId="63248"/>
    <cellStyle name="SubTotalNumber 4 3 4 4" xfId="63249"/>
    <cellStyle name="SubTotalNumber 4 3 4 4 2" xfId="63250"/>
    <cellStyle name="SubTotalNumber 4 3 4 5" xfId="63251"/>
    <cellStyle name="SubTotalNumber 4 3 4 5 2" xfId="63252"/>
    <cellStyle name="SubTotalNumber 4 3 4 6" xfId="63253"/>
    <cellStyle name="SubTotalNumber 4 3 4 6 2" xfId="63254"/>
    <cellStyle name="SubTotalNumber 4 3 4 7" xfId="63255"/>
    <cellStyle name="SubTotalNumber 4 3 5" xfId="63256"/>
    <cellStyle name="SubTotalNumber 4 3 5 2" xfId="63257"/>
    <cellStyle name="SubTotalNumber 4 3 6" xfId="63258"/>
    <cellStyle name="SubTotalNumber 4 3 6 2" xfId="63259"/>
    <cellStyle name="SubTotalNumber 4 3 7" xfId="63260"/>
    <cellStyle name="SubTotalNumber 4 3 7 2" xfId="63261"/>
    <cellStyle name="SubTotalNumber 4 3 8" xfId="63262"/>
    <cellStyle name="SubTotalNumber 4 3 8 2" xfId="63263"/>
    <cellStyle name="SubTotalNumber 4 3 9" xfId="63264"/>
    <cellStyle name="SubTotalNumber 4 3 9 2" xfId="63265"/>
    <cellStyle name="SubTotalNumber 4 4" xfId="63266"/>
    <cellStyle name="SubTotalNumber 4 4 2" xfId="63267"/>
    <cellStyle name="SubTotalNumber 4 4 2 2" xfId="63268"/>
    <cellStyle name="SubTotalNumber 4 4 3" xfId="63269"/>
    <cellStyle name="SubTotalNumber 4 4 3 2" xfId="63270"/>
    <cellStyle name="SubTotalNumber 4 4 4" xfId="63271"/>
    <cellStyle name="SubTotalNumber 4 4 4 2" xfId="63272"/>
    <cellStyle name="SubTotalNumber 4 4 5" xfId="63273"/>
    <cellStyle name="SubTotalNumber 4 4 5 2" xfId="63274"/>
    <cellStyle name="SubTotalNumber 4 4 6" xfId="63275"/>
    <cellStyle name="SubTotalNumber 4 4 6 2" xfId="63276"/>
    <cellStyle name="SubTotalNumber 4 4 7" xfId="63277"/>
    <cellStyle name="SubTotalNumber 4 5" xfId="63278"/>
    <cellStyle name="SubTotalNumber 4 5 2" xfId="63279"/>
    <cellStyle name="SubTotalNumber 4 5 2 2" xfId="63280"/>
    <cellStyle name="SubTotalNumber 4 5 3" xfId="63281"/>
    <cellStyle name="SubTotalNumber 4 5 3 2" xfId="63282"/>
    <cellStyle name="SubTotalNumber 4 5 4" xfId="63283"/>
    <cellStyle name="SubTotalNumber 4 5 4 2" xfId="63284"/>
    <cellStyle name="SubTotalNumber 4 5 5" xfId="63285"/>
    <cellStyle name="SubTotalNumber 4 5 5 2" xfId="63286"/>
    <cellStyle name="SubTotalNumber 4 5 6" xfId="63287"/>
    <cellStyle name="SubTotalNumber 4 5 6 2" xfId="63288"/>
    <cellStyle name="SubTotalNumber 4 5 7" xfId="63289"/>
    <cellStyle name="SubTotalNumber 4 6" xfId="63290"/>
    <cellStyle name="SubTotalNumber 4 6 2" xfId="63291"/>
    <cellStyle name="SubTotalNumber 4 6 2 2" xfId="63292"/>
    <cellStyle name="SubTotalNumber 4 6 3" xfId="63293"/>
    <cellStyle name="SubTotalNumber 4 6 3 2" xfId="63294"/>
    <cellStyle name="SubTotalNumber 4 6 4" xfId="63295"/>
    <cellStyle name="SubTotalNumber 4 6 4 2" xfId="63296"/>
    <cellStyle name="SubTotalNumber 4 6 5" xfId="63297"/>
    <cellStyle name="SubTotalNumber 4 6 5 2" xfId="63298"/>
    <cellStyle name="SubTotalNumber 4 6 6" xfId="63299"/>
    <cellStyle name="SubTotalNumber 4 6 6 2" xfId="63300"/>
    <cellStyle name="SubTotalNumber 4 6 7" xfId="63301"/>
    <cellStyle name="SubTotalNumber 4 7" xfId="63302"/>
    <cellStyle name="SubTotalNumber 4 7 2" xfId="63303"/>
    <cellStyle name="SubTotalNumber 4 8" xfId="63304"/>
    <cellStyle name="SubTotalNumber 4 8 2" xfId="63305"/>
    <cellStyle name="SubTotalNumber 4 9" xfId="63306"/>
    <cellStyle name="SubTotalNumber 4 9 2" xfId="63307"/>
    <cellStyle name="SubTotalNumber 5" xfId="63308"/>
    <cellStyle name="SubTotalNumber 5 10" xfId="63309"/>
    <cellStyle name="SubTotalNumber 5 10 2" xfId="63310"/>
    <cellStyle name="SubTotalNumber 5 11" xfId="63311"/>
    <cellStyle name="SubTotalNumber 5 12" xfId="63312"/>
    <cellStyle name="SubTotalNumber 5 13" xfId="63313"/>
    <cellStyle name="SubTotalNumber 5 14" xfId="63314"/>
    <cellStyle name="SubTotalNumber 5 15" xfId="63315"/>
    <cellStyle name="SubTotalNumber 5 2" xfId="63316"/>
    <cellStyle name="SubTotalNumber 5 2 10" xfId="63317"/>
    <cellStyle name="SubTotalNumber 5 2 11" xfId="63318"/>
    <cellStyle name="SubTotalNumber 5 2 12" xfId="63319"/>
    <cellStyle name="SubTotalNumber 5 2 13" xfId="63320"/>
    <cellStyle name="SubTotalNumber 5 2 14" xfId="63321"/>
    <cellStyle name="SubTotalNumber 5 2 2" xfId="63322"/>
    <cellStyle name="SubTotalNumber 5 2 2 10" xfId="63323"/>
    <cellStyle name="SubTotalNumber 5 2 2 2" xfId="63324"/>
    <cellStyle name="SubTotalNumber 5 2 2 2 2" xfId="63325"/>
    <cellStyle name="SubTotalNumber 5 2 2 2 2 2" xfId="63326"/>
    <cellStyle name="SubTotalNumber 5 2 2 2 3" xfId="63327"/>
    <cellStyle name="SubTotalNumber 5 2 2 2 3 2" xfId="63328"/>
    <cellStyle name="SubTotalNumber 5 2 2 2 4" xfId="63329"/>
    <cellStyle name="SubTotalNumber 5 2 2 2 4 2" xfId="63330"/>
    <cellStyle name="SubTotalNumber 5 2 2 2 5" xfId="63331"/>
    <cellStyle name="SubTotalNumber 5 2 2 2 5 2" xfId="63332"/>
    <cellStyle name="SubTotalNumber 5 2 2 2 6" xfId="63333"/>
    <cellStyle name="SubTotalNumber 5 2 2 2 6 2" xfId="63334"/>
    <cellStyle name="SubTotalNumber 5 2 2 2 7" xfId="63335"/>
    <cellStyle name="SubTotalNumber 5 2 2 3" xfId="63336"/>
    <cellStyle name="SubTotalNumber 5 2 2 3 2" xfId="63337"/>
    <cellStyle name="SubTotalNumber 5 2 2 3 2 2" xfId="63338"/>
    <cellStyle name="SubTotalNumber 5 2 2 3 3" xfId="63339"/>
    <cellStyle name="SubTotalNumber 5 2 2 3 3 2" xfId="63340"/>
    <cellStyle name="SubTotalNumber 5 2 2 3 4" xfId="63341"/>
    <cellStyle name="SubTotalNumber 5 2 2 3 4 2" xfId="63342"/>
    <cellStyle name="SubTotalNumber 5 2 2 3 5" xfId="63343"/>
    <cellStyle name="SubTotalNumber 5 2 2 3 5 2" xfId="63344"/>
    <cellStyle name="SubTotalNumber 5 2 2 3 6" xfId="63345"/>
    <cellStyle name="SubTotalNumber 5 2 2 3 6 2" xfId="63346"/>
    <cellStyle name="SubTotalNumber 5 2 2 3 7" xfId="63347"/>
    <cellStyle name="SubTotalNumber 5 2 2 4" xfId="63348"/>
    <cellStyle name="SubTotalNumber 5 2 2 4 2" xfId="63349"/>
    <cellStyle name="SubTotalNumber 5 2 2 4 2 2" xfId="63350"/>
    <cellStyle name="SubTotalNumber 5 2 2 4 3" xfId="63351"/>
    <cellStyle name="SubTotalNumber 5 2 2 4 3 2" xfId="63352"/>
    <cellStyle name="SubTotalNumber 5 2 2 4 4" xfId="63353"/>
    <cellStyle name="SubTotalNumber 5 2 2 4 4 2" xfId="63354"/>
    <cellStyle name="SubTotalNumber 5 2 2 4 5" xfId="63355"/>
    <cellStyle name="SubTotalNumber 5 2 2 4 5 2" xfId="63356"/>
    <cellStyle name="SubTotalNumber 5 2 2 4 6" xfId="63357"/>
    <cellStyle name="SubTotalNumber 5 2 2 4 6 2" xfId="63358"/>
    <cellStyle name="SubTotalNumber 5 2 2 4 7" xfId="63359"/>
    <cellStyle name="SubTotalNumber 5 2 2 5" xfId="63360"/>
    <cellStyle name="SubTotalNumber 5 2 2 5 2" xfId="63361"/>
    <cellStyle name="SubTotalNumber 5 2 2 6" xfId="63362"/>
    <cellStyle name="SubTotalNumber 5 2 2 6 2" xfId="63363"/>
    <cellStyle name="SubTotalNumber 5 2 2 7" xfId="63364"/>
    <cellStyle name="SubTotalNumber 5 2 2 7 2" xfId="63365"/>
    <cellStyle name="SubTotalNumber 5 2 2 8" xfId="63366"/>
    <cellStyle name="SubTotalNumber 5 2 2 8 2" xfId="63367"/>
    <cellStyle name="SubTotalNumber 5 2 2 9" xfId="63368"/>
    <cellStyle name="SubTotalNumber 5 2 2 9 2" xfId="63369"/>
    <cellStyle name="SubTotalNumber 5 2 3" xfId="63370"/>
    <cellStyle name="SubTotalNumber 5 2 3 2" xfId="63371"/>
    <cellStyle name="SubTotalNumber 5 2 3 2 2" xfId="63372"/>
    <cellStyle name="SubTotalNumber 5 2 3 3" xfId="63373"/>
    <cellStyle name="SubTotalNumber 5 2 3 3 2" xfId="63374"/>
    <cellStyle name="SubTotalNumber 5 2 3 4" xfId="63375"/>
    <cellStyle name="SubTotalNumber 5 2 3 4 2" xfId="63376"/>
    <cellStyle name="SubTotalNumber 5 2 3 5" xfId="63377"/>
    <cellStyle name="SubTotalNumber 5 2 3 5 2" xfId="63378"/>
    <cellStyle name="SubTotalNumber 5 2 3 6" xfId="63379"/>
    <cellStyle name="SubTotalNumber 5 2 3 6 2" xfId="63380"/>
    <cellStyle name="SubTotalNumber 5 2 3 7" xfId="63381"/>
    <cellStyle name="SubTotalNumber 5 2 4" xfId="63382"/>
    <cellStyle name="SubTotalNumber 5 2 4 2" xfId="63383"/>
    <cellStyle name="SubTotalNumber 5 2 4 2 2" xfId="63384"/>
    <cellStyle name="SubTotalNumber 5 2 4 3" xfId="63385"/>
    <cellStyle name="SubTotalNumber 5 2 4 3 2" xfId="63386"/>
    <cellStyle name="SubTotalNumber 5 2 4 4" xfId="63387"/>
    <cellStyle name="SubTotalNumber 5 2 4 4 2" xfId="63388"/>
    <cellStyle name="SubTotalNumber 5 2 4 5" xfId="63389"/>
    <cellStyle name="SubTotalNumber 5 2 4 5 2" xfId="63390"/>
    <cellStyle name="SubTotalNumber 5 2 4 6" xfId="63391"/>
    <cellStyle name="SubTotalNumber 5 2 4 6 2" xfId="63392"/>
    <cellStyle name="SubTotalNumber 5 2 4 7" xfId="63393"/>
    <cellStyle name="SubTotalNumber 5 2 5" xfId="63394"/>
    <cellStyle name="SubTotalNumber 5 2 5 2" xfId="63395"/>
    <cellStyle name="SubTotalNumber 5 2 5 2 2" xfId="63396"/>
    <cellStyle name="SubTotalNumber 5 2 5 3" xfId="63397"/>
    <cellStyle name="SubTotalNumber 5 2 5 3 2" xfId="63398"/>
    <cellStyle name="SubTotalNumber 5 2 5 4" xfId="63399"/>
    <cellStyle name="SubTotalNumber 5 2 5 4 2" xfId="63400"/>
    <cellStyle name="SubTotalNumber 5 2 5 5" xfId="63401"/>
    <cellStyle name="SubTotalNumber 5 2 5 5 2" xfId="63402"/>
    <cellStyle name="SubTotalNumber 5 2 5 6" xfId="63403"/>
    <cellStyle name="SubTotalNumber 5 2 5 6 2" xfId="63404"/>
    <cellStyle name="SubTotalNumber 5 2 5 7" xfId="63405"/>
    <cellStyle name="SubTotalNumber 5 2 6" xfId="63406"/>
    <cellStyle name="SubTotalNumber 5 2 6 2" xfId="63407"/>
    <cellStyle name="SubTotalNumber 5 2 7" xfId="63408"/>
    <cellStyle name="SubTotalNumber 5 2 7 2" xfId="63409"/>
    <cellStyle name="SubTotalNumber 5 2 8" xfId="63410"/>
    <cellStyle name="SubTotalNumber 5 2 8 2" xfId="63411"/>
    <cellStyle name="SubTotalNumber 5 2 9" xfId="63412"/>
    <cellStyle name="SubTotalNumber 5 2 9 2" xfId="63413"/>
    <cellStyle name="SubTotalNumber 5 3" xfId="63414"/>
    <cellStyle name="SubTotalNumber 5 3 10" xfId="63415"/>
    <cellStyle name="SubTotalNumber 5 3 2" xfId="63416"/>
    <cellStyle name="SubTotalNumber 5 3 2 2" xfId="63417"/>
    <cellStyle name="SubTotalNumber 5 3 2 2 2" xfId="63418"/>
    <cellStyle name="SubTotalNumber 5 3 2 3" xfId="63419"/>
    <cellStyle name="SubTotalNumber 5 3 2 3 2" xfId="63420"/>
    <cellStyle name="SubTotalNumber 5 3 2 4" xfId="63421"/>
    <cellStyle name="SubTotalNumber 5 3 2 4 2" xfId="63422"/>
    <cellStyle name="SubTotalNumber 5 3 2 5" xfId="63423"/>
    <cellStyle name="SubTotalNumber 5 3 2 5 2" xfId="63424"/>
    <cellStyle name="SubTotalNumber 5 3 2 6" xfId="63425"/>
    <cellStyle name="SubTotalNumber 5 3 2 6 2" xfId="63426"/>
    <cellStyle name="SubTotalNumber 5 3 2 7" xfId="63427"/>
    <cellStyle name="SubTotalNumber 5 3 3" xfId="63428"/>
    <cellStyle name="SubTotalNumber 5 3 3 2" xfId="63429"/>
    <cellStyle name="SubTotalNumber 5 3 3 2 2" xfId="63430"/>
    <cellStyle name="SubTotalNumber 5 3 3 3" xfId="63431"/>
    <cellStyle name="SubTotalNumber 5 3 3 3 2" xfId="63432"/>
    <cellStyle name="SubTotalNumber 5 3 3 4" xfId="63433"/>
    <cellStyle name="SubTotalNumber 5 3 3 4 2" xfId="63434"/>
    <cellStyle name="SubTotalNumber 5 3 3 5" xfId="63435"/>
    <cellStyle name="SubTotalNumber 5 3 3 5 2" xfId="63436"/>
    <cellStyle name="SubTotalNumber 5 3 3 6" xfId="63437"/>
    <cellStyle name="SubTotalNumber 5 3 3 6 2" xfId="63438"/>
    <cellStyle name="SubTotalNumber 5 3 3 7" xfId="63439"/>
    <cellStyle name="SubTotalNumber 5 3 4" xfId="63440"/>
    <cellStyle name="SubTotalNumber 5 3 4 2" xfId="63441"/>
    <cellStyle name="SubTotalNumber 5 3 4 2 2" xfId="63442"/>
    <cellStyle name="SubTotalNumber 5 3 4 3" xfId="63443"/>
    <cellStyle name="SubTotalNumber 5 3 4 3 2" xfId="63444"/>
    <cellStyle name="SubTotalNumber 5 3 4 4" xfId="63445"/>
    <cellStyle name="SubTotalNumber 5 3 4 4 2" xfId="63446"/>
    <cellStyle name="SubTotalNumber 5 3 4 5" xfId="63447"/>
    <cellStyle name="SubTotalNumber 5 3 4 5 2" xfId="63448"/>
    <cellStyle name="SubTotalNumber 5 3 4 6" xfId="63449"/>
    <cellStyle name="SubTotalNumber 5 3 4 6 2" xfId="63450"/>
    <cellStyle name="SubTotalNumber 5 3 4 7" xfId="63451"/>
    <cellStyle name="SubTotalNumber 5 3 5" xfId="63452"/>
    <cellStyle name="SubTotalNumber 5 3 5 2" xfId="63453"/>
    <cellStyle name="SubTotalNumber 5 3 6" xfId="63454"/>
    <cellStyle name="SubTotalNumber 5 3 6 2" xfId="63455"/>
    <cellStyle name="SubTotalNumber 5 3 7" xfId="63456"/>
    <cellStyle name="SubTotalNumber 5 3 7 2" xfId="63457"/>
    <cellStyle name="SubTotalNumber 5 3 8" xfId="63458"/>
    <cellStyle name="SubTotalNumber 5 3 8 2" xfId="63459"/>
    <cellStyle name="SubTotalNumber 5 3 9" xfId="63460"/>
    <cellStyle name="SubTotalNumber 5 3 9 2" xfId="63461"/>
    <cellStyle name="SubTotalNumber 5 4" xfId="63462"/>
    <cellStyle name="SubTotalNumber 5 4 2" xfId="63463"/>
    <cellStyle name="SubTotalNumber 5 4 2 2" xfId="63464"/>
    <cellStyle name="SubTotalNumber 5 4 3" xfId="63465"/>
    <cellStyle name="SubTotalNumber 5 4 3 2" xfId="63466"/>
    <cellStyle name="SubTotalNumber 5 4 4" xfId="63467"/>
    <cellStyle name="SubTotalNumber 5 4 4 2" xfId="63468"/>
    <cellStyle name="SubTotalNumber 5 4 5" xfId="63469"/>
    <cellStyle name="SubTotalNumber 5 4 5 2" xfId="63470"/>
    <cellStyle name="SubTotalNumber 5 4 6" xfId="63471"/>
    <cellStyle name="SubTotalNumber 5 4 6 2" xfId="63472"/>
    <cellStyle name="SubTotalNumber 5 4 7" xfId="63473"/>
    <cellStyle name="SubTotalNumber 5 5" xfId="63474"/>
    <cellStyle name="SubTotalNumber 5 5 2" xfId="63475"/>
    <cellStyle name="SubTotalNumber 5 5 2 2" xfId="63476"/>
    <cellStyle name="SubTotalNumber 5 5 3" xfId="63477"/>
    <cellStyle name="SubTotalNumber 5 5 3 2" xfId="63478"/>
    <cellStyle name="SubTotalNumber 5 5 4" xfId="63479"/>
    <cellStyle name="SubTotalNumber 5 5 4 2" xfId="63480"/>
    <cellStyle name="SubTotalNumber 5 5 5" xfId="63481"/>
    <cellStyle name="SubTotalNumber 5 5 5 2" xfId="63482"/>
    <cellStyle name="SubTotalNumber 5 5 6" xfId="63483"/>
    <cellStyle name="SubTotalNumber 5 5 6 2" xfId="63484"/>
    <cellStyle name="SubTotalNumber 5 5 7" xfId="63485"/>
    <cellStyle name="SubTotalNumber 5 6" xfId="63486"/>
    <cellStyle name="SubTotalNumber 5 6 2" xfId="63487"/>
    <cellStyle name="SubTotalNumber 5 6 2 2" xfId="63488"/>
    <cellStyle name="SubTotalNumber 5 6 3" xfId="63489"/>
    <cellStyle name="SubTotalNumber 5 6 3 2" xfId="63490"/>
    <cellStyle name="SubTotalNumber 5 6 4" xfId="63491"/>
    <cellStyle name="SubTotalNumber 5 6 4 2" xfId="63492"/>
    <cellStyle name="SubTotalNumber 5 6 5" xfId="63493"/>
    <cellStyle name="SubTotalNumber 5 6 5 2" xfId="63494"/>
    <cellStyle name="SubTotalNumber 5 6 6" xfId="63495"/>
    <cellStyle name="SubTotalNumber 5 6 6 2" xfId="63496"/>
    <cellStyle name="SubTotalNumber 5 6 7" xfId="63497"/>
    <cellStyle name="SubTotalNumber 5 7" xfId="63498"/>
    <cellStyle name="SubTotalNumber 5 7 2" xfId="63499"/>
    <cellStyle name="SubTotalNumber 5 8" xfId="63500"/>
    <cellStyle name="SubTotalNumber 5 8 2" xfId="63501"/>
    <cellStyle name="SubTotalNumber 5 9" xfId="63502"/>
    <cellStyle name="SubTotalNumber 5 9 2" xfId="63503"/>
    <cellStyle name="SubTotalNumber 6" xfId="63504"/>
    <cellStyle name="SubTotalNumber 6 10" xfId="63505"/>
    <cellStyle name="SubTotalNumber 6 10 2" xfId="63506"/>
    <cellStyle name="SubTotalNumber 6 11" xfId="63507"/>
    <cellStyle name="SubTotalNumber 6 12" xfId="63508"/>
    <cellStyle name="SubTotalNumber 6 13" xfId="63509"/>
    <cellStyle name="SubTotalNumber 6 14" xfId="63510"/>
    <cellStyle name="SubTotalNumber 6 15" xfId="63511"/>
    <cellStyle name="SubTotalNumber 6 2" xfId="63512"/>
    <cellStyle name="SubTotalNumber 6 2 10" xfId="63513"/>
    <cellStyle name="SubTotalNumber 6 2 11" xfId="63514"/>
    <cellStyle name="SubTotalNumber 6 2 12" xfId="63515"/>
    <cellStyle name="SubTotalNumber 6 2 13" xfId="63516"/>
    <cellStyle name="SubTotalNumber 6 2 14" xfId="63517"/>
    <cellStyle name="SubTotalNumber 6 2 2" xfId="63518"/>
    <cellStyle name="SubTotalNumber 6 2 2 10" xfId="63519"/>
    <cellStyle name="SubTotalNumber 6 2 2 2" xfId="63520"/>
    <cellStyle name="SubTotalNumber 6 2 2 2 2" xfId="63521"/>
    <cellStyle name="SubTotalNumber 6 2 2 2 2 2" xfId="63522"/>
    <cellStyle name="SubTotalNumber 6 2 2 2 3" xfId="63523"/>
    <cellStyle name="SubTotalNumber 6 2 2 2 3 2" xfId="63524"/>
    <cellStyle name="SubTotalNumber 6 2 2 2 4" xfId="63525"/>
    <cellStyle name="SubTotalNumber 6 2 2 2 4 2" xfId="63526"/>
    <cellStyle name="SubTotalNumber 6 2 2 2 5" xfId="63527"/>
    <cellStyle name="SubTotalNumber 6 2 2 2 5 2" xfId="63528"/>
    <cellStyle name="SubTotalNumber 6 2 2 2 6" xfId="63529"/>
    <cellStyle name="SubTotalNumber 6 2 2 2 6 2" xfId="63530"/>
    <cellStyle name="SubTotalNumber 6 2 2 2 7" xfId="63531"/>
    <cellStyle name="SubTotalNumber 6 2 2 3" xfId="63532"/>
    <cellStyle name="SubTotalNumber 6 2 2 3 2" xfId="63533"/>
    <cellStyle name="SubTotalNumber 6 2 2 3 2 2" xfId="63534"/>
    <cellStyle name="SubTotalNumber 6 2 2 3 3" xfId="63535"/>
    <cellStyle name="SubTotalNumber 6 2 2 3 3 2" xfId="63536"/>
    <cellStyle name="SubTotalNumber 6 2 2 3 4" xfId="63537"/>
    <cellStyle name="SubTotalNumber 6 2 2 3 4 2" xfId="63538"/>
    <cellStyle name="SubTotalNumber 6 2 2 3 5" xfId="63539"/>
    <cellStyle name="SubTotalNumber 6 2 2 3 5 2" xfId="63540"/>
    <cellStyle name="SubTotalNumber 6 2 2 3 6" xfId="63541"/>
    <cellStyle name="SubTotalNumber 6 2 2 3 6 2" xfId="63542"/>
    <cellStyle name="SubTotalNumber 6 2 2 3 7" xfId="63543"/>
    <cellStyle name="SubTotalNumber 6 2 2 4" xfId="63544"/>
    <cellStyle name="SubTotalNumber 6 2 2 4 2" xfId="63545"/>
    <cellStyle name="SubTotalNumber 6 2 2 4 2 2" xfId="63546"/>
    <cellStyle name="SubTotalNumber 6 2 2 4 3" xfId="63547"/>
    <cellStyle name="SubTotalNumber 6 2 2 4 3 2" xfId="63548"/>
    <cellStyle name="SubTotalNumber 6 2 2 4 4" xfId="63549"/>
    <cellStyle name="SubTotalNumber 6 2 2 4 4 2" xfId="63550"/>
    <cellStyle name="SubTotalNumber 6 2 2 4 5" xfId="63551"/>
    <cellStyle name="SubTotalNumber 6 2 2 4 5 2" xfId="63552"/>
    <cellStyle name="SubTotalNumber 6 2 2 4 6" xfId="63553"/>
    <cellStyle name="SubTotalNumber 6 2 2 4 6 2" xfId="63554"/>
    <cellStyle name="SubTotalNumber 6 2 2 4 7" xfId="63555"/>
    <cellStyle name="SubTotalNumber 6 2 2 5" xfId="63556"/>
    <cellStyle name="SubTotalNumber 6 2 2 5 2" xfId="63557"/>
    <cellStyle name="SubTotalNumber 6 2 2 6" xfId="63558"/>
    <cellStyle name="SubTotalNumber 6 2 2 6 2" xfId="63559"/>
    <cellStyle name="SubTotalNumber 6 2 2 7" xfId="63560"/>
    <cellStyle name="SubTotalNumber 6 2 2 7 2" xfId="63561"/>
    <cellStyle name="SubTotalNumber 6 2 2 8" xfId="63562"/>
    <cellStyle name="SubTotalNumber 6 2 2 8 2" xfId="63563"/>
    <cellStyle name="SubTotalNumber 6 2 2 9" xfId="63564"/>
    <cellStyle name="SubTotalNumber 6 2 2 9 2" xfId="63565"/>
    <cellStyle name="SubTotalNumber 6 2 3" xfId="63566"/>
    <cellStyle name="SubTotalNumber 6 2 3 2" xfId="63567"/>
    <cellStyle name="SubTotalNumber 6 2 3 2 2" xfId="63568"/>
    <cellStyle name="SubTotalNumber 6 2 3 3" xfId="63569"/>
    <cellStyle name="SubTotalNumber 6 2 3 3 2" xfId="63570"/>
    <cellStyle name="SubTotalNumber 6 2 3 4" xfId="63571"/>
    <cellStyle name="SubTotalNumber 6 2 3 4 2" xfId="63572"/>
    <cellStyle name="SubTotalNumber 6 2 3 5" xfId="63573"/>
    <cellStyle name="SubTotalNumber 6 2 3 5 2" xfId="63574"/>
    <cellStyle name="SubTotalNumber 6 2 3 6" xfId="63575"/>
    <cellStyle name="SubTotalNumber 6 2 3 6 2" xfId="63576"/>
    <cellStyle name="SubTotalNumber 6 2 3 7" xfId="63577"/>
    <cellStyle name="SubTotalNumber 6 2 4" xfId="63578"/>
    <cellStyle name="SubTotalNumber 6 2 4 2" xfId="63579"/>
    <cellStyle name="SubTotalNumber 6 2 4 2 2" xfId="63580"/>
    <cellStyle name="SubTotalNumber 6 2 4 3" xfId="63581"/>
    <cellStyle name="SubTotalNumber 6 2 4 3 2" xfId="63582"/>
    <cellStyle name="SubTotalNumber 6 2 4 4" xfId="63583"/>
    <cellStyle name="SubTotalNumber 6 2 4 4 2" xfId="63584"/>
    <cellStyle name="SubTotalNumber 6 2 4 5" xfId="63585"/>
    <cellStyle name="SubTotalNumber 6 2 4 5 2" xfId="63586"/>
    <cellStyle name="SubTotalNumber 6 2 4 6" xfId="63587"/>
    <cellStyle name="SubTotalNumber 6 2 4 6 2" xfId="63588"/>
    <cellStyle name="SubTotalNumber 6 2 4 7" xfId="63589"/>
    <cellStyle name="SubTotalNumber 6 2 5" xfId="63590"/>
    <cellStyle name="SubTotalNumber 6 2 5 2" xfId="63591"/>
    <cellStyle name="SubTotalNumber 6 2 5 2 2" xfId="63592"/>
    <cellStyle name="SubTotalNumber 6 2 5 3" xfId="63593"/>
    <cellStyle name="SubTotalNumber 6 2 5 3 2" xfId="63594"/>
    <cellStyle name="SubTotalNumber 6 2 5 4" xfId="63595"/>
    <cellStyle name="SubTotalNumber 6 2 5 4 2" xfId="63596"/>
    <cellStyle name="SubTotalNumber 6 2 5 5" xfId="63597"/>
    <cellStyle name="SubTotalNumber 6 2 5 5 2" xfId="63598"/>
    <cellStyle name="SubTotalNumber 6 2 5 6" xfId="63599"/>
    <cellStyle name="SubTotalNumber 6 2 5 6 2" xfId="63600"/>
    <cellStyle name="SubTotalNumber 6 2 5 7" xfId="63601"/>
    <cellStyle name="SubTotalNumber 6 2 6" xfId="63602"/>
    <cellStyle name="SubTotalNumber 6 2 6 2" xfId="63603"/>
    <cellStyle name="SubTotalNumber 6 2 7" xfId="63604"/>
    <cellStyle name="SubTotalNumber 6 2 7 2" xfId="63605"/>
    <cellStyle name="SubTotalNumber 6 2 8" xfId="63606"/>
    <cellStyle name="SubTotalNumber 6 2 8 2" xfId="63607"/>
    <cellStyle name="SubTotalNumber 6 2 9" xfId="63608"/>
    <cellStyle name="SubTotalNumber 6 2 9 2" xfId="63609"/>
    <cellStyle name="SubTotalNumber 6 3" xfId="63610"/>
    <cellStyle name="SubTotalNumber 6 3 10" xfId="63611"/>
    <cellStyle name="SubTotalNumber 6 3 2" xfId="63612"/>
    <cellStyle name="SubTotalNumber 6 3 2 2" xfId="63613"/>
    <cellStyle name="SubTotalNumber 6 3 2 2 2" xfId="63614"/>
    <cellStyle name="SubTotalNumber 6 3 2 3" xfId="63615"/>
    <cellStyle name="SubTotalNumber 6 3 2 3 2" xfId="63616"/>
    <cellStyle name="SubTotalNumber 6 3 2 4" xfId="63617"/>
    <cellStyle name="SubTotalNumber 6 3 2 4 2" xfId="63618"/>
    <cellStyle name="SubTotalNumber 6 3 2 5" xfId="63619"/>
    <cellStyle name="SubTotalNumber 6 3 2 5 2" xfId="63620"/>
    <cellStyle name="SubTotalNumber 6 3 2 6" xfId="63621"/>
    <cellStyle name="SubTotalNumber 6 3 2 6 2" xfId="63622"/>
    <cellStyle name="SubTotalNumber 6 3 2 7" xfId="63623"/>
    <cellStyle name="SubTotalNumber 6 3 3" xfId="63624"/>
    <cellStyle name="SubTotalNumber 6 3 3 2" xfId="63625"/>
    <cellStyle name="SubTotalNumber 6 3 3 2 2" xfId="63626"/>
    <cellStyle name="SubTotalNumber 6 3 3 3" xfId="63627"/>
    <cellStyle name="SubTotalNumber 6 3 3 3 2" xfId="63628"/>
    <cellStyle name="SubTotalNumber 6 3 3 4" xfId="63629"/>
    <cellStyle name="SubTotalNumber 6 3 3 4 2" xfId="63630"/>
    <cellStyle name="SubTotalNumber 6 3 3 5" xfId="63631"/>
    <cellStyle name="SubTotalNumber 6 3 3 5 2" xfId="63632"/>
    <cellStyle name="SubTotalNumber 6 3 3 6" xfId="63633"/>
    <cellStyle name="SubTotalNumber 6 3 3 6 2" xfId="63634"/>
    <cellStyle name="SubTotalNumber 6 3 3 7" xfId="63635"/>
    <cellStyle name="SubTotalNumber 6 3 4" xfId="63636"/>
    <cellStyle name="SubTotalNumber 6 3 4 2" xfId="63637"/>
    <cellStyle name="SubTotalNumber 6 3 4 2 2" xfId="63638"/>
    <cellStyle name="SubTotalNumber 6 3 4 3" xfId="63639"/>
    <cellStyle name="SubTotalNumber 6 3 4 3 2" xfId="63640"/>
    <cellStyle name="SubTotalNumber 6 3 4 4" xfId="63641"/>
    <cellStyle name="SubTotalNumber 6 3 4 4 2" xfId="63642"/>
    <cellStyle name="SubTotalNumber 6 3 4 5" xfId="63643"/>
    <cellStyle name="SubTotalNumber 6 3 4 5 2" xfId="63644"/>
    <cellStyle name="SubTotalNumber 6 3 4 6" xfId="63645"/>
    <cellStyle name="SubTotalNumber 6 3 4 6 2" xfId="63646"/>
    <cellStyle name="SubTotalNumber 6 3 4 7" xfId="63647"/>
    <cellStyle name="SubTotalNumber 6 3 5" xfId="63648"/>
    <cellStyle name="SubTotalNumber 6 3 5 2" xfId="63649"/>
    <cellStyle name="SubTotalNumber 6 3 6" xfId="63650"/>
    <cellStyle name="SubTotalNumber 6 3 6 2" xfId="63651"/>
    <cellStyle name="SubTotalNumber 6 3 7" xfId="63652"/>
    <cellStyle name="SubTotalNumber 6 3 7 2" xfId="63653"/>
    <cellStyle name="SubTotalNumber 6 3 8" xfId="63654"/>
    <cellStyle name="SubTotalNumber 6 3 8 2" xfId="63655"/>
    <cellStyle name="SubTotalNumber 6 3 9" xfId="63656"/>
    <cellStyle name="SubTotalNumber 6 3 9 2" xfId="63657"/>
    <cellStyle name="SubTotalNumber 6 4" xfId="63658"/>
    <cellStyle name="SubTotalNumber 6 4 2" xfId="63659"/>
    <cellStyle name="SubTotalNumber 6 4 2 2" xfId="63660"/>
    <cellStyle name="SubTotalNumber 6 4 3" xfId="63661"/>
    <cellStyle name="SubTotalNumber 6 4 3 2" xfId="63662"/>
    <cellStyle name="SubTotalNumber 6 4 4" xfId="63663"/>
    <cellStyle name="SubTotalNumber 6 4 4 2" xfId="63664"/>
    <cellStyle name="SubTotalNumber 6 4 5" xfId="63665"/>
    <cellStyle name="SubTotalNumber 6 4 5 2" xfId="63666"/>
    <cellStyle name="SubTotalNumber 6 4 6" xfId="63667"/>
    <cellStyle name="SubTotalNumber 6 4 6 2" xfId="63668"/>
    <cellStyle name="SubTotalNumber 6 4 7" xfId="63669"/>
    <cellStyle name="SubTotalNumber 6 5" xfId="63670"/>
    <cellStyle name="SubTotalNumber 6 5 2" xfId="63671"/>
    <cellStyle name="SubTotalNumber 6 5 2 2" xfId="63672"/>
    <cellStyle name="SubTotalNumber 6 5 3" xfId="63673"/>
    <cellStyle name="SubTotalNumber 6 5 3 2" xfId="63674"/>
    <cellStyle name="SubTotalNumber 6 5 4" xfId="63675"/>
    <cellStyle name="SubTotalNumber 6 5 4 2" xfId="63676"/>
    <cellStyle name="SubTotalNumber 6 5 5" xfId="63677"/>
    <cellStyle name="SubTotalNumber 6 5 5 2" xfId="63678"/>
    <cellStyle name="SubTotalNumber 6 5 6" xfId="63679"/>
    <cellStyle name="SubTotalNumber 6 5 6 2" xfId="63680"/>
    <cellStyle name="SubTotalNumber 6 5 7" xfId="63681"/>
    <cellStyle name="SubTotalNumber 6 6" xfId="63682"/>
    <cellStyle name="SubTotalNumber 6 6 2" xfId="63683"/>
    <cellStyle name="SubTotalNumber 6 6 2 2" xfId="63684"/>
    <cellStyle name="SubTotalNumber 6 6 3" xfId="63685"/>
    <cellStyle name="SubTotalNumber 6 6 3 2" xfId="63686"/>
    <cellStyle name="SubTotalNumber 6 6 4" xfId="63687"/>
    <cellStyle name="SubTotalNumber 6 6 4 2" xfId="63688"/>
    <cellStyle name="SubTotalNumber 6 6 5" xfId="63689"/>
    <cellStyle name="SubTotalNumber 6 6 5 2" xfId="63690"/>
    <cellStyle name="SubTotalNumber 6 6 6" xfId="63691"/>
    <cellStyle name="SubTotalNumber 6 6 6 2" xfId="63692"/>
    <cellStyle name="SubTotalNumber 6 6 7" xfId="63693"/>
    <cellStyle name="SubTotalNumber 6 7" xfId="63694"/>
    <cellStyle name="SubTotalNumber 6 7 2" xfId="63695"/>
    <cellStyle name="SubTotalNumber 6 8" xfId="63696"/>
    <cellStyle name="SubTotalNumber 6 8 2" xfId="63697"/>
    <cellStyle name="SubTotalNumber 6 9" xfId="63698"/>
    <cellStyle name="SubTotalNumber 6 9 2" xfId="63699"/>
    <cellStyle name="SubTotalNumber 7" xfId="63700"/>
    <cellStyle name="SubTotalNumber 7 10" xfId="63701"/>
    <cellStyle name="SubTotalNumber 7 11" xfId="63702"/>
    <cellStyle name="SubTotalNumber 7 12" xfId="63703"/>
    <cellStyle name="SubTotalNumber 7 13" xfId="63704"/>
    <cellStyle name="SubTotalNumber 7 14" xfId="63705"/>
    <cellStyle name="SubTotalNumber 7 2" xfId="63706"/>
    <cellStyle name="SubTotalNumber 7 2 10" xfId="63707"/>
    <cellStyle name="SubTotalNumber 7 2 2" xfId="63708"/>
    <cellStyle name="SubTotalNumber 7 2 2 2" xfId="63709"/>
    <cellStyle name="SubTotalNumber 7 2 2 2 2" xfId="63710"/>
    <cellStyle name="SubTotalNumber 7 2 2 3" xfId="63711"/>
    <cellStyle name="SubTotalNumber 7 2 2 3 2" xfId="63712"/>
    <cellStyle name="SubTotalNumber 7 2 2 4" xfId="63713"/>
    <cellStyle name="SubTotalNumber 7 2 2 4 2" xfId="63714"/>
    <cellStyle name="SubTotalNumber 7 2 2 5" xfId="63715"/>
    <cellStyle name="SubTotalNumber 7 2 2 5 2" xfId="63716"/>
    <cellStyle name="SubTotalNumber 7 2 2 6" xfId="63717"/>
    <cellStyle name="SubTotalNumber 7 2 2 6 2" xfId="63718"/>
    <cellStyle name="SubTotalNumber 7 2 2 7" xfId="63719"/>
    <cellStyle name="SubTotalNumber 7 2 3" xfId="63720"/>
    <cellStyle name="SubTotalNumber 7 2 3 2" xfId="63721"/>
    <cellStyle name="SubTotalNumber 7 2 3 2 2" xfId="63722"/>
    <cellStyle name="SubTotalNumber 7 2 3 3" xfId="63723"/>
    <cellStyle name="SubTotalNumber 7 2 3 3 2" xfId="63724"/>
    <cellStyle name="SubTotalNumber 7 2 3 4" xfId="63725"/>
    <cellStyle name="SubTotalNumber 7 2 3 4 2" xfId="63726"/>
    <cellStyle name="SubTotalNumber 7 2 3 5" xfId="63727"/>
    <cellStyle name="SubTotalNumber 7 2 3 5 2" xfId="63728"/>
    <cellStyle name="SubTotalNumber 7 2 3 6" xfId="63729"/>
    <cellStyle name="SubTotalNumber 7 2 3 6 2" xfId="63730"/>
    <cellStyle name="SubTotalNumber 7 2 3 7" xfId="63731"/>
    <cellStyle name="SubTotalNumber 7 2 4" xfId="63732"/>
    <cellStyle name="SubTotalNumber 7 2 4 2" xfId="63733"/>
    <cellStyle name="SubTotalNumber 7 2 4 2 2" xfId="63734"/>
    <cellStyle name="SubTotalNumber 7 2 4 3" xfId="63735"/>
    <cellStyle name="SubTotalNumber 7 2 4 3 2" xfId="63736"/>
    <cellStyle name="SubTotalNumber 7 2 4 4" xfId="63737"/>
    <cellStyle name="SubTotalNumber 7 2 4 4 2" xfId="63738"/>
    <cellStyle name="SubTotalNumber 7 2 4 5" xfId="63739"/>
    <cellStyle name="SubTotalNumber 7 2 4 5 2" xfId="63740"/>
    <cellStyle name="SubTotalNumber 7 2 4 6" xfId="63741"/>
    <cellStyle name="SubTotalNumber 7 2 4 6 2" xfId="63742"/>
    <cellStyle name="SubTotalNumber 7 2 4 7" xfId="63743"/>
    <cellStyle name="SubTotalNumber 7 2 5" xfId="63744"/>
    <cellStyle name="SubTotalNumber 7 2 5 2" xfId="63745"/>
    <cellStyle name="SubTotalNumber 7 2 6" xfId="63746"/>
    <cellStyle name="SubTotalNumber 7 2 6 2" xfId="63747"/>
    <cellStyle name="SubTotalNumber 7 2 7" xfId="63748"/>
    <cellStyle name="SubTotalNumber 7 2 7 2" xfId="63749"/>
    <cellStyle name="SubTotalNumber 7 2 8" xfId="63750"/>
    <cellStyle name="SubTotalNumber 7 2 8 2" xfId="63751"/>
    <cellStyle name="SubTotalNumber 7 2 9" xfId="63752"/>
    <cellStyle name="SubTotalNumber 7 2 9 2" xfId="63753"/>
    <cellStyle name="SubTotalNumber 7 3" xfId="63754"/>
    <cellStyle name="SubTotalNumber 7 3 2" xfId="63755"/>
    <cellStyle name="SubTotalNumber 7 3 2 2" xfId="63756"/>
    <cellStyle name="SubTotalNumber 7 3 3" xfId="63757"/>
    <cellStyle name="SubTotalNumber 7 3 3 2" xfId="63758"/>
    <cellStyle name="SubTotalNumber 7 3 4" xfId="63759"/>
    <cellStyle name="SubTotalNumber 7 3 4 2" xfId="63760"/>
    <cellStyle name="SubTotalNumber 7 3 5" xfId="63761"/>
    <cellStyle name="SubTotalNumber 7 3 5 2" xfId="63762"/>
    <cellStyle name="SubTotalNumber 7 3 6" xfId="63763"/>
    <cellStyle name="SubTotalNumber 7 3 6 2" xfId="63764"/>
    <cellStyle name="SubTotalNumber 7 3 7" xfId="63765"/>
    <cellStyle name="SubTotalNumber 7 4" xfId="63766"/>
    <cellStyle name="SubTotalNumber 7 4 2" xfId="63767"/>
    <cellStyle name="SubTotalNumber 7 4 2 2" xfId="63768"/>
    <cellStyle name="SubTotalNumber 7 4 3" xfId="63769"/>
    <cellStyle name="SubTotalNumber 7 4 3 2" xfId="63770"/>
    <cellStyle name="SubTotalNumber 7 4 4" xfId="63771"/>
    <cellStyle name="SubTotalNumber 7 4 4 2" xfId="63772"/>
    <cellStyle name="SubTotalNumber 7 4 5" xfId="63773"/>
    <cellStyle name="SubTotalNumber 7 4 5 2" xfId="63774"/>
    <cellStyle name="SubTotalNumber 7 4 6" xfId="63775"/>
    <cellStyle name="SubTotalNumber 7 4 6 2" xfId="63776"/>
    <cellStyle name="SubTotalNumber 7 4 7" xfId="63777"/>
    <cellStyle name="SubTotalNumber 7 5" xfId="63778"/>
    <cellStyle name="SubTotalNumber 7 5 2" xfId="63779"/>
    <cellStyle name="SubTotalNumber 7 5 2 2" xfId="63780"/>
    <cellStyle name="SubTotalNumber 7 5 3" xfId="63781"/>
    <cellStyle name="SubTotalNumber 7 5 3 2" xfId="63782"/>
    <cellStyle name="SubTotalNumber 7 5 4" xfId="63783"/>
    <cellStyle name="SubTotalNumber 7 5 4 2" xfId="63784"/>
    <cellStyle name="SubTotalNumber 7 5 5" xfId="63785"/>
    <cellStyle name="SubTotalNumber 7 5 5 2" xfId="63786"/>
    <cellStyle name="SubTotalNumber 7 5 6" xfId="63787"/>
    <cellStyle name="SubTotalNumber 7 5 6 2" xfId="63788"/>
    <cellStyle name="SubTotalNumber 7 5 7" xfId="63789"/>
    <cellStyle name="SubTotalNumber 7 6" xfId="63790"/>
    <cellStyle name="SubTotalNumber 7 6 2" xfId="63791"/>
    <cellStyle name="SubTotalNumber 7 7" xfId="63792"/>
    <cellStyle name="SubTotalNumber 7 7 2" xfId="63793"/>
    <cellStyle name="SubTotalNumber 7 8" xfId="63794"/>
    <cellStyle name="SubTotalNumber 7 8 2" xfId="63795"/>
    <cellStyle name="SubTotalNumber 7 9" xfId="63796"/>
    <cellStyle name="SubTotalNumber 7 9 2" xfId="63797"/>
    <cellStyle name="SubTotalNumber 8" xfId="63798"/>
    <cellStyle name="SubTotalNumber 8 10" xfId="63799"/>
    <cellStyle name="SubTotalNumber 8 2" xfId="63800"/>
    <cellStyle name="SubTotalNumber 8 2 2" xfId="63801"/>
    <cellStyle name="SubTotalNumber 8 2 2 2" xfId="63802"/>
    <cellStyle name="SubTotalNumber 8 2 3" xfId="63803"/>
    <cellStyle name="SubTotalNumber 8 2 3 2" xfId="63804"/>
    <cellStyle name="SubTotalNumber 8 2 4" xfId="63805"/>
    <cellStyle name="SubTotalNumber 8 2 4 2" xfId="63806"/>
    <cellStyle name="SubTotalNumber 8 2 5" xfId="63807"/>
    <cellStyle name="SubTotalNumber 8 2 5 2" xfId="63808"/>
    <cellStyle name="SubTotalNumber 8 2 6" xfId="63809"/>
    <cellStyle name="SubTotalNumber 8 2 6 2" xfId="63810"/>
    <cellStyle name="SubTotalNumber 8 2 7" xfId="63811"/>
    <cellStyle name="SubTotalNumber 8 3" xfId="63812"/>
    <cellStyle name="SubTotalNumber 8 3 2" xfId="63813"/>
    <cellStyle name="SubTotalNumber 8 3 2 2" xfId="63814"/>
    <cellStyle name="SubTotalNumber 8 3 3" xfId="63815"/>
    <cellStyle name="SubTotalNumber 8 3 3 2" xfId="63816"/>
    <cellStyle name="SubTotalNumber 8 3 4" xfId="63817"/>
    <cellStyle name="SubTotalNumber 8 3 4 2" xfId="63818"/>
    <cellStyle name="SubTotalNumber 8 3 5" xfId="63819"/>
    <cellStyle name="SubTotalNumber 8 3 5 2" xfId="63820"/>
    <cellStyle name="SubTotalNumber 8 3 6" xfId="63821"/>
    <cellStyle name="SubTotalNumber 8 3 6 2" xfId="63822"/>
    <cellStyle name="SubTotalNumber 8 3 7" xfId="63823"/>
    <cellStyle name="SubTotalNumber 8 4" xfId="63824"/>
    <cellStyle name="SubTotalNumber 8 4 2" xfId="63825"/>
    <cellStyle name="SubTotalNumber 8 4 2 2" xfId="63826"/>
    <cellStyle name="SubTotalNumber 8 4 3" xfId="63827"/>
    <cellStyle name="SubTotalNumber 8 4 3 2" xfId="63828"/>
    <cellStyle name="SubTotalNumber 8 4 4" xfId="63829"/>
    <cellStyle name="SubTotalNumber 8 4 4 2" xfId="63830"/>
    <cellStyle name="SubTotalNumber 8 4 5" xfId="63831"/>
    <cellStyle name="SubTotalNumber 8 4 5 2" xfId="63832"/>
    <cellStyle name="SubTotalNumber 8 4 6" xfId="63833"/>
    <cellStyle name="SubTotalNumber 8 4 6 2" xfId="63834"/>
    <cellStyle name="SubTotalNumber 8 4 7" xfId="63835"/>
    <cellStyle name="SubTotalNumber 8 5" xfId="63836"/>
    <cellStyle name="SubTotalNumber 8 5 2" xfId="63837"/>
    <cellStyle name="SubTotalNumber 8 6" xfId="63838"/>
    <cellStyle name="SubTotalNumber 8 6 2" xfId="63839"/>
    <cellStyle name="SubTotalNumber 8 7" xfId="63840"/>
    <cellStyle name="SubTotalNumber 8 7 2" xfId="63841"/>
    <cellStyle name="SubTotalNumber 8 8" xfId="63842"/>
    <cellStyle name="SubTotalNumber 8 8 2" xfId="63843"/>
    <cellStyle name="SubTotalNumber 8 9" xfId="63844"/>
    <cellStyle name="SubTotalNumber 8 9 2" xfId="63845"/>
    <cellStyle name="SubTotalNumber 9" xfId="63846"/>
    <cellStyle name="SubTotalNumber 9 2" xfId="63847"/>
    <cellStyle name="SubTotalNumber 9 2 2" xfId="63848"/>
    <cellStyle name="SubTotalNumber 9 3" xfId="63849"/>
    <cellStyle name="SubTotalNumber 9 3 2" xfId="63850"/>
    <cellStyle name="SubTotalNumber 9 4" xfId="63851"/>
    <cellStyle name="SubTotalNumber 9 4 2" xfId="63852"/>
    <cellStyle name="SubTotalNumber 9 5" xfId="63853"/>
    <cellStyle name="SubTotalNumber 9 5 2" xfId="63854"/>
    <cellStyle name="SubTotalNumber 9 6" xfId="63855"/>
    <cellStyle name="SubTotalNumber 9 6 2" xfId="63856"/>
    <cellStyle name="SubTotalNumber 9 7" xfId="63857"/>
    <cellStyle name="SubTotalRate" xfId="63858"/>
    <cellStyle name="SubTotalRate 10" xfId="63859"/>
    <cellStyle name="SubTotalRate 10 2" xfId="63860"/>
    <cellStyle name="SubTotalRate 11" xfId="63861"/>
    <cellStyle name="SubTotalRate 12" xfId="63862"/>
    <cellStyle name="SubTotalRate 13" xfId="63863"/>
    <cellStyle name="SubTotalRate 14" xfId="63864"/>
    <cellStyle name="SubTotalRate 15" xfId="63865"/>
    <cellStyle name="SubTotalRate 16" xfId="63866"/>
    <cellStyle name="SubTotalRate 2" xfId="63867"/>
    <cellStyle name="SubTotalRate 2 10" xfId="63868"/>
    <cellStyle name="SubTotalRate 2 11" xfId="63869"/>
    <cellStyle name="SubTotalRate 2 12" xfId="63870"/>
    <cellStyle name="SubTotalRate 2 13" xfId="63871"/>
    <cellStyle name="SubTotalRate 2 14" xfId="63872"/>
    <cellStyle name="SubTotalRate 2 2" xfId="63873"/>
    <cellStyle name="SubTotalRate 2 2 10" xfId="63874"/>
    <cellStyle name="SubTotalRate 2 2 2" xfId="63875"/>
    <cellStyle name="SubTotalRate 2 2 2 2" xfId="63876"/>
    <cellStyle name="SubTotalRate 2 2 2 2 2" xfId="63877"/>
    <cellStyle name="SubTotalRate 2 2 2 3" xfId="63878"/>
    <cellStyle name="SubTotalRate 2 2 2 3 2" xfId="63879"/>
    <cellStyle name="SubTotalRate 2 2 2 4" xfId="63880"/>
    <cellStyle name="SubTotalRate 2 2 2 4 2" xfId="63881"/>
    <cellStyle name="SubTotalRate 2 2 2 5" xfId="63882"/>
    <cellStyle name="SubTotalRate 2 2 2 5 2" xfId="63883"/>
    <cellStyle name="SubTotalRate 2 2 2 6" xfId="63884"/>
    <cellStyle name="SubTotalRate 2 2 2 6 2" xfId="63885"/>
    <cellStyle name="SubTotalRate 2 2 2 7" xfId="63886"/>
    <cellStyle name="SubTotalRate 2 2 3" xfId="63887"/>
    <cellStyle name="SubTotalRate 2 2 3 2" xfId="63888"/>
    <cellStyle name="SubTotalRate 2 2 3 2 2" xfId="63889"/>
    <cellStyle name="SubTotalRate 2 2 3 3" xfId="63890"/>
    <cellStyle name="SubTotalRate 2 2 3 3 2" xfId="63891"/>
    <cellStyle name="SubTotalRate 2 2 3 4" xfId="63892"/>
    <cellStyle name="SubTotalRate 2 2 3 4 2" xfId="63893"/>
    <cellStyle name="SubTotalRate 2 2 3 5" xfId="63894"/>
    <cellStyle name="SubTotalRate 2 2 3 5 2" xfId="63895"/>
    <cellStyle name="SubTotalRate 2 2 3 6" xfId="63896"/>
    <cellStyle name="SubTotalRate 2 2 3 6 2" xfId="63897"/>
    <cellStyle name="SubTotalRate 2 2 3 7" xfId="63898"/>
    <cellStyle name="SubTotalRate 2 2 4" xfId="63899"/>
    <cellStyle name="SubTotalRate 2 2 4 2" xfId="63900"/>
    <cellStyle name="SubTotalRate 2 2 4 2 2" xfId="63901"/>
    <cellStyle name="SubTotalRate 2 2 4 3" xfId="63902"/>
    <cellStyle name="SubTotalRate 2 2 4 3 2" xfId="63903"/>
    <cellStyle name="SubTotalRate 2 2 4 4" xfId="63904"/>
    <cellStyle name="SubTotalRate 2 2 4 4 2" xfId="63905"/>
    <cellStyle name="SubTotalRate 2 2 4 5" xfId="63906"/>
    <cellStyle name="SubTotalRate 2 2 4 5 2" xfId="63907"/>
    <cellStyle name="SubTotalRate 2 2 4 6" xfId="63908"/>
    <cellStyle name="SubTotalRate 2 2 4 6 2" xfId="63909"/>
    <cellStyle name="SubTotalRate 2 2 4 7" xfId="63910"/>
    <cellStyle name="SubTotalRate 2 2 5" xfId="63911"/>
    <cellStyle name="SubTotalRate 2 2 5 2" xfId="63912"/>
    <cellStyle name="SubTotalRate 2 2 6" xfId="63913"/>
    <cellStyle name="SubTotalRate 2 2 6 2" xfId="63914"/>
    <cellStyle name="SubTotalRate 2 2 7" xfId="63915"/>
    <cellStyle name="SubTotalRate 2 2 7 2" xfId="63916"/>
    <cellStyle name="SubTotalRate 2 2 8" xfId="63917"/>
    <cellStyle name="SubTotalRate 2 2 8 2" xfId="63918"/>
    <cellStyle name="SubTotalRate 2 2 9" xfId="63919"/>
    <cellStyle name="SubTotalRate 2 2 9 2" xfId="63920"/>
    <cellStyle name="SubTotalRate 2 3" xfId="63921"/>
    <cellStyle name="SubTotalRate 2 3 2" xfId="63922"/>
    <cellStyle name="SubTotalRate 2 3 2 2" xfId="63923"/>
    <cellStyle name="SubTotalRate 2 3 3" xfId="63924"/>
    <cellStyle name="SubTotalRate 2 3 3 2" xfId="63925"/>
    <cellStyle name="SubTotalRate 2 3 4" xfId="63926"/>
    <cellStyle name="SubTotalRate 2 3 4 2" xfId="63927"/>
    <cellStyle name="SubTotalRate 2 3 5" xfId="63928"/>
    <cellStyle name="SubTotalRate 2 3 5 2" xfId="63929"/>
    <cellStyle name="SubTotalRate 2 3 6" xfId="63930"/>
    <cellStyle name="SubTotalRate 2 3 6 2" xfId="63931"/>
    <cellStyle name="SubTotalRate 2 3 7" xfId="63932"/>
    <cellStyle name="SubTotalRate 2 4" xfId="63933"/>
    <cellStyle name="SubTotalRate 2 4 2" xfId="63934"/>
    <cellStyle name="SubTotalRate 2 4 2 2" xfId="63935"/>
    <cellStyle name="SubTotalRate 2 4 3" xfId="63936"/>
    <cellStyle name="SubTotalRate 2 4 3 2" xfId="63937"/>
    <cellStyle name="SubTotalRate 2 4 4" xfId="63938"/>
    <cellStyle name="SubTotalRate 2 4 4 2" xfId="63939"/>
    <cellStyle name="SubTotalRate 2 4 5" xfId="63940"/>
    <cellStyle name="SubTotalRate 2 4 5 2" xfId="63941"/>
    <cellStyle name="SubTotalRate 2 4 6" xfId="63942"/>
    <cellStyle name="SubTotalRate 2 4 6 2" xfId="63943"/>
    <cellStyle name="SubTotalRate 2 4 7" xfId="63944"/>
    <cellStyle name="SubTotalRate 2 5" xfId="63945"/>
    <cellStyle name="SubTotalRate 2 5 2" xfId="63946"/>
    <cellStyle name="SubTotalRate 2 5 2 2" xfId="63947"/>
    <cellStyle name="SubTotalRate 2 5 3" xfId="63948"/>
    <cellStyle name="SubTotalRate 2 5 3 2" xfId="63949"/>
    <cellStyle name="SubTotalRate 2 5 4" xfId="63950"/>
    <cellStyle name="SubTotalRate 2 5 4 2" xfId="63951"/>
    <cellStyle name="SubTotalRate 2 5 5" xfId="63952"/>
    <cellStyle name="SubTotalRate 2 5 5 2" xfId="63953"/>
    <cellStyle name="SubTotalRate 2 5 6" xfId="63954"/>
    <cellStyle name="SubTotalRate 2 5 6 2" xfId="63955"/>
    <cellStyle name="SubTotalRate 2 5 7" xfId="63956"/>
    <cellStyle name="SubTotalRate 2 6" xfId="63957"/>
    <cellStyle name="SubTotalRate 2 6 2" xfId="63958"/>
    <cellStyle name="SubTotalRate 2 7" xfId="63959"/>
    <cellStyle name="SubTotalRate 2 7 2" xfId="63960"/>
    <cellStyle name="SubTotalRate 2 8" xfId="63961"/>
    <cellStyle name="SubTotalRate 2 8 2" xfId="63962"/>
    <cellStyle name="SubTotalRate 2 9" xfId="63963"/>
    <cellStyle name="SubTotalRate 2 9 2" xfId="63964"/>
    <cellStyle name="SubTotalRate 3" xfId="63965"/>
    <cellStyle name="SubTotalRate 3 10" xfId="63966"/>
    <cellStyle name="SubTotalRate 3 2" xfId="63967"/>
    <cellStyle name="SubTotalRate 3 2 2" xfId="63968"/>
    <cellStyle name="SubTotalRate 3 2 2 2" xfId="63969"/>
    <cellStyle name="SubTotalRate 3 2 3" xfId="63970"/>
    <cellStyle name="SubTotalRate 3 2 3 2" xfId="63971"/>
    <cellStyle name="SubTotalRate 3 2 4" xfId="63972"/>
    <cellStyle name="SubTotalRate 3 2 4 2" xfId="63973"/>
    <cellStyle name="SubTotalRate 3 2 5" xfId="63974"/>
    <cellStyle name="SubTotalRate 3 2 5 2" xfId="63975"/>
    <cellStyle name="SubTotalRate 3 2 6" xfId="63976"/>
    <cellStyle name="SubTotalRate 3 2 6 2" xfId="63977"/>
    <cellStyle name="SubTotalRate 3 2 7" xfId="63978"/>
    <cellStyle name="SubTotalRate 3 3" xfId="63979"/>
    <cellStyle name="SubTotalRate 3 3 2" xfId="63980"/>
    <cellStyle name="SubTotalRate 3 3 2 2" xfId="63981"/>
    <cellStyle name="SubTotalRate 3 3 3" xfId="63982"/>
    <cellStyle name="SubTotalRate 3 3 3 2" xfId="63983"/>
    <cellStyle name="SubTotalRate 3 3 4" xfId="63984"/>
    <cellStyle name="SubTotalRate 3 3 4 2" xfId="63985"/>
    <cellStyle name="SubTotalRate 3 3 5" xfId="63986"/>
    <cellStyle name="SubTotalRate 3 3 5 2" xfId="63987"/>
    <cellStyle name="SubTotalRate 3 3 6" xfId="63988"/>
    <cellStyle name="SubTotalRate 3 3 6 2" xfId="63989"/>
    <cellStyle name="SubTotalRate 3 3 7" xfId="63990"/>
    <cellStyle name="SubTotalRate 3 4" xfId="63991"/>
    <cellStyle name="SubTotalRate 3 4 2" xfId="63992"/>
    <cellStyle name="SubTotalRate 3 4 2 2" xfId="63993"/>
    <cellStyle name="SubTotalRate 3 4 3" xfId="63994"/>
    <cellStyle name="SubTotalRate 3 4 3 2" xfId="63995"/>
    <cellStyle name="SubTotalRate 3 4 4" xfId="63996"/>
    <cellStyle name="SubTotalRate 3 4 4 2" xfId="63997"/>
    <cellStyle name="SubTotalRate 3 4 5" xfId="63998"/>
    <cellStyle name="SubTotalRate 3 4 5 2" xfId="63999"/>
    <cellStyle name="SubTotalRate 3 4 6" xfId="64000"/>
    <cellStyle name="SubTotalRate 3 4 6 2" xfId="64001"/>
    <cellStyle name="SubTotalRate 3 4 7" xfId="64002"/>
    <cellStyle name="SubTotalRate 3 5" xfId="64003"/>
    <cellStyle name="SubTotalRate 3 5 2" xfId="64004"/>
    <cellStyle name="SubTotalRate 3 6" xfId="64005"/>
    <cellStyle name="SubTotalRate 3 6 2" xfId="64006"/>
    <cellStyle name="SubTotalRate 3 7" xfId="64007"/>
    <cellStyle name="SubTotalRate 3 7 2" xfId="64008"/>
    <cellStyle name="SubTotalRate 3 8" xfId="64009"/>
    <cellStyle name="SubTotalRate 3 8 2" xfId="64010"/>
    <cellStyle name="SubTotalRate 3 9" xfId="64011"/>
    <cellStyle name="SubTotalRate 3 9 2" xfId="64012"/>
    <cellStyle name="SubTotalRate 4" xfId="64013"/>
    <cellStyle name="SubTotalRate 4 2" xfId="64014"/>
    <cellStyle name="SubTotalRate 4 2 2" xfId="64015"/>
    <cellStyle name="SubTotalRate 4 3" xfId="64016"/>
    <cellStyle name="SubTotalRate 4 3 2" xfId="64017"/>
    <cellStyle name="SubTotalRate 4 4" xfId="64018"/>
    <cellStyle name="SubTotalRate 4 4 2" xfId="64019"/>
    <cellStyle name="SubTotalRate 4 5" xfId="64020"/>
    <cellStyle name="SubTotalRate 4 5 2" xfId="64021"/>
    <cellStyle name="SubTotalRate 4 6" xfId="64022"/>
    <cellStyle name="SubTotalRate 4 6 2" xfId="64023"/>
    <cellStyle name="SubTotalRate 4 7" xfId="64024"/>
    <cellStyle name="SubTotalRate 5" xfId="64025"/>
    <cellStyle name="SubTotalRate 5 2" xfId="64026"/>
    <cellStyle name="SubTotalRate 5 2 2" xfId="64027"/>
    <cellStyle name="SubTotalRate 5 3" xfId="64028"/>
    <cellStyle name="SubTotalRate 5 3 2" xfId="64029"/>
    <cellStyle name="SubTotalRate 5 4" xfId="64030"/>
    <cellStyle name="SubTotalRate 5 4 2" xfId="64031"/>
    <cellStyle name="SubTotalRate 5 5" xfId="64032"/>
    <cellStyle name="SubTotalRate 5 5 2" xfId="64033"/>
    <cellStyle name="SubTotalRate 5 6" xfId="64034"/>
    <cellStyle name="SubTotalRate 5 6 2" xfId="64035"/>
    <cellStyle name="SubTotalRate 5 7" xfId="64036"/>
    <cellStyle name="SubTotalRate 6" xfId="64037"/>
    <cellStyle name="SubTotalRate 6 2" xfId="64038"/>
    <cellStyle name="SubTotalRate 6 2 2" xfId="64039"/>
    <cellStyle name="SubTotalRate 6 3" xfId="64040"/>
    <cellStyle name="SubTotalRate 6 3 2" xfId="64041"/>
    <cellStyle name="SubTotalRate 6 4" xfId="64042"/>
    <cellStyle name="SubTotalRate 6 4 2" xfId="64043"/>
    <cellStyle name="SubTotalRate 6 5" xfId="64044"/>
    <cellStyle name="SubTotalRate 6 5 2" xfId="64045"/>
    <cellStyle name="SubTotalRate 6 6" xfId="64046"/>
    <cellStyle name="SubTotalRate 6 6 2" xfId="64047"/>
    <cellStyle name="SubTotalRate 6 7" xfId="64048"/>
    <cellStyle name="SubTotalRate 7" xfId="64049"/>
    <cellStyle name="SubTotalRate 7 2" xfId="64050"/>
    <cellStyle name="SubTotalRate 8" xfId="64051"/>
    <cellStyle name="SubTotalRate 8 2" xfId="64052"/>
    <cellStyle name="SubTotalRate 9" xfId="64053"/>
    <cellStyle name="SubTotalRate 9 2" xfId="64054"/>
    <cellStyle name="SUMROW2" xfId="64055"/>
    <cellStyle name="SUMROW2$ZP$" xfId="64056"/>
    <cellStyle name="SUMROW2$ZP$ 2" xfId="64057"/>
    <cellStyle name="SUMROW2$ZP$_OM vs Plan" xfId="64058"/>
    <cellStyle name="SUMROW2_Other Benefits Allocation %" xfId="64059"/>
    <cellStyle name="t" xfId="64060"/>
    <cellStyle name="t 2" xfId="64061"/>
    <cellStyle name="t_1212 LTD (ASC 715) Cost Pushout Final True up" xfId="64062"/>
    <cellStyle name="t_1212 LTD (ASC 715) Cost Pushout Final True up_Other Benefits Allocation %" xfId="64063"/>
    <cellStyle name="t_accretion_matrix (2)" xfId="64064"/>
    <cellStyle name="t_accretion_matrix (2)_1212 LTD (ASC 715) Cost Pushout Final True up" xfId="64065"/>
    <cellStyle name="t_accretion_matrix (2)_1212 LTD (ASC 715) Cost Pushout Final True up_Other Benefits Allocation %" xfId="64066"/>
    <cellStyle name="t_accretion_matrix (2)_Other Benefits Allocation %" xfId="64067"/>
    <cellStyle name="t_accretion_matrix (2)_Summary Unrounded" xfId="64068"/>
    <cellStyle name="t_accretion_matrix (2)_Summary Unrounded_Other Benefits Allocation %" xfId="64069"/>
    <cellStyle name="t_CompFins" xfId="64070"/>
    <cellStyle name="t_CompFins_1212 LTD (ASC 715) Cost Pushout Final True up" xfId="64071"/>
    <cellStyle name="t_CompFins_1212 LTD (ASC 715) Cost Pushout Final True up_Other Benefits Allocation %" xfId="64072"/>
    <cellStyle name="t_CompFins_Other Benefits Allocation %" xfId="64073"/>
    <cellStyle name="t_CompFins_Summary Unrounded" xfId="64074"/>
    <cellStyle name="t_CompFins_Summary Unrounded_Other Benefits Allocation %" xfId="64075"/>
    <cellStyle name="t_eric" xfId="64076"/>
    <cellStyle name="t_eric 2" xfId="64077"/>
    <cellStyle name="t_eric_1212 LTD (ASC 715) Cost Pushout Final True up" xfId="64078"/>
    <cellStyle name="t_eric_1212 LTD (ASC 715) Cost Pushout Final True up_Other Benefits Allocation %" xfId="64079"/>
    <cellStyle name="t_eric_March_LTD_Premium" xfId="64080"/>
    <cellStyle name="t_eric_Nov Self Admin LTD Income Premium - CIGNA" xfId="64081"/>
    <cellStyle name="t_eric_Other Benefits Allocation %" xfId="64082"/>
    <cellStyle name="t_eric_Summary Unrounded" xfId="64083"/>
    <cellStyle name="t_eric_Summary Unrounded_Other Benefits Allocation %" xfId="64084"/>
    <cellStyle name="t_March_LTD_Premium" xfId="64085"/>
    <cellStyle name="t_Nov Self Admin LTD Income Premium - CIGNA" xfId="64086"/>
    <cellStyle name="t_Other Benefits Allocation %" xfId="64087"/>
    <cellStyle name="t_Scratch" xfId="64088"/>
    <cellStyle name="t_Scratch 2" xfId="64089"/>
    <cellStyle name="t_Scratch_1212 LTD (ASC 715) Cost Pushout Final True up" xfId="64090"/>
    <cellStyle name="t_Scratch_1212 LTD (ASC 715) Cost Pushout Final True up_Other Benefits Allocation %" xfId="64091"/>
    <cellStyle name="t_Scratch_March_LTD_Premium" xfId="64092"/>
    <cellStyle name="t_Scratch_Nov Self Admin LTD Income Premium - CIGNA" xfId="64093"/>
    <cellStyle name="t_Scratch_Other Benefits Allocation %" xfId="64094"/>
    <cellStyle name="t_Scratch_Summary Unrounded" xfId="64095"/>
    <cellStyle name="t_Scratch_Summary Unrounded_Other Benefits Allocation %" xfId="64096"/>
    <cellStyle name="t_Summary Unrounded" xfId="64097"/>
    <cellStyle name="t_Summary Unrounded_Other Benefits Allocation %" xfId="64098"/>
    <cellStyle name="t_Viacom Profile" xfId="64099"/>
    <cellStyle name="t_Viacom Profile 2" xfId="64100"/>
    <cellStyle name="t_Viacom Profile_1212 LTD (ASC 715) Cost Pushout Final True up" xfId="64101"/>
    <cellStyle name="t_Viacom Profile_1212 LTD (ASC 715) Cost Pushout Final True up_Other Benefits Allocation %" xfId="64102"/>
    <cellStyle name="t_Viacom Profile_March_LTD_Premium" xfId="64103"/>
    <cellStyle name="t_Viacom Profile_Nov Self Admin LTD Income Premium - CIGNA" xfId="64104"/>
    <cellStyle name="t_Viacom Profile_Other Benefits Allocation %" xfId="64105"/>
    <cellStyle name="t_Viacom Profile_Summary Unrounded" xfId="64106"/>
    <cellStyle name="t_Viacom Profile_Summary Unrounded_Other Benefits Allocation %" xfId="64107"/>
    <cellStyle name="Table Col Head" xfId="64108"/>
    <cellStyle name="Table Head" xfId="64109"/>
    <cellStyle name="Table Head 2" xfId="64110"/>
    <cellStyle name="Table Head Aligned" xfId="64111"/>
    <cellStyle name="Table Head Aligned 2" xfId="64112"/>
    <cellStyle name="Table Head Aligned 2 2" xfId="64113"/>
    <cellStyle name="Table Head Aligned 2 2 2" xfId="64114"/>
    <cellStyle name="Table Head Aligned 2 3" xfId="64115"/>
    <cellStyle name="Table Head Aligned 3" xfId="64116"/>
    <cellStyle name="Table Head Aligned 3 2" xfId="64117"/>
    <cellStyle name="Table Head Aligned_March_LTD_Premium" xfId="64118"/>
    <cellStyle name="Table Head Blue" xfId="64119"/>
    <cellStyle name="Table Head Blue 2" xfId="64120"/>
    <cellStyle name="Table Head Blue_March_LTD_Premium" xfId="64121"/>
    <cellStyle name="Table Head Green" xfId="64122"/>
    <cellStyle name="Table Head Green 2" xfId="64123"/>
    <cellStyle name="Table Head Green 2 2" xfId="64124"/>
    <cellStyle name="Table Head Green 2 2 2" xfId="64125"/>
    <cellStyle name="Table Head Green 2 3" xfId="64126"/>
    <cellStyle name="Table Head Green 3" xfId="64127"/>
    <cellStyle name="Table Head Green 3 2" xfId="64128"/>
    <cellStyle name="Table Head Green_March_LTD_Premium" xfId="64129"/>
    <cellStyle name="Table Head_5403011_2" xfId="64130"/>
    <cellStyle name="Table Sub Head" xfId="64131"/>
    <cellStyle name="Table Text" xfId="64132"/>
    <cellStyle name="Table Title" xfId="64133"/>
    <cellStyle name="Table Title 2" xfId="64134"/>
    <cellStyle name="Table Title_March_LTD_Premium" xfId="64135"/>
    <cellStyle name="Table Units" xfId="64136"/>
    <cellStyle name="Table_Header" xfId="64137"/>
    <cellStyle name="Text" xfId="64138"/>
    <cellStyle name="Text 1" xfId="64139"/>
    <cellStyle name="Text 1 2" xfId="64140"/>
    <cellStyle name="Text 1_March_LTD_Premium" xfId="64141"/>
    <cellStyle name="TEXT 2" xfId="64142"/>
    <cellStyle name="TEXT 3" xfId="64143"/>
    <cellStyle name="TEXT 4" xfId="64144"/>
    <cellStyle name="TEXT 5" xfId="64145"/>
    <cellStyle name="TEXT 6" xfId="64146"/>
    <cellStyle name="TEXT 7" xfId="64147"/>
    <cellStyle name="TEXT 8" xfId="64148"/>
    <cellStyle name="Text Head 1" xfId="64149"/>
    <cellStyle name="Text Head 1 2" xfId="64150"/>
    <cellStyle name="Text Head 1_March_LTD_Premium" xfId="64151"/>
    <cellStyle name="Text Indent A" xfId="64152"/>
    <cellStyle name="Text Indent B" xfId="64153"/>
    <cellStyle name="Text Indent C" xfId="64154"/>
    <cellStyle name="TEXT$ZP$" xfId="64155"/>
    <cellStyle name="TEXT$ZP$ 2" xfId="64156"/>
    <cellStyle name="TEXT$ZP$_OM vs Plan" xfId="64157"/>
    <cellStyle name="TEXT_Aug 2014 Variance" xfId="64158"/>
    <cellStyle name="TEXTBOLD" xfId="64159"/>
    <cellStyle name="TEXTBOLD$ZP$" xfId="64160"/>
    <cellStyle name="TEXTBOLD$ZP$ 2" xfId="64161"/>
    <cellStyle name="TEXTBOLD$ZP$_OM vs Plan" xfId="64162"/>
    <cellStyle name="TEXTBOLD_Other Benefits Allocation %" xfId="64163"/>
    <cellStyle name="TextNumber" xfId="64164"/>
    <cellStyle name="TextNumber 2" xfId="64165"/>
    <cellStyle name="TextNumber 3" xfId="64166"/>
    <cellStyle name="TextNumber 4" xfId="64167"/>
    <cellStyle name="TextNumber 5" xfId="64168"/>
    <cellStyle name="TextRate" xfId="64169"/>
    <cellStyle name="TextRate 2" xfId="64170"/>
    <cellStyle name="TextRate 3" xfId="64171"/>
    <cellStyle name="TextRate 4" xfId="64172"/>
    <cellStyle name="TextRate 5" xfId="64173"/>
    <cellStyle name="Thousands" xfId="64174"/>
    <cellStyle name="Times New Roman" xfId="64175"/>
    <cellStyle name="Tin" xfId="64176"/>
    <cellStyle name="Tin 2" xfId="64177"/>
    <cellStyle name="Tin_March_LTD_Premium" xfId="64178"/>
    <cellStyle name="Tina" xfId="64179"/>
    <cellStyle name="Tina 2" xfId="64180"/>
    <cellStyle name="Tina_March_LTD_Premium" xfId="64181"/>
    <cellStyle name="Title - PROJECT" xfId="64182"/>
    <cellStyle name="Title - Underline" xfId="64183"/>
    <cellStyle name="Title 10" xfId="64184"/>
    <cellStyle name="Title 11" xfId="64185"/>
    <cellStyle name="Title 12" xfId="64186"/>
    <cellStyle name="Title 13" xfId="64187"/>
    <cellStyle name="Title 2" xfId="64188"/>
    <cellStyle name="Title 2 2" xfId="64189"/>
    <cellStyle name="Title 2_401K Summary" xfId="64190"/>
    <cellStyle name="Title 3" xfId="64191"/>
    <cellStyle name="Title 3 2" xfId="64192"/>
    <cellStyle name="Title 4" xfId="64193"/>
    <cellStyle name="Title 4 2" xfId="64194"/>
    <cellStyle name="Title 5" xfId="64195"/>
    <cellStyle name="Title 5 2" xfId="64196"/>
    <cellStyle name="Title 6" xfId="64197"/>
    <cellStyle name="Title 7" xfId="64198"/>
    <cellStyle name="Title 8" xfId="64199"/>
    <cellStyle name="Title 9" xfId="64200"/>
    <cellStyle name="title1" xfId="64201"/>
    <cellStyle name="title2" xfId="64202"/>
    <cellStyle name="title2 2" xfId="64203"/>
    <cellStyle name="title2 3" xfId="64204"/>
    <cellStyle name="title2 4" xfId="64205"/>
    <cellStyle name="title2_Capital Prov 1Q10" xfId="64206"/>
    <cellStyle name="Title3" xfId="64207"/>
    <cellStyle name="Titles - Col. Headings" xfId="64208"/>
    <cellStyle name="Titles - Other" xfId="64209"/>
    <cellStyle name="Total 10" xfId="64210"/>
    <cellStyle name="Total 10 10" xfId="64211"/>
    <cellStyle name="Total 10 10 2" xfId="64212"/>
    <cellStyle name="Total 10 10 2 2" xfId="64213"/>
    <cellStyle name="Total 10 10 3" xfId="64214"/>
    <cellStyle name="Total 10 11" xfId="64215"/>
    <cellStyle name="Total 10 11 2" xfId="64216"/>
    <cellStyle name="Total 10 11 2 2" xfId="64217"/>
    <cellStyle name="Total 10 11 3" xfId="64218"/>
    <cellStyle name="Total 10 12" xfId="64219"/>
    <cellStyle name="Total 10 2" xfId="64220"/>
    <cellStyle name="Total 10 2 2" xfId="64221"/>
    <cellStyle name="Total 10 2 2 2" xfId="64222"/>
    <cellStyle name="Total 10 2 2 2 2" xfId="64223"/>
    <cellStyle name="Total 10 2 2 2 2 2" xfId="64224"/>
    <cellStyle name="Total 10 2 2 2 3" xfId="64225"/>
    <cellStyle name="Total 10 2 2 3" xfId="64226"/>
    <cellStyle name="Total 10 2 2 3 2" xfId="64227"/>
    <cellStyle name="Total 10 2 2 3 2 2" xfId="64228"/>
    <cellStyle name="Total 10 2 2 3 3" xfId="64229"/>
    <cellStyle name="Total 10 2 2 4" xfId="64230"/>
    <cellStyle name="Total 10 2 2 4 2" xfId="64231"/>
    <cellStyle name="Total 10 2 2 5" xfId="64232"/>
    <cellStyle name="Total 10 2 2 5 2" xfId="64233"/>
    <cellStyle name="Total 10 2 2 6" xfId="64234"/>
    <cellStyle name="Total 10 2 3" xfId="64235"/>
    <cellStyle name="Total 10 2 3 2" xfId="64236"/>
    <cellStyle name="Total 10 2 3 2 2" xfId="64237"/>
    <cellStyle name="Total 10 2 3 2 2 2" xfId="64238"/>
    <cellStyle name="Total 10 2 3 2 3" xfId="64239"/>
    <cellStyle name="Total 10 2 3 3" xfId="64240"/>
    <cellStyle name="Total 10 2 3 3 2" xfId="64241"/>
    <cellStyle name="Total 10 2 3 3 2 2" xfId="64242"/>
    <cellStyle name="Total 10 2 3 3 3" xfId="64243"/>
    <cellStyle name="Total 10 2 3 4" xfId="64244"/>
    <cellStyle name="Total 10 2 3 4 2" xfId="64245"/>
    <cellStyle name="Total 10 2 3 5" xfId="64246"/>
    <cellStyle name="Total 10 2 3 5 2" xfId="64247"/>
    <cellStyle name="Total 10 2 3 6" xfId="64248"/>
    <cellStyle name="Total 10 2 4" xfId="64249"/>
    <cellStyle name="Total 10 2 4 2" xfId="64250"/>
    <cellStyle name="Total 10 2 4 2 2" xfId="64251"/>
    <cellStyle name="Total 10 2 4 3" xfId="64252"/>
    <cellStyle name="Total 10 2 5" xfId="64253"/>
    <cellStyle name="Total 10 2 5 2" xfId="64254"/>
    <cellStyle name="Total 10 2 5 2 2" xfId="64255"/>
    <cellStyle name="Total 10 2 5 3" xfId="64256"/>
    <cellStyle name="Total 10 2 6" xfId="64257"/>
    <cellStyle name="Total 10 2 6 2" xfId="64258"/>
    <cellStyle name="Total 10 2 7" xfId="64259"/>
    <cellStyle name="Total 10 2 7 2" xfId="64260"/>
    <cellStyle name="Total 10 2 8" xfId="64261"/>
    <cellStyle name="Total 10 2_Other Benefits Allocation %" xfId="64262"/>
    <cellStyle name="Total 10 3" xfId="64263"/>
    <cellStyle name="Total 10 3 2" xfId="64264"/>
    <cellStyle name="Total 10 3 2 2" xfId="64265"/>
    <cellStyle name="Total 10 3 3" xfId="64266"/>
    <cellStyle name="Total 10 4" xfId="64267"/>
    <cellStyle name="Total 10 4 2" xfId="64268"/>
    <cellStyle name="Total 10 4 2 2" xfId="64269"/>
    <cellStyle name="Total 10 4 3" xfId="64270"/>
    <cellStyle name="Total 10 5" xfId="64271"/>
    <cellStyle name="Total 10 5 2" xfId="64272"/>
    <cellStyle name="Total 10 5 2 2" xfId="64273"/>
    <cellStyle name="Total 10 5 3" xfId="64274"/>
    <cellStyle name="Total 10 6" xfId="64275"/>
    <cellStyle name="Total 10 6 2" xfId="64276"/>
    <cellStyle name="Total 10 6 2 2" xfId="64277"/>
    <cellStyle name="Total 10 6 3" xfId="64278"/>
    <cellStyle name="Total 10 7" xfId="64279"/>
    <cellStyle name="Total 10 7 2" xfId="64280"/>
    <cellStyle name="Total 10 7 2 2" xfId="64281"/>
    <cellStyle name="Total 10 7 3" xfId="64282"/>
    <cellStyle name="Total 10 8" xfId="64283"/>
    <cellStyle name="Total 10 8 2" xfId="64284"/>
    <cellStyle name="Total 10 8 2 2" xfId="64285"/>
    <cellStyle name="Total 10 8 3" xfId="64286"/>
    <cellStyle name="Total 10 9" xfId="64287"/>
    <cellStyle name="Total 10 9 2" xfId="64288"/>
    <cellStyle name="Total 10 9 2 2" xfId="64289"/>
    <cellStyle name="Total 10 9 3" xfId="64290"/>
    <cellStyle name="Total 10_Other Benefits Allocation %" xfId="64291"/>
    <cellStyle name="Total 11" xfId="64292"/>
    <cellStyle name="Total 12" xfId="64293"/>
    <cellStyle name="Total 2" xfId="64294"/>
    <cellStyle name="Total 2 10" xfId="64295"/>
    <cellStyle name="Total 2 11" xfId="64296"/>
    <cellStyle name="Total 2 11 2" xfId="64297"/>
    <cellStyle name="Total 2 11 2 2" xfId="64298"/>
    <cellStyle name="Total 2 11 3" xfId="64299"/>
    <cellStyle name="Total 2 12" xfId="64300"/>
    <cellStyle name="Total 2 2" xfId="64301"/>
    <cellStyle name="Total 2 2 10" xfId="64302"/>
    <cellStyle name="Total 2 2 11" xfId="64303"/>
    <cellStyle name="Total 2 2 2" xfId="64304"/>
    <cellStyle name="Total 2 2 2 2" xfId="64305"/>
    <cellStyle name="Total 2 2 2 2 2" xfId="64306"/>
    <cellStyle name="Total 2 2 2 2 2 2" xfId="64307"/>
    <cellStyle name="Total 2 2 2 2 2 2 2" xfId="64308"/>
    <cellStyle name="Total 2 2 2 2 2 3" xfId="64309"/>
    <cellStyle name="Total 2 2 2 2 3" xfId="64310"/>
    <cellStyle name="Total 2 2 2 2 3 2" xfId="64311"/>
    <cellStyle name="Total 2 2 2 2 3 2 2" xfId="64312"/>
    <cellStyle name="Total 2 2 2 2 3 3" xfId="64313"/>
    <cellStyle name="Total 2 2 2 2 4" xfId="64314"/>
    <cellStyle name="Total 2 2 2 2 4 2" xfId="64315"/>
    <cellStyle name="Total 2 2 2 2 5" xfId="64316"/>
    <cellStyle name="Total 2 2 2 2 5 2" xfId="64317"/>
    <cellStyle name="Total 2 2 2 2 6" xfId="64318"/>
    <cellStyle name="Total 2 2 2 3" xfId="64319"/>
    <cellStyle name="Total 2 2 2 3 2" xfId="64320"/>
    <cellStyle name="Total 2 2 2 3 2 2" xfId="64321"/>
    <cellStyle name="Total 2 2 2 3 2 2 2" xfId="64322"/>
    <cellStyle name="Total 2 2 2 3 2 3" xfId="64323"/>
    <cellStyle name="Total 2 2 2 3 3" xfId="64324"/>
    <cellStyle name="Total 2 2 2 3 3 2" xfId="64325"/>
    <cellStyle name="Total 2 2 2 3 3 2 2" xfId="64326"/>
    <cellStyle name="Total 2 2 2 3 3 3" xfId="64327"/>
    <cellStyle name="Total 2 2 2 3 4" xfId="64328"/>
    <cellStyle name="Total 2 2 2 3 4 2" xfId="64329"/>
    <cellStyle name="Total 2 2 2 3 5" xfId="64330"/>
    <cellStyle name="Total 2 2 2 3 5 2" xfId="64331"/>
    <cellStyle name="Total 2 2 2 3 6" xfId="64332"/>
    <cellStyle name="Total 2 2 2 4" xfId="64333"/>
    <cellStyle name="Total 2 2 2 4 2" xfId="64334"/>
    <cellStyle name="Total 2 2 2 4 2 2" xfId="64335"/>
    <cellStyle name="Total 2 2 2 4 3" xfId="64336"/>
    <cellStyle name="Total 2 2 2 5" xfId="64337"/>
    <cellStyle name="Total 2 2 2 5 2" xfId="64338"/>
    <cellStyle name="Total 2 2 2 5 2 2" xfId="64339"/>
    <cellStyle name="Total 2 2 2 5 3" xfId="64340"/>
    <cellStyle name="Total 2 2 2 6" xfId="64341"/>
    <cellStyle name="Total 2 2 2 6 2" xfId="64342"/>
    <cellStyle name="Total 2 2 2 7" xfId="64343"/>
    <cellStyle name="Total 2 2 2 7 2" xfId="64344"/>
    <cellStyle name="Total 2 2 2 8" xfId="64345"/>
    <cellStyle name="Total 2 2 2_Other Benefits Allocation %" xfId="64346"/>
    <cellStyle name="Total 2 2 3" xfId="64347"/>
    <cellStyle name="Total 2 2 3 2" xfId="64348"/>
    <cellStyle name="Total 2 2 3 2 2" xfId="64349"/>
    <cellStyle name="Total 2 2 3 3" xfId="64350"/>
    <cellStyle name="Total 2 2 4" xfId="64351"/>
    <cellStyle name="Total 2 2 4 2" xfId="64352"/>
    <cellStyle name="Total 2 2 4 2 2" xfId="64353"/>
    <cellStyle name="Total 2 2 4 3" xfId="64354"/>
    <cellStyle name="Total 2 2 5" xfId="64355"/>
    <cellStyle name="Total 2 2 5 2" xfId="64356"/>
    <cellStyle name="Total 2 2 5 2 2" xfId="64357"/>
    <cellStyle name="Total 2 2 5 3" xfId="64358"/>
    <cellStyle name="Total 2 2 6" xfId="64359"/>
    <cellStyle name="Total 2 2 6 2" xfId="64360"/>
    <cellStyle name="Total 2 2 6 2 2" xfId="64361"/>
    <cellStyle name="Total 2 2 6 3" xfId="64362"/>
    <cellStyle name="Total 2 2 7" xfId="64363"/>
    <cellStyle name="Total 2 2 7 2" xfId="64364"/>
    <cellStyle name="Total 2 2 7 2 2" xfId="64365"/>
    <cellStyle name="Total 2 2 7 3" xfId="64366"/>
    <cellStyle name="Total 2 2 8" xfId="64367"/>
    <cellStyle name="Total 2 2 9" xfId="64368"/>
    <cellStyle name="Total 2 2_Other Benefits Allocation %" xfId="64369"/>
    <cellStyle name="Total 2 3" xfId="64370"/>
    <cellStyle name="Total 2 3 10" xfId="64371"/>
    <cellStyle name="Total 2 3 10 2" xfId="64372"/>
    <cellStyle name="Total 2 3 10 2 2" xfId="64373"/>
    <cellStyle name="Total 2 3 10 3" xfId="64374"/>
    <cellStyle name="Total 2 3 11" xfId="64375"/>
    <cellStyle name="Total 2 3 11 2" xfId="64376"/>
    <cellStyle name="Total 2 3 11 2 2" xfId="64377"/>
    <cellStyle name="Total 2 3 11 3" xfId="64378"/>
    <cellStyle name="Total 2 3 12" xfId="64379"/>
    <cellStyle name="Total 2 3 2" xfId="64380"/>
    <cellStyle name="Total 2 3 2 2" xfId="64381"/>
    <cellStyle name="Total 2 3 2 2 2" xfId="64382"/>
    <cellStyle name="Total 2 3 2 2 2 2" xfId="64383"/>
    <cellStyle name="Total 2 3 2 2 2 2 2" xfId="64384"/>
    <cellStyle name="Total 2 3 2 2 2 3" xfId="64385"/>
    <cellStyle name="Total 2 3 2 2 3" xfId="64386"/>
    <cellStyle name="Total 2 3 2 2 3 2" xfId="64387"/>
    <cellStyle name="Total 2 3 2 2 3 2 2" xfId="64388"/>
    <cellStyle name="Total 2 3 2 2 3 3" xfId="64389"/>
    <cellStyle name="Total 2 3 2 2 4" xfId="64390"/>
    <cellStyle name="Total 2 3 2 2 4 2" xfId="64391"/>
    <cellStyle name="Total 2 3 2 2 5" xfId="64392"/>
    <cellStyle name="Total 2 3 2 2 5 2" xfId="64393"/>
    <cellStyle name="Total 2 3 2 2 6" xfId="64394"/>
    <cellStyle name="Total 2 3 2 3" xfId="64395"/>
    <cellStyle name="Total 2 3 2 3 2" xfId="64396"/>
    <cellStyle name="Total 2 3 2 3 2 2" xfId="64397"/>
    <cellStyle name="Total 2 3 2 3 2 2 2" xfId="64398"/>
    <cellStyle name="Total 2 3 2 3 2 3" xfId="64399"/>
    <cellStyle name="Total 2 3 2 3 3" xfId="64400"/>
    <cellStyle name="Total 2 3 2 3 3 2" xfId="64401"/>
    <cellStyle name="Total 2 3 2 3 3 2 2" xfId="64402"/>
    <cellStyle name="Total 2 3 2 3 3 3" xfId="64403"/>
    <cellStyle name="Total 2 3 2 3 4" xfId="64404"/>
    <cellStyle name="Total 2 3 2 3 4 2" xfId="64405"/>
    <cellStyle name="Total 2 3 2 3 5" xfId="64406"/>
    <cellStyle name="Total 2 3 2 3 5 2" xfId="64407"/>
    <cellStyle name="Total 2 3 2 3 6" xfId="64408"/>
    <cellStyle name="Total 2 3 2 4" xfId="64409"/>
    <cellStyle name="Total 2 3 2 4 2" xfId="64410"/>
    <cellStyle name="Total 2 3 2 4 2 2" xfId="64411"/>
    <cellStyle name="Total 2 3 2 4 3" xfId="64412"/>
    <cellStyle name="Total 2 3 2 5" xfId="64413"/>
    <cellStyle name="Total 2 3 2 5 2" xfId="64414"/>
    <cellStyle name="Total 2 3 2 5 2 2" xfId="64415"/>
    <cellStyle name="Total 2 3 2 5 3" xfId="64416"/>
    <cellStyle name="Total 2 3 2 6" xfId="64417"/>
    <cellStyle name="Total 2 3 2 6 2" xfId="64418"/>
    <cellStyle name="Total 2 3 2 7" xfId="64419"/>
    <cellStyle name="Total 2 3 2 7 2" xfId="64420"/>
    <cellStyle name="Total 2 3 2 8" xfId="64421"/>
    <cellStyle name="Total 2 3 2_Other Benefits Allocation %" xfId="64422"/>
    <cellStyle name="Total 2 3 3" xfId="64423"/>
    <cellStyle name="Total 2 3 3 2" xfId="64424"/>
    <cellStyle name="Total 2 3 3 2 2" xfId="64425"/>
    <cellStyle name="Total 2 3 3 3" xfId="64426"/>
    <cellStyle name="Total 2 3 4" xfId="64427"/>
    <cellStyle name="Total 2 3 4 2" xfId="64428"/>
    <cellStyle name="Total 2 3 4 2 2" xfId="64429"/>
    <cellStyle name="Total 2 3 4 3" xfId="64430"/>
    <cellStyle name="Total 2 3 5" xfId="64431"/>
    <cellStyle name="Total 2 3 5 2" xfId="64432"/>
    <cellStyle name="Total 2 3 5 2 2" xfId="64433"/>
    <cellStyle name="Total 2 3 5 3" xfId="64434"/>
    <cellStyle name="Total 2 3 6" xfId="64435"/>
    <cellStyle name="Total 2 3 6 2" xfId="64436"/>
    <cellStyle name="Total 2 3 6 2 2" xfId="64437"/>
    <cellStyle name="Total 2 3 6 3" xfId="64438"/>
    <cellStyle name="Total 2 3 7" xfId="64439"/>
    <cellStyle name="Total 2 3 7 2" xfId="64440"/>
    <cellStyle name="Total 2 3 7 2 2" xfId="64441"/>
    <cellStyle name="Total 2 3 7 3" xfId="64442"/>
    <cellStyle name="Total 2 3 8" xfId="64443"/>
    <cellStyle name="Total 2 3 8 2" xfId="64444"/>
    <cellStyle name="Total 2 3 8 2 2" xfId="64445"/>
    <cellStyle name="Total 2 3 8 3" xfId="64446"/>
    <cellStyle name="Total 2 3 9" xfId="64447"/>
    <cellStyle name="Total 2 3 9 2" xfId="64448"/>
    <cellStyle name="Total 2 3 9 2 2" xfId="64449"/>
    <cellStyle name="Total 2 3 9 3" xfId="64450"/>
    <cellStyle name="Total 2 3_Other Benefits Allocation %" xfId="64451"/>
    <cellStyle name="Total 2 4" xfId="64452"/>
    <cellStyle name="Total 2 5" xfId="64453"/>
    <cellStyle name="Total 2 6" xfId="64454"/>
    <cellStyle name="Total 2 7" xfId="64455"/>
    <cellStyle name="Total 2 8" xfId="64456"/>
    <cellStyle name="Total 2 9" xfId="64457"/>
    <cellStyle name="Total 2_3) LTD 2014 FPL Exp Mid Yr" xfId="64458"/>
    <cellStyle name="Total 3" xfId="64459"/>
    <cellStyle name="Total 3 2" xfId="64460"/>
    <cellStyle name="Total 4" xfId="64461"/>
    <cellStyle name="Total 4 2" xfId="64462"/>
    <cellStyle name="Total 5" xfId="64463"/>
    <cellStyle name="Total 5 2" xfId="64464"/>
    <cellStyle name="Total 6" xfId="64465"/>
    <cellStyle name="Total 6 2" xfId="64466"/>
    <cellStyle name="Total 7" xfId="64467"/>
    <cellStyle name="Total 7 2" xfId="64468"/>
    <cellStyle name="Total 8" xfId="64469"/>
    <cellStyle name="Total 8 2" xfId="64470"/>
    <cellStyle name="Total 9" xfId="64471"/>
    <cellStyle name="Total 9 2" xfId="64472"/>
    <cellStyle name="TOTALCOLUMNFORMAT" xfId="64473"/>
    <cellStyle name="TOTALCOLUMNFORMAT 2" xfId="64474"/>
    <cellStyle name="TOTALCOLUMNFORMAT$ZP$" xfId="64475"/>
    <cellStyle name="TOTALCOLUMNFORMAT$ZP$ 2" xfId="64476"/>
    <cellStyle name="TOTALCOLUMNFORMAT$ZP$_OM vs Plan" xfId="64477"/>
    <cellStyle name="TOTALCOLUMNFORMAT_Headcount" xfId="64478"/>
    <cellStyle name="TotalNumber" xfId="64479"/>
    <cellStyle name="TotalNumber 2" xfId="64480"/>
    <cellStyle name="TotalNumber 3" xfId="64481"/>
    <cellStyle name="TotalNumber 4" xfId="64482"/>
    <cellStyle name="TotalNumber 5" xfId="64483"/>
    <cellStyle name="TotalNumber 6" xfId="64484"/>
    <cellStyle name="TotalRate" xfId="64485"/>
    <cellStyle name="TotalRate 2" xfId="64486"/>
    <cellStyle name="TotalText" xfId="64487"/>
    <cellStyle name="TotalText 2" xfId="64488"/>
    <cellStyle name="TotalText 3" xfId="64489"/>
    <cellStyle name="TotalText 4" xfId="64490"/>
    <cellStyle name="TotalText 5" xfId="64491"/>
    <cellStyle name="u" xfId="64492"/>
    <cellStyle name="u 2" xfId="64493"/>
    <cellStyle name="u 2 2" xfId="64494"/>
    <cellStyle name="u 2 2 2" xfId="64495"/>
    <cellStyle name="u 2 3" xfId="64496"/>
    <cellStyle name="u 3" xfId="64497"/>
    <cellStyle name="u 3 2" xfId="64498"/>
    <cellStyle name="u_Matrix" xfId="64499"/>
    <cellStyle name="u_Matrix 2" xfId="64500"/>
    <cellStyle name="u_Matrix 2 2" xfId="64501"/>
    <cellStyle name="u_Matrix 2 2 2" xfId="64502"/>
    <cellStyle name="u_Matrix 2 3" xfId="64503"/>
    <cellStyle name="u_Matrix 2_Other Benefits Allocation %" xfId="64504"/>
    <cellStyle name="u_Matrix 3" xfId="64505"/>
    <cellStyle name="u_Matrix 3 2" xfId="64506"/>
    <cellStyle name="u_Matrix_Other Benefits Allocation %" xfId="64507"/>
    <cellStyle name="u_Module1 (2)" xfId="64508"/>
    <cellStyle name="u_Module1 (2) 2" xfId="64509"/>
    <cellStyle name="u_Module1 (2) 2 2" xfId="64510"/>
    <cellStyle name="u_Module1 (2) 2 2 2" xfId="64511"/>
    <cellStyle name="u_Module1 (2) 2 3" xfId="64512"/>
    <cellStyle name="u_Module1 (2) 2_Other Benefits Allocation %" xfId="64513"/>
    <cellStyle name="u_Module1 (2) 3" xfId="64514"/>
    <cellStyle name="u_Module1 (2) 3 2" xfId="64515"/>
    <cellStyle name="u_Module1 (2)_Other Benefits Allocation %" xfId="64516"/>
    <cellStyle name="u_Other Benefits Allocation %" xfId="64517"/>
    <cellStyle name="u2" xfId="64518"/>
    <cellStyle name="ubordinated Debt" xfId="64519"/>
    <cellStyle name="ui" xfId="64520"/>
    <cellStyle name="under" xfId="64521"/>
    <cellStyle name="Underline_Single" xfId="64522"/>
    <cellStyle name="UnitHeader" xfId="64523"/>
    <cellStyle name="UnitHeader 2" xfId="64524"/>
    <cellStyle name="UnitHeader 3" xfId="64525"/>
    <cellStyle name="UnitHeader 4" xfId="64526"/>
    <cellStyle name="UnitHeader 5" xfId="64527"/>
    <cellStyle name="UNITS" xfId="64528"/>
    <cellStyle name="Unprot" xfId="64529"/>
    <cellStyle name="Unprot$" xfId="64530"/>
    <cellStyle name="Unprot_monci" xfId="64531"/>
    <cellStyle name="Unprotect" xfId="64532"/>
    <cellStyle name="Unprotect 2" xfId="64533"/>
    <cellStyle name="Unprotect_3) LTD 2014 FPL Exp Mid Yr" xfId="64534"/>
    <cellStyle name="UNSHADED" xfId="64535"/>
    <cellStyle name="USER" xfId="64536"/>
    <cellStyle name="USER 2" xfId="64537"/>
    <cellStyle name="USER$ZL$" xfId="64538"/>
    <cellStyle name="USER$ZL$ 2" xfId="64539"/>
    <cellStyle name="USER$ZL$_OM vs Plan" xfId="64540"/>
    <cellStyle name="USER$ZP$" xfId="64541"/>
    <cellStyle name="USER$ZP$ 2" xfId="64542"/>
    <cellStyle name="USER$ZP$$ZL$" xfId="64543"/>
    <cellStyle name="USER$ZP$$ZL$ 2" xfId="64544"/>
    <cellStyle name="USER$ZP$$ZL$_OM vs Plan" xfId="64545"/>
    <cellStyle name="USER$ZP$_008100" xfId="64546"/>
    <cellStyle name="USER_Headcount" xfId="64547"/>
    <cellStyle name="uy" xfId="64548"/>
    <cellStyle name="Valuta [0]_laroux" xfId="64549"/>
    <cellStyle name="Valuta_laroux" xfId="64550"/>
    <cellStyle name="w" xfId="64551"/>
    <cellStyle name="w 2" xfId="64552"/>
    <cellStyle name="w 3" xfId="64553"/>
    <cellStyle name="w_March_LTD_Premium" xfId="64554"/>
    <cellStyle name="w_Other Benefits Allocation %" xfId="64555"/>
    <cellStyle name="Währung [0]_Compiling Utility Macros" xfId="64556"/>
    <cellStyle name="Währung_Compiling Utility Macros" xfId="64557"/>
    <cellStyle name="Warning Text 2" xfId="64558"/>
    <cellStyle name="Warning Text 2 2" xfId="64559"/>
    <cellStyle name="Warning Text 2 3" xfId="64560"/>
    <cellStyle name="Warning Text 3" xfId="64561"/>
    <cellStyle name="Warning Text 4" xfId="64562"/>
    <cellStyle name="Warning Text 5" xfId="64563"/>
    <cellStyle name="Warning Text 6" xfId="64564"/>
    <cellStyle name="Warning Text 7" xfId="64565"/>
    <cellStyle name="Warning Text 8" xfId="64566"/>
    <cellStyle name="Warning Text 9" xfId="64567"/>
    <cellStyle name="X" xfId="64568"/>
    <cellStyle name="X - None" xfId="64569"/>
    <cellStyle name="X - None 2" xfId="64570"/>
    <cellStyle name="X 2" xfId="64571"/>
    <cellStyle name="X_Other Benefits Allocation %" xfId="64572"/>
    <cellStyle name="Year" xfId="64573"/>
    <cellStyle name="Year 2" xfId="64574"/>
    <cellStyle name="Year_Aug 2014 Variance" xfId="64575"/>
    <cellStyle name="常规_Sheet1" xfId="64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externalLink" Target="externalLinks/externalLink27.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98</xdr:row>
      <xdr:rowOff>0</xdr:rowOff>
    </xdr:from>
    <xdr:to>
      <xdr:col>7</xdr:col>
      <xdr:colOff>914400</xdr:colOff>
      <xdr:row>123</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20950"/>
          <a:ext cx="9867900"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afe.nexteraenergy.com/TEMP/Revised%20Proformas/SCHERER%20PROFORM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cafe.nexteraenergy.com/RIS/RIS_Phase2/RIS_MFR_C_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cafe.nexteraenergy.com/Temp/C.Home.RemoteAccess.ttk0pjv/TEMP/RIS/RIS_Phase2/RIS_MFR_C_4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RIS\RIS_Phase2\RIS_MFR_C_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cafe.nexteraenergy.com/RIS/RIS_Phase2/RIS_MFR_C_2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cafe.nexteraenergy.com/COMBCYC/PMG/performance/UNIT4PR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COMBCYC\PMG\performance\UNIT4PR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bxsf23\vol1\USERS\LGD0Q14\OVERHAUL\1999\Current\1999OH.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T:\ACG\REG\SURV%20RPT\2014\02-2014\Var\ESR%20Variance%20Feb%202014%20(Annual)%20vs%20Jan%202013%20(Annual)j.c.edit%20for%20futur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cafe.nexteraenergy.com/ACG/TAXPROVS%20-%20NEW/Tax%20Reporting/2005%20Q3%20&amp;%20Q4/4th%20Quarter/CONSPROV_Q4.R1_01.09.06v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cafe.nexteraenergy.com/sharepoint/finance/regaccounting/REGULATORY%20ACCOUNTING%20LIBRARY/2016%20Retail%20Rate%20Case/Identified%20Adjustments%20-%204-19-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oxsf01\acgreg$\TEMP\Revised%20Proformas\SCHERER%20PROFORM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cafe.nexteraenergy.com/TAX/2006/Q2_2006/Reporting/FPLE%20Reporting/CONSPROV_Q2.R3_0711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cafe.nexteraenergy.com/Documents%20and%20Settings/eam0bt1/Local%20Settings/Temporary%20Internet%20Files/Content.Outlook/71JH14OK/C.Program%20Files.notes.data/Documents/FPL_2006PlngProc_Sec3_Apndx.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Acct"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Pool"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BXSF22\VOL1\USERS\UPRSGM\EXCEL\96YEVAR.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afe.nexteraenergy.com/change%20of%20control/CIC%20Payout%20PSA%20&amp;%20SVA%20excluding%20Top%208%20for%20Payroll.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TAXSTREAM/Security/Users/Users%20MASTER%20Fil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cafe.nexteraenergy.com/2016%20Retail%20Rate%20Case/Okeechobee/Support/Capex%20AFUDC%20by%20Plant%20Site_Okeechobee%20GSU%20AFUDC_Sent%20to%20Liz%2001%2028%20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fe.nexteraenergy.com/vacation/hr%20vac%20liab%202005/Q2%20Vacation%20Liability%20Repo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RIS\RIS_Phase2\RIS_MFR_C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cafe.nexteraenergy.com/RIS/RIS_Phase2/RIS_MFR_C_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cafe.nexteraenergy.com/Temp/C.Home.RemoteAccess.ttk0pjv/TEMP/RIS/RIS_Phase2/RIS_MFR_C_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cafe.nexteraenergy.com/TEMP/RIS_MFR_C_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cafe.nexteraenergy.com/Temp/C.Home.RemoteAccess.ttk0pjv/TEMP/RIS/RIS_Phase2/RIS_MFR_C_2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afe.nexteraenergy.com/TEMP/RIS_MFR_C_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Cost of Capital Worksheet"/>
      <sheetName val="Adjusted Gen &amp; Fuel$"/>
      <sheetName val="Prop Tax"/>
      <sheetName val="Inventory 2001"/>
      <sheetName val="BASE TARGETS"/>
      <sheetName val="Staff Targets 2002-2003"/>
      <sheetName val="Project &amp; ECRC Targets"/>
      <sheetName val="2001 Bud for Distribution"/>
      <sheetName val="Assigned &amp; Other Corp Costs"/>
      <sheetName val="Headcount"/>
      <sheetName val="Statement Fin Pos 00"/>
      <sheetName val="Rev Requirements 00"/>
      <sheetName val="Plant Millage"/>
      <sheetName val="Tax &amp; Ins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 val="Assump"/>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S Links"/>
      <sheetName val="SUMMARY"/>
      <sheetName val="INPUTDATA"/>
      <sheetName val="CT Performance"/>
      <sheetName val="CT Gen&amp;HR Cor"/>
      <sheetName val="ST Corrections"/>
      <sheetName val="TURBEFF"/>
      <sheetName val="ST Stg Pressures"/>
      <sheetName val="Condenser Performance"/>
      <sheetName val="STM INJECT CORR"/>
      <sheetName val="ELEC LOSS CORR"/>
      <sheetName val="firing 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sheetName val="1999 W-pcc @18"/>
    </sheetNames>
    <sheetDataSet>
      <sheetData sheetId="0" refreshError="1">
        <row r="9">
          <cell r="D9" t="str">
            <v>OPEN</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 DIFF"/>
      <sheetName val="NOI"/>
      <sheetName val="Rate Base"/>
      <sheetName val="Cap Struct"/>
      <sheetName val="Cost of Capital Calc"/>
      <sheetName val="Cap Structure"/>
      <sheetName val="Cap Structure Adj"/>
      <sheetName val="Cap Structure Cost Rates"/>
      <sheetName val="NON UTILITY"/>
      <sheetName val="CURRENT MONTH"/>
      <sheetName val="PRIOR MONTH"/>
      <sheetName val="Cap Struct - Current"/>
      <sheetName val="Cap Struct - Prior"/>
      <sheetName val="Flowback"/>
    </sheetNames>
    <sheetDataSet>
      <sheetData sheetId="0">
        <row r="1">
          <cell r="B1">
            <v>201402</v>
          </cell>
        </row>
      </sheetData>
      <sheetData sheetId="1"/>
      <sheetData sheetId="2">
        <row r="67">
          <cell r="E67">
            <v>24017317542.09</v>
          </cell>
        </row>
      </sheetData>
      <sheetData sheetId="3"/>
      <sheetData sheetId="4"/>
      <sheetData sheetId="5">
        <row r="1">
          <cell r="A1" t="str">
            <v>CATEGORY</v>
          </cell>
          <cell r="B1" t="str">
            <v>LEDGER_MONTH</v>
          </cell>
          <cell r="D1" t="str">
            <v>AMOUNT</v>
          </cell>
        </row>
        <row r="2">
          <cell r="A2" t="str">
            <v>COMMON_EQUITY</v>
          </cell>
          <cell r="B2">
            <v>201212</v>
          </cell>
          <cell r="D2">
            <v>-11636415847.379999</v>
          </cell>
        </row>
        <row r="3">
          <cell r="A3" t="str">
            <v>CUSTOMER_DEPOSITS</v>
          </cell>
          <cell r="B3">
            <v>201306</v>
          </cell>
          <cell r="D3">
            <v>-503969294.93000001</v>
          </cell>
        </row>
        <row r="4">
          <cell r="A4" t="str">
            <v>LONG_TERM_DEBT</v>
          </cell>
          <cell r="B4">
            <v>201311</v>
          </cell>
          <cell r="D4">
            <v>-8538735375.3500004</v>
          </cell>
        </row>
        <row r="5">
          <cell r="A5" t="str">
            <v>COMMON_EQUITY</v>
          </cell>
          <cell r="B5">
            <v>201302</v>
          </cell>
          <cell r="D5">
            <v>-11907695036.91</v>
          </cell>
        </row>
        <row r="6">
          <cell r="A6" t="str">
            <v>PREFERRED_STOCK</v>
          </cell>
          <cell r="B6">
            <v>201303</v>
          </cell>
          <cell r="D6">
            <v>0</v>
          </cell>
        </row>
        <row r="7">
          <cell r="A7" t="str">
            <v>SHORT_TERM_DEBT</v>
          </cell>
          <cell r="B7">
            <v>201311</v>
          </cell>
          <cell r="D7">
            <v>-501976923.07999998</v>
          </cell>
        </row>
        <row r="8">
          <cell r="A8" t="str">
            <v>PREFERRED_STOCK</v>
          </cell>
          <cell r="B8">
            <v>201311</v>
          </cell>
          <cell r="D8">
            <v>0</v>
          </cell>
        </row>
        <row r="9">
          <cell r="A9" t="str">
            <v>SHORT_TERM_DEBT</v>
          </cell>
          <cell r="B9">
            <v>201303</v>
          </cell>
          <cell r="D9">
            <v>-536730769.23000002</v>
          </cell>
        </row>
        <row r="10">
          <cell r="A10" t="str">
            <v>SHORT_TERM_DEBT</v>
          </cell>
          <cell r="B10">
            <v>201308</v>
          </cell>
          <cell r="D10">
            <v>-526230769.23000002</v>
          </cell>
        </row>
        <row r="11">
          <cell r="A11" t="str">
            <v>LONG_TERM_DEBT</v>
          </cell>
          <cell r="B11">
            <v>201101</v>
          </cell>
          <cell r="D11">
            <v>-6295474450.1400003</v>
          </cell>
        </row>
        <row r="12">
          <cell r="A12" t="str">
            <v>DEFERRED_INCOME_TAX</v>
          </cell>
          <cell r="B12">
            <v>201102</v>
          </cell>
          <cell r="D12">
            <v>-3869963560.9699998</v>
          </cell>
        </row>
        <row r="13">
          <cell r="A13" t="str">
            <v>COMMON_EQUITY</v>
          </cell>
          <cell r="B13">
            <v>201102</v>
          </cell>
          <cell r="D13">
            <v>-9265020896.6900005</v>
          </cell>
        </row>
        <row r="14">
          <cell r="A14" t="str">
            <v>LONG_TERM_DEBT</v>
          </cell>
          <cell r="B14">
            <v>201104</v>
          </cell>
          <cell r="D14">
            <v>-6365373276.0100002</v>
          </cell>
        </row>
        <row r="15">
          <cell r="A15" t="str">
            <v>SHORT_TERM_DEBT</v>
          </cell>
          <cell r="B15">
            <v>201105</v>
          </cell>
          <cell r="D15">
            <v>-480836615.38</v>
          </cell>
        </row>
        <row r="16">
          <cell r="A16" t="str">
            <v>LONG_TERM_DEBT</v>
          </cell>
          <cell r="B16">
            <v>201106</v>
          </cell>
          <cell r="D16">
            <v>-6448457462.6300001</v>
          </cell>
        </row>
        <row r="17">
          <cell r="A17" t="str">
            <v>PREFERRED_STOCK</v>
          </cell>
          <cell r="B17">
            <v>201109</v>
          </cell>
          <cell r="D17">
            <v>0</v>
          </cell>
        </row>
        <row r="18">
          <cell r="A18" t="str">
            <v>PREFERRED_STOCK</v>
          </cell>
          <cell r="B18">
            <v>201110</v>
          </cell>
          <cell r="D18">
            <v>0</v>
          </cell>
        </row>
        <row r="19">
          <cell r="A19" t="str">
            <v>CUSTOMER_DEPOSITS</v>
          </cell>
          <cell r="B19">
            <v>201112</v>
          </cell>
          <cell r="D19">
            <v>-616149991.22000003</v>
          </cell>
        </row>
        <row r="20">
          <cell r="A20" t="str">
            <v>SHORT_TERM_DEBT</v>
          </cell>
          <cell r="B20">
            <v>201112</v>
          </cell>
          <cell r="D20">
            <v>-413298332.36000001</v>
          </cell>
        </row>
        <row r="21">
          <cell r="A21" t="str">
            <v>DEFERRED_INCOME_TAX</v>
          </cell>
          <cell r="B21">
            <v>201203</v>
          </cell>
          <cell r="D21">
            <v>-4449006846.3199997</v>
          </cell>
        </row>
        <row r="22">
          <cell r="A22" t="str">
            <v>LONG_TERM_DEBT</v>
          </cell>
          <cell r="B22">
            <v>201204</v>
          </cell>
          <cell r="D22">
            <v>-7054534888.5100002</v>
          </cell>
        </row>
        <row r="23">
          <cell r="A23" t="str">
            <v>CUSTOMER_DEPOSITS</v>
          </cell>
          <cell r="B23">
            <v>201204</v>
          </cell>
          <cell r="D23">
            <v>-583295131.92999995</v>
          </cell>
        </row>
        <row r="24">
          <cell r="A24" t="str">
            <v>INVESTMENT_TAX_CREDITS</v>
          </cell>
          <cell r="B24">
            <v>201204</v>
          </cell>
          <cell r="D24">
            <v>-182507682.59</v>
          </cell>
        </row>
        <row r="25">
          <cell r="A25" t="str">
            <v>PREFERRED_STOCK</v>
          </cell>
          <cell r="B25">
            <v>201205</v>
          </cell>
          <cell r="D25">
            <v>0</v>
          </cell>
        </row>
        <row r="26">
          <cell r="A26" t="str">
            <v>PREFERRED_STOCK</v>
          </cell>
          <cell r="B26">
            <v>201206</v>
          </cell>
          <cell r="D26">
            <v>0</v>
          </cell>
        </row>
        <row r="27">
          <cell r="A27" t="str">
            <v>COMMON_EQUITY</v>
          </cell>
          <cell r="B27">
            <v>201207</v>
          </cell>
          <cell r="D27">
            <v>-10965003318.469999</v>
          </cell>
        </row>
        <row r="28">
          <cell r="A28" t="str">
            <v>COMMON_EQUITY</v>
          </cell>
          <cell r="B28">
            <v>201208</v>
          </cell>
          <cell r="D28">
            <v>-11106951331.1</v>
          </cell>
        </row>
        <row r="29">
          <cell r="A29" t="str">
            <v>COMMON_EQUITY</v>
          </cell>
          <cell r="B29">
            <v>201210</v>
          </cell>
          <cell r="D29">
            <v>-11361111399.719999</v>
          </cell>
        </row>
        <row r="30">
          <cell r="A30" t="str">
            <v>PREFERRED_STOCK</v>
          </cell>
          <cell r="B30">
            <v>201210</v>
          </cell>
          <cell r="D30">
            <v>0</v>
          </cell>
        </row>
        <row r="31">
          <cell r="A31" t="str">
            <v>PREFERRED_STOCK</v>
          </cell>
          <cell r="B31">
            <v>201212</v>
          </cell>
          <cell r="D31">
            <v>0</v>
          </cell>
        </row>
        <row r="32">
          <cell r="A32" t="str">
            <v>DEFERRED_INCOME_TAX</v>
          </cell>
          <cell r="B32">
            <v>201212</v>
          </cell>
          <cell r="D32">
            <v>-4913064710.9700003</v>
          </cell>
        </row>
        <row r="33">
          <cell r="A33" t="str">
            <v>COMMON_EQUITY</v>
          </cell>
          <cell r="B33">
            <v>201306</v>
          </cell>
          <cell r="D33">
            <v>-12362860060.450001</v>
          </cell>
        </row>
        <row r="34">
          <cell r="A34" t="str">
            <v>DEFERRED_INCOME_TAX</v>
          </cell>
          <cell r="B34">
            <v>201304</v>
          </cell>
          <cell r="D34">
            <v>-5236669491.6700001</v>
          </cell>
        </row>
        <row r="35">
          <cell r="A35" t="str">
            <v>PREFERRED_STOCK</v>
          </cell>
          <cell r="B35">
            <v>201304</v>
          </cell>
          <cell r="D35">
            <v>0</v>
          </cell>
        </row>
        <row r="36">
          <cell r="A36" t="str">
            <v>COMMON_EQUITY</v>
          </cell>
          <cell r="B36">
            <v>201303</v>
          </cell>
          <cell r="D36">
            <v>-12018062734.98</v>
          </cell>
        </row>
        <row r="37">
          <cell r="A37" t="str">
            <v>LONG_TERM_DEBT</v>
          </cell>
          <cell r="B37">
            <v>201301</v>
          </cell>
          <cell r="D37">
            <v>-7941668825.5200005</v>
          </cell>
        </row>
        <row r="38">
          <cell r="A38" t="str">
            <v>CUSTOMER_DEPOSITS</v>
          </cell>
          <cell r="B38">
            <v>201301</v>
          </cell>
          <cell r="D38">
            <v>-512172474.79000002</v>
          </cell>
        </row>
        <row r="39">
          <cell r="A39" t="str">
            <v>SHORT_TERM_DEBT</v>
          </cell>
          <cell r="B39">
            <v>201306</v>
          </cell>
          <cell r="D39">
            <v>-499300000</v>
          </cell>
        </row>
        <row r="40">
          <cell r="A40" t="str">
            <v>PREFERRED_STOCK</v>
          </cell>
          <cell r="B40">
            <v>201302</v>
          </cell>
          <cell r="D40">
            <v>0</v>
          </cell>
        </row>
        <row r="41">
          <cell r="A41" t="str">
            <v>PREFERRED_STOCK</v>
          </cell>
          <cell r="B41">
            <v>201310</v>
          </cell>
          <cell r="D41">
            <v>0</v>
          </cell>
        </row>
        <row r="42">
          <cell r="A42" t="str">
            <v>CUSTOMER_DEPOSITS</v>
          </cell>
          <cell r="B42">
            <v>201101</v>
          </cell>
          <cell r="D42">
            <v>-623801188.28999996</v>
          </cell>
        </row>
        <row r="43">
          <cell r="A43" t="str">
            <v>DEFERRED_INCOME_TAX</v>
          </cell>
          <cell r="B43">
            <v>201105</v>
          </cell>
          <cell r="D43">
            <v>-3969171018.8800001</v>
          </cell>
        </row>
        <row r="44">
          <cell r="A44" t="str">
            <v>INVESTMENT_TAX_CREDITS</v>
          </cell>
          <cell r="B44">
            <v>201105</v>
          </cell>
          <cell r="D44">
            <v>-133189721.37</v>
          </cell>
        </row>
        <row r="45">
          <cell r="A45" t="str">
            <v>LONG_TERM_DEBT</v>
          </cell>
          <cell r="B45">
            <v>201107</v>
          </cell>
          <cell r="D45">
            <v>-6499475170.2399998</v>
          </cell>
        </row>
        <row r="46">
          <cell r="A46" t="str">
            <v>DEFERRED_INCOME_TAX</v>
          </cell>
          <cell r="B46">
            <v>201108</v>
          </cell>
          <cell r="D46">
            <v>-4091537261.3800001</v>
          </cell>
        </row>
        <row r="47">
          <cell r="A47" t="str">
            <v>INVESTMENT_TAX_CREDITS</v>
          </cell>
          <cell r="B47">
            <v>201109</v>
          </cell>
          <cell r="D47">
            <v>-168773004.55000001</v>
          </cell>
        </row>
        <row r="48">
          <cell r="A48" t="str">
            <v>CUSTOMER_DEPOSITS</v>
          </cell>
          <cell r="B48">
            <v>201109</v>
          </cell>
          <cell r="D48">
            <v>-629881396.59000003</v>
          </cell>
        </row>
        <row r="49">
          <cell r="A49" t="str">
            <v>DEFERRED_INCOME_TAX</v>
          </cell>
          <cell r="B49">
            <v>201110</v>
          </cell>
          <cell r="D49">
            <v>-4180493665.5599999</v>
          </cell>
        </row>
        <row r="50">
          <cell r="A50" t="str">
            <v>INVESTMENT_TAX_CREDITS</v>
          </cell>
          <cell r="B50">
            <v>201112</v>
          </cell>
          <cell r="D50">
            <v>-185571985.50999999</v>
          </cell>
        </row>
        <row r="51">
          <cell r="A51" t="str">
            <v>COMMON_EQUITY</v>
          </cell>
          <cell r="B51">
            <v>201201</v>
          </cell>
          <cell r="D51">
            <v>-10165739963.290001</v>
          </cell>
        </row>
        <row r="52">
          <cell r="A52" t="str">
            <v>LONG_TERM_DEBT</v>
          </cell>
          <cell r="B52">
            <v>201203</v>
          </cell>
          <cell r="D52">
            <v>-6993192828.3100004</v>
          </cell>
        </row>
        <row r="53">
          <cell r="A53" t="str">
            <v>LONG_TERM_DEBT</v>
          </cell>
          <cell r="B53">
            <v>201205</v>
          </cell>
          <cell r="D53">
            <v>-7161349205.3299999</v>
          </cell>
        </row>
        <row r="54">
          <cell r="A54" t="str">
            <v>COMMON_EQUITY</v>
          </cell>
          <cell r="B54">
            <v>201205</v>
          </cell>
          <cell r="D54">
            <v>-10666397648.129999</v>
          </cell>
        </row>
        <row r="55">
          <cell r="A55" t="str">
            <v>LONG_TERM_DEBT</v>
          </cell>
          <cell r="B55">
            <v>201206</v>
          </cell>
          <cell r="D55">
            <v>-7268159478.1099997</v>
          </cell>
        </row>
        <row r="56">
          <cell r="A56" t="str">
            <v>LONG_TERM_DEBT</v>
          </cell>
          <cell r="B56">
            <v>201209</v>
          </cell>
          <cell r="D56">
            <v>-7529690809.5500002</v>
          </cell>
        </row>
        <row r="57">
          <cell r="A57" t="str">
            <v>DEFERRED_INCOME_TAX</v>
          </cell>
          <cell r="B57">
            <v>201210</v>
          </cell>
          <cell r="D57">
            <v>-4748809670.3199997</v>
          </cell>
        </row>
        <row r="58">
          <cell r="A58" t="str">
            <v>SHORT_TERM_DEBT</v>
          </cell>
          <cell r="B58">
            <v>201210</v>
          </cell>
          <cell r="D58">
            <v>-530830769.23000002</v>
          </cell>
        </row>
        <row r="59">
          <cell r="A59" t="str">
            <v>CUSTOMER_DEPOSITS</v>
          </cell>
          <cell r="B59">
            <v>201303</v>
          </cell>
          <cell r="D59">
            <v>-508529621.64999998</v>
          </cell>
        </row>
        <row r="60">
          <cell r="A60" t="str">
            <v>CUSTOMER_DEPOSITS</v>
          </cell>
          <cell r="B60">
            <v>201305</v>
          </cell>
          <cell r="D60">
            <v>-505329276.08999997</v>
          </cell>
        </row>
        <row r="61">
          <cell r="A61" t="str">
            <v>DEFERRED_INCOME_TAX</v>
          </cell>
          <cell r="B61">
            <v>201305</v>
          </cell>
          <cell r="D61">
            <v>-5309456813.9899998</v>
          </cell>
        </row>
        <row r="62">
          <cell r="A62" t="str">
            <v>COMMON_EQUITY</v>
          </cell>
          <cell r="B62">
            <v>201211</v>
          </cell>
          <cell r="D62">
            <v>-11502954474.1</v>
          </cell>
        </row>
        <row r="63">
          <cell r="A63" t="str">
            <v>INVESTMENT_TAX_CREDITS</v>
          </cell>
          <cell r="B63">
            <v>201306</v>
          </cell>
          <cell r="D63">
            <v>-172834557.28</v>
          </cell>
        </row>
        <row r="64">
          <cell r="A64" t="str">
            <v>SHORT_TERM_DEBT</v>
          </cell>
          <cell r="B64">
            <v>201309</v>
          </cell>
          <cell r="D64">
            <v>-534253846.14999998</v>
          </cell>
        </row>
        <row r="65">
          <cell r="A65" t="str">
            <v>PREFERRED_STOCK</v>
          </cell>
          <cell r="B65">
            <v>201309</v>
          </cell>
          <cell r="D65">
            <v>0</v>
          </cell>
        </row>
        <row r="66">
          <cell r="A66" t="str">
            <v>PREFERRED_STOCK</v>
          </cell>
          <cell r="B66">
            <v>201301</v>
          </cell>
          <cell r="D66">
            <v>0</v>
          </cell>
        </row>
        <row r="67">
          <cell r="A67" t="str">
            <v>DEFERRED_INCOME_TAX</v>
          </cell>
          <cell r="B67">
            <v>201307</v>
          </cell>
          <cell r="D67">
            <v>-5451554417.4499998</v>
          </cell>
        </row>
        <row r="68">
          <cell r="A68" t="str">
            <v>SHORT_TERM_DEBT</v>
          </cell>
          <cell r="B68">
            <v>201307</v>
          </cell>
          <cell r="D68">
            <v>-513723076.92000002</v>
          </cell>
        </row>
        <row r="69">
          <cell r="A69" t="str">
            <v>LONG_TERM_DEBT</v>
          </cell>
          <cell r="B69">
            <v>201310</v>
          </cell>
          <cell r="D69">
            <v>-8481755450.8999996</v>
          </cell>
        </row>
        <row r="70">
          <cell r="A70" t="str">
            <v>SHORT_TERM_DEBT</v>
          </cell>
          <cell r="B70">
            <v>201310</v>
          </cell>
          <cell r="D70">
            <v>-522484615.38</v>
          </cell>
        </row>
        <row r="71">
          <cell r="A71" t="str">
            <v>INVESTMENT_TAX_CREDITS</v>
          </cell>
          <cell r="B71">
            <v>201103</v>
          </cell>
          <cell r="D71">
            <v>-112221531.08</v>
          </cell>
        </row>
        <row r="72">
          <cell r="A72" t="str">
            <v>SHORT_TERM_DEBT</v>
          </cell>
          <cell r="B72">
            <v>201103</v>
          </cell>
          <cell r="D72">
            <v>-582329692.30999994</v>
          </cell>
        </row>
        <row r="73">
          <cell r="A73" t="str">
            <v>LONG_TERM_DEBT</v>
          </cell>
          <cell r="B73">
            <v>201105</v>
          </cell>
          <cell r="D73">
            <v>-6397417865.6999998</v>
          </cell>
        </row>
        <row r="74">
          <cell r="A74" t="str">
            <v>COMMON_EQUITY</v>
          </cell>
          <cell r="B74">
            <v>201105</v>
          </cell>
          <cell r="D74">
            <v>-9503403418.1900005</v>
          </cell>
        </row>
        <row r="75">
          <cell r="A75" t="str">
            <v>INVESTMENT_TAX_CREDITS</v>
          </cell>
          <cell r="B75">
            <v>201106</v>
          </cell>
          <cell r="D75">
            <v>-142215450.44</v>
          </cell>
        </row>
        <row r="76">
          <cell r="A76" t="str">
            <v>PREFERRED_STOCK</v>
          </cell>
          <cell r="B76">
            <v>201108</v>
          </cell>
          <cell r="D76">
            <v>0</v>
          </cell>
        </row>
        <row r="77">
          <cell r="A77" t="str">
            <v>SHORT_TERM_DEBT</v>
          </cell>
          <cell r="B77">
            <v>201110</v>
          </cell>
          <cell r="D77">
            <v>-394487947.74000001</v>
          </cell>
        </row>
        <row r="78">
          <cell r="A78" t="str">
            <v>DEFERRED_INCOME_TAX</v>
          </cell>
          <cell r="B78">
            <v>201112</v>
          </cell>
          <cell r="D78">
            <v>-4284283853.0599999</v>
          </cell>
        </row>
        <row r="79">
          <cell r="A79" t="str">
            <v>CUSTOMER_DEPOSITS</v>
          </cell>
          <cell r="B79">
            <v>201201</v>
          </cell>
          <cell r="D79">
            <v>-608221680.78999996</v>
          </cell>
        </row>
        <row r="80">
          <cell r="A80" t="str">
            <v>DEFERRED_INCOME_TAX</v>
          </cell>
          <cell r="B80">
            <v>201202</v>
          </cell>
          <cell r="D80">
            <v>-4400115759.8500004</v>
          </cell>
        </row>
        <row r="81">
          <cell r="A81" t="str">
            <v>PREFERRED_STOCK</v>
          </cell>
          <cell r="B81">
            <v>201202</v>
          </cell>
          <cell r="D81">
            <v>0</v>
          </cell>
        </row>
        <row r="82">
          <cell r="A82" t="str">
            <v>SHORT_TERM_DEBT</v>
          </cell>
          <cell r="B82">
            <v>201203</v>
          </cell>
          <cell r="D82">
            <v>-482306024.67000002</v>
          </cell>
        </row>
        <row r="83">
          <cell r="A83" t="str">
            <v>COMMON_EQUITY</v>
          </cell>
          <cell r="B83">
            <v>201203</v>
          </cell>
          <cell r="D83">
            <v>-10411124446.43</v>
          </cell>
        </row>
        <row r="84">
          <cell r="A84" t="str">
            <v>SHORT_TERM_DEBT</v>
          </cell>
          <cell r="B84">
            <v>201206</v>
          </cell>
          <cell r="D84">
            <v>-531429101.58999997</v>
          </cell>
        </row>
        <row r="85">
          <cell r="A85" t="str">
            <v>LONG_TERM_DEBT</v>
          </cell>
          <cell r="B85">
            <v>201207</v>
          </cell>
          <cell r="D85">
            <v>-7356004930.4899998</v>
          </cell>
        </row>
        <row r="86">
          <cell r="A86" t="str">
            <v>INVESTMENT_TAX_CREDITS</v>
          </cell>
          <cell r="B86">
            <v>201207</v>
          </cell>
          <cell r="D86">
            <v>-180286591.50999999</v>
          </cell>
        </row>
        <row r="87">
          <cell r="A87" t="str">
            <v>SHORT_TERM_DEBT</v>
          </cell>
          <cell r="B87">
            <v>201207</v>
          </cell>
          <cell r="D87">
            <v>-514667563.13</v>
          </cell>
        </row>
        <row r="88">
          <cell r="A88" t="str">
            <v>INVESTMENT_TAX_CREDITS</v>
          </cell>
          <cell r="B88">
            <v>201208</v>
          </cell>
          <cell r="D88">
            <v>-179559940.88999999</v>
          </cell>
        </row>
        <row r="89">
          <cell r="A89" t="str">
            <v>CUSTOMER_DEPOSITS</v>
          </cell>
          <cell r="B89">
            <v>201208</v>
          </cell>
          <cell r="D89">
            <v>-546072459.48000002</v>
          </cell>
        </row>
        <row r="90">
          <cell r="A90" t="str">
            <v>LONG_TERM_DEBT</v>
          </cell>
          <cell r="B90">
            <v>201210</v>
          </cell>
          <cell r="D90">
            <v>-7617356518.5900002</v>
          </cell>
        </row>
        <row r="91">
          <cell r="A91" t="str">
            <v>CUSTOMER_DEPOSITS</v>
          </cell>
          <cell r="B91">
            <v>201212</v>
          </cell>
          <cell r="D91">
            <v>-515151811.66000003</v>
          </cell>
        </row>
        <row r="92">
          <cell r="A92" t="str">
            <v>DEFERRED_INCOME_TAX</v>
          </cell>
          <cell r="B92">
            <v>201306</v>
          </cell>
          <cell r="D92">
            <v>-5379436651.9099998</v>
          </cell>
        </row>
        <row r="93">
          <cell r="A93" t="str">
            <v>LONG_TERM_DEBT</v>
          </cell>
          <cell r="B93">
            <v>201305</v>
          </cell>
          <cell r="D93">
            <v>-8198419707.9300003</v>
          </cell>
        </row>
        <row r="94">
          <cell r="A94" t="str">
            <v>COMMON_EQUITY</v>
          </cell>
          <cell r="B94">
            <v>201307</v>
          </cell>
          <cell r="D94">
            <v>-12468285919.719999</v>
          </cell>
        </row>
        <row r="95">
          <cell r="A95" t="str">
            <v>DEFERRED_INCOME_TAX</v>
          </cell>
          <cell r="B95">
            <v>201311</v>
          </cell>
          <cell r="D95">
            <v>-5710361880.5299997</v>
          </cell>
        </row>
        <row r="96">
          <cell r="A96" t="str">
            <v>LONG_TERM_DEBT</v>
          </cell>
          <cell r="B96">
            <v>201303</v>
          </cell>
          <cell r="D96">
            <v>-8069085586.1300001</v>
          </cell>
        </row>
        <row r="97">
          <cell r="A97" t="str">
            <v>INVESTMENT_TAX_CREDITS</v>
          </cell>
          <cell r="B97">
            <v>201305</v>
          </cell>
          <cell r="D97">
            <v>-173452638.97</v>
          </cell>
        </row>
        <row r="98">
          <cell r="A98" t="str">
            <v>DEFERRED_INCOME_TAX</v>
          </cell>
          <cell r="B98">
            <v>201302</v>
          </cell>
          <cell r="D98">
            <v>-5084308175.4499998</v>
          </cell>
        </row>
        <row r="99">
          <cell r="A99" t="str">
            <v>LONG_TERM_DEBT</v>
          </cell>
          <cell r="B99">
            <v>201211</v>
          </cell>
          <cell r="D99">
            <v>-7705102034.5500002</v>
          </cell>
        </row>
        <row r="100">
          <cell r="A100" t="str">
            <v>DEFERRED_INCOME_TAX</v>
          </cell>
          <cell r="B100">
            <v>201303</v>
          </cell>
          <cell r="D100">
            <v>-5160814112.5200005</v>
          </cell>
        </row>
        <row r="101">
          <cell r="A101" t="str">
            <v>INVESTMENT_TAX_CREDITS</v>
          </cell>
          <cell r="B101">
            <v>201302</v>
          </cell>
          <cell r="D101">
            <v>-175381169.59</v>
          </cell>
        </row>
        <row r="102">
          <cell r="A102" t="str">
            <v>SHORT_TERM_DEBT</v>
          </cell>
          <cell r="B102">
            <v>201302</v>
          </cell>
          <cell r="D102">
            <v>-508338461.54000002</v>
          </cell>
        </row>
        <row r="103">
          <cell r="A103" t="str">
            <v>PREFERRED_STOCK</v>
          </cell>
          <cell r="B103">
            <v>201306</v>
          </cell>
          <cell r="D103">
            <v>0</v>
          </cell>
        </row>
        <row r="104">
          <cell r="A104" t="str">
            <v>CUSTOMER_DEPOSITS</v>
          </cell>
          <cell r="B104">
            <v>201309</v>
          </cell>
          <cell r="D104">
            <v>-500995098.51999998</v>
          </cell>
        </row>
        <row r="105">
          <cell r="A105" t="str">
            <v>COMMON_EQUITY</v>
          </cell>
          <cell r="B105">
            <v>201101</v>
          </cell>
          <cell r="D105">
            <v>-9189419694.1200008</v>
          </cell>
        </row>
        <row r="106">
          <cell r="A106" t="str">
            <v>LONG_TERM_DEBT</v>
          </cell>
          <cell r="B106">
            <v>201102</v>
          </cell>
          <cell r="D106">
            <v>-6330221174.21</v>
          </cell>
        </row>
        <row r="107">
          <cell r="A107" t="str">
            <v>INVESTMENT_TAX_CREDITS</v>
          </cell>
          <cell r="B107">
            <v>201102</v>
          </cell>
          <cell r="D107">
            <v>-101689245.55</v>
          </cell>
        </row>
        <row r="108">
          <cell r="A108" t="str">
            <v>DEFERRED_INCOME_TAX</v>
          </cell>
          <cell r="B108">
            <v>201104</v>
          </cell>
          <cell r="D108">
            <v>-3932567440.98</v>
          </cell>
        </row>
        <row r="109">
          <cell r="A109" t="str">
            <v>CUSTOMER_DEPOSITS</v>
          </cell>
          <cell r="B109">
            <v>201105</v>
          </cell>
          <cell r="D109">
            <v>-627952791.46000004</v>
          </cell>
        </row>
        <row r="110">
          <cell r="A110" t="str">
            <v>CUSTOMER_DEPOSITS</v>
          </cell>
          <cell r="B110">
            <v>201106</v>
          </cell>
          <cell r="D110">
            <v>-628518535.20000005</v>
          </cell>
        </row>
        <row r="111">
          <cell r="A111" t="str">
            <v>PREFERRED_STOCK</v>
          </cell>
          <cell r="B111">
            <v>201106</v>
          </cell>
          <cell r="D111">
            <v>0</v>
          </cell>
        </row>
        <row r="112">
          <cell r="A112" t="str">
            <v>CUSTOMER_DEPOSITS</v>
          </cell>
          <cell r="B112">
            <v>201108</v>
          </cell>
          <cell r="D112">
            <v>-629305092.46000004</v>
          </cell>
        </row>
        <row r="113">
          <cell r="A113" t="str">
            <v>SHORT_TERM_DEBT</v>
          </cell>
          <cell r="B113">
            <v>201108</v>
          </cell>
          <cell r="D113">
            <v>-380165947.74000001</v>
          </cell>
        </row>
        <row r="114">
          <cell r="A114" t="str">
            <v>INVESTMENT_TAX_CREDITS</v>
          </cell>
          <cell r="B114">
            <v>201110</v>
          </cell>
          <cell r="D114">
            <v>-177572630.59</v>
          </cell>
        </row>
        <row r="115">
          <cell r="A115" t="str">
            <v>CUSTOMER_DEPOSITS</v>
          </cell>
          <cell r="B115">
            <v>201111</v>
          </cell>
          <cell r="D115">
            <v>-622865824.51999998</v>
          </cell>
        </row>
        <row r="116">
          <cell r="A116" t="str">
            <v>COMMON_EQUITY</v>
          </cell>
          <cell r="B116">
            <v>201112</v>
          </cell>
          <cell r="D116">
            <v>-10073932582.9</v>
          </cell>
        </row>
        <row r="117">
          <cell r="A117" t="str">
            <v>LONG_TERM_DEBT</v>
          </cell>
          <cell r="B117">
            <v>201202</v>
          </cell>
          <cell r="D117">
            <v>-6927410609.4200001</v>
          </cell>
        </row>
        <row r="118">
          <cell r="A118" t="str">
            <v>COMMON_EQUITY</v>
          </cell>
          <cell r="B118">
            <v>201202</v>
          </cell>
          <cell r="D118">
            <v>-10286081033.200001</v>
          </cell>
        </row>
        <row r="119">
          <cell r="A119" t="str">
            <v>CUSTOMER_DEPOSITS</v>
          </cell>
          <cell r="B119">
            <v>201203</v>
          </cell>
          <cell r="D119">
            <v>-591921455.13999999</v>
          </cell>
        </row>
        <row r="120">
          <cell r="A120" t="str">
            <v>PREFERRED_STOCK</v>
          </cell>
          <cell r="B120">
            <v>201203</v>
          </cell>
          <cell r="D120">
            <v>0</v>
          </cell>
        </row>
        <row r="121">
          <cell r="A121" t="str">
            <v>DEFERRED_INCOME_TAX</v>
          </cell>
          <cell r="B121">
            <v>201204</v>
          </cell>
          <cell r="D121">
            <v>-4512660727.4799995</v>
          </cell>
        </row>
        <row r="122">
          <cell r="A122" t="str">
            <v>DEFERRED_INCOME_TAX</v>
          </cell>
          <cell r="B122">
            <v>201206</v>
          </cell>
          <cell r="D122">
            <v>-4471723401.7200003</v>
          </cell>
        </row>
        <row r="123">
          <cell r="A123" t="str">
            <v>INVESTMENT_TAX_CREDITS</v>
          </cell>
          <cell r="B123">
            <v>201206</v>
          </cell>
          <cell r="D123">
            <v>-181020098.66</v>
          </cell>
        </row>
        <row r="124">
          <cell r="A124" t="str">
            <v>PREFERRED_STOCK</v>
          </cell>
          <cell r="B124">
            <v>201208</v>
          </cell>
          <cell r="D124">
            <v>0</v>
          </cell>
        </row>
        <row r="125">
          <cell r="A125" t="str">
            <v>COMMON_EQUITY</v>
          </cell>
          <cell r="B125">
            <v>201209</v>
          </cell>
          <cell r="D125">
            <v>-11235050578.66</v>
          </cell>
        </row>
        <row r="126">
          <cell r="A126" t="str">
            <v>SHORT_TERM_DEBT</v>
          </cell>
          <cell r="B126">
            <v>201209</v>
          </cell>
          <cell r="D126">
            <v>-534646153.85000002</v>
          </cell>
        </row>
        <row r="127">
          <cell r="A127" t="str">
            <v>COMMON_EQUITY</v>
          </cell>
          <cell r="B127">
            <v>201304</v>
          </cell>
          <cell r="D127">
            <v>-12128266908.91</v>
          </cell>
        </row>
        <row r="128">
          <cell r="A128" t="str">
            <v>COMMON_EQUITY</v>
          </cell>
          <cell r="B128">
            <v>201301</v>
          </cell>
          <cell r="D128">
            <v>-11774380770.700001</v>
          </cell>
        </row>
        <row r="129">
          <cell r="A129" t="str">
            <v>INVESTMENT_TAX_CREDITS</v>
          </cell>
          <cell r="B129">
            <v>201211</v>
          </cell>
          <cell r="D129">
            <v>-177421128.28</v>
          </cell>
        </row>
        <row r="130">
          <cell r="A130" t="str">
            <v>INVESTMENT_TAX_CREDITS</v>
          </cell>
          <cell r="B130">
            <v>201303</v>
          </cell>
          <cell r="D130">
            <v>-174725945.13</v>
          </cell>
        </row>
        <row r="131">
          <cell r="A131" t="str">
            <v>LONG_TERM_DEBT</v>
          </cell>
          <cell r="B131">
            <v>201309</v>
          </cell>
          <cell r="D131">
            <v>-8424762628.0600004</v>
          </cell>
        </row>
        <row r="132">
          <cell r="A132" t="str">
            <v>CUSTOMER_DEPOSITS</v>
          </cell>
          <cell r="B132">
            <v>201308</v>
          </cell>
          <cell r="D132">
            <v>-501836723.82999998</v>
          </cell>
        </row>
        <row r="133">
          <cell r="A133" t="str">
            <v>INVESTMENT_TAX_CREDITS</v>
          </cell>
          <cell r="B133">
            <v>201309</v>
          </cell>
          <cell r="D133">
            <v>-171076232.05000001</v>
          </cell>
        </row>
        <row r="134">
          <cell r="A134" t="str">
            <v>INVESTMENT_TAX_CREDITS</v>
          </cell>
          <cell r="B134">
            <v>201308</v>
          </cell>
          <cell r="D134">
            <v>-171635536.66</v>
          </cell>
        </row>
        <row r="135">
          <cell r="A135" t="str">
            <v>SHORT_TERM_DEBT</v>
          </cell>
          <cell r="B135">
            <v>201212</v>
          </cell>
          <cell r="D135">
            <v>-493076923.07999998</v>
          </cell>
        </row>
        <row r="136">
          <cell r="A136" t="str">
            <v>DEFERRED_INCOME_TAX</v>
          </cell>
          <cell r="B136">
            <v>201101</v>
          </cell>
          <cell r="D136">
            <v>-3833150018.23</v>
          </cell>
        </row>
        <row r="137">
          <cell r="A137" t="str">
            <v>PREFERRED_STOCK</v>
          </cell>
          <cell r="B137">
            <v>201101</v>
          </cell>
          <cell r="D137">
            <v>0</v>
          </cell>
        </row>
        <row r="138">
          <cell r="A138" t="str">
            <v>SHORT_TERM_DEBT</v>
          </cell>
          <cell r="B138">
            <v>201102</v>
          </cell>
          <cell r="D138">
            <v>-577336692.30999994</v>
          </cell>
        </row>
        <row r="139">
          <cell r="A139" t="str">
            <v>COMMON_EQUITY</v>
          </cell>
          <cell r="B139">
            <v>201107</v>
          </cell>
          <cell r="D139">
            <v>-9673664429.2700005</v>
          </cell>
        </row>
        <row r="140">
          <cell r="A140" t="str">
            <v>DEFERRED_INCOME_TAX</v>
          </cell>
          <cell r="B140">
            <v>201107</v>
          </cell>
          <cell r="D140">
            <v>-4046955769.4699998</v>
          </cell>
        </row>
        <row r="141">
          <cell r="A141" t="str">
            <v>LONG_TERM_DEBT</v>
          </cell>
          <cell r="B141">
            <v>201108</v>
          </cell>
          <cell r="D141">
            <v>-6548877940.8800001</v>
          </cell>
        </row>
        <row r="142">
          <cell r="A142" t="str">
            <v>CUSTOMER_DEPOSITS</v>
          </cell>
          <cell r="B142">
            <v>201110</v>
          </cell>
          <cell r="D142">
            <v>-628603233.79999995</v>
          </cell>
        </row>
        <row r="143">
          <cell r="A143" t="str">
            <v>COMMON_EQUITY</v>
          </cell>
          <cell r="B143">
            <v>201110</v>
          </cell>
          <cell r="D143">
            <v>-9903753079.6200008</v>
          </cell>
        </row>
        <row r="144">
          <cell r="A144" t="str">
            <v>INVESTMENT_TAX_CREDITS</v>
          </cell>
          <cell r="B144">
            <v>201111</v>
          </cell>
          <cell r="D144">
            <v>-186345810.66</v>
          </cell>
        </row>
        <row r="145">
          <cell r="A145" t="str">
            <v>LONG_TERM_DEBT</v>
          </cell>
          <cell r="B145">
            <v>201201</v>
          </cell>
          <cell r="D145">
            <v>-6863457439.5900002</v>
          </cell>
        </row>
        <row r="146">
          <cell r="A146" t="str">
            <v>PREFERRED_STOCK</v>
          </cell>
          <cell r="B146">
            <v>201201</v>
          </cell>
          <cell r="D146">
            <v>0</v>
          </cell>
        </row>
        <row r="147">
          <cell r="A147" t="str">
            <v>INVESTMENT_TAX_CREDITS</v>
          </cell>
          <cell r="B147">
            <v>201202</v>
          </cell>
          <cell r="D147">
            <v>-184022692.66</v>
          </cell>
        </row>
        <row r="148">
          <cell r="A148" t="str">
            <v>INVESTMENT_TAX_CREDITS</v>
          </cell>
          <cell r="B148">
            <v>201203</v>
          </cell>
          <cell r="D148">
            <v>-183261759.36000001</v>
          </cell>
        </row>
        <row r="149">
          <cell r="A149" t="str">
            <v>DEFERRED_INCOME_TAX</v>
          </cell>
          <cell r="B149">
            <v>201205</v>
          </cell>
          <cell r="D149">
            <v>-4579657904.6999998</v>
          </cell>
        </row>
        <row r="150">
          <cell r="A150" t="str">
            <v>CUSTOMER_DEPOSITS</v>
          </cell>
          <cell r="B150">
            <v>201205</v>
          </cell>
          <cell r="D150">
            <v>-574232915.63999999</v>
          </cell>
        </row>
        <row r="151">
          <cell r="A151" t="str">
            <v>DEFERRED_INCOME_TAX</v>
          </cell>
          <cell r="B151">
            <v>201208</v>
          </cell>
          <cell r="D151">
            <v>-4604351736.6800003</v>
          </cell>
        </row>
        <row r="152">
          <cell r="A152" t="str">
            <v>SHORT_TERM_DEBT</v>
          </cell>
          <cell r="B152">
            <v>201208</v>
          </cell>
          <cell r="D152">
            <v>-513900000</v>
          </cell>
        </row>
        <row r="153">
          <cell r="A153" t="str">
            <v>LONG_TERM_DEBT</v>
          </cell>
          <cell r="B153">
            <v>201208</v>
          </cell>
          <cell r="D153">
            <v>-7442087320.79</v>
          </cell>
        </row>
        <row r="154">
          <cell r="A154" t="str">
            <v>LONG_TERM_DEBT</v>
          </cell>
          <cell r="B154">
            <v>201307</v>
          </cell>
          <cell r="D154">
            <v>-8312634297.6199999</v>
          </cell>
        </row>
        <row r="155">
          <cell r="A155" t="str">
            <v>LONG_TERM_DEBT</v>
          </cell>
          <cell r="B155">
            <v>201304</v>
          </cell>
          <cell r="D155">
            <v>-8133775485.1499996</v>
          </cell>
        </row>
        <row r="156">
          <cell r="A156" t="str">
            <v>INVESTMENT_TAX_CREDITS</v>
          </cell>
          <cell r="B156">
            <v>201311</v>
          </cell>
          <cell r="D156">
            <v>-170012806.66</v>
          </cell>
        </row>
        <row r="157">
          <cell r="A157" t="str">
            <v>SHORT_TERM_DEBT</v>
          </cell>
          <cell r="B157">
            <v>201304</v>
          </cell>
          <cell r="D157">
            <v>-538284615.38</v>
          </cell>
        </row>
        <row r="158">
          <cell r="A158" t="str">
            <v>DEFERRED_INCOME_TAX</v>
          </cell>
          <cell r="B158">
            <v>201301</v>
          </cell>
          <cell r="D158">
            <v>-5006417782.5500002</v>
          </cell>
        </row>
        <row r="159">
          <cell r="A159" t="str">
            <v>SHORT_TERM_DEBT</v>
          </cell>
          <cell r="B159">
            <v>201305</v>
          </cell>
          <cell r="D159">
            <v>-518784615.38</v>
          </cell>
        </row>
        <row r="160">
          <cell r="A160" t="str">
            <v>LONG_TERM_DEBT</v>
          </cell>
          <cell r="B160">
            <v>201308</v>
          </cell>
          <cell r="D160">
            <v>-8367857613.5200005</v>
          </cell>
        </row>
        <row r="161">
          <cell r="A161" t="str">
            <v>CUSTOMER_DEPOSITS</v>
          </cell>
          <cell r="B161">
            <v>201211</v>
          </cell>
          <cell r="D161">
            <v>-518810210.35000002</v>
          </cell>
        </row>
        <row r="162">
          <cell r="A162" t="str">
            <v>INVESTMENT_TAX_CREDITS</v>
          </cell>
          <cell r="B162">
            <v>201307</v>
          </cell>
          <cell r="D162">
            <v>-172228856.50999999</v>
          </cell>
        </row>
        <row r="163">
          <cell r="A163" t="str">
            <v>PREFERRED_STOCK</v>
          </cell>
          <cell r="B163">
            <v>201307</v>
          </cell>
          <cell r="D163">
            <v>0</v>
          </cell>
        </row>
        <row r="164">
          <cell r="A164" t="str">
            <v>CUSTOMER_DEPOSITS</v>
          </cell>
          <cell r="B164">
            <v>201307</v>
          </cell>
          <cell r="D164">
            <v>-502823529.06999999</v>
          </cell>
        </row>
        <row r="165">
          <cell r="A165" t="str">
            <v>PREFERRED_STOCK</v>
          </cell>
          <cell r="B165">
            <v>201211</v>
          </cell>
          <cell r="D165">
            <v>0</v>
          </cell>
        </row>
        <row r="166">
          <cell r="A166" t="str">
            <v>PREFERRED_STOCK</v>
          </cell>
          <cell r="B166">
            <v>201102</v>
          </cell>
          <cell r="D166">
            <v>0</v>
          </cell>
        </row>
        <row r="167">
          <cell r="A167" t="str">
            <v>CUSTOMER_DEPOSITS</v>
          </cell>
          <cell r="B167">
            <v>201103</v>
          </cell>
          <cell r="D167">
            <v>-626227195.44000006</v>
          </cell>
        </row>
        <row r="168">
          <cell r="A168" t="str">
            <v>INVESTMENT_TAX_CREDITS</v>
          </cell>
          <cell r="B168">
            <v>201104</v>
          </cell>
          <cell r="D168">
            <v>-122721206.61</v>
          </cell>
        </row>
        <row r="169">
          <cell r="A169" t="str">
            <v>SHORT_TERM_DEBT</v>
          </cell>
          <cell r="B169">
            <v>201104</v>
          </cell>
          <cell r="D169">
            <v>-526707615.38</v>
          </cell>
        </row>
        <row r="170">
          <cell r="A170" t="str">
            <v>PREFERRED_STOCK</v>
          </cell>
          <cell r="B170">
            <v>201104</v>
          </cell>
          <cell r="D170">
            <v>0</v>
          </cell>
        </row>
        <row r="171">
          <cell r="A171" t="str">
            <v>COMMON_EQUITY</v>
          </cell>
          <cell r="B171">
            <v>201106</v>
          </cell>
          <cell r="D171">
            <v>-9587882891.6200008</v>
          </cell>
        </row>
        <row r="172">
          <cell r="A172" t="str">
            <v>SHORT_TERM_DEBT</v>
          </cell>
          <cell r="B172">
            <v>201106</v>
          </cell>
          <cell r="D172">
            <v>-450453307.69</v>
          </cell>
        </row>
        <row r="173">
          <cell r="A173" t="str">
            <v>LONG_TERM_DEBT</v>
          </cell>
          <cell r="B173">
            <v>201109</v>
          </cell>
          <cell r="D173">
            <v>-6599743650.9899998</v>
          </cell>
        </row>
        <row r="174">
          <cell r="A174" t="str">
            <v>DEFERRED_INCOME_TAX</v>
          </cell>
          <cell r="B174">
            <v>201109</v>
          </cell>
          <cell r="D174">
            <v>-4136554673.3200002</v>
          </cell>
        </row>
        <row r="175">
          <cell r="A175" t="str">
            <v>COMMON_EQUITY</v>
          </cell>
          <cell r="B175">
            <v>201111</v>
          </cell>
          <cell r="D175">
            <v>-9989229114.8700008</v>
          </cell>
        </row>
        <row r="176">
          <cell r="A176" t="str">
            <v>DEFERRED_INCOME_TAX</v>
          </cell>
          <cell r="B176">
            <v>201111</v>
          </cell>
          <cell r="D176">
            <v>-4228121098.73</v>
          </cell>
        </row>
        <row r="177">
          <cell r="A177" t="str">
            <v>SHORT_TERM_DEBT</v>
          </cell>
          <cell r="B177">
            <v>201111</v>
          </cell>
          <cell r="D177">
            <v>-401298332.36000001</v>
          </cell>
        </row>
        <row r="178">
          <cell r="A178" t="str">
            <v>LONG_TERM_DEBT</v>
          </cell>
          <cell r="B178">
            <v>201112</v>
          </cell>
          <cell r="D178">
            <v>-6797536845.7299995</v>
          </cell>
        </row>
        <row r="179">
          <cell r="A179" t="str">
            <v>CUSTOMER_DEPOSITS</v>
          </cell>
          <cell r="B179">
            <v>201206</v>
          </cell>
          <cell r="D179">
            <v>-564844188.50999999</v>
          </cell>
        </row>
        <row r="180">
          <cell r="A180" t="str">
            <v>DEFERRED_INCOME_TAX</v>
          </cell>
          <cell r="B180">
            <v>201207</v>
          </cell>
          <cell r="D180">
            <v>-4534822295.5500002</v>
          </cell>
        </row>
        <row r="181">
          <cell r="A181" t="str">
            <v>CUSTOMER_DEPOSITS</v>
          </cell>
          <cell r="B181">
            <v>201209</v>
          </cell>
          <cell r="D181">
            <v>-536571897.11000001</v>
          </cell>
        </row>
        <row r="182">
          <cell r="A182" t="str">
            <v>INVESTMENT_TAX_CREDITS</v>
          </cell>
          <cell r="B182">
            <v>201209</v>
          </cell>
          <cell r="D182">
            <v>-178840146.81999999</v>
          </cell>
        </row>
        <row r="183">
          <cell r="A183" t="str">
            <v>LONG_TERM_DEBT</v>
          </cell>
          <cell r="B183">
            <v>201306</v>
          </cell>
          <cell r="D183">
            <v>-8255518840.1400003</v>
          </cell>
        </row>
        <row r="184">
          <cell r="A184" t="str">
            <v>CUSTOMER_DEPOSITS</v>
          </cell>
          <cell r="B184">
            <v>201304</v>
          </cell>
          <cell r="D184">
            <v>-506913839.63999999</v>
          </cell>
        </row>
        <row r="185">
          <cell r="A185" t="str">
            <v>PREFERRED_STOCK</v>
          </cell>
          <cell r="B185">
            <v>201305</v>
          </cell>
          <cell r="D185">
            <v>0</v>
          </cell>
        </row>
        <row r="186">
          <cell r="A186" t="str">
            <v>INVESTMENT_TAX_CREDITS</v>
          </cell>
          <cell r="B186">
            <v>201301</v>
          </cell>
          <cell r="D186">
            <v>-176041918.36000001</v>
          </cell>
        </row>
        <row r="187">
          <cell r="A187" t="str">
            <v>SHORT_TERM_DEBT</v>
          </cell>
          <cell r="B187">
            <v>201301</v>
          </cell>
          <cell r="D187">
            <v>-498107692.31</v>
          </cell>
        </row>
        <row r="188">
          <cell r="A188" t="str">
            <v>COMMON_EQUITY</v>
          </cell>
          <cell r="B188">
            <v>201311</v>
          </cell>
          <cell r="D188">
            <v>-12729017361.889999</v>
          </cell>
        </row>
        <row r="189">
          <cell r="A189" t="str">
            <v>CUSTOMER_DEPOSITS</v>
          </cell>
          <cell r="B189">
            <v>201311</v>
          </cell>
          <cell r="D189">
            <v>-493549722.06</v>
          </cell>
        </row>
        <row r="190">
          <cell r="A190" t="str">
            <v>DEFERRED_INCOME_TAX</v>
          </cell>
          <cell r="B190">
            <v>201309</v>
          </cell>
          <cell r="D190">
            <v>-5587617633.4499998</v>
          </cell>
        </row>
        <row r="191">
          <cell r="A191" t="str">
            <v>DEFERRED_INCOME_TAX</v>
          </cell>
          <cell r="B191">
            <v>201211</v>
          </cell>
          <cell r="D191">
            <v>-4826300246.6800003</v>
          </cell>
        </row>
        <row r="192">
          <cell r="A192" t="str">
            <v>SHORT_TERM_DEBT</v>
          </cell>
          <cell r="B192">
            <v>201211</v>
          </cell>
          <cell r="D192">
            <v>-512769230.76999998</v>
          </cell>
        </row>
        <row r="193">
          <cell r="A193" t="str">
            <v>DEFERRED_INCOME_TAX</v>
          </cell>
          <cell r="B193">
            <v>201310</v>
          </cell>
          <cell r="D193">
            <v>-5650284529.1400003</v>
          </cell>
        </row>
        <row r="194">
          <cell r="A194" t="str">
            <v>CUSTOMER_DEPOSITS</v>
          </cell>
          <cell r="B194">
            <v>201310</v>
          </cell>
          <cell r="D194">
            <v>-498051705.36000001</v>
          </cell>
        </row>
        <row r="195">
          <cell r="A195" t="str">
            <v>SHORT_TERM_DEBT</v>
          </cell>
          <cell r="B195">
            <v>201101</v>
          </cell>
          <cell r="D195">
            <v>-599813615.38</v>
          </cell>
        </row>
        <row r="196">
          <cell r="A196" t="str">
            <v>INVESTMENT_TAX_CREDITS</v>
          </cell>
          <cell r="B196">
            <v>201101</v>
          </cell>
          <cell r="D196">
            <v>-91126523.859999999</v>
          </cell>
        </row>
        <row r="197">
          <cell r="A197" t="str">
            <v>COMMON_EQUITY</v>
          </cell>
          <cell r="B197">
            <v>201104</v>
          </cell>
          <cell r="D197">
            <v>-9420769162.9599991</v>
          </cell>
        </row>
        <row r="198">
          <cell r="A198" t="str">
            <v>DEFERRED_INCOME_TAX</v>
          </cell>
          <cell r="B198">
            <v>201106</v>
          </cell>
          <cell r="D198">
            <v>-4006224809.0799999</v>
          </cell>
        </row>
        <row r="199">
          <cell r="A199" t="str">
            <v>SHORT_TERM_DEBT</v>
          </cell>
          <cell r="B199">
            <v>201107</v>
          </cell>
          <cell r="D199">
            <v>-419467870.81999999</v>
          </cell>
        </row>
        <row r="200">
          <cell r="A200" t="str">
            <v>CUSTOMER_DEPOSITS</v>
          </cell>
          <cell r="B200">
            <v>201107</v>
          </cell>
          <cell r="D200">
            <v>-628724818.48000002</v>
          </cell>
        </row>
        <row r="201">
          <cell r="A201" t="str">
            <v>PREFERRED_STOCK</v>
          </cell>
          <cell r="B201">
            <v>201107</v>
          </cell>
          <cell r="D201">
            <v>0</v>
          </cell>
        </row>
        <row r="202">
          <cell r="A202" t="str">
            <v>COMMON_EQUITY</v>
          </cell>
          <cell r="B202">
            <v>201108</v>
          </cell>
          <cell r="D202">
            <v>-9769214599.3500004</v>
          </cell>
        </row>
        <row r="203">
          <cell r="A203" t="str">
            <v>INVESTMENT_TAX_CREDITS</v>
          </cell>
          <cell r="B203">
            <v>201108</v>
          </cell>
          <cell r="D203">
            <v>-159946932.50999999</v>
          </cell>
        </row>
        <row r="204">
          <cell r="A204" t="str">
            <v>COMMON_EQUITY</v>
          </cell>
          <cell r="B204">
            <v>201109</v>
          </cell>
          <cell r="D204">
            <v>-9826067439.7000008</v>
          </cell>
        </row>
        <row r="205">
          <cell r="A205" t="str">
            <v>LONG_TERM_DEBT</v>
          </cell>
          <cell r="B205">
            <v>201110</v>
          </cell>
          <cell r="D205">
            <v>-6650532801.7799997</v>
          </cell>
        </row>
        <row r="206">
          <cell r="A206" t="str">
            <v>DEFERRED_INCOME_TAX</v>
          </cell>
          <cell r="B206">
            <v>201201</v>
          </cell>
          <cell r="D206">
            <v>-4347036026.7700005</v>
          </cell>
        </row>
        <row r="207">
          <cell r="A207" t="str">
            <v>CUSTOMER_DEPOSITS</v>
          </cell>
          <cell r="B207">
            <v>201202</v>
          </cell>
          <cell r="D207">
            <v>-600169770.48000002</v>
          </cell>
        </row>
        <row r="208">
          <cell r="A208" t="str">
            <v>PREFERRED_STOCK</v>
          </cell>
          <cell r="B208">
            <v>201204</v>
          </cell>
          <cell r="D208">
            <v>0</v>
          </cell>
        </row>
        <row r="209">
          <cell r="A209" t="str">
            <v>COMMON_EQUITY</v>
          </cell>
          <cell r="B209">
            <v>201204</v>
          </cell>
          <cell r="D209">
            <v>-10535741062.98</v>
          </cell>
        </row>
        <row r="210">
          <cell r="A210" t="str">
            <v>SHORT_TERM_DEBT</v>
          </cell>
          <cell r="B210">
            <v>201204</v>
          </cell>
          <cell r="D210">
            <v>-530052178.50999999</v>
          </cell>
        </row>
        <row r="211">
          <cell r="A211" t="str">
            <v>COMMON_EQUITY</v>
          </cell>
          <cell r="B211">
            <v>201206</v>
          </cell>
          <cell r="D211">
            <v>-10814907813.25</v>
          </cell>
        </row>
        <row r="212">
          <cell r="A212" t="str">
            <v>PREFERRED_STOCK</v>
          </cell>
          <cell r="B212">
            <v>201207</v>
          </cell>
          <cell r="D212">
            <v>0</v>
          </cell>
        </row>
        <row r="213">
          <cell r="A213" t="str">
            <v>CUSTOMER_DEPOSITS</v>
          </cell>
          <cell r="B213">
            <v>201207</v>
          </cell>
          <cell r="D213">
            <v>-555535987.38</v>
          </cell>
        </row>
        <row r="214">
          <cell r="A214" t="str">
            <v>CUSTOMER_DEPOSITS</v>
          </cell>
          <cell r="B214">
            <v>201210</v>
          </cell>
          <cell r="D214">
            <v>-526847827.88999999</v>
          </cell>
        </row>
        <row r="215">
          <cell r="A215" t="str">
            <v>LONG_TERM_DEBT</v>
          </cell>
          <cell r="B215">
            <v>201212</v>
          </cell>
          <cell r="D215">
            <v>-7846101187.4799995</v>
          </cell>
        </row>
        <row r="216">
          <cell r="A216" t="str">
            <v>INVESTMENT_TAX_CREDITS</v>
          </cell>
          <cell r="B216">
            <v>201304</v>
          </cell>
          <cell r="D216">
            <v>-174083101.59</v>
          </cell>
        </row>
        <row r="217">
          <cell r="A217" t="str">
            <v>COMMON_EQUITY</v>
          </cell>
          <cell r="B217">
            <v>201305</v>
          </cell>
          <cell r="D217">
            <v>-12244685096.74</v>
          </cell>
        </row>
        <row r="218">
          <cell r="A218" t="str">
            <v>LONG_TERM_DEBT</v>
          </cell>
          <cell r="B218">
            <v>201302</v>
          </cell>
          <cell r="D218">
            <v>-8004395732.7200003</v>
          </cell>
        </row>
        <row r="219">
          <cell r="A219" t="str">
            <v>CUSTOMER_DEPOSITS</v>
          </cell>
          <cell r="B219">
            <v>201302</v>
          </cell>
          <cell r="D219">
            <v>-510220034.74000001</v>
          </cell>
        </row>
        <row r="220">
          <cell r="A220" t="str">
            <v>COMMON_EQUITY</v>
          </cell>
          <cell r="B220">
            <v>201309</v>
          </cell>
          <cell r="D220">
            <v>-12619320305.67</v>
          </cell>
        </row>
        <row r="221">
          <cell r="A221" t="str">
            <v>DEFERRED_INCOME_TAX</v>
          </cell>
          <cell r="B221">
            <v>201308</v>
          </cell>
          <cell r="D221">
            <v>-5521572527.4499998</v>
          </cell>
        </row>
        <row r="222">
          <cell r="A222" t="str">
            <v>PREFERRED_STOCK</v>
          </cell>
          <cell r="B222">
            <v>201308</v>
          </cell>
          <cell r="D222">
            <v>0</v>
          </cell>
        </row>
        <row r="223">
          <cell r="A223" t="str">
            <v>COMMON_EQUITY</v>
          </cell>
          <cell r="B223">
            <v>201308</v>
          </cell>
          <cell r="D223">
            <v>-12575183678.860001</v>
          </cell>
        </row>
        <row r="224">
          <cell r="A224" t="str">
            <v>INVESTMENT_TAX_CREDITS</v>
          </cell>
          <cell r="B224">
            <v>201212</v>
          </cell>
          <cell r="D224">
            <v>-176721904.59</v>
          </cell>
        </row>
        <row r="225">
          <cell r="A225" t="str">
            <v>COMMON_EQUITY</v>
          </cell>
          <cell r="B225">
            <v>201310</v>
          </cell>
          <cell r="D225">
            <v>-12663674751.65</v>
          </cell>
        </row>
        <row r="226">
          <cell r="A226" t="str">
            <v>INVESTMENT_TAX_CREDITS</v>
          </cell>
          <cell r="B226">
            <v>201310</v>
          </cell>
          <cell r="D226">
            <v>-170535881.43000001</v>
          </cell>
        </row>
        <row r="227">
          <cell r="A227" t="str">
            <v>CUSTOMER_DEPOSITS</v>
          </cell>
          <cell r="B227">
            <v>201102</v>
          </cell>
          <cell r="D227">
            <v>-625032691.30999994</v>
          </cell>
        </row>
        <row r="228">
          <cell r="A228" t="str">
            <v>LONG_TERM_DEBT</v>
          </cell>
          <cell r="B228">
            <v>201103</v>
          </cell>
          <cell r="D228">
            <v>-6333339282.0600004</v>
          </cell>
        </row>
        <row r="229">
          <cell r="A229" t="str">
            <v>COMMON_EQUITY</v>
          </cell>
          <cell r="B229">
            <v>201103</v>
          </cell>
          <cell r="D229">
            <v>-9343258311.0400009</v>
          </cell>
        </row>
        <row r="230">
          <cell r="A230" t="str">
            <v>DEFERRED_INCOME_TAX</v>
          </cell>
          <cell r="B230">
            <v>201103</v>
          </cell>
          <cell r="D230">
            <v>-3900413116.4699998</v>
          </cell>
        </row>
        <row r="231">
          <cell r="A231" t="str">
            <v>PREFERRED_STOCK</v>
          </cell>
          <cell r="B231">
            <v>201103</v>
          </cell>
          <cell r="D231">
            <v>0</v>
          </cell>
        </row>
        <row r="232">
          <cell r="A232" t="str">
            <v>CUSTOMER_DEPOSITS</v>
          </cell>
          <cell r="B232">
            <v>201104</v>
          </cell>
          <cell r="D232">
            <v>-627102113.10000002</v>
          </cell>
        </row>
        <row r="233">
          <cell r="A233" t="str">
            <v>PREFERRED_STOCK</v>
          </cell>
          <cell r="B233">
            <v>201105</v>
          </cell>
          <cell r="D233">
            <v>0</v>
          </cell>
        </row>
        <row r="234">
          <cell r="A234" t="str">
            <v>INVESTMENT_TAX_CREDITS</v>
          </cell>
          <cell r="B234">
            <v>201107</v>
          </cell>
          <cell r="D234">
            <v>-151094414.47999999</v>
          </cell>
        </row>
        <row r="235">
          <cell r="A235" t="str">
            <v>SHORT_TERM_DEBT</v>
          </cell>
          <cell r="B235">
            <v>201109</v>
          </cell>
          <cell r="D235">
            <v>-375026409.27999997</v>
          </cell>
        </row>
        <row r="236">
          <cell r="A236" t="str">
            <v>LONG_TERM_DEBT</v>
          </cell>
          <cell r="B236">
            <v>201111</v>
          </cell>
          <cell r="D236">
            <v>-6701321192.9099998</v>
          </cell>
        </row>
        <row r="237">
          <cell r="A237" t="str">
            <v>PREFERRED_STOCK</v>
          </cell>
          <cell r="B237">
            <v>201111</v>
          </cell>
          <cell r="D237">
            <v>0</v>
          </cell>
        </row>
        <row r="238">
          <cell r="A238" t="str">
            <v>PREFERRED_STOCK</v>
          </cell>
          <cell r="B238">
            <v>201112</v>
          </cell>
          <cell r="D238">
            <v>0</v>
          </cell>
        </row>
        <row r="239">
          <cell r="A239" t="str">
            <v>INVESTMENT_TAX_CREDITS</v>
          </cell>
          <cell r="B239">
            <v>201201</v>
          </cell>
          <cell r="D239">
            <v>-184790482.50999999</v>
          </cell>
        </row>
        <row r="240">
          <cell r="A240" t="str">
            <v>SHORT_TERM_DEBT</v>
          </cell>
          <cell r="B240">
            <v>201201</v>
          </cell>
          <cell r="D240">
            <v>-437221409.27999997</v>
          </cell>
        </row>
        <row r="241">
          <cell r="A241" t="str">
            <v>SHORT_TERM_DEBT</v>
          </cell>
          <cell r="B241">
            <v>201202</v>
          </cell>
          <cell r="D241">
            <v>-441906024.67000002</v>
          </cell>
        </row>
        <row r="242">
          <cell r="A242" t="str">
            <v>SHORT_TERM_DEBT</v>
          </cell>
          <cell r="B242">
            <v>201205</v>
          </cell>
          <cell r="D242">
            <v>-536075255.44</v>
          </cell>
        </row>
        <row r="243">
          <cell r="A243" t="str">
            <v>INVESTMENT_TAX_CREDITS</v>
          </cell>
          <cell r="B243">
            <v>201205</v>
          </cell>
          <cell r="D243">
            <v>-181760462.36000001</v>
          </cell>
        </row>
        <row r="244">
          <cell r="A244" t="str">
            <v>PREFERRED_STOCK</v>
          </cell>
          <cell r="B244">
            <v>201209</v>
          </cell>
          <cell r="D244">
            <v>0</v>
          </cell>
        </row>
        <row r="245">
          <cell r="A245" t="str">
            <v>DEFERRED_INCOME_TAX</v>
          </cell>
          <cell r="B245">
            <v>201209</v>
          </cell>
          <cell r="D245">
            <v>-4674494378.0299997</v>
          </cell>
        </row>
        <row r="246">
          <cell r="A246" t="str">
            <v>INVESTMENT_TAX_CREDITS</v>
          </cell>
          <cell r="B246">
            <v>201210</v>
          </cell>
          <cell r="D246">
            <v>-178127209.28</v>
          </cell>
        </row>
        <row r="247">
          <cell r="A247" t="str">
            <v>INVESTMENT_TAX_CREDITS</v>
          </cell>
          <cell r="B247">
            <v>201312</v>
          </cell>
          <cell r="D247">
            <v>-169512392.36000001</v>
          </cell>
        </row>
        <row r="248">
          <cell r="A248" t="str">
            <v>COMMON_EQUITY</v>
          </cell>
          <cell r="B248">
            <v>201312</v>
          </cell>
          <cell r="D248">
            <v>-12776720863.51</v>
          </cell>
        </row>
        <row r="249">
          <cell r="A249" t="str">
            <v>CUSTOMER_DEPOSITS</v>
          </cell>
          <cell r="B249">
            <v>201312</v>
          </cell>
          <cell r="D249">
            <v>-489176809.89999998</v>
          </cell>
        </row>
        <row r="250">
          <cell r="A250" t="str">
            <v>PREFERRED_STOCK</v>
          </cell>
          <cell r="B250">
            <v>201312</v>
          </cell>
          <cell r="D250">
            <v>0</v>
          </cell>
        </row>
        <row r="251">
          <cell r="A251" t="str">
            <v>LONG_TERM_DEBT</v>
          </cell>
          <cell r="B251">
            <v>201312</v>
          </cell>
          <cell r="D251">
            <v>-8595745112.6599998</v>
          </cell>
        </row>
        <row r="252">
          <cell r="A252" t="str">
            <v>DEFERRED_INCOME_TAX</v>
          </cell>
          <cell r="B252">
            <v>201312</v>
          </cell>
          <cell r="D252">
            <v>-5771060019.3000002</v>
          </cell>
        </row>
        <row r="253">
          <cell r="A253" t="str">
            <v>SHORT_TERM_DEBT</v>
          </cell>
          <cell r="B253">
            <v>201312</v>
          </cell>
          <cell r="D253">
            <v>-497807692.31</v>
          </cell>
        </row>
        <row r="254">
          <cell r="A254" t="str">
            <v>DEFERRED_INCOME_TAX</v>
          </cell>
          <cell r="B254">
            <v>201401</v>
          </cell>
          <cell r="D254">
            <v>-5830372243.3800001</v>
          </cell>
        </row>
        <row r="255">
          <cell r="A255" t="str">
            <v>INVESTMENT_TAX_CREDITS</v>
          </cell>
          <cell r="B255">
            <v>201401</v>
          </cell>
          <cell r="D255">
            <v>-169023704.88999999</v>
          </cell>
        </row>
        <row r="256">
          <cell r="A256" t="str">
            <v>SHORT_TERM_DEBT</v>
          </cell>
          <cell r="B256">
            <v>201401</v>
          </cell>
          <cell r="D256">
            <v>-498269230.76999998</v>
          </cell>
        </row>
        <row r="257">
          <cell r="A257" t="str">
            <v>CUSTOMER_DEPOSITS</v>
          </cell>
          <cell r="B257">
            <v>201401</v>
          </cell>
          <cell r="D257">
            <v>-484772931.13</v>
          </cell>
        </row>
        <row r="258">
          <cell r="A258" t="str">
            <v>COMMON_EQUITY</v>
          </cell>
          <cell r="B258">
            <v>201401</v>
          </cell>
          <cell r="D258">
            <v>-12838548691.24</v>
          </cell>
        </row>
        <row r="259">
          <cell r="A259" t="str">
            <v>PREFERRED_STOCK</v>
          </cell>
          <cell r="B259">
            <v>201401</v>
          </cell>
          <cell r="D259">
            <v>0</v>
          </cell>
        </row>
        <row r="260">
          <cell r="A260" t="str">
            <v>LONG_TERM_DEBT</v>
          </cell>
          <cell r="B260">
            <v>201401</v>
          </cell>
          <cell r="D260">
            <v>-8599501016.6700001</v>
          </cell>
        </row>
        <row r="261">
          <cell r="A261" t="str">
            <v>INVESTMENT_TAX_CREDITS</v>
          </cell>
          <cell r="B261">
            <v>201402</v>
          </cell>
          <cell r="D261">
            <v>-168542485.19999999</v>
          </cell>
        </row>
        <row r="262">
          <cell r="A262" t="str">
            <v>CUSTOMER_DEPOSITS</v>
          </cell>
          <cell r="B262">
            <v>201402</v>
          </cell>
          <cell r="D262">
            <v>-480511155.29000002</v>
          </cell>
        </row>
        <row r="263">
          <cell r="A263" t="str">
            <v>COMMON_EQUITY</v>
          </cell>
          <cell r="B263">
            <v>201402</v>
          </cell>
          <cell r="D263">
            <v>-12898166748.15</v>
          </cell>
        </row>
        <row r="264">
          <cell r="A264" t="str">
            <v>DEFERRED_INCOME_TAX</v>
          </cell>
          <cell r="B264">
            <v>201402</v>
          </cell>
          <cell r="D264">
            <v>-5874456168.0600004</v>
          </cell>
        </row>
        <row r="265">
          <cell r="A265" t="str">
            <v>SHORT_TERM_DEBT</v>
          </cell>
          <cell r="B265">
            <v>201402</v>
          </cell>
          <cell r="D265">
            <v>-472546153.85000002</v>
          </cell>
        </row>
        <row r="266">
          <cell r="A266" t="str">
            <v>LONG_TERM_DEBT</v>
          </cell>
          <cell r="B266">
            <v>201402</v>
          </cell>
          <cell r="D266">
            <v>-8601042912.2000008</v>
          </cell>
        </row>
        <row r="267">
          <cell r="A267" t="str">
            <v>PREFERRED_STOCK</v>
          </cell>
          <cell r="B267">
            <v>201402</v>
          </cell>
          <cell r="D267">
            <v>0</v>
          </cell>
        </row>
      </sheetData>
      <sheetData sheetId="6">
        <row r="1">
          <cell r="A1" t="str">
            <v>COS_ID_DESC</v>
          </cell>
          <cell r="B1" t="str">
            <v>LEDGER_MONTH</v>
          </cell>
          <cell r="E1" t="str">
            <v>AMOUNT</v>
          </cell>
        </row>
        <row r="2">
          <cell r="A2" t="str">
            <v>ADJ101386 - SOLAR ECRC CONVERTIBLE ITC - SPECIFIC</v>
          </cell>
          <cell r="B2">
            <v>201304</v>
          </cell>
          <cell r="E2">
            <v>-172375865</v>
          </cell>
        </row>
        <row r="3">
          <cell r="A3" t="str">
            <v>ADJ101386 - SOLAR ECRC CONVERTIBLE ITC - SPECIFIC</v>
          </cell>
          <cell r="B3">
            <v>201309</v>
          </cell>
          <cell r="E3">
            <v>-169790600</v>
          </cell>
        </row>
        <row r="4">
          <cell r="A4" t="str">
            <v>ADJ101386 - SOLAR ECRC CONVERTIBLE ITC - SPECIFIC</v>
          </cell>
          <cell r="B4">
            <v>201203</v>
          </cell>
          <cell r="E4">
            <v>-179097554</v>
          </cell>
        </row>
        <row r="5">
          <cell r="A5" t="str">
            <v>ADJ101386 - SOLAR ECRC CONVERTIBLE ITC - SPECIFIC</v>
          </cell>
          <cell r="B5">
            <v>201101</v>
          </cell>
          <cell r="E5">
            <v>-83905841.540000007</v>
          </cell>
        </row>
        <row r="6">
          <cell r="A6" t="str">
            <v>ADJ101386 - SOLAR ECRC CONVERTIBLE ITC - SPECIFIC</v>
          </cell>
          <cell r="B6">
            <v>201102</v>
          </cell>
          <cell r="E6">
            <v>-94608861</v>
          </cell>
        </row>
        <row r="7">
          <cell r="A7" t="str">
            <v>ADJ101386 - SOLAR ECRC CONVERTIBLE ITC - SPECIFIC</v>
          </cell>
          <cell r="B7">
            <v>201110</v>
          </cell>
          <cell r="E7">
            <v>-172120458.08000001</v>
          </cell>
        </row>
        <row r="8">
          <cell r="A8" t="str">
            <v>ADJ101710 - PLT IN SERV - STRUCTURES LRIC ATRIUM</v>
          </cell>
          <cell r="B8">
            <v>201310</v>
          </cell>
          <cell r="E8">
            <v>0</v>
          </cell>
        </row>
        <row r="9">
          <cell r="A9" t="str">
            <v>ADJ101710 - PLT IN SERV - STRUCTURES LRIC ATRIUM</v>
          </cell>
          <cell r="B9">
            <v>201103</v>
          </cell>
          <cell r="E9">
            <v>0</v>
          </cell>
        </row>
        <row r="10">
          <cell r="A10" t="str">
            <v>ADJ101710 - PLT IN SERV - STRUCTURES LRIC ATRIUM</v>
          </cell>
          <cell r="B10">
            <v>201104</v>
          </cell>
          <cell r="E10">
            <v>0</v>
          </cell>
        </row>
        <row r="11">
          <cell r="A11" t="str">
            <v>ADJ101900 - PROPERTY UNDER CAPITAL LEASES - NON NUCLEAR</v>
          </cell>
          <cell r="B11">
            <v>201306</v>
          </cell>
          <cell r="E11">
            <v>-58404740.579999998</v>
          </cell>
        </row>
        <row r="12">
          <cell r="A12" t="str">
            <v>ADJ101900 - PROPERTY UNDER CAPITAL LEASES - NON NUCLEAR</v>
          </cell>
          <cell r="B12">
            <v>201308</v>
          </cell>
          <cell r="E12">
            <v>-58404740.579999998</v>
          </cell>
        </row>
        <row r="13">
          <cell r="A13" t="str">
            <v>ADJ101900 - PROPERTY UNDER CAPITAL LEASES - NON NUCLEAR</v>
          </cell>
          <cell r="B13">
            <v>201309</v>
          </cell>
          <cell r="E13">
            <v>-58404740.579999998</v>
          </cell>
        </row>
        <row r="14">
          <cell r="A14" t="str">
            <v>ADJ101900 - PROPERTY UNDER CAPITAL LEASES - NON NUCLEAR</v>
          </cell>
          <cell r="B14">
            <v>201307</v>
          </cell>
          <cell r="E14">
            <v>-58404740.579999998</v>
          </cell>
        </row>
        <row r="15">
          <cell r="A15" t="str">
            <v>ADJ101900 - PROPERTY UNDER CAPITAL LEASES - NON NUCLEAR</v>
          </cell>
          <cell r="B15">
            <v>201201</v>
          </cell>
          <cell r="E15">
            <v>-58095856.409999996</v>
          </cell>
        </row>
        <row r="16">
          <cell r="A16" t="str">
            <v>ADJ101900 - PROPERTY UNDER CAPITAL LEASES - NON NUCLEAR</v>
          </cell>
          <cell r="B16">
            <v>201207</v>
          </cell>
          <cell r="E16">
            <v>-58394120.030000001</v>
          </cell>
        </row>
        <row r="17">
          <cell r="A17" t="str">
            <v>ADJ101900 - PROPERTY UNDER CAPITAL LEASES - NON NUCLEAR</v>
          </cell>
          <cell r="B17">
            <v>201208</v>
          </cell>
          <cell r="E17">
            <v>-58398037.890000001</v>
          </cell>
        </row>
        <row r="18">
          <cell r="A18" t="str">
            <v>ADJ101900 - PROPERTY UNDER CAPITAL LEASES - NON NUCLEAR</v>
          </cell>
          <cell r="B18">
            <v>201104</v>
          </cell>
          <cell r="E18">
            <v>-17687158.690000001</v>
          </cell>
        </row>
        <row r="19">
          <cell r="A19" t="str">
            <v>ADJ101900 - PROPERTY UNDER CAPITAL LEASES - NON NUCLEAR</v>
          </cell>
          <cell r="B19">
            <v>201105</v>
          </cell>
          <cell r="E19">
            <v>-22168686.510000002</v>
          </cell>
        </row>
        <row r="20">
          <cell r="A20" t="str">
            <v>ADJ101900 - PROPERTY UNDER CAPITAL LEASES - NON NUCLEAR</v>
          </cell>
          <cell r="B20">
            <v>201106</v>
          </cell>
          <cell r="E20">
            <v>-26657770.5</v>
          </cell>
        </row>
        <row r="21">
          <cell r="A21" t="str">
            <v>ADJ108710 - ACC PROV DEPR - STRUCTURES LRIC ATRIUM</v>
          </cell>
          <cell r="B21">
            <v>201201</v>
          </cell>
          <cell r="E21">
            <v>0</v>
          </cell>
        </row>
        <row r="22">
          <cell r="A22" t="str">
            <v>ADJ108710 - ACC PROV DEPR - STRUCTURES LRIC ATRIUM</v>
          </cell>
          <cell r="B22">
            <v>201204</v>
          </cell>
          <cell r="E22">
            <v>0</v>
          </cell>
        </row>
        <row r="23">
          <cell r="A23" t="str">
            <v>ADJ108710 - ACC PROV DEPR - STRUCTURES LRIC ATRIUM</v>
          </cell>
          <cell r="B23">
            <v>201106</v>
          </cell>
          <cell r="E23">
            <v>0</v>
          </cell>
        </row>
        <row r="24">
          <cell r="A24" t="str">
            <v>ADJ108900 - ACCUM PROV CAPITAL LEASES</v>
          </cell>
          <cell r="B24">
            <v>201302</v>
          </cell>
          <cell r="E24">
            <v>2086826.92</v>
          </cell>
        </row>
        <row r="25">
          <cell r="A25" t="str">
            <v>ADJ108900 - ACCUM PROV CAPITAL LEASES</v>
          </cell>
          <cell r="B25">
            <v>201111</v>
          </cell>
          <cell r="E25">
            <v>-723348.5</v>
          </cell>
        </row>
        <row r="26">
          <cell r="A26" t="str">
            <v>ADJ108900 - ACCUM PROV CAPITAL LEASES</v>
          </cell>
          <cell r="B26">
            <v>201105</v>
          </cell>
          <cell r="E26">
            <v>-128991.56</v>
          </cell>
        </row>
        <row r="27">
          <cell r="A27" t="str">
            <v>ADJ120600 - NUCLEAR FUEL UNDER CAPITAL LEASES</v>
          </cell>
          <cell r="B27">
            <v>201302</v>
          </cell>
          <cell r="E27">
            <v>0</v>
          </cell>
        </row>
        <row r="28">
          <cell r="A28" t="str">
            <v>ADJ120600 - NUCLEAR FUEL UNDER CAPITAL LEASES</v>
          </cell>
          <cell r="B28">
            <v>201111</v>
          </cell>
          <cell r="E28">
            <v>0</v>
          </cell>
        </row>
        <row r="29">
          <cell r="A29" t="str">
            <v>ADJ120600 - NUCLEAR FUEL UNDER CAPITAL LEASES</v>
          </cell>
          <cell r="B29">
            <v>201112</v>
          </cell>
          <cell r="E29">
            <v>0</v>
          </cell>
        </row>
        <row r="30">
          <cell r="A30" t="str">
            <v>ADJ120600 - NUCLEAR FUEL UNDER CAPITAL LEASES</v>
          </cell>
          <cell r="B30">
            <v>201206</v>
          </cell>
          <cell r="E30">
            <v>0</v>
          </cell>
        </row>
        <row r="31">
          <cell r="A31" t="str">
            <v>ADJ165600 - PREPAID INTEREST - COMMERCIAL PAPER</v>
          </cell>
          <cell r="B31">
            <v>201304</v>
          </cell>
          <cell r="E31">
            <v>-8152878.6200000001</v>
          </cell>
        </row>
        <row r="32">
          <cell r="A32" t="str">
            <v>ADJ165600 - PREPAID INTEREST - COMMERCIAL PAPER</v>
          </cell>
          <cell r="B32">
            <v>201306</v>
          </cell>
          <cell r="E32">
            <v>-8752786.1600000001</v>
          </cell>
        </row>
        <row r="33">
          <cell r="A33" t="str">
            <v>ADJ165600 - PREPAID INTEREST - COMMERCIAL PAPER</v>
          </cell>
          <cell r="B33">
            <v>201111</v>
          </cell>
          <cell r="E33">
            <v>-4486695.41</v>
          </cell>
        </row>
        <row r="34">
          <cell r="A34" t="str">
            <v>ADJ165600 - PREPAID INTEREST - COMMERCIAL PAPER</v>
          </cell>
          <cell r="B34">
            <v>201202</v>
          </cell>
          <cell r="E34">
            <v>-4458121.68</v>
          </cell>
        </row>
        <row r="35">
          <cell r="A35" t="str">
            <v>ADJ165600 - PREPAID INTEREST - COMMERCIAL PAPER</v>
          </cell>
          <cell r="B35">
            <v>201203</v>
          </cell>
          <cell r="E35">
            <v>-4786819.2</v>
          </cell>
        </row>
        <row r="36">
          <cell r="A36" t="str">
            <v>ADJ228101 - ACCUM PROV FOR PROP INSURANCE - STORM DEF TAX</v>
          </cell>
          <cell r="B36">
            <v>201203</v>
          </cell>
          <cell r="E36">
            <v>77384262.079999998</v>
          </cell>
        </row>
        <row r="37">
          <cell r="A37" t="str">
            <v>ADJ228101 - ACCUM PROV FOR PROP INSURANCE - STORM DEF TAX</v>
          </cell>
          <cell r="B37">
            <v>201208</v>
          </cell>
          <cell r="E37">
            <v>73871279.150000006</v>
          </cell>
        </row>
        <row r="38">
          <cell r="A38" t="str">
            <v>ADJ228101 - ACCUM PROV FOR PROP INSURANCE - STORM DEF TAX</v>
          </cell>
          <cell r="B38">
            <v>201109</v>
          </cell>
          <cell r="E38">
            <v>78276976.459999993</v>
          </cell>
        </row>
        <row r="39">
          <cell r="A39" t="str">
            <v>ADJ253100 - PREFERRED STOCK DIVIDENDS ACCRUED</v>
          </cell>
          <cell r="B39">
            <v>201111</v>
          </cell>
          <cell r="E39">
            <v>0</v>
          </cell>
        </row>
        <row r="40">
          <cell r="A40" t="str">
            <v>ADJ253100 - PREFERRED STOCK DIVIDENDS ACCRUED</v>
          </cell>
          <cell r="B40">
            <v>201205</v>
          </cell>
          <cell r="E40">
            <v>0</v>
          </cell>
        </row>
        <row r="41">
          <cell r="A41" t="str">
            <v>ADJ253420 - OTHER REG LIAB - LAND SALES PLANT IN SERVICE</v>
          </cell>
          <cell r="B41">
            <v>201307</v>
          </cell>
          <cell r="E41">
            <v>0</v>
          </cell>
        </row>
        <row r="42">
          <cell r="A42" t="str">
            <v>ADJ253420 - OTHER REG LIAB - LAND SALES PLANT IN SERVICE</v>
          </cell>
          <cell r="B42">
            <v>201205</v>
          </cell>
          <cell r="E42">
            <v>0</v>
          </cell>
        </row>
        <row r="43">
          <cell r="A43" t="str">
            <v>ADJ253420 - OTHER REG LIAB - LAND SALES PLANT IN SERVICE</v>
          </cell>
          <cell r="B43">
            <v>201107</v>
          </cell>
          <cell r="E43">
            <v>0</v>
          </cell>
        </row>
        <row r="44">
          <cell r="A44" t="str">
            <v>ADJ253420 - OTHER REG LIAB - LAND SALES PLANT IN SERVICE</v>
          </cell>
          <cell r="B44">
            <v>201111</v>
          </cell>
          <cell r="E44">
            <v>0</v>
          </cell>
        </row>
        <row r="45">
          <cell r="A45" t="str">
            <v>ADJ256100 - DEFERRED GAINS FUTURE USE</v>
          </cell>
          <cell r="B45">
            <v>201309</v>
          </cell>
          <cell r="E45">
            <v>0</v>
          </cell>
        </row>
        <row r="46">
          <cell r="A46" t="str">
            <v>ADJ256100 - DEFERRED GAINS FUTURE USE</v>
          </cell>
          <cell r="B46">
            <v>201211</v>
          </cell>
          <cell r="E46">
            <v>0</v>
          </cell>
        </row>
        <row r="47">
          <cell r="A47" t="str">
            <v>ADJ256100 - DEFERRED GAINS FUTURE USE</v>
          </cell>
          <cell r="B47">
            <v>201203</v>
          </cell>
          <cell r="E47">
            <v>0</v>
          </cell>
        </row>
        <row r="48">
          <cell r="A48" t="str">
            <v>ADJ256100 - DEFERRED GAINS FUTURE USE</v>
          </cell>
          <cell r="B48">
            <v>201206</v>
          </cell>
          <cell r="E48">
            <v>0</v>
          </cell>
        </row>
        <row r="49">
          <cell r="A49" t="str">
            <v>ADJ256100 - DEFERRED GAINS FUTURE USE</v>
          </cell>
          <cell r="B49">
            <v>201209</v>
          </cell>
          <cell r="E49">
            <v>0</v>
          </cell>
        </row>
        <row r="50">
          <cell r="A50" t="str">
            <v>ADJ256100 - DEFERRED GAINS FUTURE USE</v>
          </cell>
          <cell r="B50">
            <v>201210</v>
          </cell>
          <cell r="E50">
            <v>0</v>
          </cell>
        </row>
        <row r="51">
          <cell r="A51" t="str">
            <v>ADJ256100 - DEFERRED GAINS FUTURE USE</v>
          </cell>
          <cell r="B51">
            <v>201101</v>
          </cell>
          <cell r="E51">
            <v>0</v>
          </cell>
        </row>
        <row r="52">
          <cell r="A52" t="str">
            <v>ADJ382351 - STORM SECURITIZATION - OTH REG ASSETS - BONDS</v>
          </cell>
          <cell r="B52">
            <v>201306</v>
          </cell>
          <cell r="E52">
            <v>-410453072.54000002</v>
          </cell>
        </row>
        <row r="53">
          <cell r="A53" t="str">
            <v>ADJ382351 - STORM SECURITIZATION - OTH REG ASSETS - BONDS</v>
          </cell>
          <cell r="B53">
            <v>201201</v>
          </cell>
          <cell r="E53">
            <v>-479054698.67000002</v>
          </cell>
        </row>
        <row r="54">
          <cell r="A54" t="str">
            <v>ADJ382351 - STORM SECURITIZATION - OTH REG ASSETS - BONDS</v>
          </cell>
          <cell r="B54">
            <v>201205</v>
          </cell>
          <cell r="E54">
            <v>-463559745.38999999</v>
          </cell>
        </row>
        <row r="55">
          <cell r="A55" t="str">
            <v>ADJ382351 - STORM SECURITIZATION - OTH REG ASSETS - BONDS</v>
          </cell>
          <cell r="B55">
            <v>201206</v>
          </cell>
          <cell r="E55">
            <v>-459631994.82999998</v>
          </cell>
        </row>
        <row r="56">
          <cell r="A56" t="str">
            <v>ADJ382351 - STORM SECURITIZATION - OTH REG ASSETS - BONDS</v>
          </cell>
          <cell r="B56">
            <v>201105</v>
          </cell>
          <cell r="E56">
            <v>-509154621.38</v>
          </cell>
        </row>
        <row r="57">
          <cell r="A57" t="str">
            <v>ADJ382352 - STORM SECURITIZATION - OTH REG ASSETS -DEF TAX</v>
          </cell>
          <cell r="B57">
            <v>201305</v>
          </cell>
          <cell r="E57">
            <v>-260396157.68000001</v>
          </cell>
        </row>
        <row r="58">
          <cell r="A58" t="str">
            <v>ADJ382352 - STORM SECURITIZATION - OTH REG ASSETS -DEF TAX</v>
          </cell>
          <cell r="B58">
            <v>201309</v>
          </cell>
          <cell r="E58">
            <v>-249731672.91</v>
          </cell>
        </row>
        <row r="59">
          <cell r="A59" t="str">
            <v>ADJ382352 - STORM SECURITIZATION - OTH REG ASSETS -DEF TAX</v>
          </cell>
          <cell r="B59">
            <v>201210</v>
          </cell>
          <cell r="E59">
            <v>-278548222</v>
          </cell>
        </row>
        <row r="60">
          <cell r="A60" t="str">
            <v>ADJ382355 - STORM SECURITIZATION - OTH REG ASSETS - OVER/UNDER -TAX</v>
          </cell>
          <cell r="B60">
            <v>201308</v>
          </cell>
          <cell r="E60">
            <v>557584.79</v>
          </cell>
        </row>
        <row r="61">
          <cell r="A61" t="str">
            <v>ADJ382355 - STORM SECURITIZATION - OTH REG ASSETS - OVER/UNDER -TAX</v>
          </cell>
          <cell r="B61">
            <v>201109</v>
          </cell>
          <cell r="E61">
            <v>1402664.34</v>
          </cell>
        </row>
        <row r="62">
          <cell r="A62" t="str">
            <v>ADJ382355 - STORM SECURITIZATION - OTH REG ASSETS - OVER/UNDER -TAX</v>
          </cell>
          <cell r="B62">
            <v>201110</v>
          </cell>
          <cell r="E62">
            <v>1493147.29</v>
          </cell>
        </row>
        <row r="63">
          <cell r="A63" t="str">
            <v>ADJ382356 - STORM SECURITIZATION - OTH REG ASSETS - OVER/UNDER -BONDS</v>
          </cell>
          <cell r="B63">
            <v>201303</v>
          </cell>
          <cell r="E63">
            <v>1105185.23</v>
          </cell>
        </row>
        <row r="64">
          <cell r="A64" t="str">
            <v>ADJ382356 - STORM SECURITIZATION - OTH REG ASSETS - OVER/UNDER -BONDS</v>
          </cell>
          <cell r="B64">
            <v>201103</v>
          </cell>
          <cell r="E64">
            <v>4263637.6100000003</v>
          </cell>
        </row>
        <row r="65">
          <cell r="A65" t="str">
            <v>BAL121000 - NONUTILITY PROPERTY</v>
          </cell>
          <cell r="B65">
            <v>201310</v>
          </cell>
          <cell r="E65">
            <v>12857897.77</v>
          </cell>
        </row>
        <row r="66">
          <cell r="A66" t="str">
            <v>BAL121000 - NONUTILITY PROPERTY</v>
          </cell>
          <cell r="B66">
            <v>201303</v>
          </cell>
          <cell r="E66">
            <v>13790924.619999999</v>
          </cell>
        </row>
        <row r="67">
          <cell r="A67" t="str">
            <v>BAL121000 - NONUTILITY PROPERTY</v>
          </cell>
          <cell r="B67">
            <v>201309</v>
          </cell>
          <cell r="E67">
            <v>12996800.199999999</v>
          </cell>
        </row>
        <row r="68">
          <cell r="A68" t="str">
            <v>BAL121000 - NONUTILITY PROPERTY</v>
          </cell>
          <cell r="B68">
            <v>201204</v>
          </cell>
          <cell r="E68">
            <v>14426310.4</v>
          </cell>
        </row>
        <row r="69">
          <cell r="A69" t="str">
            <v>BAL121000 - NONUTILITY PROPERTY</v>
          </cell>
          <cell r="B69">
            <v>201205</v>
          </cell>
          <cell r="E69">
            <v>14419133.52</v>
          </cell>
        </row>
        <row r="70">
          <cell r="A70" t="str">
            <v>BAL121000 - NONUTILITY PROPERTY</v>
          </cell>
          <cell r="B70">
            <v>201101</v>
          </cell>
          <cell r="E70">
            <v>14519645.42</v>
          </cell>
        </row>
        <row r="71">
          <cell r="A71" t="str">
            <v>BAL121000 - NONUTILITY PROPERTY</v>
          </cell>
          <cell r="B71">
            <v>201103</v>
          </cell>
          <cell r="E71">
            <v>14519820.189999999</v>
          </cell>
        </row>
        <row r="72">
          <cell r="A72" t="str">
            <v>BAL121000 - NONUTILITY PROPERTY</v>
          </cell>
          <cell r="B72">
            <v>201104</v>
          </cell>
          <cell r="E72">
            <v>14519407.689999999</v>
          </cell>
        </row>
        <row r="73">
          <cell r="A73" t="str">
            <v>BAL121000 - NONUTILITY PROPERTY</v>
          </cell>
          <cell r="B73">
            <v>201105</v>
          </cell>
          <cell r="E73">
            <v>14518995.189999999</v>
          </cell>
        </row>
        <row r="74">
          <cell r="A74" t="str">
            <v>BAL121000 - NONUTILITY PROPERTY</v>
          </cell>
          <cell r="B74">
            <v>201108</v>
          </cell>
          <cell r="E74">
            <v>14509070.51</v>
          </cell>
        </row>
        <row r="75">
          <cell r="A75" t="str">
            <v>BAL123000 - INVESTMENT IN ASSOCIATED COMPANIES (EXC GROUP)</v>
          </cell>
          <cell r="B75">
            <v>201305</v>
          </cell>
          <cell r="E75">
            <v>0</v>
          </cell>
        </row>
        <row r="76">
          <cell r="A76" t="str">
            <v>BAL123000 - INVESTMENT IN ASSOCIATED COMPANIES (EXC GROUP)</v>
          </cell>
          <cell r="B76">
            <v>201205</v>
          </cell>
          <cell r="E76">
            <v>0</v>
          </cell>
        </row>
        <row r="77">
          <cell r="A77" t="str">
            <v>ADJ101386 - SOLAR ECRC CONVERTIBLE ITC - SPECIFIC</v>
          </cell>
          <cell r="B77">
            <v>201308</v>
          </cell>
          <cell r="E77">
            <v>-170307653</v>
          </cell>
        </row>
        <row r="78">
          <cell r="A78" t="str">
            <v>ADJ101386 - SOLAR ECRC CONVERTIBLE ITC - SPECIFIC</v>
          </cell>
          <cell r="B78">
            <v>201208</v>
          </cell>
          <cell r="E78">
            <v>-176512289</v>
          </cell>
        </row>
        <row r="79">
          <cell r="A79" t="str">
            <v>ADJ101386 - SOLAR ECRC CONVERTIBLE ITC - SPECIFIC</v>
          </cell>
          <cell r="B79">
            <v>201209</v>
          </cell>
          <cell r="E79">
            <v>-175995236</v>
          </cell>
        </row>
        <row r="80">
          <cell r="A80" t="str">
            <v>ADJ101386 - SOLAR ECRC CONVERTIBLE ITC - SPECIFIC</v>
          </cell>
          <cell r="B80">
            <v>201210</v>
          </cell>
          <cell r="E80">
            <v>-175478183</v>
          </cell>
        </row>
        <row r="81">
          <cell r="A81" t="str">
            <v>ADJ101710 - PLT IN SERV - STRUCTURES LRIC ATRIUM</v>
          </cell>
          <cell r="B81">
            <v>201311</v>
          </cell>
          <cell r="E81">
            <v>0</v>
          </cell>
        </row>
        <row r="82">
          <cell r="A82" t="str">
            <v>ADJ101710 - PLT IN SERV - STRUCTURES LRIC ATRIUM</v>
          </cell>
          <cell r="B82">
            <v>201205</v>
          </cell>
          <cell r="E82">
            <v>0</v>
          </cell>
        </row>
        <row r="83">
          <cell r="A83" t="str">
            <v>ADJ101710 - PLT IN SERV - STRUCTURES LRIC ATRIUM</v>
          </cell>
          <cell r="B83">
            <v>201110</v>
          </cell>
          <cell r="E83">
            <v>0</v>
          </cell>
        </row>
        <row r="84">
          <cell r="A84" t="str">
            <v>ADJ101900 - PROPERTY UNDER CAPITAL LEASES - NON NUCLEAR</v>
          </cell>
          <cell r="B84">
            <v>201310</v>
          </cell>
          <cell r="E84">
            <v>-58404740.579999998</v>
          </cell>
        </row>
        <row r="85">
          <cell r="A85" t="str">
            <v>ADJ101900 - PROPERTY UNDER CAPITAL LEASES - NON NUCLEAR</v>
          </cell>
          <cell r="B85">
            <v>201206</v>
          </cell>
          <cell r="E85">
            <v>-58390531.659999996</v>
          </cell>
        </row>
        <row r="86">
          <cell r="A86" t="str">
            <v>ADJ101900 - PROPERTY UNDER CAPITAL LEASES - NON NUCLEAR</v>
          </cell>
          <cell r="B86">
            <v>201209</v>
          </cell>
          <cell r="E86">
            <v>-58401163.060000002</v>
          </cell>
        </row>
        <row r="87">
          <cell r="A87" t="str">
            <v>ADJ108710 - ACC PROV DEPR - STRUCTURES LRIC ATRIUM</v>
          </cell>
          <cell r="B87">
            <v>201302</v>
          </cell>
          <cell r="E87">
            <v>0</v>
          </cell>
        </row>
        <row r="88">
          <cell r="A88" t="str">
            <v>ADJ108710 - ACC PROV DEPR - STRUCTURES LRIC ATRIUM</v>
          </cell>
          <cell r="B88">
            <v>201111</v>
          </cell>
          <cell r="E88">
            <v>0</v>
          </cell>
        </row>
        <row r="89">
          <cell r="A89" t="str">
            <v>ADJ108710 - ACC PROV DEPR - STRUCTURES LRIC ATRIUM</v>
          </cell>
          <cell r="B89">
            <v>201103</v>
          </cell>
          <cell r="E89">
            <v>0</v>
          </cell>
        </row>
        <row r="90">
          <cell r="A90" t="str">
            <v>ADJ108900 - ACCUM PROV CAPITAL LEASES</v>
          </cell>
          <cell r="B90">
            <v>201203</v>
          </cell>
          <cell r="E90">
            <v>1023269.21</v>
          </cell>
        </row>
        <row r="91">
          <cell r="A91" t="str">
            <v>ADJ108900 - ACCUM PROV CAPITAL LEASES</v>
          </cell>
          <cell r="B91">
            <v>201208</v>
          </cell>
          <cell r="E91">
            <v>1525512.81</v>
          </cell>
        </row>
        <row r="92">
          <cell r="A92" t="str">
            <v>ADJ108900 - ACCUM PROV CAPITAL LEASES</v>
          </cell>
          <cell r="B92">
            <v>201210</v>
          </cell>
          <cell r="E92">
            <v>1712788.45</v>
          </cell>
        </row>
        <row r="93">
          <cell r="A93" t="str">
            <v>ADJ108900 - ACCUM PROV CAPITAL LEASES</v>
          </cell>
          <cell r="B93">
            <v>201107</v>
          </cell>
          <cell r="E93">
            <v>-277213.24</v>
          </cell>
        </row>
        <row r="94">
          <cell r="A94" t="str">
            <v>ADJ120600 - NUCLEAR FUEL UNDER CAPITAL LEASES</v>
          </cell>
          <cell r="B94">
            <v>201207</v>
          </cell>
          <cell r="E94">
            <v>0</v>
          </cell>
        </row>
        <row r="95">
          <cell r="A95" t="str">
            <v>ADJ120600 - NUCLEAR FUEL UNDER CAPITAL LEASES</v>
          </cell>
          <cell r="B95">
            <v>201208</v>
          </cell>
          <cell r="E95">
            <v>0</v>
          </cell>
        </row>
        <row r="96">
          <cell r="A96" t="str">
            <v>ADJ120600 - NUCLEAR FUEL UNDER CAPITAL LEASES</v>
          </cell>
          <cell r="B96">
            <v>201210</v>
          </cell>
          <cell r="E96">
            <v>0</v>
          </cell>
        </row>
        <row r="97">
          <cell r="A97" t="str">
            <v>ADJ120600 - NUCLEAR FUEL UNDER CAPITAL LEASES</v>
          </cell>
          <cell r="B97">
            <v>201109</v>
          </cell>
          <cell r="E97">
            <v>0</v>
          </cell>
        </row>
        <row r="98">
          <cell r="A98" t="str">
            <v>ADJ165600 - PREPAID INTEREST - COMMERCIAL PAPER</v>
          </cell>
          <cell r="B98">
            <v>201311</v>
          </cell>
          <cell r="E98">
            <v>-10195569.02</v>
          </cell>
        </row>
        <row r="99">
          <cell r="A99" t="str">
            <v>ADJ165600 - PREPAID INTEREST - COMMERCIAL PAPER</v>
          </cell>
          <cell r="B99">
            <v>201107</v>
          </cell>
          <cell r="E99">
            <v>-4879428.1500000004</v>
          </cell>
        </row>
        <row r="100">
          <cell r="A100" t="str">
            <v>ADJ228101 - ACCUM PROV FOR PROP INSURANCE - STORM DEF TAX</v>
          </cell>
          <cell r="B100">
            <v>201305</v>
          </cell>
          <cell r="E100">
            <v>52188280.229999997</v>
          </cell>
        </row>
        <row r="101">
          <cell r="A101" t="str">
            <v>ADJ228101 - ACCUM PROV FOR PROP INSURANCE - STORM DEF TAX</v>
          </cell>
          <cell r="B101">
            <v>201207</v>
          </cell>
          <cell r="E101">
            <v>76326552.379999995</v>
          </cell>
        </row>
        <row r="102">
          <cell r="A102" t="str">
            <v>ADJ228101 - ACCUM PROV FOR PROP INSURANCE - STORM DEF TAX</v>
          </cell>
          <cell r="B102">
            <v>201210</v>
          </cell>
          <cell r="E102">
            <v>68881813.920000002</v>
          </cell>
        </row>
        <row r="103">
          <cell r="A103" t="str">
            <v>ADJ228101 - ACCUM PROV FOR PROP INSURANCE - STORM DEF TAX</v>
          </cell>
          <cell r="B103">
            <v>201102</v>
          </cell>
          <cell r="E103">
            <v>77891498.920000002</v>
          </cell>
        </row>
        <row r="104">
          <cell r="A104" t="str">
            <v>ADJ228101 - ACCUM PROV FOR PROP INSURANCE - STORM DEF TAX</v>
          </cell>
          <cell r="B104">
            <v>201103</v>
          </cell>
          <cell r="E104">
            <v>78101823.540000007</v>
          </cell>
        </row>
        <row r="105">
          <cell r="A105" t="str">
            <v>ADJ228101 - ACCUM PROV FOR PROP INSURANCE - STORM DEF TAX</v>
          </cell>
          <cell r="B105">
            <v>201106</v>
          </cell>
          <cell r="E105">
            <v>78284977.230000004</v>
          </cell>
        </row>
        <row r="106">
          <cell r="A106" t="str">
            <v>ADJ253100 - PREFERRED STOCK DIVIDENDS ACCRUED</v>
          </cell>
          <cell r="B106">
            <v>201307</v>
          </cell>
          <cell r="E106">
            <v>0</v>
          </cell>
        </row>
        <row r="107">
          <cell r="A107" t="str">
            <v>ADJ253100 - PREFERRED STOCK DIVIDENDS ACCRUED</v>
          </cell>
          <cell r="B107">
            <v>201110</v>
          </cell>
          <cell r="E107">
            <v>0</v>
          </cell>
        </row>
        <row r="108">
          <cell r="A108" t="str">
            <v>ADJ253420 - OTHER REG LIAB - LAND SALES PLANT IN SERVICE</v>
          </cell>
          <cell r="B108">
            <v>201308</v>
          </cell>
          <cell r="E108">
            <v>0</v>
          </cell>
        </row>
        <row r="109">
          <cell r="A109" t="str">
            <v>ADJ253420 - OTHER REG LIAB - LAND SALES PLANT IN SERVICE</v>
          </cell>
          <cell r="B109">
            <v>201201</v>
          </cell>
          <cell r="E109">
            <v>0</v>
          </cell>
        </row>
        <row r="110">
          <cell r="A110" t="str">
            <v>ADJ253420 - OTHER REG LIAB - LAND SALES PLANT IN SERVICE</v>
          </cell>
          <cell r="B110">
            <v>201102</v>
          </cell>
          <cell r="E110">
            <v>0</v>
          </cell>
        </row>
        <row r="111">
          <cell r="A111" t="str">
            <v>ADJ253420 - OTHER REG LIAB - LAND SALES PLANT IN SERVICE</v>
          </cell>
          <cell r="B111">
            <v>201104</v>
          </cell>
          <cell r="E111">
            <v>0</v>
          </cell>
        </row>
        <row r="112">
          <cell r="A112" t="str">
            <v>ADJ253420 - OTHER REG LIAB - LAND SALES PLANT IN SERVICE</v>
          </cell>
          <cell r="B112">
            <v>201105</v>
          </cell>
          <cell r="E112">
            <v>0</v>
          </cell>
        </row>
        <row r="113">
          <cell r="A113" t="str">
            <v>ADJ256100 - DEFERRED GAINS FUTURE USE</v>
          </cell>
          <cell r="B113">
            <v>201308</v>
          </cell>
          <cell r="E113">
            <v>0</v>
          </cell>
        </row>
        <row r="114">
          <cell r="A114" t="str">
            <v>ADJ256100 - DEFERRED GAINS FUTURE USE</v>
          </cell>
          <cell r="B114">
            <v>201307</v>
          </cell>
          <cell r="E114">
            <v>0</v>
          </cell>
        </row>
        <row r="115">
          <cell r="A115" t="str">
            <v>ADJ256100 - DEFERRED GAINS FUTURE USE</v>
          </cell>
          <cell r="B115">
            <v>201212</v>
          </cell>
          <cell r="E115">
            <v>0</v>
          </cell>
        </row>
        <row r="116">
          <cell r="A116" t="str">
            <v>ADJ256100 - DEFERRED GAINS FUTURE USE</v>
          </cell>
          <cell r="B116">
            <v>201112</v>
          </cell>
          <cell r="E116">
            <v>0</v>
          </cell>
        </row>
        <row r="117">
          <cell r="A117" t="str">
            <v>ADJ256100 - DEFERRED GAINS FUTURE USE</v>
          </cell>
          <cell r="B117">
            <v>201204</v>
          </cell>
          <cell r="E117">
            <v>0</v>
          </cell>
        </row>
        <row r="118">
          <cell r="A118" t="str">
            <v>ADJ382351 - STORM SECURITIZATION - OTH REG ASSETS - BONDS</v>
          </cell>
          <cell r="B118">
            <v>201309</v>
          </cell>
          <cell r="E118">
            <v>-397660868.81999999</v>
          </cell>
        </row>
        <row r="119">
          <cell r="A119" t="str">
            <v>ADJ382351 - STORM SECURITIZATION - OTH REG ASSETS - BONDS</v>
          </cell>
          <cell r="B119">
            <v>201208</v>
          </cell>
          <cell r="E119">
            <v>-451658754.36000001</v>
          </cell>
        </row>
        <row r="120">
          <cell r="A120" t="str">
            <v>ADJ382351 - STORM SECURITIZATION - OTH REG ASSETS - BONDS</v>
          </cell>
          <cell r="B120">
            <v>201210</v>
          </cell>
          <cell r="E120">
            <v>-443546974.5</v>
          </cell>
        </row>
        <row r="121">
          <cell r="A121" t="str">
            <v>ADJ382351 - STORM SECURITIZATION - OTH REG ASSETS - BONDS</v>
          </cell>
          <cell r="B121">
            <v>201101</v>
          </cell>
          <cell r="E121">
            <v>-523547025.49000001</v>
          </cell>
        </row>
        <row r="122">
          <cell r="A122" t="str">
            <v>ADJ382352 - STORM SECURITIZATION - OTH REG ASSETS -DEF TAX</v>
          </cell>
          <cell r="B122">
            <v>201310</v>
          </cell>
          <cell r="E122">
            <v>-247016022.47999999</v>
          </cell>
        </row>
        <row r="123">
          <cell r="A123" t="str">
            <v>ADJ382352 - STORM SECURITIZATION - OTH REG ASSETS -DEF TAX</v>
          </cell>
          <cell r="B123">
            <v>201311</v>
          </cell>
          <cell r="E123">
            <v>-244287007.09</v>
          </cell>
        </row>
        <row r="124">
          <cell r="A124" t="str">
            <v>ADJ382352 - STORM SECURITIZATION - OTH REG ASSETS -DEF TAX</v>
          </cell>
          <cell r="B124">
            <v>201301</v>
          </cell>
          <cell r="E124">
            <v>-270806409.88999999</v>
          </cell>
        </row>
        <row r="125">
          <cell r="A125" t="str">
            <v>ADJ382352 - STORM SECURITIZATION - OTH REG ASSETS -DEF TAX</v>
          </cell>
          <cell r="B125">
            <v>201203</v>
          </cell>
          <cell r="E125">
            <v>-296008838.47000003</v>
          </cell>
        </row>
        <row r="126">
          <cell r="A126" t="str">
            <v>ADJ382352 - STORM SECURITIZATION - OTH REG ASSETS -DEF TAX</v>
          </cell>
          <cell r="B126">
            <v>201104</v>
          </cell>
          <cell r="E126">
            <v>-322028683</v>
          </cell>
        </row>
        <row r="127">
          <cell r="A127" t="str">
            <v>ADJ382352 - STORM SECURITIZATION - OTH REG ASSETS -DEF TAX</v>
          </cell>
          <cell r="B127">
            <v>201107</v>
          </cell>
          <cell r="E127">
            <v>-315154149.89999998</v>
          </cell>
        </row>
        <row r="128">
          <cell r="A128" t="str">
            <v>ADJ382355 - STORM SECURITIZATION - OTH REG ASSETS - OVER/UNDER -TAX</v>
          </cell>
          <cell r="B128">
            <v>201306</v>
          </cell>
          <cell r="E128">
            <v>426213.22</v>
          </cell>
        </row>
        <row r="129">
          <cell r="A129" t="str">
            <v>ADJ382355 - STORM SECURITIZATION - OTH REG ASSETS - OVER/UNDER -TAX</v>
          </cell>
          <cell r="B129">
            <v>201203</v>
          </cell>
          <cell r="E129">
            <v>1027496.52</v>
          </cell>
        </row>
        <row r="130">
          <cell r="A130" t="str">
            <v>ADJ382355 - STORM SECURITIZATION - OTH REG ASSETS - OVER/UNDER -TAX</v>
          </cell>
          <cell r="B130">
            <v>201105</v>
          </cell>
          <cell r="E130">
            <v>1240238.3799999999</v>
          </cell>
        </row>
        <row r="131">
          <cell r="A131" t="str">
            <v>ADJ382355 - STORM SECURITIZATION - OTH REG ASSETS - OVER/UNDER -TAX</v>
          </cell>
          <cell r="B131">
            <v>201107</v>
          </cell>
          <cell r="E131">
            <v>1035402.03</v>
          </cell>
        </row>
        <row r="132">
          <cell r="A132" t="str">
            <v>ADJ382356 - STORM SECURITIZATION - OTH REG ASSETS - OVER/UNDER -BONDS</v>
          </cell>
          <cell r="B132">
            <v>201310</v>
          </cell>
          <cell r="E132">
            <v>1380230.63</v>
          </cell>
        </row>
        <row r="133">
          <cell r="A133" t="str">
            <v>ADJ382356 - STORM SECURITIZATION - OTH REG ASSETS - OVER/UNDER -BONDS</v>
          </cell>
          <cell r="B133">
            <v>201302</v>
          </cell>
          <cell r="E133">
            <v>1497521.57</v>
          </cell>
        </row>
        <row r="134">
          <cell r="A134" t="str">
            <v>BAL121000 - NONUTILITY PROPERTY</v>
          </cell>
          <cell r="B134">
            <v>201304</v>
          </cell>
          <cell r="E134">
            <v>13663853.050000001</v>
          </cell>
        </row>
        <row r="135">
          <cell r="A135" t="str">
            <v>BAL121000 - NONUTILITY PROPERTY</v>
          </cell>
          <cell r="B135">
            <v>201210</v>
          </cell>
          <cell r="E135">
            <v>14403453.810000001</v>
          </cell>
        </row>
        <row r="136">
          <cell r="A136" t="str">
            <v>BAL123000 - INVESTMENT IN ASSOCIATED COMPANIES (EXC GROUP)</v>
          </cell>
          <cell r="B136">
            <v>201306</v>
          </cell>
          <cell r="E136">
            <v>0</v>
          </cell>
        </row>
        <row r="137">
          <cell r="A137" t="str">
            <v>BAL123000 - INVESTMENT IN ASSOCIATED COMPANIES (EXC GROUP)</v>
          </cell>
          <cell r="B137">
            <v>201309</v>
          </cell>
          <cell r="E137">
            <v>76923076.920000002</v>
          </cell>
        </row>
        <row r="138">
          <cell r="A138" t="str">
            <v>BAL123000 - INVESTMENT IN ASSOCIATED COMPANIES (EXC GROUP)</v>
          </cell>
          <cell r="B138">
            <v>201212</v>
          </cell>
          <cell r="E138">
            <v>0</v>
          </cell>
        </row>
        <row r="139">
          <cell r="A139" t="str">
            <v>BAL123000 - INVESTMENT IN ASSOCIATED COMPANIES (EXC GROUP)</v>
          </cell>
          <cell r="B139">
            <v>201209</v>
          </cell>
          <cell r="E139">
            <v>0</v>
          </cell>
        </row>
        <row r="140">
          <cell r="A140" t="str">
            <v>BAL123000 - INVESTMENT IN ASSOCIATED COMPANIES (EXC GROUP)</v>
          </cell>
          <cell r="B140">
            <v>201106</v>
          </cell>
          <cell r="E140">
            <v>0</v>
          </cell>
        </row>
        <row r="141">
          <cell r="A141" t="str">
            <v>ADJ101386 - SOLAR ECRC CONVERTIBLE ITC - SPECIFIC</v>
          </cell>
          <cell r="B141">
            <v>201207</v>
          </cell>
          <cell r="E141">
            <v>-177029342</v>
          </cell>
        </row>
        <row r="142">
          <cell r="A142" t="str">
            <v>ADJ101710 - PLT IN SERV - STRUCTURES LRIC ATRIUM</v>
          </cell>
          <cell r="B142">
            <v>201211</v>
          </cell>
          <cell r="E142">
            <v>0</v>
          </cell>
        </row>
        <row r="143">
          <cell r="A143" t="str">
            <v>ADJ101710 - PLT IN SERV - STRUCTURES LRIC ATRIUM</v>
          </cell>
          <cell r="B143">
            <v>201307</v>
          </cell>
          <cell r="E143">
            <v>0</v>
          </cell>
        </row>
        <row r="144">
          <cell r="A144" t="str">
            <v>ADJ101710 - PLT IN SERV - STRUCTURES LRIC ATRIUM</v>
          </cell>
          <cell r="B144">
            <v>201212</v>
          </cell>
          <cell r="E144">
            <v>0</v>
          </cell>
        </row>
        <row r="145">
          <cell r="A145" t="str">
            <v>ADJ101710 - PLT IN SERV - STRUCTURES LRIC ATRIUM</v>
          </cell>
          <cell r="B145">
            <v>201202</v>
          </cell>
          <cell r="E145">
            <v>0</v>
          </cell>
        </row>
        <row r="146">
          <cell r="A146" t="str">
            <v>ADJ101710 - PLT IN SERV - STRUCTURES LRIC ATRIUM</v>
          </cell>
          <cell r="B146">
            <v>201203</v>
          </cell>
          <cell r="E146">
            <v>0</v>
          </cell>
        </row>
        <row r="147">
          <cell r="A147" t="str">
            <v>ADJ101900 - PROPERTY UNDER CAPITAL LEASES - NON NUCLEAR</v>
          </cell>
          <cell r="B147">
            <v>201305</v>
          </cell>
          <cell r="E147">
            <v>-58404740.579999998</v>
          </cell>
        </row>
        <row r="148">
          <cell r="A148" t="str">
            <v>ADJ101900 - PROPERTY UNDER CAPITAL LEASES - NON NUCLEAR</v>
          </cell>
          <cell r="B148">
            <v>201107</v>
          </cell>
          <cell r="E148">
            <v>-31146524.98</v>
          </cell>
        </row>
        <row r="149">
          <cell r="A149" t="str">
            <v>ADJ108710 - ACC PROV DEPR - STRUCTURES LRIC ATRIUM</v>
          </cell>
          <cell r="B149">
            <v>201309</v>
          </cell>
          <cell r="E149">
            <v>0</v>
          </cell>
        </row>
        <row r="150">
          <cell r="A150" t="str">
            <v>ADJ108710 - ACC PROV DEPR - STRUCTURES LRIC ATRIUM</v>
          </cell>
          <cell r="B150">
            <v>201202</v>
          </cell>
          <cell r="E150">
            <v>0</v>
          </cell>
        </row>
        <row r="151">
          <cell r="A151" t="str">
            <v>ADJ108710 - ACC PROV DEPR - STRUCTURES LRIC ATRIUM</v>
          </cell>
          <cell r="B151">
            <v>201207</v>
          </cell>
          <cell r="E151">
            <v>0</v>
          </cell>
        </row>
        <row r="152">
          <cell r="A152" t="str">
            <v>ADJ108710 - ACC PROV DEPR - STRUCTURES LRIC ATRIUM</v>
          </cell>
          <cell r="B152">
            <v>201104</v>
          </cell>
          <cell r="E152">
            <v>0</v>
          </cell>
        </row>
        <row r="153">
          <cell r="A153" t="str">
            <v>ADJ108710 - ACC PROV DEPR - STRUCTURES LRIC ATRIUM</v>
          </cell>
          <cell r="B153">
            <v>201110</v>
          </cell>
          <cell r="E153">
            <v>0</v>
          </cell>
        </row>
        <row r="154">
          <cell r="A154" t="str">
            <v>ADJ108900 - ACCUM PROV CAPITAL LEASES</v>
          </cell>
          <cell r="B154">
            <v>201305</v>
          </cell>
          <cell r="E154">
            <v>2370384.62</v>
          </cell>
        </row>
        <row r="155">
          <cell r="A155" t="str">
            <v>ADJ108900 - ACCUM PROV CAPITAL LEASES</v>
          </cell>
          <cell r="B155">
            <v>201308</v>
          </cell>
          <cell r="E155">
            <v>2656538.46</v>
          </cell>
        </row>
        <row r="156">
          <cell r="A156" t="str">
            <v>ADJ108900 - ACCUM PROV CAPITAL LEASES</v>
          </cell>
          <cell r="B156">
            <v>201307</v>
          </cell>
          <cell r="E156">
            <v>2560865.38</v>
          </cell>
        </row>
        <row r="157">
          <cell r="A157" t="str">
            <v>ADJ108900 - ACCUM PROV CAPITAL LEASES</v>
          </cell>
          <cell r="B157">
            <v>201106</v>
          </cell>
          <cell r="E157">
            <v>-196866.8</v>
          </cell>
        </row>
        <row r="158">
          <cell r="A158" t="str">
            <v>ADJ120600 - NUCLEAR FUEL UNDER CAPITAL LEASES</v>
          </cell>
          <cell r="B158">
            <v>201304</v>
          </cell>
          <cell r="E158">
            <v>0</v>
          </cell>
        </row>
        <row r="159">
          <cell r="A159" t="str">
            <v>ADJ120600 - NUCLEAR FUEL UNDER CAPITAL LEASES</v>
          </cell>
          <cell r="B159">
            <v>201306</v>
          </cell>
          <cell r="E159">
            <v>0</v>
          </cell>
        </row>
        <row r="160">
          <cell r="A160" t="str">
            <v>ADJ120600 - NUCLEAR FUEL UNDER CAPITAL LEASES</v>
          </cell>
          <cell r="B160">
            <v>201203</v>
          </cell>
          <cell r="E160">
            <v>0</v>
          </cell>
        </row>
        <row r="161">
          <cell r="A161" t="str">
            <v>ADJ120600 - NUCLEAR FUEL UNDER CAPITAL LEASES</v>
          </cell>
          <cell r="B161">
            <v>201102</v>
          </cell>
          <cell r="E161">
            <v>-28874230.120000001</v>
          </cell>
        </row>
        <row r="162">
          <cell r="A162" t="str">
            <v>ADJ165600 - PREPAID INTEREST - COMMERCIAL PAPER</v>
          </cell>
          <cell r="B162">
            <v>201310</v>
          </cell>
          <cell r="E162">
            <v>-9913198.5899999999</v>
          </cell>
        </row>
        <row r="163">
          <cell r="A163" t="str">
            <v>ADJ165600 - PREPAID INTEREST - COMMERCIAL PAPER</v>
          </cell>
          <cell r="B163">
            <v>201305</v>
          </cell>
          <cell r="E163">
            <v>-8451407.6699999999</v>
          </cell>
        </row>
        <row r="164">
          <cell r="A164" t="str">
            <v>ADJ165600 - PREPAID INTEREST - COMMERCIAL PAPER</v>
          </cell>
          <cell r="B164">
            <v>201309</v>
          </cell>
          <cell r="E164">
            <v>-9635523.0800000001</v>
          </cell>
        </row>
        <row r="165">
          <cell r="A165" t="str">
            <v>ADJ165600 - PREPAID INTEREST - COMMERCIAL PAPER</v>
          </cell>
          <cell r="B165">
            <v>201204</v>
          </cell>
          <cell r="E165">
            <v>-5106937.83</v>
          </cell>
        </row>
        <row r="166">
          <cell r="A166" t="str">
            <v>ADJ165600 - PREPAID INTEREST - COMMERCIAL PAPER</v>
          </cell>
          <cell r="B166">
            <v>201206</v>
          </cell>
          <cell r="E166">
            <v>-5725373.2999999998</v>
          </cell>
        </row>
        <row r="167">
          <cell r="A167" t="str">
            <v>ADJ165600 - PREPAID INTEREST - COMMERCIAL PAPER</v>
          </cell>
          <cell r="B167">
            <v>201209</v>
          </cell>
          <cell r="E167">
            <v>-6604376.3499999996</v>
          </cell>
        </row>
        <row r="168">
          <cell r="A168" t="str">
            <v>ADJ228101 - ACCUM PROV FOR PROP INSURANCE - STORM DEF TAX</v>
          </cell>
          <cell r="B168">
            <v>201301</v>
          </cell>
          <cell r="E168">
            <v>61495325.460000001</v>
          </cell>
        </row>
        <row r="169">
          <cell r="A169" t="str">
            <v>ADJ228101 - ACCUM PROV FOR PROP INSURANCE - STORM DEF TAX</v>
          </cell>
          <cell r="B169">
            <v>201307</v>
          </cell>
          <cell r="E169">
            <v>47712148.619999997</v>
          </cell>
        </row>
        <row r="170">
          <cell r="A170" t="str">
            <v>ADJ228101 - ACCUM PROV FOR PROP INSURANCE - STORM DEF TAX</v>
          </cell>
          <cell r="B170">
            <v>201212</v>
          </cell>
          <cell r="E170">
            <v>63913361.079999998</v>
          </cell>
        </row>
        <row r="171">
          <cell r="A171" t="str">
            <v>ADJ228101 - ACCUM PROV FOR PROP INSURANCE - STORM DEF TAX</v>
          </cell>
          <cell r="B171">
            <v>201201</v>
          </cell>
          <cell r="E171">
            <v>77661515.230000004</v>
          </cell>
        </row>
        <row r="172">
          <cell r="A172" t="str">
            <v>ADJ228101 - ACCUM PROV FOR PROP INSURANCE - STORM DEF TAX</v>
          </cell>
          <cell r="B172">
            <v>201202</v>
          </cell>
          <cell r="E172">
            <v>77518762.079999998</v>
          </cell>
        </row>
        <row r="173">
          <cell r="A173" t="str">
            <v>ADJ228101 - ACCUM PROV FOR PROP INSURANCE - STORM DEF TAX</v>
          </cell>
          <cell r="B173">
            <v>201205</v>
          </cell>
          <cell r="E173">
            <v>77117316.379999995</v>
          </cell>
        </row>
        <row r="174">
          <cell r="A174" t="str">
            <v>ADJ228101 - ACCUM PROV FOR PROP INSURANCE - STORM DEF TAX</v>
          </cell>
          <cell r="B174">
            <v>201107</v>
          </cell>
          <cell r="E174">
            <v>73768832.379999995</v>
          </cell>
        </row>
        <row r="175">
          <cell r="A175" t="str">
            <v>ADJ228101 - ACCUM PROV FOR PROP INSURANCE - STORM DEF TAX</v>
          </cell>
          <cell r="B175">
            <v>201108</v>
          </cell>
          <cell r="E175">
            <v>78190269.920000002</v>
          </cell>
        </row>
        <row r="176">
          <cell r="A176" t="str">
            <v>ADJ253100 - PREFERRED STOCK DIVIDENDS ACCRUED</v>
          </cell>
          <cell r="B176">
            <v>201305</v>
          </cell>
          <cell r="E176">
            <v>0</v>
          </cell>
        </row>
        <row r="177">
          <cell r="A177" t="str">
            <v>ADJ253100 - PREFERRED STOCK DIVIDENDS ACCRUED</v>
          </cell>
          <cell r="B177">
            <v>201308</v>
          </cell>
          <cell r="E177">
            <v>0</v>
          </cell>
        </row>
        <row r="178">
          <cell r="A178" t="str">
            <v>ADJ253100 - PREFERRED STOCK DIVIDENDS ACCRUED</v>
          </cell>
          <cell r="B178">
            <v>201201</v>
          </cell>
          <cell r="E178">
            <v>0</v>
          </cell>
        </row>
        <row r="179">
          <cell r="A179" t="str">
            <v>ADJ253100 - PREFERRED STOCK DIVIDENDS ACCRUED</v>
          </cell>
          <cell r="B179">
            <v>201202</v>
          </cell>
          <cell r="E179">
            <v>0</v>
          </cell>
        </row>
        <row r="180">
          <cell r="A180" t="str">
            <v>ADJ253100 - PREFERRED STOCK DIVIDENDS ACCRUED</v>
          </cell>
          <cell r="B180">
            <v>201203</v>
          </cell>
          <cell r="E180">
            <v>0</v>
          </cell>
        </row>
        <row r="181">
          <cell r="A181" t="str">
            <v>ADJ253100 - PREFERRED STOCK DIVIDENDS ACCRUED</v>
          </cell>
          <cell r="B181">
            <v>201210</v>
          </cell>
          <cell r="E181">
            <v>0</v>
          </cell>
        </row>
        <row r="182">
          <cell r="A182" t="str">
            <v>ADJ253100 - PREFERRED STOCK DIVIDENDS ACCRUED</v>
          </cell>
          <cell r="B182">
            <v>201106</v>
          </cell>
          <cell r="E182">
            <v>0</v>
          </cell>
        </row>
        <row r="183">
          <cell r="A183" t="str">
            <v>ADJ253420 - OTHER REG LIAB - LAND SALES PLANT IN SERVICE</v>
          </cell>
          <cell r="B183">
            <v>201306</v>
          </cell>
          <cell r="E183">
            <v>0</v>
          </cell>
        </row>
        <row r="184">
          <cell r="A184" t="str">
            <v>ADJ253420 - OTHER REG LIAB - LAND SALES PLANT IN SERVICE</v>
          </cell>
          <cell r="B184">
            <v>201302</v>
          </cell>
          <cell r="E184">
            <v>0</v>
          </cell>
        </row>
        <row r="185">
          <cell r="A185" t="str">
            <v>ADJ253420 - OTHER REG LIAB - LAND SALES PLANT IN SERVICE</v>
          </cell>
          <cell r="B185">
            <v>201206</v>
          </cell>
          <cell r="E185">
            <v>0</v>
          </cell>
        </row>
        <row r="186">
          <cell r="A186" t="str">
            <v>ADJ253420 - OTHER REG LIAB - LAND SALES PLANT IN SERVICE</v>
          </cell>
          <cell r="B186">
            <v>201209</v>
          </cell>
          <cell r="E186">
            <v>0</v>
          </cell>
        </row>
        <row r="187">
          <cell r="A187" t="str">
            <v>ADJ256100 - DEFERRED GAINS FUTURE USE</v>
          </cell>
          <cell r="B187">
            <v>201310</v>
          </cell>
          <cell r="E187">
            <v>0</v>
          </cell>
        </row>
        <row r="188">
          <cell r="A188" t="str">
            <v>ADJ256100 - DEFERRED GAINS FUTURE USE</v>
          </cell>
          <cell r="B188">
            <v>201304</v>
          </cell>
          <cell r="E188">
            <v>0</v>
          </cell>
        </row>
        <row r="189">
          <cell r="A189" t="str">
            <v>ADJ256100 - DEFERRED GAINS FUTURE USE</v>
          </cell>
          <cell r="B189">
            <v>201306</v>
          </cell>
          <cell r="E189">
            <v>0</v>
          </cell>
        </row>
        <row r="190">
          <cell r="A190" t="str">
            <v>ADJ256100 - DEFERRED GAINS FUTURE USE</v>
          </cell>
          <cell r="B190">
            <v>201111</v>
          </cell>
          <cell r="E190">
            <v>0</v>
          </cell>
        </row>
        <row r="191">
          <cell r="A191" t="str">
            <v>ADJ256100 - DEFERRED GAINS FUTURE USE</v>
          </cell>
          <cell r="B191">
            <v>201202</v>
          </cell>
          <cell r="E191">
            <v>0</v>
          </cell>
        </row>
        <row r="192">
          <cell r="A192" t="str">
            <v>ADJ256100 - DEFERRED GAINS FUTURE USE</v>
          </cell>
          <cell r="B192">
            <v>201205</v>
          </cell>
          <cell r="E192">
            <v>0</v>
          </cell>
        </row>
        <row r="193">
          <cell r="A193" t="str">
            <v>ADJ256100 - DEFERRED GAINS FUTURE USE</v>
          </cell>
          <cell r="B193">
            <v>201208</v>
          </cell>
          <cell r="E193">
            <v>0</v>
          </cell>
        </row>
        <row r="194">
          <cell r="A194" t="str">
            <v>ADJ256100 - DEFERRED GAINS FUTURE USE</v>
          </cell>
          <cell r="B194">
            <v>201102</v>
          </cell>
          <cell r="E194">
            <v>0</v>
          </cell>
        </row>
        <row r="195">
          <cell r="A195" t="str">
            <v>ADJ256100 - DEFERRED GAINS FUTURE USE</v>
          </cell>
          <cell r="B195">
            <v>201104</v>
          </cell>
          <cell r="E195">
            <v>0</v>
          </cell>
        </row>
        <row r="196">
          <cell r="A196" t="str">
            <v>ADJ256100 - DEFERRED GAINS FUTURE USE</v>
          </cell>
          <cell r="B196">
            <v>201107</v>
          </cell>
          <cell r="E196">
            <v>0</v>
          </cell>
        </row>
        <row r="197">
          <cell r="A197" t="str">
            <v>ADJ256100 - DEFERRED GAINS FUTURE USE</v>
          </cell>
          <cell r="B197">
            <v>201108</v>
          </cell>
          <cell r="E197">
            <v>0</v>
          </cell>
        </row>
        <row r="198">
          <cell r="A198" t="str">
            <v>ADJ256100 - DEFERRED GAINS FUTURE USE</v>
          </cell>
          <cell r="B198">
            <v>201109</v>
          </cell>
          <cell r="E198">
            <v>0</v>
          </cell>
        </row>
        <row r="199">
          <cell r="A199" t="str">
            <v>ADJ256100 - DEFERRED GAINS FUTURE USE</v>
          </cell>
          <cell r="B199">
            <v>201110</v>
          </cell>
          <cell r="E199">
            <v>0</v>
          </cell>
        </row>
        <row r="200">
          <cell r="A200" t="str">
            <v>ADJ382351 - STORM SECURITIZATION - OTH REG ASSETS - BONDS</v>
          </cell>
          <cell r="B200">
            <v>201104</v>
          </cell>
          <cell r="E200">
            <v>-512783197.87</v>
          </cell>
        </row>
        <row r="201">
          <cell r="A201" t="str">
            <v>ADJ382351 - STORM SECURITIZATION - OTH REG ASSETS - BONDS</v>
          </cell>
          <cell r="B201">
            <v>201110</v>
          </cell>
          <cell r="E201">
            <v>-490543257.08999997</v>
          </cell>
        </row>
        <row r="202">
          <cell r="A202" t="str">
            <v>ADJ382352 - STORM SECURITIZATION - OTH REG ASSETS -DEF TAX</v>
          </cell>
          <cell r="B202">
            <v>201306</v>
          </cell>
          <cell r="E202">
            <v>-257765197.68000001</v>
          </cell>
        </row>
        <row r="203">
          <cell r="A203" t="str">
            <v>ADJ382352 - STORM SECURITIZATION - OTH REG ASSETS -DEF TAX</v>
          </cell>
          <cell r="B203">
            <v>201205</v>
          </cell>
          <cell r="E203">
            <v>-291116274.70999998</v>
          </cell>
        </row>
        <row r="204">
          <cell r="A204" t="str">
            <v>ADJ382352 - STORM SECURITIZATION - OTH REG ASSETS -DEF TAX</v>
          </cell>
          <cell r="B204">
            <v>201207</v>
          </cell>
          <cell r="E204">
            <v>-286169439.30000001</v>
          </cell>
        </row>
        <row r="205">
          <cell r="A205" t="str">
            <v>ADJ382352 - STORM SECURITIZATION - OTH REG ASSETS -DEF TAX</v>
          </cell>
          <cell r="B205">
            <v>201208</v>
          </cell>
          <cell r="E205">
            <v>-283642432.95999998</v>
          </cell>
        </row>
        <row r="206">
          <cell r="A206" t="str">
            <v>ADJ382352 - STORM SECURITIZATION - OTH REG ASSETS -DEF TAX</v>
          </cell>
          <cell r="B206">
            <v>201103</v>
          </cell>
          <cell r="E206">
            <v>-324294675.85000002</v>
          </cell>
        </row>
        <row r="207">
          <cell r="A207" t="str">
            <v>ADJ382355 - STORM SECURITIZATION - OTH REG ASSETS - OVER/UNDER -TAX</v>
          </cell>
          <cell r="B207">
            <v>201303</v>
          </cell>
          <cell r="E207">
            <v>396633.28</v>
          </cell>
        </row>
        <row r="208">
          <cell r="A208" t="str">
            <v>ADJ382355 - STORM SECURITIZATION - OTH REG ASSETS - OVER/UNDER -TAX</v>
          </cell>
          <cell r="B208">
            <v>201106</v>
          </cell>
          <cell r="E208">
            <v>1028247.31</v>
          </cell>
        </row>
        <row r="209">
          <cell r="A209" t="str">
            <v>ADJ382356 - STORM SECURITIZATION - OTH REG ASSETS - OVER/UNDER -BONDS</v>
          </cell>
          <cell r="B209">
            <v>201307</v>
          </cell>
          <cell r="E209">
            <v>952405.89</v>
          </cell>
        </row>
        <row r="210">
          <cell r="A210" t="str">
            <v>ADJ382356 - STORM SECURITIZATION - OTH REG ASSETS - OVER/UNDER -BONDS</v>
          </cell>
          <cell r="B210">
            <v>201206</v>
          </cell>
          <cell r="E210">
            <v>2568665.23</v>
          </cell>
        </row>
        <row r="211">
          <cell r="A211" t="str">
            <v>ADJ382356 - STORM SECURITIZATION - OTH REG ASSETS - OVER/UNDER -BONDS</v>
          </cell>
          <cell r="B211">
            <v>201101</v>
          </cell>
          <cell r="E211">
            <v>5473563.3899999997</v>
          </cell>
        </row>
        <row r="212">
          <cell r="A212" t="str">
            <v>ADJ382356 - STORM SECURITIZATION - OTH REG ASSETS - OVER/UNDER -BONDS</v>
          </cell>
          <cell r="B212">
            <v>201106</v>
          </cell>
          <cell r="E212">
            <v>3213014.07</v>
          </cell>
        </row>
        <row r="213">
          <cell r="A213" t="str">
            <v>ADJ382356 - STORM SECURITIZATION - OTH REG ASSETS - OVER/UNDER -BONDS</v>
          </cell>
          <cell r="B213">
            <v>201108</v>
          </cell>
          <cell r="E213">
            <v>3471335.42</v>
          </cell>
        </row>
        <row r="214">
          <cell r="A214" t="str">
            <v>ADJ382356 - STORM SECURITIZATION - OTH REG ASSETS - OVER/UNDER -BONDS</v>
          </cell>
          <cell r="B214">
            <v>201110</v>
          </cell>
          <cell r="E214">
            <v>3636215.87</v>
          </cell>
        </row>
        <row r="215">
          <cell r="A215" t="str">
            <v>ADJ382356 - STORM SECURITIZATION - OTH REG ASSETS - OVER/UNDER -BONDS</v>
          </cell>
          <cell r="B215">
            <v>201111</v>
          </cell>
          <cell r="E215">
            <v>3522026.94</v>
          </cell>
        </row>
        <row r="216">
          <cell r="A216" t="str">
            <v>BAL121000 - NONUTILITY PROPERTY</v>
          </cell>
          <cell r="B216">
            <v>201308</v>
          </cell>
          <cell r="E216">
            <v>13133966.140000001</v>
          </cell>
        </row>
        <row r="217">
          <cell r="A217" t="str">
            <v>BAL121000 - NONUTILITY PROPERTY</v>
          </cell>
          <cell r="B217">
            <v>201301</v>
          </cell>
          <cell r="E217">
            <v>14101519.42</v>
          </cell>
        </row>
        <row r="218">
          <cell r="A218" t="str">
            <v>BAL121000 - NONUTILITY PROPERTY</v>
          </cell>
          <cell r="B218">
            <v>201302</v>
          </cell>
          <cell r="E218">
            <v>13948402.779999999</v>
          </cell>
        </row>
        <row r="219">
          <cell r="A219" t="str">
            <v>BAL121000 - NONUTILITY PROPERTY</v>
          </cell>
          <cell r="B219">
            <v>201208</v>
          </cell>
          <cell r="E219">
            <v>14397602.85</v>
          </cell>
        </row>
        <row r="220">
          <cell r="A220" t="str">
            <v>BAL121000 - NONUTILITY PROPERTY</v>
          </cell>
          <cell r="B220">
            <v>201209</v>
          </cell>
          <cell r="E220">
            <v>14399113.16</v>
          </cell>
        </row>
        <row r="221">
          <cell r="A221" t="str">
            <v>BAL123000 - INVESTMENT IN ASSOCIATED COMPANIES (EXC GROUP)</v>
          </cell>
          <cell r="B221">
            <v>201211</v>
          </cell>
          <cell r="E221">
            <v>0</v>
          </cell>
        </row>
        <row r="222">
          <cell r="A222" t="str">
            <v>BAL123000 - INVESTMENT IN ASSOCIATED COMPANIES (EXC GROUP)</v>
          </cell>
          <cell r="B222">
            <v>201307</v>
          </cell>
          <cell r="E222">
            <v>38461538.460000001</v>
          </cell>
        </row>
        <row r="223">
          <cell r="A223" t="str">
            <v>BAL123000 - INVESTMENT IN ASSOCIATED COMPANIES (EXC GROUP)</v>
          </cell>
          <cell r="B223">
            <v>201112</v>
          </cell>
          <cell r="E223">
            <v>0</v>
          </cell>
        </row>
        <row r="224">
          <cell r="A224" t="str">
            <v>BAL123000 - INVESTMENT IN ASSOCIATED COMPANIES (EXC GROUP)</v>
          </cell>
          <cell r="B224">
            <v>201201</v>
          </cell>
          <cell r="E224">
            <v>0</v>
          </cell>
        </row>
        <row r="225">
          <cell r="A225" t="str">
            <v>BAL123000 - INVESTMENT IN ASSOCIATED COMPANIES (EXC GROUP)</v>
          </cell>
          <cell r="B225">
            <v>201102</v>
          </cell>
          <cell r="E225">
            <v>0</v>
          </cell>
        </row>
        <row r="226">
          <cell r="A226" t="str">
            <v>BAL123000 - INVESTMENT IN ASSOCIATED COMPANIES (EXC GROUP)</v>
          </cell>
          <cell r="B226">
            <v>201108</v>
          </cell>
          <cell r="E226">
            <v>0</v>
          </cell>
        </row>
        <row r="227">
          <cell r="A227" t="str">
            <v>ADJ101386 - SOLAR ECRC CONVERTIBLE ITC - SPECIFIC</v>
          </cell>
          <cell r="B227">
            <v>201211</v>
          </cell>
          <cell r="E227">
            <v>-174961130</v>
          </cell>
        </row>
        <row r="228">
          <cell r="A228" t="str">
            <v>ADJ101386 - SOLAR ECRC CONVERTIBLE ITC - SPECIFIC</v>
          </cell>
          <cell r="B228">
            <v>201307</v>
          </cell>
          <cell r="E228">
            <v>-170824706</v>
          </cell>
        </row>
        <row r="229">
          <cell r="A229" t="str">
            <v>ADJ101386 - SOLAR ECRC CONVERTIBLE ITC - SPECIFIC</v>
          </cell>
          <cell r="B229">
            <v>201204</v>
          </cell>
          <cell r="E229">
            <v>-178580501</v>
          </cell>
        </row>
        <row r="230">
          <cell r="A230" t="str">
            <v>ADJ101710 - PLT IN SERV - STRUCTURES LRIC ATRIUM</v>
          </cell>
          <cell r="B230">
            <v>201306</v>
          </cell>
          <cell r="E230">
            <v>0</v>
          </cell>
        </row>
        <row r="231">
          <cell r="A231" t="str">
            <v>ADJ101710 - PLT IN SERV - STRUCTURES LRIC ATRIUM</v>
          </cell>
          <cell r="B231">
            <v>201210</v>
          </cell>
          <cell r="E231">
            <v>0</v>
          </cell>
        </row>
        <row r="232">
          <cell r="A232" t="str">
            <v>ADJ101710 - PLT IN SERV - STRUCTURES LRIC ATRIUM</v>
          </cell>
          <cell r="B232">
            <v>201107</v>
          </cell>
          <cell r="E232">
            <v>0</v>
          </cell>
        </row>
        <row r="233">
          <cell r="A233" t="str">
            <v>ADJ101710 - PLT IN SERV - STRUCTURES LRIC ATRIUM</v>
          </cell>
          <cell r="B233">
            <v>201108</v>
          </cell>
          <cell r="E233">
            <v>0</v>
          </cell>
        </row>
        <row r="234">
          <cell r="A234" t="str">
            <v>ADJ101710 - PLT IN SERV - STRUCTURES LRIC ATRIUM</v>
          </cell>
          <cell r="B234">
            <v>201111</v>
          </cell>
          <cell r="E234">
            <v>0</v>
          </cell>
        </row>
        <row r="235">
          <cell r="A235" t="str">
            <v>ADJ101900 - PROPERTY UNDER CAPITAL LEASES - NON NUCLEAR</v>
          </cell>
          <cell r="B235">
            <v>201204</v>
          </cell>
          <cell r="E235">
            <v>-58359716.619999997</v>
          </cell>
        </row>
        <row r="236">
          <cell r="A236" t="str">
            <v>ADJ101900 - PROPERTY UNDER CAPITAL LEASES - NON NUCLEAR</v>
          </cell>
          <cell r="B236">
            <v>201101</v>
          </cell>
          <cell r="E236">
            <v>-4379038.3899999997</v>
          </cell>
        </row>
        <row r="237">
          <cell r="A237" t="str">
            <v>ADJ101900 - PROPERTY UNDER CAPITAL LEASES - NON NUCLEAR</v>
          </cell>
          <cell r="B237">
            <v>201110</v>
          </cell>
          <cell r="E237">
            <v>-44618909.740000002</v>
          </cell>
        </row>
        <row r="238">
          <cell r="A238" t="str">
            <v>ADJ108710 - ACC PROV DEPR - STRUCTURES LRIC ATRIUM</v>
          </cell>
          <cell r="B238">
            <v>201310</v>
          </cell>
          <cell r="E238">
            <v>0</v>
          </cell>
        </row>
        <row r="239">
          <cell r="A239" t="str">
            <v>ADJ108710 - ACC PROV DEPR - STRUCTURES LRIC ATRIUM</v>
          </cell>
          <cell r="B239">
            <v>201211</v>
          </cell>
          <cell r="E239">
            <v>0</v>
          </cell>
        </row>
        <row r="240">
          <cell r="A240" t="str">
            <v>ADJ108710 - ACC PROV DEPR - STRUCTURES LRIC ATRIUM</v>
          </cell>
          <cell r="B240">
            <v>201308</v>
          </cell>
          <cell r="E240">
            <v>0</v>
          </cell>
        </row>
        <row r="241">
          <cell r="A241" t="str">
            <v>ADJ108710 - ACC PROV DEPR - STRUCTURES LRIC ATRIUM</v>
          </cell>
          <cell r="B241">
            <v>201307</v>
          </cell>
          <cell r="E241">
            <v>0</v>
          </cell>
        </row>
        <row r="242">
          <cell r="A242" t="str">
            <v>ADJ108710 - ACC PROV DEPR - STRUCTURES LRIC ATRIUM</v>
          </cell>
          <cell r="B242">
            <v>201212</v>
          </cell>
          <cell r="E242">
            <v>0</v>
          </cell>
        </row>
        <row r="243">
          <cell r="A243" t="str">
            <v>ADJ108710 - ACC PROV DEPR - STRUCTURES LRIC ATRIUM</v>
          </cell>
          <cell r="B243">
            <v>201203</v>
          </cell>
          <cell r="E243">
            <v>0</v>
          </cell>
        </row>
        <row r="244">
          <cell r="A244" t="str">
            <v>ADJ108710 - ACC PROV DEPR - STRUCTURES LRIC ATRIUM</v>
          </cell>
          <cell r="B244">
            <v>201208</v>
          </cell>
          <cell r="E244">
            <v>0</v>
          </cell>
        </row>
        <row r="245">
          <cell r="A245" t="str">
            <v>ADJ108710 - ACC PROV DEPR - STRUCTURES LRIC ATRIUM</v>
          </cell>
          <cell r="B245">
            <v>201108</v>
          </cell>
          <cell r="E245">
            <v>0</v>
          </cell>
        </row>
        <row r="246">
          <cell r="A246" t="str">
            <v>ADJ108900 - ACCUM PROV CAPITAL LEASES</v>
          </cell>
          <cell r="B246">
            <v>201310</v>
          </cell>
          <cell r="E246">
            <v>2849102.56</v>
          </cell>
        </row>
        <row r="247">
          <cell r="A247" t="str">
            <v>ADJ108900 - ACCUM PROV CAPITAL LEASES</v>
          </cell>
          <cell r="B247">
            <v>201211</v>
          </cell>
          <cell r="E247">
            <v>1805865.38</v>
          </cell>
        </row>
        <row r="248">
          <cell r="A248" t="str">
            <v>ADJ120600 - NUCLEAR FUEL UNDER CAPITAL LEASES</v>
          </cell>
          <cell r="B248">
            <v>201311</v>
          </cell>
          <cell r="E248">
            <v>0</v>
          </cell>
        </row>
        <row r="249">
          <cell r="A249" t="str">
            <v>ADJ120600 - NUCLEAR FUEL UNDER CAPITAL LEASES</v>
          </cell>
          <cell r="B249">
            <v>201303</v>
          </cell>
          <cell r="E249">
            <v>0</v>
          </cell>
        </row>
        <row r="250">
          <cell r="A250" t="str">
            <v>ADJ120600 - NUCLEAR FUEL UNDER CAPITAL LEASES</v>
          </cell>
          <cell r="B250">
            <v>201211</v>
          </cell>
          <cell r="E250">
            <v>0</v>
          </cell>
        </row>
        <row r="251">
          <cell r="A251" t="str">
            <v>ADJ120600 - NUCLEAR FUEL UNDER CAPITAL LEASES</v>
          </cell>
          <cell r="B251">
            <v>201201</v>
          </cell>
          <cell r="E251">
            <v>0</v>
          </cell>
        </row>
        <row r="252">
          <cell r="A252" t="str">
            <v>ADJ120600 - NUCLEAR FUEL UNDER CAPITAL LEASES</v>
          </cell>
          <cell r="B252">
            <v>201202</v>
          </cell>
          <cell r="E252">
            <v>0</v>
          </cell>
        </row>
        <row r="253">
          <cell r="A253" t="str">
            <v>ADJ165600 - PREPAID INTEREST - COMMERCIAL PAPER</v>
          </cell>
          <cell r="B253">
            <v>201302</v>
          </cell>
          <cell r="E253">
            <v>-8192203.5499999998</v>
          </cell>
        </row>
        <row r="254">
          <cell r="A254" t="str">
            <v>ADJ165600 - PREPAID INTEREST - COMMERCIAL PAPER</v>
          </cell>
          <cell r="B254">
            <v>201303</v>
          </cell>
          <cell r="E254">
            <v>-8177109.4199999999</v>
          </cell>
        </row>
        <row r="255">
          <cell r="A255" t="str">
            <v>ADJ165600 - PREPAID INTEREST - COMMERCIAL PAPER</v>
          </cell>
          <cell r="B255">
            <v>201102</v>
          </cell>
          <cell r="E255">
            <v>-3955969.51</v>
          </cell>
        </row>
        <row r="256">
          <cell r="A256" t="str">
            <v>ADJ165600 - PREPAID INTEREST - COMMERCIAL PAPER</v>
          </cell>
          <cell r="B256">
            <v>201104</v>
          </cell>
          <cell r="E256">
            <v>-4479550.7</v>
          </cell>
        </row>
        <row r="257">
          <cell r="A257" t="str">
            <v>ADJ228101 - ACCUM PROV FOR PROP INSURANCE - STORM DEF TAX</v>
          </cell>
          <cell r="B257">
            <v>201304</v>
          </cell>
          <cell r="E257">
            <v>54485704.770000003</v>
          </cell>
        </row>
        <row r="258">
          <cell r="A258" t="str">
            <v>ADJ228101 - ACCUM PROV FOR PROP INSURANCE - STORM DEF TAX</v>
          </cell>
          <cell r="B258">
            <v>201105</v>
          </cell>
          <cell r="E258">
            <v>78193397.230000004</v>
          </cell>
        </row>
        <row r="259">
          <cell r="A259" t="str">
            <v>ADJ253100 - PREFERRED STOCK DIVIDENDS ACCRUED</v>
          </cell>
          <cell r="B259">
            <v>201310</v>
          </cell>
          <cell r="E259">
            <v>0</v>
          </cell>
        </row>
        <row r="260">
          <cell r="A260" t="str">
            <v>ADJ253100 - PREFERRED STOCK DIVIDENDS ACCRUED</v>
          </cell>
          <cell r="B260">
            <v>201304</v>
          </cell>
          <cell r="E260">
            <v>0</v>
          </cell>
        </row>
        <row r="261">
          <cell r="A261" t="str">
            <v>ADJ253100 - PREFERRED STOCK DIVIDENDS ACCRUED</v>
          </cell>
          <cell r="B261">
            <v>201306</v>
          </cell>
          <cell r="E261">
            <v>0</v>
          </cell>
        </row>
        <row r="262">
          <cell r="A262" t="str">
            <v>ADJ253100 - PREFERRED STOCK DIVIDENDS ACCRUED</v>
          </cell>
          <cell r="B262">
            <v>201112</v>
          </cell>
          <cell r="E262">
            <v>0</v>
          </cell>
        </row>
        <row r="263">
          <cell r="A263" t="str">
            <v>ADJ253100 - PREFERRED STOCK DIVIDENDS ACCRUED</v>
          </cell>
          <cell r="B263">
            <v>201103</v>
          </cell>
          <cell r="E263">
            <v>0</v>
          </cell>
        </row>
        <row r="264">
          <cell r="A264" t="str">
            <v>ADJ253100 - PREFERRED STOCK DIVIDENDS ACCRUED</v>
          </cell>
          <cell r="B264">
            <v>201108</v>
          </cell>
          <cell r="E264">
            <v>0</v>
          </cell>
        </row>
        <row r="265">
          <cell r="A265" t="str">
            <v>ADJ253420 - OTHER REG LIAB - LAND SALES PLANT IN SERVICE</v>
          </cell>
          <cell r="B265">
            <v>201211</v>
          </cell>
          <cell r="E265">
            <v>0</v>
          </cell>
        </row>
        <row r="266">
          <cell r="A266" t="str">
            <v>ADJ253420 - OTHER REG LIAB - LAND SALES PLANT IN SERVICE</v>
          </cell>
          <cell r="B266">
            <v>201203</v>
          </cell>
          <cell r="E266">
            <v>0</v>
          </cell>
        </row>
        <row r="267">
          <cell r="A267" t="str">
            <v>ADJ253420 - OTHER REG LIAB - LAND SALES PLANT IN SERVICE</v>
          </cell>
          <cell r="B267">
            <v>201103</v>
          </cell>
          <cell r="E267">
            <v>0</v>
          </cell>
        </row>
        <row r="268">
          <cell r="A268" t="str">
            <v>ADJ256100 - DEFERRED GAINS FUTURE USE</v>
          </cell>
          <cell r="B268">
            <v>201311</v>
          </cell>
          <cell r="E268">
            <v>0</v>
          </cell>
        </row>
        <row r="269">
          <cell r="A269" t="str">
            <v>ADJ256100 - DEFERRED GAINS FUTURE USE</v>
          </cell>
          <cell r="B269">
            <v>201305</v>
          </cell>
          <cell r="E269">
            <v>0</v>
          </cell>
        </row>
        <row r="270">
          <cell r="A270" t="str">
            <v>ADJ256100 - DEFERRED GAINS FUTURE USE</v>
          </cell>
          <cell r="B270">
            <v>201301</v>
          </cell>
          <cell r="E270">
            <v>0</v>
          </cell>
        </row>
        <row r="271">
          <cell r="A271" t="str">
            <v>ADJ256100 - DEFERRED GAINS FUTURE USE</v>
          </cell>
          <cell r="B271">
            <v>201201</v>
          </cell>
          <cell r="E271">
            <v>0</v>
          </cell>
        </row>
        <row r="272">
          <cell r="A272" t="str">
            <v>ADJ256100 - DEFERRED GAINS FUTURE USE</v>
          </cell>
          <cell r="B272">
            <v>201103</v>
          </cell>
          <cell r="E272">
            <v>0</v>
          </cell>
        </row>
        <row r="273">
          <cell r="A273" t="str">
            <v>ADJ382351 - STORM SECURITIZATION - OTH REG ASSETS - BONDS</v>
          </cell>
          <cell r="B273">
            <v>201212</v>
          </cell>
          <cell r="E273">
            <v>-435349848.22000003</v>
          </cell>
        </row>
        <row r="274">
          <cell r="A274" t="str">
            <v>ADJ382351 - STORM SECURITIZATION - OTH REG ASSETS - BONDS</v>
          </cell>
          <cell r="B274">
            <v>201207</v>
          </cell>
          <cell r="E274">
            <v>-455682639.38</v>
          </cell>
        </row>
        <row r="275">
          <cell r="A275" t="str">
            <v>ADJ382352 - STORM SECURITIZATION - OTH REG ASSETS -DEF TAX</v>
          </cell>
          <cell r="B275">
            <v>201303</v>
          </cell>
          <cell r="E275">
            <v>-265624001.34</v>
          </cell>
        </row>
        <row r="276">
          <cell r="A276" t="str">
            <v>ADJ382352 - STORM SECURITIZATION - OTH REG ASSETS -DEF TAX</v>
          </cell>
          <cell r="B276">
            <v>201307</v>
          </cell>
          <cell r="E276">
            <v>-255122878.90000001</v>
          </cell>
        </row>
        <row r="277">
          <cell r="A277" t="str">
            <v>ADJ382352 - STORM SECURITIZATION - OTH REG ASSETS -DEF TAX</v>
          </cell>
          <cell r="B277">
            <v>201209</v>
          </cell>
          <cell r="E277">
            <v>-281102027.19</v>
          </cell>
        </row>
        <row r="278">
          <cell r="A278" t="str">
            <v>ADJ382352 - STORM SECURITIZATION - OTH REG ASSETS -DEF TAX</v>
          </cell>
          <cell r="B278">
            <v>201102</v>
          </cell>
          <cell r="E278">
            <v>-326547909.60000002</v>
          </cell>
        </row>
        <row r="279">
          <cell r="A279" t="str">
            <v>ADJ382352 - STORM SECURITIZATION - OTH REG ASSETS -DEF TAX</v>
          </cell>
          <cell r="B279">
            <v>201105</v>
          </cell>
          <cell r="E279">
            <v>-319749931.06</v>
          </cell>
        </row>
        <row r="280">
          <cell r="A280" t="str">
            <v>ADJ382352 - STORM SECURITIZATION - OTH REG ASSETS -DEF TAX</v>
          </cell>
          <cell r="B280">
            <v>201109</v>
          </cell>
          <cell r="E280">
            <v>-310439653.44999999</v>
          </cell>
        </row>
        <row r="281">
          <cell r="A281" t="str">
            <v>ADJ382355 - STORM SECURITIZATION - OTH REG ASSETS - OVER/UNDER -TAX</v>
          </cell>
          <cell r="B281">
            <v>201310</v>
          </cell>
          <cell r="E281">
            <v>613935.87</v>
          </cell>
        </row>
        <row r="282">
          <cell r="A282" t="str">
            <v>ADJ382355 - STORM SECURITIZATION - OTH REG ASSETS - OVER/UNDER -TAX</v>
          </cell>
          <cell r="B282">
            <v>201302</v>
          </cell>
          <cell r="E282">
            <v>534496.63</v>
          </cell>
        </row>
        <row r="283">
          <cell r="A283" t="str">
            <v>ADJ382355 - STORM SECURITIZATION - OTH REG ASSETS - OVER/UNDER -TAX</v>
          </cell>
          <cell r="B283">
            <v>201301</v>
          </cell>
          <cell r="E283">
            <v>740096.72</v>
          </cell>
        </row>
        <row r="284">
          <cell r="A284" t="str">
            <v>ADJ382355 - STORM SECURITIZATION - OTH REG ASSETS - OVER/UNDER -TAX</v>
          </cell>
          <cell r="B284">
            <v>201111</v>
          </cell>
          <cell r="E284">
            <v>1510370.59</v>
          </cell>
        </row>
        <row r="285">
          <cell r="A285" t="str">
            <v>ADJ382355 - STORM SECURITIZATION - OTH REG ASSETS - OVER/UNDER -TAX</v>
          </cell>
          <cell r="B285">
            <v>201201</v>
          </cell>
          <cell r="E285">
            <v>1392175.06</v>
          </cell>
        </row>
        <row r="286">
          <cell r="A286" t="str">
            <v>ADJ382355 - STORM SECURITIZATION - OTH REG ASSETS - OVER/UNDER -TAX</v>
          </cell>
          <cell r="B286">
            <v>201210</v>
          </cell>
          <cell r="E286">
            <v>883300.49</v>
          </cell>
        </row>
        <row r="287">
          <cell r="A287" t="str">
            <v>ADJ382356 - STORM SECURITIZATION - OTH REG ASSETS - OVER/UNDER -BONDS</v>
          </cell>
          <cell r="B287">
            <v>201202</v>
          </cell>
          <cell r="E287">
            <v>2959335.54</v>
          </cell>
        </row>
        <row r="288">
          <cell r="A288" t="str">
            <v>ADJ382356 - STORM SECURITIZATION - OTH REG ASSETS - OVER/UNDER -BONDS</v>
          </cell>
          <cell r="B288">
            <v>201205</v>
          </cell>
          <cell r="E288">
            <v>2480582.92</v>
          </cell>
        </row>
        <row r="289">
          <cell r="A289" t="str">
            <v>ADJ382356 - STORM SECURITIZATION - OTH REG ASSETS - OVER/UNDER -BONDS</v>
          </cell>
          <cell r="B289">
            <v>201109</v>
          </cell>
          <cell r="E289">
            <v>3618238.09</v>
          </cell>
        </row>
        <row r="290">
          <cell r="A290" t="str">
            <v>BAL121000 - NONUTILITY PROPERTY</v>
          </cell>
          <cell r="B290">
            <v>201305</v>
          </cell>
          <cell r="E290">
            <v>13535044.99</v>
          </cell>
        </row>
        <row r="291">
          <cell r="A291" t="str">
            <v>BAL121000 - NONUTILITY PROPERTY</v>
          </cell>
          <cell r="B291">
            <v>201207</v>
          </cell>
          <cell r="E291">
            <v>14404779.74</v>
          </cell>
        </row>
        <row r="292">
          <cell r="A292" t="str">
            <v>BAL121000 - NONUTILITY PROPERTY</v>
          </cell>
          <cell r="B292">
            <v>201106</v>
          </cell>
          <cell r="E292">
            <v>14518582.689999999</v>
          </cell>
        </row>
        <row r="293">
          <cell r="A293" t="str">
            <v>BAL121000 - NONUTILITY PROPERTY</v>
          </cell>
          <cell r="B293">
            <v>201110</v>
          </cell>
          <cell r="E293">
            <v>14485210.439999999</v>
          </cell>
        </row>
        <row r="294">
          <cell r="A294" t="str">
            <v>BAL123000 - INVESTMENT IN ASSOCIATED COMPANIES (EXC GROUP)</v>
          </cell>
          <cell r="B294">
            <v>201303</v>
          </cell>
          <cell r="E294">
            <v>0</v>
          </cell>
        </row>
        <row r="295">
          <cell r="A295" t="str">
            <v>BAL123000 - INVESTMENT IN ASSOCIATED COMPANIES (EXC GROUP)</v>
          </cell>
          <cell r="B295">
            <v>201103</v>
          </cell>
          <cell r="E295">
            <v>0</v>
          </cell>
        </row>
        <row r="296">
          <cell r="A296" t="str">
            <v>BAL123000 - INVESTMENT IN ASSOCIATED COMPANIES (EXC GROUP)</v>
          </cell>
          <cell r="B296">
            <v>201105</v>
          </cell>
          <cell r="E296">
            <v>0</v>
          </cell>
        </row>
        <row r="297">
          <cell r="A297" t="str">
            <v>BAL123000 - INVESTMENT IN ASSOCIATED COMPANIES (EXC GROUP)</v>
          </cell>
          <cell r="B297">
            <v>201109</v>
          </cell>
          <cell r="E297">
            <v>0</v>
          </cell>
        </row>
        <row r="298">
          <cell r="A298" t="str">
            <v>ADJ101386 - SOLAR ECRC CONVERTIBLE ITC - SPECIFIC</v>
          </cell>
          <cell r="B298">
            <v>201311</v>
          </cell>
          <cell r="E298">
            <v>-168756494</v>
          </cell>
        </row>
        <row r="299">
          <cell r="A299" t="str">
            <v>ADJ101386 - SOLAR ECRC CONVERTIBLE ITC - SPECIFIC</v>
          </cell>
          <cell r="B299">
            <v>201302</v>
          </cell>
          <cell r="E299">
            <v>-173409971</v>
          </cell>
        </row>
        <row r="300">
          <cell r="A300" t="str">
            <v>ADJ101386 - SOLAR ECRC CONVERTIBLE ITC - SPECIFIC</v>
          </cell>
          <cell r="B300">
            <v>201303</v>
          </cell>
          <cell r="E300">
            <v>-172892918</v>
          </cell>
        </row>
        <row r="301">
          <cell r="A301" t="str">
            <v>ADJ101386 - SOLAR ECRC CONVERTIBLE ITC - SPECIFIC</v>
          </cell>
          <cell r="B301">
            <v>201212</v>
          </cell>
          <cell r="E301">
            <v>-174444077</v>
          </cell>
        </row>
        <row r="302">
          <cell r="A302" t="str">
            <v>ADJ101386 - SOLAR ECRC CONVERTIBLE ITC - SPECIFIC</v>
          </cell>
          <cell r="B302">
            <v>201202</v>
          </cell>
          <cell r="E302">
            <v>-179614607</v>
          </cell>
        </row>
        <row r="303">
          <cell r="A303" t="str">
            <v>ADJ101386 - SOLAR ECRC CONVERTIBLE ITC - SPECIFIC</v>
          </cell>
          <cell r="B303">
            <v>201104</v>
          </cell>
          <cell r="E303">
            <v>-115923749.08</v>
          </cell>
        </row>
        <row r="304">
          <cell r="A304" t="str">
            <v>ADJ101386 - SOLAR ECRC CONVERTIBLE ITC - SPECIFIC</v>
          </cell>
          <cell r="B304">
            <v>201106</v>
          </cell>
          <cell r="E304">
            <v>-135705477.77000001</v>
          </cell>
        </row>
        <row r="305">
          <cell r="A305" t="str">
            <v>ADJ101710 - PLT IN SERV - STRUCTURES LRIC ATRIUM</v>
          </cell>
          <cell r="B305">
            <v>201303</v>
          </cell>
          <cell r="E305">
            <v>0</v>
          </cell>
        </row>
        <row r="306">
          <cell r="A306" t="str">
            <v>ADJ101710 - PLT IN SERV - STRUCTURES LRIC ATRIUM</v>
          </cell>
          <cell r="B306">
            <v>201112</v>
          </cell>
          <cell r="E306">
            <v>0</v>
          </cell>
        </row>
        <row r="307">
          <cell r="A307" t="str">
            <v>ADJ101710 - PLT IN SERV - STRUCTURES LRIC ATRIUM</v>
          </cell>
          <cell r="B307">
            <v>201207</v>
          </cell>
          <cell r="E307">
            <v>0</v>
          </cell>
        </row>
        <row r="308">
          <cell r="A308" t="str">
            <v>ADJ101900 - PROPERTY UNDER CAPITAL LEASES - NON NUCLEAR</v>
          </cell>
          <cell r="B308">
            <v>201103</v>
          </cell>
          <cell r="E308">
            <v>-13214156.84</v>
          </cell>
        </row>
        <row r="309">
          <cell r="A309" t="str">
            <v>ADJ108710 - ACC PROV DEPR - STRUCTURES LRIC ATRIUM</v>
          </cell>
          <cell r="B309">
            <v>201206</v>
          </cell>
          <cell r="E309">
            <v>0</v>
          </cell>
        </row>
        <row r="310">
          <cell r="A310" t="str">
            <v>ADJ108710 - ACC PROV DEPR - STRUCTURES LRIC ATRIUM</v>
          </cell>
          <cell r="B310">
            <v>201209</v>
          </cell>
          <cell r="E310">
            <v>0</v>
          </cell>
        </row>
        <row r="311">
          <cell r="A311" t="str">
            <v>ADJ108710 - ACC PROV DEPR - STRUCTURES LRIC ATRIUM</v>
          </cell>
          <cell r="B311">
            <v>201101</v>
          </cell>
          <cell r="E311">
            <v>0</v>
          </cell>
        </row>
        <row r="312">
          <cell r="A312" t="str">
            <v>ADJ108710 - ACC PROV DEPR - STRUCTURES LRIC ATRIUM</v>
          </cell>
          <cell r="B312">
            <v>201102</v>
          </cell>
          <cell r="E312">
            <v>0</v>
          </cell>
        </row>
        <row r="313">
          <cell r="A313" t="str">
            <v>ADJ108710 - ACC PROV DEPR - STRUCTURES LRIC ATRIUM</v>
          </cell>
          <cell r="B313">
            <v>201107</v>
          </cell>
          <cell r="E313">
            <v>0</v>
          </cell>
        </row>
        <row r="314">
          <cell r="A314" t="str">
            <v>ADJ108900 - ACCUM PROV CAPITAL LEASES</v>
          </cell>
          <cell r="B314">
            <v>201304</v>
          </cell>
          <cell r="E314">
            <v>2275576.92</v>
          </cell>
        </row>
        <row r="315">
          <cell r="A315" t="str">
            <v>ADJ108900 - ACCUM PROV CAPITAL LEASES</v>
          </cell>
          <cell r="B315">
            <v>201212</v>
          </cell>
          <cell r="E315">
            <v>1899230.76</v>
          </cell>
        </row>
        <row r="316">
          <cell r="A316" t="str">
            <v>ADJ108900 - ACCUM PROV CAPITAL LEASES</v>
          </cell>
          <cell r="B316">
            <v>201204</v>
          </cell>
          <cell r="E316">
            <v>1127692.29</v>
          </cell>
        </row>
        <row r="317">
          <cell r="A317" t="str">
            <v>ADJ108900 - ACCUM PROV CAPITAL LEASES</v>
          </cell>
          <cell r="B317">
            <v>201207</v>
          </cell>
          <cell r="E317">
            <v>1429038.45</v>
          </cell>
        </row>
        <row r="318">
          <cell r="A318" t="str">
            <v>ADJ108900 - ACCUM PROV CAPITAL LEASES</v>
          </cell>
          <cell r="B318">
            <v>201109</v>
          </cell>
          <cell r="E318">
            <v>-475325.45</v>
          </cell>
        </row>
        <row r="319">
          <cell r="A319" t="str">
            <v>ADJ108900 - ACCUM PROV CAPITAL LEASES</v>
          </cell>
          <cell r="B319">
            <v>201110</v>
          </cell>
          <cell r="E319">
            <v>-593097.68000000005</v>
          </cell>
        </row>
        <row r="320">
          <cell r="A320" t="str">
            <v>ADJ120600 - NUCLEAR FUEL UNDER CAPITAL LEASES</v>
          </cell>
          <cell r="B320">
            <v>201308</v>
          </cell>
          <cell r="E320">
            <v>0</v>
          </cell>
        </row>
        <row r="321">
          <cell r="A321" t="str">
            <v>ADJ120600 - NUCLEAR FUEL UNDER CAPITAL LEASES</v>
          </cell>
          <cell r="B321">
            <v>201307</v>
          </cell>
          <cell r="E321">
            <v>0</v>
          </cell>
        </row>
        <row r="322">
          <cell r="A322" t="str">
            <v>ADJ120600 - NUCLEAR FUEL UNDER CAPITAL LEASES</v>
          </cell>
          <cell r="B322">
            <v>201108</v>
          </cell>
          <cell r="E322">
            <v>0</v>
          </cell>
        </row>
        <row r="323">
          <cell r="A323" t="str">
            <v>ADJ165600 - PREPAID INTEREST - COMMERCIAL PAPER</v>
          </cell>
          <cell r="B323">
            <v>201308</v>
          </cell>
          <cell r="E323">
            <v>-9347939.4600000009</v>
          </cell>
        </row>
        <row r="324">
          <cell r="A324" t="str">
            <v>ADJ165600 - PREPAID INTEREST - COMMERCIAL PAPER</v>
          </cell>
          <cell r="B324">
            <v>201112</v>
          </cell>
          <cell r="E324">
            <v>-4309438.8899999997</v>
          </cell>
        </row>
        <row r="325">
          <cell r="A325" t="str">
            <v>ADJ165600 - PREPAID INTEREST - COMMERCIAL PAPER</v>
          </cell>
          <cell r="B325">
            <v>201208</v>
          </cell>
          <cell r="E325">
            <v>-6317890.1299999999</v>
          </cell>
        </row>
        <row r="326">
          <cell r="A326" t="str">
            <v>ADJ165600 - PREPAID INTEREST - COMMERCIAL PAPER</v>
          </cell>
          <cell r="B326">
            <v>201101</v>
          </cell>
          <cell r="E326">
            <v>-3675043.68</v>
          </cell>
        </row>
        <row r="327">
          <cell r="A327" t="str">
            <v>ADJ228101 - ACCUM PROV FOR PROP INSURANCE - STORM DEF TAX</v>
          </cell>
          <cell r="B327">
            <v>201310</v>
          </cell>
          <cell r="E327">
            <v>45465130.850000001</v>
          </cell>
        </row>
        <row r="328">
          <cell r="A328" t="str">
            <v>ADJ228101 - ACCUM PROV FOR PROP INSURANCE - STORM DEF TAX</v>
          </cell>
          <cell r="B328">
            <v>201303</v>
          </cell>
          <cell r="E328">
            <v>56797460.619999997</v>
          </cell>
        </row>
        <row r="329">
          <cell r="A329" t="str">
            <v>ADJ228101 - ACCUM PROV FOR PROP INSURANCE - STORM DEF TAX</v>
          </cell>
          <cell r="B329">
            <v>201101</v>
          </cell>
          <cell r="E329">
            <v>77673601.849999994</v>
          </cell>
        </row>
        <row r="330">
          <cell r="A330" t="str">
            <v>ADJ228101 - ACCUM PROV FOR PROP INSURANCE - STORM DEF TAX</v>
          </cell>
          <cell r="B330">
            <v>201104</v>
          </cell>
          <cell r="E330">
            <v>78165892.459999993</v>
          </cell>
        </row>
        <row r="331">
          <cell r="A331" t="str">
            <v>ADJ253100 - PREFERRED STOCK DIVIDENDS ACCRUED</v>
          </cell>
          <cell r="B331">
            <v>201311</v>
          </cell>
          <cell r="E331">
            <v>0</v>
          </cell>
        </row>
        <row r="332">
          <cell r="A332" t="str">
            <v>ADJ253100 - PREFERRED STOCK DIVIDENDS ACCRUED</v>
          </cell>
          <cell r="B332">
            <v>201104</v>
          </cell>
          <cell r="E332">
            <v>0</v>
          </cell>
        </row>
        <row r="333">
          <cell r="A333" t="str">
            <v>ADJ253100 - PREFERRED STOCK DIVIDENDS ACCRUED</v>
          </cell>
          <cell r="B333">
            <v>201105</v>
          </cell>
          <cell r="E333">
            <v>0</v>
          </cell>
        </row>
        <row r="334">
          <cell r="A334" t="str">
            <v>ADJ253420 - OTHER REG LIAB - LAND SALES PLANT IN SERVICE</v>
          </cell>
          <cell r="B334">
            <v>201204</v>
          </cell>
          <cell r="E334">
            <v>0</v>
          </cell>
        </row>
        <row r="335">
          <cell r="A335" t="str">
            <v>ADJ253420 - OTHER REG LIAB - LAND SALES PLANT IN SERVICE</v>
          </cell>
          <cell r="B335">
            <v>201110</v>
          </cell>
          <cell r="E335">
            <v>0</v>
          </cell>
        </row>
        <row r="336">
          <cell r="A336" t="str">
            <v>ADJ256100 - DEFERRED GAINS FUTURE USE</v>
          </cell>
          <cell r="B336">
            <v>201302</v>
          </cell>
          <cell r="E336">
            <v>0</v>
          </cell>
        </row>
        <row r="337">
          <cell r="A337" t="str">
            <v>ADJ256100 - DEFERRED GAINS FUTURE USE</v>
          </cell>
          <cell r="B337">
            <v>201207</v>
          </cell>
          <cell r="E337">
            <v>0</v>
          </cell>
        </row>
        <row r="338">
          <cell r="A338" t="str">
            <v>ADJ256100 - DEFERRED GAINS FUTURE USE</v>
          </cell>
          <cell r="B338">
            <v>201105</v>
          </cell>
          <cell r="E338">
            <v>0</v>
          </cell>
        </row>
        <row r="339">
          <cell r="A339" t="str">
            <v>ADJ382351 - STORM SECURITIZATION - OTH REG ASSETS - BONDS</v>
          </cell>
          <cell r="B339">
            <v>201303</v>
          </cell>
          <cell r="E339">
            <v>-422967058.66000003</v>
          </cell>
        </row>
        <row r="340">
          <cell r="A340" t="str">
            <v>ADJ382351 - STORM SECURITIZATION - OTH REG ASSETS - BONDS</v>
          </cell>
          <cell r="B340">
            <v>201305</v>
          </cell>
          <cell r="E340">
            <v>-414642488.42000002</v>
          </cell>
        </row>
        <row r="341">
          <cell r="A341" t="str">
            <v>ADJ382351 - STORM SECURITIZATION - OTH REG ASSETS - BONDS</v>
          </cell>
          <cell r="B341">
            <v>201311</v>
          </cell>
          <cell r="E341">
            <v>-388991041.25999999</v>
          </cell>
        </row>
        <row r="342">
          <cell r="A342" t="str">
            <v>ADJ382351 - STORM SECURITIZATION - OTH REG ASSETS - BONDS</v>
          </cell>
          <cell r="B342">
            <v>201302</v>
          </cell>
          <cell r="E342">
            <v>-427102213</v>
          </cell>
        </row>
        <row r="343">
          <cell r="A343" t="str">
            <v>ADJ382351 - STORM SECURITIZATION - OTH REG ASSETS - BONDS</v>
          </cell>
          <cell r="B343">
            <v>201102</v>
          </cell>
          <cell r="E343">
            <v>-519979399.92000002</v>
          </cell>
        </row>
        <row r="344">
          <cell r="A344" t="str">
            <v>ADJ382352 - STORM SECURITIZATION - OTH REG ASSETS -DEF TAX</v>
          </cell>
          <cell r="B344">
            <v>201308</v>
          </cell>
          <cell r="E344">
            <v>-252433958.38999999</v>
          </cell>
        </row>
        <row r="345">
          <cell r="A345" t="str">
            <v>ADJ382352 - STORM SECURITIZATION - OTH REG ASSETS -DEF TAX</v>
          </cell>
          <cell r="B345">
            <v>201112</v>
          </cell>
          <cell r="E345">
            <v>-303265702.55000001</v>
          </cell>
        </row>
        <row r="346">
          <cell r="A346" t="str">
            <v>ADJ382352 - STORM SECURITIZATION - OTH REG ASSETS -DEF TAX</v>
          </cell>
          <cell r="B346">
            <v>201201</v>
          </cell>
          <cell r="E346">
            <v>-300847130.58999997</v>
          </cell>
        </row>
        <row r="347">
          <cell r="A347" t="str">
            <v>ADJ382352 - STORM SECURITIZATION - OTH REG ASSETS -DEF TAX</v>
          </cell>
          <cell r="B347">
            <v>201204</v>
          </cell>
          <cell r="E347">
            <v>-293569340.55000001</v>
          </cell>
        </row>
        <row r="348">
          <cell r="A348" t="str">
            <v>ADJ382352 - STORM SECURITIZATION - OTH REG ASSETS -DEF TAX</v>
          </cell>
          <cell r="B348">
            <v>201206</v>
          </cell>
          <cell r="E348">
            <v>-288649640.95999998</v>
          </cell>
        </row>
        <row r="349">
          <cell r="A349" t="str">
            <v>ADJ382352 - STORM SECURITIZATION - OTH REG ASSETS -DEF TAX</v>
          </cell>
          <cell r="B349">
            <v>201108</v>
          </cell>
          <cell r="E349">
            <v>-312803715.43000001</v>
          </cell>
        </row>
        <row r="350">
          <cell r="A350" t="str">
            <v>ADJ382352 - STORM SECURITIZATION - OTH REG ASSETS -DEF TAX</v>
          </cell>
          <cell r="B350">
            <v>201110</v>
          </cell>
          <cell r="E350">
            <v>-308061963.98000002</v>
          </cell>
        </row>
        <row r="351">
          <cell r="A351" t="str">
            <v>ADJ382355 - STORM SECURITIZATION - OTH REG ASSETS - OVER/UNDER -TAX</v>
          </cell>
          <cell r="B351">
            <v>201305</v>
          </cell>
          <cell r="E351">
            <v>370720.34</v>
          </cell>
        </row>
        <row r="352">
          <cell r="A352" t="str">
            <v>ADJ382355 - STORM SECURITIZATION - OTH REG ASSETS - OVER/UNDER -TAX</v>
          </cell>
          <cell r="B352">
            <v>201307</v>
          </cell>
          <cell r="E352">
            <v>479116.5</v>
          </cell>
        </row>
        <row r="353">
          <cell r="A353" t="str">
            <v>ADJ382355 - STORM SECURITIZATION - OTH REG ASSETS - OVER/UNDER -TAX</v>
          </cell>
          <cell r="B353">
            <v>201205</v>
          </cell>
          <cell r="E353">
            <v>722311.99</v>
          </cell>
        </row>
        <row r="354">
          <cell r="A354" t="str">
            <v>ADJ382355 - STORM SECURITIZATION - OTH REG ASSETS - OVER/UNDER -TAX</v>
          </cell>
          <cell r="B354">
            <v>201206</v>
          </cell>
          <cell r="E354">
            <v>722804.67</v>
          </cell>
        </row>
        <row r="355">
          <cell r="A355" t="str">
            <v>ADJ382355 - STORM SECURITIZATION - OTH REG ASSETS - OVER/UNDER -TAX</v>
          </cell>
          <cell r="B355">
            <v>201208</v>
          </cell>
          <cell r="E355">
            <v>794864.17</v>
          </cell>
        </row>
        <row r="356">
          <cell r="A356" t="str">
            <v>ADJ382355 - STORM SECURITIZATION - OTH REG ASSETS - OVER/UNDER -TAX</v>
          </cell>
          <cell r="B356">
            <v>201209</v>
          </cell>
          <cell r="E356">
            <v>854443.91</v>
          </cell>
        </row>
        <row r="357">
          <cell r="A357" t="str">
            <v>ADJ382356 - STORM SECURITIZATION - OTH REG ASSETS - OVER/UNDER -BONDS</v>
          </cell>
          <cell r="B357">
            <v>201301</v>
          </cell>
          <cell r="E357">
            <v>2033283.92</v>
          </cell>
        </row>
        <row r="358">
          <cell r="A358" t="str">
            <v>ADJ382356 - STORM SECURITIZATION - OTH REG ASSETS - OVER/UNDER -BONDS</v>
          </cell>
          <cell r="B358">
            <v>201201</v>
          </cell>
          <cell r="E358">
            <v>3177136.19</v>
          </cell>
        </row>
        <row r="359">
          <cell r="A359" t="str">
            <v>ADJ382356 - STORM SECURITIZATION - OTH REG ASSETS - OVER/UNDER -BONDS</v>
          </cell>
          <cell r="B359">
            <v>201203</v>
          </cell>
          <cell r="E359">
            <v>2759062</v>
          </cell>
        </row>
        <row r="360">
          <cell r="A360" t="str">
            <v>ADJ382356 - STORM SECURITIZATION - OTH REG ASSETS - OVER/UNDER -BONDS</v>
          </cell>
          <cell r="B360">
            <v>201209</v>
          </cell>
          <cell r="E360">
            <v>2567221.13</v>
          </cell>
        </row>
        <row r="361">
          <cell r="A361" t="str">
            <v>ADJ382356 - STORM SECURITIZATION - OTH REG ASSETS - OVER/UNDER -BONDS</v>
          </cell>
          <cell r="B361">
            <v>201210</v>
          </cell>
          <cell r="E361">
            <v>2493981.17</v>
          </cell>
        </row>
        <row r="362">
          <cell r="A362" t="str">
            <v>BAL121000 - NONUTILITY PROPERTY</v>
          </cell>
          <cell r="B362">
            <v>201206</v>
          </cell>
          <cell r="E362">
            <v>14411956.630000001</v>
          </cell>
        </row>
        <row r="363">
          <cell r="A363" t="str">
            <v>BAL121000 - NONUTILITY PROPERTY</v>
          </cell>
          <cell r="B363">
            <v>201111</v>
          </cell>
          <cell r="E363">
            <v>14473280.41</v>
          </cell>
        </row>
        <row r="364">
          <cell r="A364" t="str">
            <v>BAL123000 - INVESTMENT IN ASSOCIATED COMPANIES (EXC GROUP)</v>
          </cell>
          <cell r="B364">
            <v>201308</v>
          </cell>
          <cell r="E364">
            <v>76923076.920000002</v>
          </cell>
        </row>
        <row r="365">
          <cell r="A365" t="str">
            <v>BAL123000 - INVESTMENT IN ASSOCIATED COMPANIES (EXC GROUP)</v>
          </cell>
          <cell r="B365">
            <v>201111</v>
          </cell>
          <cell r="E365">
            <v>0</v>
          </cell>
        </row>
        <row r="366">
          <cell r="A366" t="str">
            <v>BAL123000 - INVESTMENT IN ASSOCIATED COMPANIES (EXC GROUP)</v>
          </cell>
          <cell r="B366">
            <v>201210</v>
          </cell>
          <cell r="E366">
            <v>0</v>
          </cell>
        </row>
        <row r="367">
          <cell r="A367" t="str">
            <v>BAL123000 - INVESTMENT IN ASSOCIATED COMPANIES (EXC GROUP)</v>
          </cell>
          <cell r="B367">
            <v>201104</v>
          </cell>
          <cell r="E367">
            <v>0</v>
          </cell>
        </row>
        <row r="368">
          <cell r="A368" t="str">
            <v>ADJ101386 - SOLAR ECRC CONVERTIBLE ITC - SPECIFIC</v>
          </cell>
          <cell r="B368">
            <v>201301</v>
          </cell>
          <cell r="E368">
            <v>-173927024</v>
          </cell>
        </row>
        <row r="369">
          <cell r="A369" t="str">
            <v>ADJ101386 - SOLAR ECRC CONVERTIBLE ITC - SPECIFIC</v>
          </cell>
          <cell r="B369">
            <v>201112</v>
          </cell>
          <cell r="E369">
            <v>-180648713</v>
          </cell>
        </row>
        <row r="370">
          <cell r="A370" t="str">
            <v>ADJ101386 - SOLAR ECRC CONVERTIBLE ITC - SPECIFIC</v>
          </cell>
          <cell r="B370">
            <v>201105</v>
          </cell>
          <cell r="E370">
            <v>-126535617.69</v>
          </cell>
        </row>
        <row r="371">
          <cell r="A371" t="str">
            <v>ADJ101710 - PLT IN SERV - STRUCTURES LRIC ATRIUM</v>
          </cell>
          <cell r="B371">
            <v>201302</v>
          </cell>
          <cell r="E371">
            <v>0</v>
          </cell>
        </row>
        <row r="372">
          <cell r="A372" t="str">
            <v>ADJ101710 - PLT IN SERV - STRUCTURES LRIC ATRIUM</v>
          </cell>
          <cell r="B372">
            <v>201201</v>
          </cell>
          <cell r="E372">
            <v>0</v>
          </cell>
        </row>
        <row r="373">
          <cell r="A373" t="str">
            <v>ADJ101710 - PLT IN SERV - STRUCTURES LRIC ATRIUM</v>
          </cell>
          <cell r="B373">
            <v>201209</v>
          </cell>
          <cell r="E373">
            <v>0</v>
          </cell>
        </row>
        <row r="374">
          <cell r="A374" t="str">
            <v>ADJ101710 - PLT IN SERV - STRUCTURES LRIC ATRIUM</v>
          </cell>
          <cell r="B374">
            <v>201101</v>
          </cell>
          <cell r="E374">
            <v>0</v>
          </cell>
        </row>
        <row r="375">
          <cell r="A375" t="str">
            <v>ADJ101710 - PLT IN SERV - STRUCTURES LRIC ATRIUM</v>
          </cell>
          <cell r="B375">
            <v>201106</v>
          </cell>
          <cell r="E375">
            <v>0</v>
          </cell>
        </row>
        <row r="376">
          <cell r="A376" t="str">
            <v>ADJ101900 - PROPERTY UNDER CAPITAL LEASES - NON NUCLEAR</v>
          </cell>
          <cell r="B376">
            <v>201212</v>
          </cell>
          <cell r="E376">
            <v>-58404740.579999998</v>
          </cell>
        </row>
        <row r="377">
          <cell r="A377" t="str">
            <v>ADJ101900 - PROPERTY UNDER CAPITAL LEASES - NON NUCLEAR</v>
          </cell>
          <cell r="B377">
            <v>201304</v>
          </cell>
          <cell r="E377">
            <v>-58404740.579999998</v>
          </cell>
        </row>
        <row r="378">
          <cell r="A378" t="str">
            <v>ADJ101900 - PROPERTY UNDER CAPITAL LEASES - NON NUCLEAR</v>
          </cell>
          <cell r="B378">
            <v>201211</v>
          </cell>
          <cell r="E378">
            <v>-58403670.200000003</v>
          </cell>
        </row>
        <row r="379">
          <cell r="A379" t="str">
            <v>ADJ101900 - PROPERTY UNDER CAPITAL LEASES - NON NUCLEAR</v>
          </cell>
          <cell r="B379">
            <v>201102</v>
          </cell>
          <cell r="E379">
            <v>-8778309.8800000008</v>
          </cell>
        </row>
        <row r="380">
          <cell r="A380" t="str">
            <v>ADJ108710 - ACC PROV DEPR - STRUCTURES LRIC ATRIUM</v>
          </cell>
          <cell r="B380">
            <v>201311</v>
          </cell>
          <cell r="E380">
            <v>0</v>
          </cell>
        </row>
        <row r="381">
          <cell r="A381" t="str">
            <v>ADJ108710 - ACC PROV DEPR - STRUCTURES LRIC ATRIUM</v>
          </cell>
          <cell r="B381">
            <v>201306</v>
          </cell>
          <cell r="E381">
            <v>0</v>
          </cell>
        </row>
        <row r="382">
          <cell r="A382" t="str">
            <v>ADJ108710 - ACC PROV DEPR - STRUCTURES LRIC ATRIUM</v>
          </cell>
          <cell r="B382">
            <v>201303</v>
          </cell>
          <cell r="E382">
            <v>0</v>
          </cell>
        </row>
        <row r="383">
          <cell r="A383" t="str">
            <v>ADJ108710 - ACC PROV DEPR - STRUCTURES LRIC ATRIUM</v>
          </cell>
          <cell r="B383">
            <v>201109</v>
          </cell>
          <cell r="E383">
            <v>0</v>
          </cell>
        </row>
        <row r="384">
          <cell r="A384" t="str">
            <v>ADJ108900 - ACCUM PROV CAPITAL LEASES</v>
          </cell>
          <cell r="B384">
            <v>201301</v>
          </cell>
          <cell r="E384">
            <v>1992884.61</v>
          </cell>
        </row>
        <row r="385">
          <cell r="A385" t="str">
            <v>ADJ108900 - ACCUM PROV CAPITAL LEASES</v>
          </cell>
          <cell r="B385">
            <v>201104</v>
          </cell>
          <cell r="E385">
            <v>-73577.33</v>
          </cell>
        </row>
        <row r="386">
          <cell r="A386" t="str">
            <v>ADJ120600 - NUCLEAR FUEL UNDER CAPITAL LEASES</v>
          </cell>
          <cell r="B386">
            <v>201310</v>
          </cell>
          <cell r="E386">
            <v>0</v>
          </cell>
        </row>
        <row r="387">
          <cell r="A387" t="str">
            <v>ADJ120600 - NUCLEAR FUEL UNDER CAPITAL LEASES</v>
          </cell>
          <cell r="B387">
            <v>201301</v>
          </cell>
          <cell r="E387">
            <v>0</v>
          </cell>
        </row>
        <row r="388">
          <cell r="A388" t="str">
            <v>ADJ120600 - NUCLEAR FUEL UNDER CAPITAL LEASES</v>
          </cell>
          <cell r="B388">
            <v>201209</v>
          </cell>
          <cell r="E388">
            <v>0</v>
          </cell>
        </row>
        <row r="389">
          <cell r="A389" t="str">
            <v>ADJ120600 - NUCLEAR FUEL UNDER CAPITAL LEASES</v>
          </cell>
          <cell r="B389">
            <v>201103</v>
          </cell>
          <cell r="E389">
            <v>0</v>
          </cell>
        </row>
        <row r="390">
          <cell r="A390" t="str">
            <v>ADJ165600 - PREPAID INTEREST - COMMERCIAL PAPER</v>
          </cell>
          <cell r="B390">
            <v>201105</v>
          </cell>
          <cell r="E390">
            <v>-4723920.32</v>
          </cell>
        </row>
        <row r="391">
          <cell r="A391" t="str">
            <v>ADJ165600 - PREPAID INTEREST - COMMERCIAL PAPER</v>
          </cell>
          <cell r="B391">
            <v>201109</v>
          </cell>
          <cell r="E391">
            <v>-4729977.3600000003</v>
          </cell>
        </row>
        <row r="392">
          <cell r="A392" t="str">
            <v>ADJ228101 - ACCUM PROV FOR PROP INSURANCE - STORM DEF TAX</v>
          </cell>
          <cell r="B392">
            <v>201302</v>
          </cell>
          <cell r="E392">
            <v>59135909.920000002</v>
          </cell>
        </row>
        <row r="393">
          <cell r="A393" t="str">
            <v>ADJ228101 - ACCUM PROV FOR PROP INSURANCE - STORM DEF TAX</v>
          </cell>
          <cell r="B393">
            <v>201211</v>
          </cell>
          <cell r="E393">
            <v>66359598.920000002</v>
          </cell>
        </row>
        <row r="394">
          <cell r="A394" t="str">
            <v>ADJ228101 - ACCUM PROV FOR PROP INSURANCE - STORM DEF TAX</v>
          </cell>
          <cell r="B394">
            <v>201308</v>
          </cell>
          <cell r="E394">
            <v>45609019.920000002</v>
          </cell>
        </row>
        <row r="395">
          <cell r="A395" t="str">
            <v>ADJ228101 - ACCUM PROV FOR PROP INSURANCE - STORM DEF TAX</v>
          </cell>
          <cell r="B395">
            <v>201206</v>
          </cell>
          <cell r="E395">
            <v>76721826.689999998</v>
          </cell>
        </row>
        <row r="396">
          <cell r="A396" t="str">
            <v>ADJ253100 - PREFERRED STOCK DIVIDENDS ACCRUED</v>
          </cell>
          <cell r="B396">
            <v>201302</v>
          </cell>
          <cell r="E396">
            <v>0</v>
          </cell>
        </row>
        <row r="397">
          <cell r="A397" t="str">
            <v>ADJ253100 - PREFERRED STOCK DIVIDENDS ACCRUED</v>
          </cell>
          <cell r="B397">
            <v>201206</v>
          </cell>
          <cell r="E397">
            <v>0</v>
          </cell>
        </row>
        <row r="398">
          <cell r="A398" t="str">
            <v>ADJ253100 - PREFERRED STOCK DIVIDENDS ACCRUED</v>
          </cell>
          <cell r="B398">
            <v>201207</v>
          </cell>
          <cell r="E398">
            <v>0</v>
          </cell>
        </row>
        <row r="399">
          <cell r="A399" t="str">
            <v>ADJ253100 - PREFERRED STOCK DIVIDENDS ACCRUED</v>
          </cell>
          <cell r="B399">
            <v>201101</v>
          </cell>
          <cell r="E399">
            <v>0</v>
          </cell>
        </row>
        <row r="400">
          <cell r="A400" t="str">
            <v>ADJ253420 - OTHER REG LIAB - LAND SALES PLANT IN SERVICE</v>
          </cell>
          <cell r="B400">
            <v>201310</v>
          </cell>
          <cell r="E400">
            <v>0</v>
          </cell>
        </row>
        <row r="401">
          <cell r="A401" t="str">
            <v>ADJ253420 - OTHER REG LIAB - LAND SALES PLANT IN SERVICE</v>
          </cell>
          <cell r="B401">
            <v>201212</v>
          </cell>
          <cell r="E401">
            <v>0</v>
          </cell>
        </row>
        <row r="402">
          <cell r="A402" t="str">
            <v>ADJ253420 - OTHER REG LIAB - LAND SALES PLANT IN SERVICE</v>
          </cell>
          <cell r="B402">
            <v>201301</v>
          </cell>
          <cell r="E402">
            <v>0</v>
          </cell>
        </row>
        <row r="403">
          <cell r="A403" t="str">
            <v>ADJ253420 - OTHER REG LIAB - LAND SALES PLANT IN SERVICE</v>
          </cell>
          <cell r="B403">
            <v>201208</v>
          </cell>
          <cell r="E403">
            <v>0</v>
          </cell>
        </row>
        <row r="404">
          <cell r="A404" t="str">
            <v>ADJ253420 - OTHER REG LIAB - LAND SALES PLANT IN SERVICE</v>
          </cell>
          <cell r="B404">
            <v>201101</v>
          </cell>
          <cell r="E404">
            <v>0</v>
          </cell>
        </row>
        <row r="405">
          <cell r="A405" t="str">
            <v>ADJ253420 - OTHER REG LIAB - LAND SALES PLANT IN SERVICE</v>
          </cell>
          <cell r="B405">
            <v>201108</v>
          </cell>
          <cell r="E405">
            <v>0</v>
          </cell>
        </row>
        <row r="406">
          <cell r="A406" t="str">
            <v>ADJ382351 - STORM SECURITIZATION - OTH REG ASSETS - BONDS</v>
          </cell>
          <cell r="B406">
            <v>201301</v>
          </cell>
          <cell r="E406">
            <v>-431219280.17000002</v>
          </cell>
        </row>
        <row r="407">
          <cell r="A407" t="str">
            <v>ADJ382351 - STORM SECURITIZATION - OTH REG ASSETS - BONDS</v>
          </cell>
          <cell r="B407">
            <v>201307</v>
          </cell>
          <cell r="E407">
            <v>-406245569.47000003</v>
          </cell>
        </row>
        <row r="408">
          <cell r="A408" t="str">
            <v>ADJ382351 - STORM SECURITIZATION - OTH REG ASSETS - BONDS</v>
          </cell>
          <cell r="B408">
            <v>201112</v>
          </cell>
          <cell r="E408">
            <v>-482905917.92000002</v>
          </cell>
        </row>
        <row r="409">
          <cell r="A409" t="str">
            <v>ADJ382351 - STORM SECURITIZATION - OTH REG ASSETS - BONDS</v>
          </cell>
          <cell r="B409">
            <v>201209</v>
          </cell>
          <cell r="E409">
            <v>-447613532.73000002</v>
          </cell>
        </row>
        <row r="410">
          <cell r="A410" t="str">
            <v>ADJ382351 - STORM SECURITIZATION - OTH REG ASSETS - BONDS</v>
          </cell>
          <cell r="B410">
            <v>201108</v>
          </cell>
          <cell r="E410">
            <v>-498093797.13999999</v>
          </cell>
        </row>
        <row r="411">
          <cell r="A411" t="str">
            <v>ADJ382351 - STORM SECURITIZATION - OTH REG ASSETS - BONDS</v>
          </cell>
          <cell r="B411">
            <v>201109</v>
          </cell>
          <cell r="E411">
            <v>-494329377.00999999</v>
          </cell>
        </row>
        <row r="412">
          <cell r="A412" t="str">
            <v>ADJ382351 - STORM SECURITIZATION - OTH REG ASSETS - BONDS</v>
          </cell>
          <cell r="B412">
            <v>201111</v>
          </cell>
          <cell r="E412">
            <v>-486735437.39999998</v>
          </cell>
        </row>
        <row r="413">
          <cell r="A413" t="str">
            <v>ADJ382352 - STORM SECURITIZATION - OTH REG ASSETS -DEF TAX</v>
          </cell>
          <cell r="B413">
            <v>201212</v>
          </cell>
          <cell r="E413">
            <v>-273400413.35000002</v>
          </cell>
        </row>
        <row r="414">
          <cell r="A414" t="str">
            <v>ADJ382352 - STORM SECURITIZATION - OTH REG ASSETS -DEF TAX</v>
          </cell>
          <cell r="B414">
            <v>201302</v>
          </cell>
          <cell r="E414">
            <v>-268220885.00999999</v>
          </cell>
        </row>
        <row r="415">
          <cell r="A415" t="str">
            <v>ADJ382352 - STORM SECURITIZATION - OTH REG ASSETS -DEF TAX</v>
          </cell>
          <cell r="B415">
            <v>201304</v>
          </cell>
          <cell r="E415">
            <v>-263015758.90000001</v>
          </cell>
        </row>
        <row r="416">
          <cell r="A416" t="str">
            <v>ADJ382352 - STORM SECURITIZATION - OTH REG ASSETS -DEF TAX</v>
          </cell>
          <cell r="B416">
            <v>201101</v>
          </cell>
          <cell r="E416">
            <v>-328788384.26999998</v>
          </cell>
        </row>
        <row r="417">
          <cell r="A417" t="str">
            <v>ADJ382355 - STORM SECURITIZATION - OTH REG ASSETS - OVER/UNDER -TAX</v>
          </cell>
          <cell r="B417">
            <v>201212</v>
          </cell>
          <cell r="E417">
            <v>865267.31</v>
          </cell>
        </row>
        <row r="418">
          <cell r="A418" t="str">
            <v>ADJ382355 - STORM SECURITIZATION - OTH REG ASSETS - OVER/UNDER -TAX</v>
          </cell>
          <cell r="B418">
            <v>201207</v>
          </cell>
          <cell r="E418">
            <v>755741.5</v>
          </cell>
        </row>
        <row r="419">
          <cell r="A419" t="str">
            <v>ADJ382355 - STORM SECURITIZATION - OTH REG ASSETS - OVER/UNDER -TAX</v>
          </cell>
          <cell r="B419">
            <v>201101</v>
          </cell>
          <cell r="E419">
            <v>3367903.19</v>
          </cell>
        </row>
        <row r="420">
          <cell r="A420" t="str">
            <v>ADJ382356 - STORM SECURITIZATION - OTH REG ASSETS - OVER/UNDER -BONDS</v>
          </cell>
          <cell r="B420">
            <v>201305</v>
          </cell>
          <cell r="E420">
            <v>841465.86</v>
          </cell>
        </row>
        <row r="421">
          <cell r="A421" t="str">
            <v>ADJ382356 - STORM SECURITIZATION - OTH REG ASSETS - OVER/UNDER -BONDS</v>
          </cell>
          <cell r="B421">
            <v>201308</v>
          </cell>
          <cell r="E421">
            <v>1171577.99</v>
          </cell>
        </row>
        <row r="422">
          <cell r="A422" t="str">
            <v>ADJ382356 - STORM SECURITIZATION - OTH REG ASSETS - OVER/UNDER -BONDS</v>
          </cell>
          <cell r="B422">
            <v>201208</v>
          </cell>
          <cell r="E422">
            <v>2627449.94</v>
          </cell>
        </row>
        <row r="423">
          <cell r="A423" t="str">
            <v>ADJ382356 - STORM SECURITIZATION - OTH REG ASSETS - OVER/UNDER -BONDS</v>
          </cell>
          <cell r="B423">
            <v>201107</v>
          </cell>
          <cell r="E423">
            <v>3271688.48</v>
          </cell>
        </row>
        <row r="424">
          <cell r="A424" t="str">
            <v>BAL121000 - NONUTILITY PROPERTY</v>
          </cell>
          <cell r="B424">
            <v>201212</v>
          </cell>
          <cell r="E424">
            <v>14254656.939999999</v>
          </cell>
        </row>
        <row r="425">
          <cell r="A425" t="str">
            <v>BAL121000 - NONUTILITY PROPERTY</v>
          </cell>
          <cell r="B425">
            <v>201306</v>
          </cell>
          <cell r="E425">
            <v>13403088.539999999</v>
          </cell>
        </row>
        <row r="426">
          <cell r="A426" t="str">
            <v>BAL121000 - NONUTILITY PROPERTY</v>
          </cell>
          <cell r="B426">
            <v>201211</v>
          </cell>
          <cell r="E426">
            <v>14407794.460000001</v>
          </cell>
        </row>
        <row r="427">
          <cell r="A427" t="str">
            <v>BAL121000 - NONUTILITY PROPERTY</v>
          </cell>
          <cell r="B427">
            <v>201112</v>
          </cell>
          <cell r="E427">
            <v>14461350.369999999</v>
          </cell>
        </row>
        <row r="428">
          <cell r="A428" t="str">
            <v>BAL121000 - NONUTILITY PROPERTY</v>
          </cell>
          <cell r="B428">
            <v>201201</v>
          </cell>
          <cell r="E428">
            <v>14449340.710000001</v>
          </cell>
        </row>
        <row r="429">
          <cell r="A429" t="str">
            <v>BAL121000 - NONUTILITY PROPERTY</v>
          </cell>
          <cell r="B429">
            <v>201203</v>
          </cell>
          <cell r="E429">
            <v>14433987.17</v>
          </cell>
        </row>
        <row r="430">
          <cell r="A430" t="str">
            <v>BAL121000 - NONUTILITY PROPERTY</v>
          </cell>
          <cell r="B430">
            <v>201107</v>
          </cell>
          <cell r="E430">
            <v>14518170.199999999</v>
          </cell>
        </row>
        <row r="431">
          <cell r="A431" t="str">
            <v>BAL121000 - NONUTILITY PROPERTY</v>
          </cell>
          <cell r="B431">
            <v>201109</v>
          </cell>
          <cell r="E431">
            <v>14497140.470000001</v>
          </cell>
        </row>
        <row r="432">
          <cell r="A432" t="str">
            <v>BAL123000 - INVESTMENT IN ASSOCIATED COMPANIES (EXC GROUP)</v>
          </cell>
          <cell r="B432">
            <v>201202</v>
          </cell>
          <cell r="E432">
            <v>0</v>
          </cell>
        </row>
        <row r="433">
          <cell r="A433" t="str">
            <v>BAL123000 - INVESTMENT IN ASSOCIATED COMPANIES (EXC GROUP)</v>
          </cell>
          <cell r="B433">
            <v>201206</v>
          </cell>
          <cell r="E433">
            <v>0</v>
          </cell>
        </row>
        <row r="434">
          <cell r="A434" t="str">
            <v>BAL123000 - INVESTMENT IN ASSOCIATED COMPANIES (EXC GROUP)</v>
          </cell>
          <cell r="B434">
            <v>201110</v>
          </cell>
          <cell r="E434">
            <v>0</v>
          </cell>
        </row>
        <row r="435">
          <cell r="A435" t="str">
            <v>ADJ101386 - SOLAR ECRC CONVERTIBLE ITC - SPECIFIC</v>
          </cell>
          <cell r="B435">
            <v>201111</v>
          </cell>
          <cell r="E435">
            <v>-181158088.15000001</v>
          </cell>
        </row>
        <row r="436">
          <cell r="A436" t="str">
            <v>ADJ101386 - SOLAR ECRC CONVERTIBLE ITC - SPECIFIC</v>
          </cell>
          <cell r="B436">
            <v>201205</v>
          </cell>
          <cell r="E436">
            <v>-178063448</v>
          </cell>
        </row>
        <row r="437">
          <cell r="A437" t="str">
            <v>ADJ101386 - SOLAR ECRC CONVERTIBLE ITC - SPECIFIC</v>
          </cell>
          <cell r="B437">
            <v>201109</v>
          </cell>
          <cell r="E437">
            <v>-163056382</v>
          </cell>
        </row>
        <row r="438">
          <cell r="A438" t="str">
            <v>ADJ101710 - PLT IN SERV - STRUCTURES LRIC ATRIUM</v>
          </cell>
          <cell r="B438">
            <v>201304</v>
          </cell>
          <cell r="E438">
            <v>0</v>
          </cell>
        </row>
        <row r="439">
          <cell r="A439" t="str">
            <v>ADJ101710 - PLT IN SERV - STRUCTURES LRIC ATRIUM</v>
          </cell>
          <cell r="B439">
            <v>201308</v>
          </cell>
          <cell r="E439">
            <v>0</v>
          </cell>
        </row>
        <row r="440">
          <cell r="A440" t="str">
            <v>ADJ101710 - PLT IN SERV - STRUCTURES LRIC ATRIUM</v>
          </cell>
          <cell r="B440">
            <v>201309</v>
          </cell>
          <cell r="E440">
            <v>0</v>
          </cell>
        </row>
        <row r="441">
          <cell r="A441" t="str">
            <v>ADJ101710 - PLT IN SERV - STRUCTURES LRIC ATRIUM</v>
          </cell>
          <cell r="B441">
            <v>201301</v>
          </cell>
          <cell r="E441">
            <v>0</v>
          </cell>
        </row>
        <row r="442">
          <cell r="A442" t="str">
            <v>ADJ101710 - PLT IN SERV - STRUCTURES LRIC ATRIUM</v>
          </cell>
          <cell r="B442">
            <v>201206</v>
          </cell>
          <cell r="E442">
            <v>0</v>
          </cell>
        </row>
        <row r="443">
          <cell r="A443" t="str">
            <v>ADJ101900 - PROPERTY UNDER CAPITAL LEASES - NON NUCLEAR</v>
          </cell>
          <cell r="B443">
            <v>201311</v>
          </cell>
          <cell r="E443">
            <v>-58404740.579999998</v>
          </cell>
        </row>
        <row r="444">
          <cell r="A444" t="str">
            <v>ADJ101900 - PROPERTY UNDER CAPITAL LEASES - NON NUCLEAR</v>
          </cell>
          <cell r="B444">
            <v>201301</v>
          </cell>
          <cell r="E444">
            <v>-58404740.579999998</v>
          </cell>
        </row>
        <row r="445">
          <cell r="A445" t="str">
            <v>ADJ101900 - PROPERTY UNDER CAPITAL LEASES - NON NUCLEAR</v>
          </cell>
          <cell r="B445">
            <v>201112</v>
          </cell>
          <cell r="E445">
            <v>-53603184.060000002</v>
          </cell>
        </row>
        <row r="446">
          <cell r="A446" t="str">
            <v>ADJ101900 - PROPERTY UNDER CAPITAL LEASES - NON NUCLEAR</v>
          </cell>
          <cell r="B446">
            <v>201203</v>
          </cell>
          <cell r="E446">
            <v>-58302891.229999997</v>
          </cell>
        </row>
        <row r="447">
          <cell r="A447" t="str">
            <v>ADJ101900 - PROPERTY UNDER CAPITAL LEASES - NON NUCLEAR</v>
          </cell>
          <cell r="B447">
            <v>201205</v>
          </cell>
          <cell r="E447">
            <v>-58379387.130000003</v>
          </cell>
        </row>
        <row r="448">
          <cell r="A448" t="str">
            <v>ADJ101900 - PROPERTY UNDER CAPITAL LEASES - NON NUCLEAR</v>
          </cell>
          <cell r="B448">
            <v>201210</v>
          </cell>
          <cell r="E448">
            <v>-58402416.630000003</v>
          </cell>
        </row>
        <row r="449">
          <cell r="A449" t="str">
            <v>ADJ101900 - PROPERTY UNDER CAPITAL LEASES - NON NUCLEAR</v>
          </cell>
          <cell r="B449">
            <v>201108</v>
          </cell>
          <cell r="E449">
            <v>-35636072.159999996</v>
          </cell>
        </row>
        <row r="450">
          <cell r="A450" t="str">
            <v>ADJ108710 - ACC PROV DEPR - STRUCTURES LRIC ATRIUM</v>
          </cell>
          <cell r="B450">
            <v>201304</v>
          </cell>
          <cell r="E450">
            <v>0</v>
          </cell>
        </row>
        <row r="451">
          <cell r="A451" t="str">
            <v>ADJ108710 - ACC PROV DEPR - STRUCTURES LRIC ATRIUM</v>
          </cell>
          <cell r="B451">
            <v>201305</v>
          </cell>
          <cell r="E451">
            <v>0</v>
          </cell>
        </row>
        <row r="452">
          <cell r="A452" t="str">
            <v>ADJ108710 - ACC PROV DEPR - STRUCTURES LRIC ATRIUM</v>
          </cell>
          <cell r="B452">
            <v>201301</v>
          </cell>
          <cell r="E452">
            <v>0</v>
          </cell>
        </row>
        <row r="453">
          <cell r="A453" t="str">
            <v>ADJ108710 - ACC PROV DEPR - STRUCTURES LRIC ATRIUM</v>
          </cell>
          <cell r="B453">
            <v>201112</v>
          </cell>
          <cell r="E453">
            <v>0</v>
          </cell>
        </row>
        <row r="454">
          <cell r="A454" t="str">
            <v>ADJ108900 - ACCUM PROV CAPITAL LEASES</v>
          </cell>
          <cell r="B454">
            <v>201311</v>
          </cell>
          <cell r="E454">
            <v>2946057.69</v>
          </cell>
        </row>
        <row r="455">
          <cell r="A455" t="str">
            <v>ADJ108900 - ACCUM PROV CAPITAL LEASES</v>
          </cell>
          <cell r="B455">
            <v>201303</v>
          </cell>
          <cell r="E455">
            <v>2181057.69</v>
          </cell>
        </row>
        <row r="456">
          <cell r="A456" t="str">
            <v>ADJ108900 - ACCUM PROV CAPITAL LEASES</v>
          </cell>
          <cell r="B456">
            <v>201306</v>
          </cell>
          <cell r="E456">
            <v>2465480.77</v>
          </cell>
        </row>
        <row r="457">
          <cell r="A457" t="str">
            <v>ADJ108900 - ACCUM PROV CAPITAL LEASES</v>
          </cell>
          <cell r="B457">
            <v>201205</v>
          </cell>
          <cell r="E457">
            <v>1230128.19</v>
          </cell>
        </row>
        <row r="458">
          <cell r="A458" t="str">
            <v>ADJ108900 - ACCUM PROV CAPITAL LEASES</v>
          </cell>
          <cell r="B458">
            <v>201103</v>
          </cell>
          <cell r="E458">
            <v>-30601.51</v>
          </cell>
        </row>
        <row r="459">
          <cell r="A459" t="str">
            <v>ADJ120600 - NUCLEAR FUEL UNDER CAPITAL LEASES</v>
          </cell>
          <cell r="B459">
            <v>201305</v>
          </cell>
          <cell r="E459">
            <v>0</v>
          </cell>
        </row>
        <row r="460">
          <cell r="A460" t="str">
            <v>ADJ120600 - NUCLEAR FUEL UNDER CAPITAL LEASES</v>
          </cell>
          <cell r="B460">
            <v>201205</v>
          </cell>
          <cell r="E460">
            <v>0</v>
          </cell>
        </row>
        <row r="461">
          <cell r="A461" t="str">
            <v>ADJ120600 - NUCLEAR FUEL UNDER CAPITAL LEASES</v>
          </cell>
          <cell r="B461">
            <v>201104</v>
          </cell>
          <cell r="E461">
            <v>0</v>
          </cell>
        </row>
        <row r="462">
          <cell r="A462" t="str">
            <v>ADJ120600 - NUCLEAR FUEL UNDER CAPITAL LEASES</v>
          </cell>
          <cell r="B462">
            <v>201105</v>
          </cell>
          <cell r="E462">
            <v>0</v>
          </cell>
        </row>
        <row r="463">
          <cell r="A463" t="str">
            <v>ADJ120600 - NUCLEAR FUEL UNDER CAPITAL LEASES</v>
          </cell>
          <cell r="B463">
            <v>201106</v>
          </cell>
          <cell r="E463">
            <v>0</v>
          </cell>
        </row>
        <row r="464">
          <cell r="A464" t="str">
            <v>ADJ120600 - NUCLEAR FUEL UNDER CAPITAL LEASES</v>
          </cell>
          <cell r="B464">
            <v>201110</v>
          </cell>
          <cell r="E464">
            <v>0</v>
          </cell>
        </row>
        <row r="465">
          <cell r="A465" t="str">
            <v>ADJ165600 - PREPAID INTEREST - COMMERCIAL PAPER</v>
          </cell>
          <cell r="B465">
            <v>201307</v>
          </cell>
          <cell r="E465">
            <v>-9051753.4600000009</v>
          </cell>
        </row>
        <row r="466">
          <cell r="A466" t="str">
            <v>ADJ165600 - PREPAID INTEREST - COMMERCIAL PAPER</v>
          </cell>
          <cell r="B466">
            <v>201301</v>
          </cell>
          <cell r="E466">
            <v>-7694111.8799999999</v>
          </cell>
        </row>
        <row r="467">
          <cell r="A467" t="str">
            <v>ADJ165600 - PREPAID INTEREST - COMMERCIAL PAPER</v>
          </cell>
          <cell r="B467">
            <v>201212</v>
          </cell>
          <cell r="E467">
            <v>-7424458.9900000002</v>
          </cell>
        </row>
        <row r="468">
          <cell r="A468" t="str">
            <v>ADJ165600 - PREPAID INTEREST - COMMERCIAL PAPER</v>
          </cell>
          <cell r="B468">
            <v>201205</v>
          </cell>
          <cell r="E468">
            <v>-5418244.8600000003</v>
          </cell>
        </row>
        <row r="469">
          <cell r="A469" t="str">
            <v>ADJ165600 - PREPAID INTEREST - COMMERCIAL PAPER</v>
          </cell>
          <cell r="B469">
            <v>201210</v>
          </cell>
          <cell r="E469">
            <v>-6887433.3499999996</v>
          </cell>
        </row>
        <row r="470">
          <cell r="A470" t="str">
            <v>ADJ165600 - PREPAID INTEREST - COMMERCIAL PAPER</v>
          </cell>
          <cell r="B470">
            <v>201106</v>
          </cell>
          <cell r="E470">
            <v>-4961392.53</v>
          </cell>
        </row>
        <row r="471">
          <cell r="A471" t="str">
            <v>ADJ165600 - PREPAID INTEREST - COMMERCIAL PAPER</v>
          </cell>
          <cell r="B471">
            <v>201110</v>
          </cell>
          <cell r="E471">
            <v>-4648053.97</v>
          </cell>
        </row>
        <row r="472">
          <cell r="A472" t="str">
            <v>ADJ228101 - ACCUM PROV FOR PROP INSURANCE - STORM DEF TAX</v>
          </cell>
          <cell r="B472">
            <v>201311</v>
          </cell>
          <cell r="E472">
            <v>45757212.380000003</v>
          </cell>
        </row>
        <row r="473">
          <cell r="A473" t="str">
            <v>ADJ228101 - ACCUM PROV FOR PROP INSURANCE - STORM DEF TAX</v>
          </cell>
          <cell r="B473">
            <v>201306</v>
          </cell>
          <cell r="E473">
            <v>49821559.079999998</v>
          </cell>
        </row>
        <row r="474">
          <cell r="A474" t="str">
            <v>ADJ228101 - ACCUM PROV FOR PROP INSURANCE - STORM DEF TAX</v>
          </cell>
          <cell r="B474">
            <v>201112</v>
          </cell>
          <cell r="E474">
            <v>77807966.769999996</v>
          </cell>
        </row>
        <row r="475">
          <cell r="A475" t="str">
            <v>ADJ228101 - ACCUM PROV FOR PROP INSURANCE - STORM DEF TAX</v>
          </cell>
          <cell r="B475">
            <v>201110</v>
          </cell>
          <cell r="E475">
            <v>78122325.849999994</v>
          </cell>
        </row>
        <row r="476">
          <cell r="A476" t="str">
            <v>ADJ253100 - PREFERRED STOCK DIVIDENDS ACCRUED</v>
          </cell>
          <cell r="B476">
            <v>201301</v>
          </cell>
          <cell r="E476">
            <v>0</v>
          </cell>
        </row>
        <row r="477">
          <cell r="A477" t="str">
            <v>ADJ253100 - PREFERRED STOCK DIVIDENDS ACCRUED</v>
          </cell>
          <cell r="B477">
            <v>201204</v>
          </cell>
          <cell r="E477">
            <v>0</v>
          </cell>
        </row>
        <row r="478">
          <cell r="A478" t="str">
            <v>ADJ253100 - PREFERRED STOCK DIVIDENDS ACCRUED</v>
          </cell>
          <cell r="B478">
            <v>201208</v>
          </cell>
          <cell r="E478">
            <v>0</v>
          </cell>
        </row>
        <row r="479">
          <cell r="A479" t="str">
            <v>ADJ253100 - PREFERRED STOCK DIVIDENDS ACCRUED</v>
          </cell>
          <cell r="B479">
            <v>201102</v>
          </cell>
          <cell r="E479">
            <v>0</v>
          </cell>
        </row>
        <row r="480">
          <cell r="A480" t="str">
            <v>ADJ253100 - PREFERRED STOCK DIVIDENDS ACCRUED</v>
          </cell>
          <cell r="B480">
            <v>201109</v>
          </cell>
          <cell r="E480">
            <v>0</v>
          </cell>
        </row>
        <row r="481">
          <cell r="A481" t="str">
            <v>ADJ253420 - OTHER REG LIAB - LAND SALES PLANT IN SERVICE</v>
          </cell>
          <cell r="B481">
            <v>201305</v>
          </cell>
          <cell r="E481">
            <v>0</v>
          </cell>
        </row>
        <row r="482">
          <cell r="A482" t="str">
            <v>ADJ253420 - OTHER REG LIAB - LAND SALES PLANT IN SERVICE</v>
          </cell>
          <cell r="B482">
            <v>201309</v>
          </cell>
          <cell r="E482">
            <v>0</v>
          </cell>
        </row>
        <row r="483">
          <cell r="A483" t="str">
            <v>ADJ253420 - OTHER REG LIAB - LAND SALES PLANT IN SERVICE</v>
          </cell>
          <cell r="B483">
            <v>201112</v>
          </cell>
          <cell r="E483">
            <v>0</v>
          </cell>
        </row>
        <row r="484">
          <cell r="A484" t="str">
            <v>ADJ253420 - OTHER REG LIAB - LAND SALES PLANT IN SERVICE</v>
          </cell>
          <cell r="B484">
            <v>201106</v>
          </cell>
          <cell r="E484">
            <v>0</v>
          </cell>
        </row>
        <row r="485">
          <cell r="A485" t="str">
            <v>ADJ382351 - STORM SECURITIZATION - OTH REG ASSETS - BONDS</v>
          </cell>
          <cell r="B485">
            <v>201304</v>
          </cell>
          <cell r="E485">
            <v>-418813817.13</v>
          </cell>
        </row>
        <row r="486">
          <cell r="A486" t="str">
            <v>ADJ382351 - STORM SECURITIZATION - OTH REG ASSETS - BONDS</v>
          </cell>
          <cell r="B486">
            <v>201211</v>
          </cell>
          <cell r="E486">
            <v>-439459079.66000003</v>
          </cell>
        </row>
        <row r="487">
          <cell r="A487" t="str">
            <v>ADJ382351 - STORM SECURITIZATION - OTH REG ASSETS - BONDS</v>
          </cell>
          <cell r="B487">
            <v>201202</v>
          </cell>
          <cell r="E487">
            <v>-475213367.69999999</v>
          </cell>
        </row>
        <row r="488">
          <cell r="A488" t="str">
            <v>ADJ382351 - STORM SECURITIZATION - OTH REG ASSETS - BONDS</v>
          </cell>
          <cell r="B488">
            <v>201203</v>
          </cell>
          <cell r="E488">
            <v>-471350431.82999998</v>
          </cell>
        </row>
        <row r="489">
          <cell r="A489" t="str">
            <v>ADJ382351 - STORM SECURITIZATION - OTH REG ASSETS - BONDS</v>
          </cell>
          <cell r="B489">
            <v>201204</v>
          </cell>
          <cell r="E489">
            <v>-467465891.06</v>
          </cell>
        </row>
        <row r="490">
          <cell r="A490" t="str">
            <v>ADJ382351 - STORM SECURITIZATION - OTH REG ASSETS - BONDS</v>
          </cell>
          <cell r="B490">
            <v>201103</v>
          </cell>
          <cell r="E490">
            <v>-516391457.38</v>
          </cell>
        </row>
        <row r="491">
          <cell r="A491" t="str">
            <v>ADJ382352 - STORM SECURITIZATION - OTH REG ASSETS -DEF TAX</v>
          </cell>
          <cell r="B491">
            <v>201111</v>
          </cell>
          <cell r="E491">
            <v>-305670647.00999999</v>
          </cell>
        </row>
        <row r="492">
          <cell r="A492" t="str">
            <v>ADJ382355 - STORM SECURITIZATION - OTH REG ASSETS - OVER/UNDER -TAX</v>
          </cell>
          <cell r="B492">
            <v>201311</v>
          </cell>
          <cell r="E492">
            <v>594894.18999999994</v>
          </cell>
        </row>
        <row r="493">
          <cell r="A493" t="str">
            <v>ADJ382355 - STORM SECURITIZATION - OTH REG ASSETS - OVER/UNDER -TAX</v>
          </cell>
          <cell r="B493">
            <v>201304</v>
          </cell>
          <cell r="E493">
            <v>335670.1</v>
          </cell>
        </row>
        <row r="494">
          <cell r="A494" t="str">
            <v>ADJ382355 - STORM SECURITIZATION - OTH REG ASSETS - OVER/UNDER -TAX</v>
          </cell>
          <cell r="B494">
            <v>201309</v>
          </cell>
          <cell r="E494">
            <v>609028.62</v>
          </cell>
        </row>
        <row r="495">
          <cell r="A495" t="str">
            <v>ADJ382355 - STORM SECURITIZATION - OTH REG ASSETS - OVER/UNDER -TAX</v>
          </cell>
          <cell r="B495">
            <v>201211</v>
          </cell>
          <cell r="E495">
            <v>878566.43</v>
          </cell>
        </row>
        <row r="496">
          <cell r="A496" t="str">
            <v>ADJ382355 - STORM SECURITIZATION - OTH REG ASSETS - OVER/UNDER -TAX</v>
          </cell>
          <cell r="B496">
            <v>201112</v>
          </cell>
          <cell r="E496">
            <v>1482749.55</v>
          </cell>
        </row>
        <row r="497">
          <cell r="A497" t="str">
            <v>ADJ382355 - STORM SECURITIZATION - OTH REG ASSETS - OVER/UNDER -TAX</v>
          </cell>
          <cell r="B497">
            <v>201204</v>
          </cell>
          <cell r="E497">
            <v>834370.15</v>
          </cell>
        </row>
        <row r="498">
          <cell r="A498" t="str">
            <v>ADJ382355 - STORM SECURITIZATION - OTH REG ASSETS - OVER/UNDER -TAX</v>
          </cell>
          <cell r="B498">
            <v>201102</v>
          </cell>
          <cell r="E498">
            <v>2986130.64</v>
          </cell>
        </row>
        <row r="499">
          <cell r="A499" t="str">
            <v>ADJ382355 - STORM SECURITIZATION - OTH REG ASSETS - OVER/UNDER -TAX</v>
          </cell>
          <cell r="B499">
            <v>201103</v>
          </cell>
          <cell r="E499">
            <v>2249387.02</v>
          </cell>
        </row>
        <row r="500">
          <cell r="A500" t="str">
            <v>ADJ382355 - STORM SECURITIZATION - OTH REG ASSETS - OVER/UNDER -TAX</v>
          </cell>
          <cell r="B500">
            <v>201108</v>
          </cell>
          <cell r="E500">
            <v>1238956.33</v>
          </cell>
        </row>
        <row r="501">
          <cell r="A501" t="str">
            <v>ADJ382356 - STORM SECURITIZATION - OTH REG ASSETS - OVER/UNDER -BONDS</v>
          </cell>
          <cell r="B501">
            <v>201212</v>
          </cell>
          <cell r="E501">
            <v>2326613.61</v>
          </cell>
        </row>
        <row r="502">
          <cell r="A502" t="str">
            <v>ADJ382356 - STORM SECURITIZATION - OTH REG ASSETS - OVER/UNDER -BONDS</v>
          </cell>
          <cell r="B502">
            <v>201304</v>
          </cell>
          <cell r="E502">
            <v>874054.63</v>
          </cell>
        </row>
        <row r="503">
          <cell r="A503" t="str">
            <v>ADJ382356 - STORM SECURITIZATION - OTH REG ASSETS - OVER/UNDER -BONDS</v>
          </cell>
          <cell r="B503">
            <v>201306</v>
          </cell>
          <cell r="E503">
            <v>886099.74</v>
          </cell>
        </row>
        <row r="504">
          <cell r="A504" t="str">
            <v>ADJ382356 - STORM SECURITIZATION - OTH REG ASSETS - OVER/UNDER -BONDS</v>
          </cell>
          <cell r="B504">
            <v>201211</v>
          </cell>
          <cell r="E504">
            <v>2394651.77</v>
          </cell>
        </row>
        <row r="505">
          <cell r="A505" t="str">
            <v>ADJ382356 - STORM SECURITIZATION - OTH REG ASSETS - OVER/UNDER -BONDS</v>
          </cell>
          <cell r="B505">
            <v>201112</v>
          </cell>
          <cell r="E505">
            <v>3354990.57</v>
          </cell>
        </row>
        <row r="506">
          <cell r="A506" t="str">
            <v>ADJ382356 - STORM SECURITIZATION - OTH REG ASSETS - OVER/UNDER -BONDS</v>
          </cell>
          <cell r="B506">
            <v>201207</v>
          </cell>
          <cell r="E506">
            <v>2623490.25</v>
          </cell>
        </row>
        <row r="507">
          <cell r="A507" t="str">
            <v>ADJ382356 - STORM SECURITIZATION - OTH REG ASSETS - OVER/UNDER -BONDS</v>
          </cell>
          <cell r="B507">
            <v>201104</v>
          </cell>
          <cell r="E507">
            <v>3687101.17</v>
          </cell>
        </row>
        <row r="508">
          <cell r="A508" t="str">
            <v>ADJ382356 - STORM SECURITIZATION - OTH REG ASSETS - OVER/UNDER -BONDS</v>
          </cell>
          <cell r="B508">
            <v>201105</v>
          </cell>
          <cell r="E508">
            <v>3324456.02</v>
          </cell>
        </row>
        <row r="509">
          <cell r="A509" t="str">
            <v>BAL121000 - NONUTILITY PROPERTY</v>
          </cell>
          <cell r="B509">
            <v>201307</v>
          </cell>
          <cell r="E509">
            <v>13269395.59</v>
          </cell>
        </row>
        <row r="510">
          <cell r="A510" t="str">
            <v>BAL123000 - INVESTMENT IN ASSOCIATED COMPANIES (EXC GROUP)</v>
          </cell>
          <cell r="B510">
            <v>201301</v>
          </cell>
          <cell r="E510">
            <v>0</v>
          </cell>
        </row>
        <row r="511">
          <cell r="A511" t="str">
            <v>BAL123000 - INVESTMENT IN ASSOCIATED COMPANIES (EXC GROUP)</v>
          </cell>
          <cell r="B511">
            <v>201304</v>
          </cell>
          <cell r="E511">
            <v>0</v>
          </cell>
        </row>
        <row r="512">
          <cell r="A512" t="str">
            <v>BAL123000 - INVESTMENT IN ASSOCIATED COMPANIES (EXC GROUP)</v>
          </cell>
          <cell r="B512">
            <v>201203</v>
          </cell>
          <cell r="E512">
            <v>0</v>
          </cell>
        </row>
        <row r="513">
          <cell r="A513" t="str">
            <v>BAL123000 - INVESTMENT IN ASSOCIATED COMPANIES (EXC GROUP)</v>
          </cell>
          <cell r="B513">
            <v>201204</v>
          </cell>
          <cell r="E513">
            <v>0</v>
          </cell>
        </row>
        <row r="514">
          <cell r="A514" t="str">
            <v>BAL123000 - INVESTMENT IN ASSOCIATED COMPANIES (EXC GROUP)</v>
          </cell>
          <cell r="B514">
            <v>201208</v>
          </cell>
          <cell r="E514">
            <v>0</v>
          </cell>
        </row>
        <row r="515">
          <cell r="A515" t="str">
            <v>BAL123000 - INVESTMENT IN ASSOCIATED COMPANIES (EXC GROUP)</v>
          </cell>
          <cell r="B515">
            <v>201107</v>
          </cell>
          <cell r="E515">
            <v>0</v>
          </cell>
        </row>
        <row r="516">
          <cell r="A516" t="str">
            <v>ADJ101386 - SOLAR ECRC CONVERTIBLE ITC - SPECIFIC</v>
          </cell>
          <cell r="B516">
            <v>201310</v>
          </cell>
          <cell r="E516">
            <v>-169273547</v>
          </cell>
        </row>
        <row r="517">
          <cell r="A517" t="str">
            <v>ADJ101386 - SOLAR ECRC CONVERTIBLE ITC - SPECIFIC</v>
          </cell>
          <cell r="B517">
            <v>201305</v>
          </cell>
          <cell r="E517">
            <v>-171858812</v>
          </cell>
        </row>
        <row r="518">
          <cell r="A518" t="str">
            <v>ADJ101386 - SOLAR ECRC CONVERTIBLE ITC - SPECIFIC</v>
          </cell>
          <cell r="B518">
            <v>201306</v>
          </cell>
          <cell r="E518">
            <v>-171341759</v>
          </cell>
        </row>
        <row r="519">
          <cell r="A519" t="str">
            <v>ADJ101386 - SOLAR ECRC CONVERTIBLE ITC - SPECIFIC</v>
          </cell>
          <cell r="B519">
            <v>201201</v>
          </cell>
          <cell r="E519">
            <v>-180131660</v>
          </cell>
        </row>
        <row r="520">
          <cell r="A520" t="str">
            <v>ADJ101386 - SOLAR ECRC CONVERTIBLE ITC - SPECIFIC</v>
          </cell>
          <cell r="B520">
            <v>201206</v>
          </cell>
          <cell r="E520">
            <v>-177546395</v>
          </cell>
        </row>
        <row r="521">
          <cell r="A521" t="str">
            <v>ADJ101386 - SOLAR ECRC CONVERTIBLE ITC - SPECIFIC</v>
          </cell>
          <cell r="B521">
            <v>201103</v>
          </cell>
          <cell r="E521">
            <v>-105281496.84999999</v>
          </cell>
        </row>
        <row r="522">
          <cell r="A522" t="str">
            <v>ADJ101386 - SOLAR ECRC CONVERTIBLE ITC - SPECIFIC</v>
          </cell>
          <cell r="B522">
            <v>201107</v>
          </cell>
          <cell r="E522">
            <v>-144848891.84999999</v>
          </cell>
        </row>
        <row r="523">
          <cell r="A523" t="str">
            <v>ADJ101386 - SOLAR ECRC CONVERTIBLE ITC - SPECIFIC</v>
          </cell>
          <cell r="B523">
            <v>201108</v>
          </cell>
          <cell r="E523">
            <v>-153965859.91999999</v>
          </cell>
        </row>
        <row r="524">
          <cell r="A524" t="str">
            <v>ADJ101710 - PLT IN SERV - STRUCTURES LRIC ATRIUM</v>
          </cell>
          <cell r="B524">
            <v>201305</v>
          </cell>
          <cell r="E524">
            <v>0</v>
          </cell>
        </row>
        <row r="525">
          <cell r="A525" t="str">
            <v>ADJ101710 - PLT IN SERV - STRUCTURES LRIC ATRIUM</v>
          </cell>
          <cell r="B525">
            <v>201204</v>
          </cell>
          <cell r="E525">
            <v>0</v>
          </cell>
        </row>
        <row r="526">
          <cell r="A526" t="str">
            <v>ADJ101710 - PLT IN SERV - STRUCTURES LRIC ATRIUM</v>
          </cell>
          <cell r="B526">
            <v>201208</v>
          </cell>
          <cell r="E526">
            <v>0</v>
          </cell>
        </row>
        <row r="527">
          <cell r="A527" t="str">
            <v>ADJ101710 - PLT IN SERV - STRUCTURES LRIC ATRIUM</v>
          </cell>
          <cell r="B527">
            <v>201102</v>
          </cell>
          <cell r="E527">
            <v>0</v>
          </cell>
        </row>
        <row r="528">
          <cell r="A528" t="str">
            <v>ADJ101710 - PLT IN SERV - STRUCTURES LRIC ATRIUM</v>
          </cell>
          <cell r="B528">
            <v>201105</v>
          </cell>
          <cell r="E528">
            <v>0</v>
          </cell>
        </row>
        <row r="529">
          <cell r="A529" t="str">
            <v>ADJ101710 - PLT IN SERV - STRUCTURES LRIC ATRIUM</v>
          </cell>
          <cell r="B529">
            <v>201109</v>
          </cell>
          <cell r="E529">
            <v>0</v>
          </cell>
        </row>
        <row r="530">
          <cell r="A530" t="str">
            <v>ADJ101900 - PROPERTY UNDER CAPITAL LEASES - NON NUCLEAR</v>
          </cell>
          <cell r="B530">
            <v>201303</v>
          </cell>
          <cell r="E530">
            <v>-58404740.579999998</v>
          </cell>
        </row>
        <row r="531">
          <cell r="A531" t="str">
            <v>ADJ101900 - PROPERTY UNDER CAPITAL LEASES - NON NUCLEAR</v>
          </cell>
          <cell r="B531">
            <v>201302</v>
          </cell>
          <cell r="E531">
            <v>-58404740.579999998</v>
          </cell>
        </row>
        <row r="532">
          <cell r="A532" t="str">
            <v>ADJ101900 - PROPERTY UNDER CAPITAL LEASES - NON NUCLEAR</v>
          </cell>
          <cell r="B532">
            <v>201202</v>
          </cell>
          <cell r="E532">
            <v>-58209490.369999997</v>
          </cell>
        </row>
        <row r="533">
          <cell r="A533" t="str">
            <v>ADJ101900 - PROPERTY UNDER CAPITAL LEASES - NON NUCLEAR</v>
          </cell>
          <cell r="B533">
            <v>201109</v>
          </cell>
          <cell r="E533">
            <v>-40127490.950000003</v>
          </cell>
        </row>
        <row r="534">
          <cell r="A534" t="str">
            <v>ADJ101900 - PROPERTY UNDER CAPITAL LEASES - NON NUCLEAR</v>
          </cell>
          <cell r="B534">
            <v>201111</v>
          </cell>
          <cell r="E534">
            <v>-49110511.700000003</v>
          </cell>
        </row>
        <row r="535">
          <cell r="A535" t="str">
            <v>ADJ108710 - ACC PROV DEPR - STRUCTURES LRIC ATRIUM</v>
          </cell>
          <cell r="B535">
            <v>201205</v>
          </cell>
          <cell r="E535">
            <v>0</v>
          </cell>
        </row>
        <row r="536">
          <cell r="A536" t="str">
            <v>ADJ108710 - ACC PROV DEPR - STRUCTURES LRIC ATRIUM</v>
          </cell>
          <cell r="B536">
            <v>201210</v>
          </cell>
          <cell r="E536">
            <v>0</v>
          </cell>
        </row>
        <row r="537">
          <cell r="A537" t="str">
            <v>ADJ108710 - ACC PROV DEPR - STRUCTURES LRIC ATRIUM</v>
          </cell>
          <cell r="B537">
            <v>201105</v>
          </cell>
          <cell r="E537">
            <v>0</v>
          </cell>
        </row>
        <row r="538">
          <cell r="A538" t="str">
            <v>ADJ108900 - ACCUM PROV CAPITAL LEASES</v>
          </cell>
          <cell r="B538">
            <v>201309</v>
          </cell>
          <cell r="E538">
            <v>2752500</v>
          </cell>
        </row>
        <row r="539">
          <cell r="A539" t="str">
            <v>ADJ108900 - ACCUM PROV CAPITAL LEASES</v>
          </cell>
          <cell r="B539">
            <v>201112</v>
          </cell>
          <cell r="E539">
            <v>-866864.42</v>
          </cell>
        </row>
        <row r="540">
          <cell r="A540" t="str">
            <v>ADJ108900 - ACCUM PROV CAPITAL LEASES</v>
          </cell>
          <cell r="B540">
            <v>201201</v>
          </cell>
          <cell r="E540">
            <v>808461.52</v>
          </cell>
        </row>
        <row r="541">
          <cell r="A541" t="str">
            <v>ADJ108900 - ACCUM PROV CAPITAL LEASES</v>
          </cell>
          <cell r="B541">
            <v>201202</v>
          </cell>
          <cell r="E541">
            <v>916858.95</v>
          </cell>
        </row>
        <row r="542">
          <cell r="A542" t="str">
            <v>ADJ108900 - ACCUM PROV CAPITAL LEASES</v>
          </cell>
          <cell r="B542">
            <v>201206</v>
          </cell>
          <cell r="E542">
            <v>1330576.9099999999</v>
          </cell>
        </row>
        <row r="543">
          <cell r="A543" t="str">
            <v>ADJ108900 - ACCUM PROV CAPITAL LEASES</v>
          </cell>
          <cell r="B543">
            <v>201209</v>
          </cell>
          <cell r="E543">
            <v>1619999.99</v>
          </cell>
        </row>
        <row r="544">
          <cell r="A544" t="str">
            <v>ADJ108900 - ACCUM PROV CAPITAL LEASES</v>
          </cell>
          <cell r="B544">
            <v>201108</v>
          </cell>
          <cell r="E544">
            <v>-370031.52</v>
          </cell>
        </row>
        <row r="545">
          <cell r="A545" t="str">
            <v>ADJ120600 - NUCLEAR FUEL UNDER CAPITAL LEASES</v>
          </cell>
          <cell r="B545">
            <v>201309</v>
          </cell>
          <cell r="E545">
            <v>0</v>
          </cell>
        </row>
        <row r="546">
          <cell r="A546" t="str">
            <v>ADJ120600 - NUCLEAR FUEL UNDER CAPITAL LEASES</v>
          </cell>
          <cell r="B546">
            <v>201212</v>
          </cell>
          <cell r="E546">
            <v>0</v>
          </cell>
        </row>
        <row r="547">
          <cell r="A547" t="str">
            <v>ADJ120600 - NUCLEAR FUEL UNDER CAPITAL LEASES</v>
          </cell>
          <cell r="B547">
            <v>201204</v>
          </cell>
          <cell r="E547">
            <v>0</v>
          </cell>
        </row>
        <row r="548">
          <cell r="A548" t="str">
            <v>ADJ120600 - NUCLEAR FUEL UNDER CAPITAL LEASES</v>
          </cell>
          <cell r="B548">
            <v>201101</v>
          </cell>
          <cell r="E548">
            <v>-57863398.149999999</v>
          </cell>
        </row>
        <row r="549">
          <cell r="A549" t="str">
            <v>ADJ120600 - NUCLEAR FUEL UNDER CAPITAL LEASES</v>
          </cell>
          <cell r="B549">
            <v>201107</v>
          </cell>
          <cell r="E549">
            <v>0</v>
          </cell>
        </row>
        <row r="550">
          <cell r="A550" t="str">
            <v>ADJ165600 - PREPAID INTEREST - COMMERCIAL PAPER</v>
          </cell>
          <cell r="B550">
            <v>201211</v>
          </cell>
          <cell r="E550">
            <v>-7164750.1399999997</v>
          </cell>
        </row>
        <row r="551">
          <cell r="A551" t="str">
            <v>ADJ165600 - PREPAID INTEREST - COMMERCIAL PAPER</v>
          </cell>
          <cell r="B551">
            <v>201201</v>
          </cell>
          <cell r="E551">
            <v>-4132182.69</v>
          </cell>
        </row>
        <row r="552">
          <cell r="A552" t="str">
            <v>ADJ165600 - PREPAID INTEREST - COMMERCIAL PAPER</v>
          </cell>
          <cell r="B552">
            <v>201207</v>
          </cell>
          <cell r="E552">
            <v>-6022406.1399999997</v>
          </cell>
        </row>
        <row r="553">
          <cell r="A553" t="str">
            <v>ADJ165600 - PREPAID INTEREST - COMMERCIAL PAPER</v>
          </cell>
          <cell r="B553">
            <v>201103</v>
          </cell>
          <cell r="E553">
            <v>-4226952.8499999996</v>
          </cell>
        </row>
        <row r="554">
          <cell r="A554" t="str">
            <v>ADJ165600 - PREPAID INTEREST - COMMERCIAL PAPER</v>
          </cell>
          <cell r="B554">
            <v>201108</v>
          </cell>
          <cell r="E554">
            <v>-4809857.72</v>
          </cell>
        </row>
        <row r="555">
          <cell r="A555" t="str">
            <v>ADJ228101 - ACCUM PROV FOR PROP INSURANCE - STORM DEF TAX</v>
          </cell>
          <cell r="B555">
            <v>201309</v>
          </cell>
          <cell r="E555">
            <v>45556910.380000003</v>
          </cell>
        </row>
        <row r="556">
          <cell r="A556" t="str">
            <v>ADJ228101 - ACCUM PROV FOR PROP INSURANCE - STORM DEF TAX</v>
          </cell>
          <cell r="B556">
            <v>201111</v>
          </cell>
          <cell r="E556">
            <v>77968815.769999996</v>
          </cell>
        </row>
        <row r="557">
          <cell r="A557" t="str">
            <v>ADJ228101 - ACCUM PROV FOR PROP INSURANCE - STORM DEF TAX</v>
          </cell>
          <cell r="B557">
            <v>201204</v>
          </cell>
          <cell r="E557">
            <v>77251202.230000004</v>
          </cell>
        </row>
        <row r="558">
          <cell r="A558" t="str">
            <v>ADJ228101 - ACCUM PROV FOR PROP INSURANCE - STORM DEF TAX</v>
          </cell>
          <cell r="B558">
            <v>201209</v>
          </cell>
          <cell r="E558">
            <v>71713010.310000002</v>
          </cell>
        </row>
        <row r="559">
          <cell r="A559" t="str">
            <v>ADJ253100 - PREFERRED STOCK DIVIDENDS ACCRUED</v>
          </cell>
          <cell r="B559">
            <v>201303</v>
          </cell>
          <cell r="E559">
            <v>0</v>
          </cell>
        </row>
        <row r="560">
          <cell r="A560" t="str">
            <v>ADJ253100 - PREFERRED STOCK DIVIDENDS ACCRUED</v>
          </cell>
          <cell r="B560">
            <v>201309</v>
          </cell>
          <cell r="E560">
            <v>0</v>
          </cell>
        </row>
        <row r="561">
          <cell r="A561" t="str">
            <v>ADJ253100 - PREFERRED STOCK DIVIDENDS ACCRUED</v>
          </cell>
          <cell r="B561">
            <v>201211</v>
          </cell>
          <cell r="E561">
            <v>0</v>
          </cell>
        </row>
        <row r="562">
          <cell r="A562" t="str">
            <v>ADJ253100 - PREFERRED STOCK DIVIDENDS ACCRUED</v>
          </cell>
          <cell r="B562">
            <v>201212</v>
          </cell>
          <cell r="E562">
            <v>0</v>
          </cell>
        </row>
        <row r="563">
          <cell r="A563" t="str">
            <v>ADJ253100 - PREFERRED STOCK DIVIDENDS ACCRUED</v>
          </cell>
          <cell r="B563">
            <v>201209</v>
          </cell>
          <cell r="E563">
            <v>0</v>
          </cell>
        </row>
        <row r="564">
          <cell r="A564" t="str">
            <v>ADJ253100 - PREFERRED STOCK DIVIDENDS ACCRUED</v>
          </cell>
          <cell r="B564">
            <v>201107</v>
          </cell>
          <cell r="E564">
            <v>0</v>
          </cell>
        </row>
        <row r="565">
          <cell r="A565" t="str">
            <v>ADJ253420 - OTHER REG LIAB - LAND SALES PLANT IN SERVICE</v>
          </cell>
          <cell r="B565">
            <v>201311</v>
          </cell>
          <cell r="E565">
            <v>0</v>
          </cell>
        </row>
        <row r="566">
          <cell r="A566" t="str">
            <v>ADJ253420 - OTHER REG LIAB - LAND SALES PLANT IN SERVICE</v>
          </cell>
          <cell r="B566">
            <v>201304</v>
          </cell>
          <cell r="E566">
            <v>0</v>
          </cell>
        </row>
        <row r="567">
          <cell r="A567" t="str">
            <v>ADJ253420 - OTHER REG LIAB - LAND SALES PLANT IN SERVICE</v>
          </cell>
          <cell r="B567">
            <v>201303</v>
          </cell>
          <cell r="E567">
            <v>0</v>
          </cell>
        </row>
        <row r="568">
          <cell r="A568" t="str">
            <v>ADJ253420 - OTHER REG LIAB - LAND SALES PLANT IN SERVICE</v>
          </cell>
          <cell r="B568">
            <v>201202</v>
          </cell>
          <cell r="E568">
            <v>0</v>
          </cell>
        </row>
        <row r="569">
          <cell r="A569" t="str">
            <v>ADJ253420 - OTHER REG LIAB - LAND SALES PLANT IN SERVICE</v>
          </cell>
          <cell r="B569">
            <v>201207</v>
          </cell>
          <cell r="E569">
            <v>0</v>
          </cell>
        </row>
        <row r="570">
          <cell r="A570" t="str">
            <v>ADJ253420 - OTHER REG LIAB - LAND SALES PLANT IN SERVICE</v>
          </cell>
          <cell r="B570">
            <v>201210</v>
          </cell>
          <cell r="E570">
            <v>0</v>
          </cell>
        </row>
        <row r="571">
          <cell r="A571" t="str">
            <v>ADJ253420 - OTHER REG LIAB - LAND SALES PLANT IN SERVICE</v>
          </cell>
          <cell r="B571">
            <v>201109</v>
          </cell>
          <cell r="E571">
            <v>0</v>
          </cell>
        </row>
        <row r="572">
          <cell r="A572" t="str">
            <v>ADJ256100 - DEFERRED GAINS FUTURE USE</v>
          </cell>
          <cell r="B572">
            <v>201303</v>
          </cell>
          <cell r="E572">
            <v>0</v>
          </cell>
        </row>
        <row r="573">
          <cell r="A573" t="str">
            <v>ADJ256100 - DEFERRED GAINS FUTURE USE</v>
          </cell>
          <cell r="B573">
            <v>201106</v>
          </cell>
          <cell r="E573">
            <v>0</v>
          </cell>
        </row>
        <row r="574">
          <cell r="A574" t="str">
            <v>ADJ382351 - STORM SECURITIZATION - OTH REG ASSETS - BONDS</v>
          </cell>
          <cell r="B574">
            <v>201310</v>
          </cell>
          <cell r="E574">
            <v>-393336595.89999998</v>
          </cell>
        </row>
        <row r="575">
          <cell r="A575" t="str">
            <v>ADJ382351 - STORM SECURITIZATION - OTH REG ASSETS - BONDS</v>
          </cell>
          <cell r="B575">
            <v>201308</v>
          </cell>
          <cell r="E575">
            <v>-401963860.00999999</v>
          </cell>
        </row>
        <row r="576">
          <cell r="A576" t="str">
            <v>ADJ382351 - STORM SECURITIZATION - OTH REG ASSETS - BONDS</v>
          </cell>
          <cell r="B576">
            <v>201106</v>
          </cell>
          <cell r="E576">
            <v>-505505727.93000001</v>
          </cell>
        </row>
        <row r="577">
          <cell r="A577" t="str">
            <v>ADJ382351 - STORM SECURITIZATION - OTH REG ASSETS - BONDS</v>
          </cell>
          <cell r="B577">
            <v>201107</v>
          </cell>
          <cell r="E577">
            <v>-501836517.5</v>
          </cell>
        </row>
        <row r="578">
          <cell r="A578" t="str">
            <v>ADJ382352 - STORM SECURITIZATION - OTH REG ASSETS -DEF TAX</v>
          </cell>
          <cell r="B578">
            <v>201211</v>
          </cell>
          <cell r="E578">
            <v>-275981017.38999999</v>
          </cell>
        </row>
        <row r="579">
          <cell r="A579" t="str">
            <v>ADJ382352 - STORM SECURITIZATION - OTH REG ASSETS -DEF TAX</v>
          </cell>
          <cell r="B579">
            <v>201202</v>
          </cell>
          <cell r="E579">
            <v>-298434768.49000001</v>
          </cell>
        </row>
        <row r="580">
          <cell r="A580" t="str">
            <v>ADJ382352 - STORM SECURITIZATION - OTH REG ASSETS -DEF TAX</v>
          </cell>
          <cell r="B580">
            <v>201106</v>
          </cell>
          <cell r="E580">
            <v>-317458420.02999997</v>
          </cell>
        </row>
        <row r="581">
          <cell r="A581" t="str">
            <v>ADJ382355 - STORM SECURITIZATION - OTH REG ASSETS - OVER/UNDER -TAX</v>
          </cell>
          <cell r="B581">
            <v>201202</v>
          </cell>
          <cell r="E581">
            <v>1232233.03</v>
          </cell>
        </row>
        <row r="582">
          <cell r="A582" t="str">
            <v>ADJ382355 - STORM SECURITIZATION - OTH REG ASSETS - OVER/UNDER -TAX</v>
          </cell>
          <cell r="B582">
            <v>201104</v>
          </cell>
          <cell r="E582">
            <v>1664017.29</v>
          </cell>
        </row>
        <row r="583">
          <cell r="A583" t="str">
            <v>ADJ382356 - STORM SECURITIZATION - OTH REG ASSETS - OVER/UNDER -BONDS</v>
          </cell>
          <cell r="B583">
            <v>201311</v>
          </cell>
          <cell r="E583">
            <v>1338796.6399999999</v>
          </cell>
        </row>
        <row r="584">
          <cell r="A584" t="str">
            <v>ADJ382356 - STORM SECURITIZATION - OTH REG ASSETS - OVER/UNDER -BONDS</v>
          </cell>
          <cell r="B584">
            <v>201309</v>
          </cell>
          <cell r="E584">
            <v>1328755.83</v>
          </cell>
        </row>
        <row r="585">
          <cell r="A585" t="str">
            <v>ADJ382356 - STORM SECURITIZATION - OTH REG ASSETS - OVER/UNDER -BONDS</v>
          </cell>
          <cell r="B585">
            <v>201204</v>
          </cell>
          <cell r="E585">
            <v>2567158.14</v>
          </cell>
        </row>
        <row r="586">
          <cell r="A586" t="str">
            <v>ADJ382356 - STORM SECURITIZATION - OTH REG ASSETS - OVER/UNDER -BONDS</v>
          </cell>
          <cell r="B586">
            <v>201102</v>
          </cell>
          <cell r="E586">
            <v>4998270.59</v>
          </cell>
        </row>
        <row r="587">
          <cell r="A587" t="str">
            <v>BAL121000 - NONUTILITY PROPERTY</v>
          </cell>
          <cell r="B587">
            <v>201311</v>
          </cell>
          <cell r="E587">
            <v>12717258.84</v>
          </cell>
        </row>
        <row r="588">
          <cell r="A588" t="str">
            <v>BAL121000 - NONUTILITY PROPERTY</v>
          </cell>
          <cell r="B588">
            <v>201202</v>
          </cell>
          <cell r="E588">
            <v>14441663.939999999</v>
          </cell>
        </row>
        <row r="589">
          <cell r="A589" t="str">
            <v>BAL121000 - NONUTILITY PROPERTY</v>
          </cell>
          <cell r="B589">
            <v>201102</v>
          </cell>
          <cell r="E589">
            <v>14519732.800000001</v>
          </cell>
        </row>
        <row r="590">
          <cell r="A590" t="str">
            <v>BAL123000 - INVESTMENT IN ASSOCIATED COMPANIES (EXC GROUP)</v>
          </cell>
          <cell r="B590">
            <v>201310</v>
          </cell>
          <cell r="E590">
            <v>76923076.920000002</v>
          </cell>
        </row>
        <row r="591">
          <cell r="A591" t="str">
            <v>BAL123000 - INVESTMENT IN ASSOCIATED COMPANIES (EXC GROUP)</v>
          </cell>
          <cell r="B591">
            <v>201311</v>
          </cell>
          <cell r="E591">
            <v>76923076.920000002</v>
          </cell>
        </row>
        <row r="592">
          <cell r="A592" t="str">
            <v>BAL123000 - INVESTMENT IN ASSOCIATED COMPANIES (EXC GROUP)</v>
          </cell>
          <cell r="B592">
            <v>201302</v>
          </cell>
          <cell r="E592">
            <v>0</v>
          </cell>
        </row>
        <row r="593">
          <cell r="A593" t="str">
            <v>BAL123000 - INVESTMENT IN ASSOCIATED COMPANIES (EXC GROUP)</v>
          </cell>
          <cell r="B593">
            <v>201207</v>
          </cell>
          <cell r="E593">
            <v>0</v>
          </cell>
        </row>
        <row r="594">
          <cell r="A594" t="str">
            <v>BAL123000 - INVESTMENT IN ASSOCIATED COMPANIES (EXC GROUP)</v>
          </cell>
          <cell r="B594">
            <v>201101</v>
          </cell>
          <cell r="E594">
            <v>0</v>
          </cell>
        </row>
        <row r="595">
          <cell r="A595" t="str">
            <v>ADJ101386 - SOLAR ECRC CONVERTIBLE ITC - SPECIFIC</v>
          </cell>
          <cell r="B595">
            <v>201312</v>
          </cell>
          <cell r="E595">
            <v>-168239441</v>
          </cell>
        </row>
        <row r="596">
          <cell r="A596" t="str">
            <v>ADJ101710 - PLT IN SERV - STRUCTURES LRIC ATRIUM</v>
          </cell>
          <cell r="B596">
            <v>201312</v>
          </cell>
          <cell r="E596">
            <v>0</v>
          </cell>
        </row>
        <row r="597">
          <cell r="A597" t="str">
            <v>ADJ228101 - ACCUM PROV FOR PROP INSURANCE - STORM DEF TAX</v>
          </cell>
          <cell r="B597">
            <v>201312</v>
          </cell>
          <cell r="E597">
            <v>45981940.079999998</v>
          </cell>
        </row>
        <row r="598">
          <cell r="A598" t="str">
            <v>ADJ120600 - NUCLEAR FUEL UNDER CAPITAL LEASES</v>
          </cell>
          <cell r="B598">
            <v>201312</v>
          </cell>
          <cell r="E598">
            <v>0</v>
          </cell>
        </row>
        <row r="599">
          <cell r="A599" t="str">
            <v>ADJ256100 - DEFERRED GAINS FUTURE USE</v>
          </cell>
          <cell r="B599">
            <v>201312</v>
          </cell>
          <cell r="E599">
            <v>0</v>
          </cell>
        </row>
        <row r="600">
          <cell r="A600" t="str">
            <v>ADJ382352 - STORM SECURITIZATION - OTH REG ASSETS -DEF TAX</v>
          </cell>
          <cell r="B600">
            <v>201312</v>
          </cell>
          <cell r="E600">
            <v>-241544626.72999999</v>
          </cell>
        </row>
        <row r="601">
          <cell r="A601" t="str">
            <v>BAL121000 - NONUTILITY PROPERTY</v>
          </cell>
          <cell r="B601">
            <v>201312</v>
          </cell>
          <cell r="E601">
            <v>12635805.779999999</v>
          </cell>
        </row>
        <row r="602">
          <cell r="A602" t="str">
            <v>ADJ253100 - PREFERRED STOCK DIVIDENDS ACCRUED</v>
          </cell>
          <cell r="B602">
            <v>201312</v>
          </cell>
          <cell r="E602">
            <v>0</v>
          </cell>
        </row>
        <row r="603">
          <cell r="A603" t="str">
            <v>ADJ253420 - OTHER REG LIAB - LAND SALES PLANT IN SERVICE</v>
          </cell>
          <cell r="B603">
            <v>201312</v>
          </cell>
          <cell r="E603">
            <v>0</v>
          </cell>
        </row>
        <row r="604">
          <cell r="A604" t="str">
            <v>BAL123000 - INVESTMENT IN ASSOCIATED COMPANIES (EXC GROUP)</v>
          </cell>
          <cell r="B604">
            <v>201312</v>
          </cell>
          <cell r="E604">
            <v>76923076.920000002</v>
          </cell>
        </row>
        <row r="605">
          <cell r="A605" t="str">
            <v>ADJ101900 - PROPERTY UNDER CAPITAL LEASES - NON NUCLEAR</v>
          </cell>
          <cell r="B605">
            <v>201312</v>
          </cell>
          <cell r="E605">
            <v>-58404740.579999998</v>
          </cell>
        </row>
        <row r="606">
          <cell r="A606" t="str">
            <v>ADJ108710 - ACC PROV DEPR - STRUCTURES LRIC ATRIUM</v>
          </cell>
          <cell r="B606">
            <v>201312</v>
          </cell>
          <cell r="E606">
            <v>0</v>
          </cell>
        </row>
        <row r="607">
          <cell r="A607" t="str">
            <v>ADJ382356 - STORM SECURITIZATION - OTH REG ASSETS - OVER/UNDER -BONDS</v>
          </cell>
          <cell r="B607">
            <v>201312</v>
          </cell>
          <cell r="E607">
            <v>1244422.58</v>
          </cell>
        </row>
        <row r="608">
          <cell r="A608" t="str">
            <v>ADJ108900 - ACCUM PROV CAPITAL LEASES</v>
          </cell>
          <cell r="B608">
            <v>201312</v>
          </cell>
          <cell r="E608">
            <v>3043365.38</v>
          </cell>
        </row>
        <row r="609">
          <cell r="A609" t="str">
            <v>ADJ165600 - PREPAID INTEREST - COMMERCIAL PAPER</v>
          </cell>
          <cell r="B609">
            <v>201312</v>
          </cell>
          <cell r="E609">
            <v>-10478008.07</v>
          </cell>
        </row>
        <row r="610">
          <cell r="A610" t="str">
            <v>ADJ382351 - STORM SECURITIZATION - OTH REG ASSETS - BONDS</v>
          </cell>
          <cell r="B610">
            <v>201312</v>
          </cell>
          <cell r="E610">
            <v>-384624204.88999999</v>
          </cell>
        </row>
        <row r="611">
          <cell r="A611" t="str">
            <v>ADJ382355 - STORM SECURITIZATION - OTH REG ASSETS - OVER/UNDER -TAX</v>
          </cell>
          <cell r="B611">
            <v>201312</v>
          </cell>
          <cell r="E611">
            <v>566181.22</v>
          </cell>
        </row>
        <row r="612">
          <cell r="A612" t="str">
            <v>ADJ101710 - PLT IN SERV - STRUCTURES LRIC ATRIUM</v>
          </cell>
          <cell r="B612">
            <v>201401</v>
          </cell>
          <cell r="E612">
            <v>0</v>
          </cell>
        </row>
        <row r="613">
          <cell r="A613" t="str">
            <v>ADJ253100 - PREFERRED STOCK DIVIDENDS ACCRUED</v>
          </cell>
          <cell r="B613">
            <v>201401</v>
          </cell>
          <cell r="E613">
            <v>0</v>
          </cell>
        </row>
        <row r="614">
          <cell r="A614" t="str">
            <v>ADJ101386 - SOLAR ECRC CONVERTIBLE ITC - SPECIFIC</v>
          </cell>
          <cell r="B614">
            <v>201401</v>
          </cell>
          <cell r="E614">
            <v>-167722388</v>
          </cell>
        </row>
        <row r="615">
          <cell r="A615" t="str">
            <v>ADJ101900 - PROPERTY UNDER CAPITAL LEASES - NON NUCLEAR</v>
          </cell>
          <cell r="B615">
            <v>201401</v>
          </cell>
          <cell r="E615">
            <v>-58404740.579999998</v>
          </cell>
        </row>
        <row r="616">
          <cell r="A616" t="str">
            <v>ADJ108900 - ACCUM PROV CAPITAL LEASES</v>
          </cell>
          <cell r="B616">
            <v>201401</v>
          </cell>
          <cell r="E616">
            <v>3141025.64</v>
          </cell>
        </row>
        <row r="617">
          <cell r="A617" t="str">
            <v>BAL121000 - NONUTILITY PROPERTY</v>
          </cell>
          <cell r="B617">
            <v>201401</v>
          </cell>
          <cell r="E617">
            <v>12697612.560000001</v>
          </cell>
        </row>
        <row r="618">
          <cell r="A618" t="str">
            <v>ADJ165600 - PREPAID INTEREST - COMMERCIAL PAPER</v>
          </cell>
          <cell r="B618">
            <v>201401</v>
          </cell>
          <cell r="E618">
            <v>-10757216.51</v>
          </cell>
        </row>
        <row r="619">
          <cell r="A619" t="str">
            <v>ADJ228101 - ACCUM PROV FOR PROP INSURANCE - STORM DEF TAX</v>
          </cell>
          <cell r="B619">
            <v>201401</v>
          </cell>
          <cell r="E619">
            <v>46126137.689999998</v>
          </cell>
        </row>
        <row r="620">
          <cell r="A620" t="str">
            <v>ADJ382356 - STORM SECURITIZATION - OTH REG ASSETS - OVER/UNDER -BONDS</v>
          </cell>
          <cell r="B620">
            <v>201401</v>
          </cell>
          <cell r="E620">
            <v>1053012.83</v>
          </cell>
        </row>
        <row r="621">
          <cell r="A621" t="str">
            <v>ADJ382351 - STORM SECURITIZATION - OTH REG ASSETS - BONDS</v>
          </cell>
          <cell r="B621">
            <v>201401</v>
          </cell>
          <cell r="E621">
            <v>-380236086.79000002</v>
          </cell>
        </row>
        <row r="622">
          <cell r="A622" t="str">
            <v>ADJ253420 - OTHER REG LIAB - LAND SALES PLANT IN SERVICE</v>
          </cell>
          <cell r="B622">
            <v>201401</v>
          </cell>
          <cell r="E622">
            <v>0</v>
          </cell>
        </row>
        <row r="623">
          <cell r="A623" t="str">
            <v>ADJ382355 - STORM SECURITIZATION - OTH REG ASSETS - OVER/UNDER -TAX</v>
          </cell>
          <cell r="B623">
            <v>201401</v>
          </cell>
          <cell r="E623">
            <v>502310.18</v>
          </cell>
        </row>
        <row r="624">
          <cell r="A624" t="str">
            <v>ADJ120600 - NUCLEAR FUEL UNDER CAPITAL LEASES</v>
          </cell>
          <cell r="B624">
            <v>201401</v>
          </cell>
          <cell r="E624">
            <v>0</v>
          </cell>
        </row>
        <row r="625">
          <cell r="A625" t="str">
            <v>ADJ382352 - STORM SECURITIZATION - OTH REG ASSETS -DEF TAX</v>
          </cell>
          <cell r="B625">
            <v>201401</v>
          </cell>
          <cell r="E625">
            <v>-238788881.41999999</v>
          </cell>
        </row>
        <row r="626">
          <cell r="A626" t="str">
            <v>ADJ108710 - ACC PROV DEPR - STRUCTURES LRIC ATRIUM</v>
          </cell>
          <cell r="B626">
            <v>201401</v>
          </cell>
          <cell r="E626">
            <v>0</v>
          </cell>
        </row>
        <row r="627">
          <cell r="A627" t="str">
            <v>ADJ256100 - DEFERRED GAINS FUTURE USE</v>
          </cell>
          <cell r="B627">
            <v>201401</v>
          </cell>
          <cell r="E627">
            <v>0</v>
          </cell>
        </row>
        <row r="628">
          <cell r="A628" t="str">
            <v>BAL123000 - INVESTMENT IN ASSOCIATED COMPANIES (EXC GROUP)</v>
          </cell>
          <cell r="B628">
            <v>201401</v>
          </cell>
          <cell r="E628">
            <v>76923076.920000002</v>
          </cell>
        </row>
        <row r="629">
          <cell r="A629" t="str">
            <v>ADJ108710 - ACC PROV DEPR - STRUCTURES LRIC ATRIUM</v>
          </cell>
          <cell r="B629">
            <v>201402</v>
          </cell>
          <cell r="E629">
            <v>0</v>
          </cell>
        </row>
        <row r="630">
          <cell r="A630" t="str">
            <v>ADJ120600 - NUCLEAR FUEL UNDER CAPITAL LEASES</v>
          </cell>
          <cell r="B630">
            <v>201402</v>
          </cell>
          <cell r="E630">
            <v>0</v>
          </cell>
        </row>
        <row r="631">
          <cell r="A631" t="str">
            <v>ADJ382351 - STORM SECURITIZATION - OTH REG ASSETS - BONDS</v>
          </cell>
          <cell r="B631">
            <v>201402</v>
          </cell>
          <cell r="E631">
            <v>-375861664.5</v>
          </cell>
        </row>
        <row r="632">
          <cell r="A632" t="str">
            <v>ADJ253420 - OTHER REG LIAB - LAND SALES PLANT IN SERVICE</v>
          </cell>
          <cell r="B632">
            <v>201402</v>
          </cell>
          <cell r="E632">
            <v>0</v>
          </cell>
        </row>
        <row r="633">
          <cell r="A633" t="str">
            <v>ADJ382352 - STORM SECURITIZATION - OTH REG ASSETS -DEF TAX</v>
          </cell>
          <cell r="B633">
            <v>201402</v>
          </cell>
          <cell r="E633">
            <v>-236041737.09999999</v>
          </cell>
        </row>
        <row r="634">
          <cell r="A634" t="str">
            <v>BAL121000 - NONUTILITY PROPERTY</v>
          </cell>
          <cell r="B634">
            <v>201402</v>
          </cell>
          <cell r="E634">
            <v>12757680.449999999</v>
          </cell>
        </row>
        <row r="635">
          <cell r="A635" t="str">
            <v>ADJ108900 - ACCUM PROV CAPITAL LEASES</v>
          </cell>
          <cell r="B635">
            <v>201402</v>
          </cell>
          <cell r="E635">
            <v>3239038.46</v>
          </cell>
        </row>
        <row r="636">
          <cell r="A636" t="str">
            <v>ADJ228101 - ACCUM PROV FOR PROP INSURANCE - STORM DEF TAX</v>
          </cell>
          <cell r="B636">
            <v>201402</v>
          </cell>
          <cell r="E636">
            <v>46244985.229999997</v>
          </cell>
        </row>
        <row r="637">
          <cell r="A637" t="str">
            <v>ADJ101900 - PROPERTY UNDER CAPITAL LEASES - NON NUCLEAR</v>
          </cell>
          <cell r="B637">
            <v>201402</v>
          </cell>
          <cell r="E637">
            <v>-58404740.579999998</v>
          </cell>
        </row>
        <row r="638">
          <cell r="A638" t="str">
            <v>ADJ101386 - SOLAR ECRC CONVERTIBLE ITC - SPECIFIC</v>
          </cell>
          <cell r="B638">
            <v>201402</v>
          </cell>
          <cell r="E638">
            <v>-167205335</v>
          </cell>
        </row>
        <row r="639">
          <cell r="A639" t="str">
            <v>ADJ101710 - PLT IN SERV - STRUCTURES LRIC ATRIUM</v>
          </cell>
          <cell r="B639">
            <v>201402</v>
          </cell>
          <cell r="E639">
            <v>0</v>
          </cell>
        </row>
        <row r="640">
          <cell r="A640" t="str">
            <v>ADJ382355 - STORM SECURITIZATION - OTH REG ASSETS - OVER/UNDER -TAX</v>
          </cell>
          <cell r="B640">
            <v>201402</v>
          </cell>
          <cell r="E640">
            <v>514561.19</v>
          </cell>
        </row>
        <row r="641">
          <cell r="A641" t="str">
            <v>BAL123000 - INVESTMENT IN ASSOCIATED COMPANIES (EXC GROUP)</v>
          </cell>
          <cell r="B641">
            <v>201402</v>
          </cell>
          <cell r="E641">
            <v>76923076.920000002</v>
          </cell>
        </row>
        <row r="642">
          <cell r="A642" t="str">
            <v>ADJ253100 - PREFERRED STOCK DIVIDENDS ACCRUED</v>
          </cell>
          <cell r="B642">
            <v>201402</v>
          </cell>
          <cell r="E642">
            <v>0</v>
          </cell>
        </row>
        <row r="643">
          <cell r="A643" t="str">
            <v>ADJ256100 - DEFERRED GAINS FUTURE USE</v>
          </cell>
          <cell r="B643">
            <v>201402</v>
          </cell>
          <cell r="E643">
            <v>0</v>
          </cell>
        </row>
        <row r="644">
          <cell r="A644" t="str">
            <v>ADJ382356 - STORM SECURITIZATION - OTH REG ASSETS - OVER/UNDER -BONDS</v>
          </cell>
          <cell r="B644">
            <v>201402</v>
          </cell>
          <cell r="E644">
            <v>1049894.78</v>
          </cell>
        </row>
        <row r="645">
          <cell r="A645" t="str">
            <v>ADJ165600 - PREPAID INTEREST - COMMERCIAL PAPER</v>
          </cell>
          <cell r="B645">
            <v>201402</v>
          </cell>
          <cell r="E645">
            <v>-11140865.32</v>
          </cell>
        </row>
      </sheetData>
      <sheetData sheetId="7">
        <row r="1">
          <cell r="A1" t="str">
            <v>CAP_STRUCT_ITEM</v>
          </cell>
          <cell r="C1" t="str">
            <v>LEDGER_MONTH</v>
          </cell>
          <cell r="D1" t="str">
            <v>AMOUNT</v>
          </cell>
        </row>
        <row r="2">
          <cell r="A2" t="str">
            <v>DEFERRED_INCOME_TAX</v>
          </cell>
          <cell r="C2">
            <v>201212</v>
          </cell>
          <cell r="D2">
            <v>0</v>
          </cell>
        </row>
        <row r="3">
          <cell r="A3" t="str">
            <v>CUSTOMER_DEPOSITS</v>
          </cell>
          <cell r="C3">
            <v>201302</v>
          </cell>
          <cell r="D3">
            <v>3.7813722879999997E-2</v>
          </cell>
        </row>
        <row r="4">
          <cell r="A4" t="str">
            <v>DEFERRED_INCOME_TAX</v>
          </cell>
          <cell r="C4">
            <v>201302</v>
          </cell>
          <cell r="D4">
            <v>0</v>
          </cell>
        </row>
        <row r="5">
          <cell r="A5" t="str">
            <v>LONG_TERM_DEBT</v>
          </cell>
          <cell r="C5">
            <v>201302</v>
          </cell>
          <cell r="D5">
            <v>5.0683278040000002E-2</v>
          </cell>
        </row>
        <row r="6">
          <cell r="A6" t="str">
            <v>SHORT_TERM_DEBT</v>
          </cell>
          <cell r="C6">
            <v>201302</v>
          </cell>
          <cell r="D6">
            <v>1.719765178E-2</v>
          </cell>
        </row>
        <row r="7">
          <cell r="A7" t="str">
            <v>DEFERRED_INCOME_TAX</v>
          </cell>
          <cell r="C7">
            <v>201303</v>
          </cell>
          <cell r="D7">
            <v>0</v>
          </cell>
        </row>
        <row r="8">
          <cell r="A8" t="str">
            <v>INVESTMENT_TAX_CREDITS</v>
          </cell>
          <cell r="C8">
            <v>201303</v>
          </cell>
          <cell r="D8">
            <v>8.387968204E-2</v>
          </cell>
        </row>
        <row r="9">
          <cell r="A9" t="str">
            <v>LONG_TERM_DEBT</v>
          </cell>
          <cell r="C9">
            <v>201305</v>
          </cell>
          <cell r="D9">
            <v>4.9811212539999997E-2</v>
          </cell>
        </row>
        <row r="10">
          <cell r="A10" t="str">
            <v>SHORT_TERM_DEBT</v>
          </cell>
          <cell r="C10">
            <v>201306</v>
          </cell>
          <cell r="D10">
            <v>1.8942591070000001E-2</v>
          </cell>
        </row>
        <row r="11">
          <cell r="A11" t="str">
            <v>INVESTMENT_TAX_CREDITS</v>
          </cell>
          <cell r="C11">
            <v>201309</v>
          </cell>
          <cell r="D11">
            <v>8.3157250229999993E-2</v>
          </cell>
        </row>
        <row r="12">
          <cell r="A12" t="str">
            <v>SHORT_TERM_DEBT</v>
          </cell>
          <cell r="C12">
            <v>201309</v>
          </cell>
          <cell r="D12">
            <v>1.758253504E-2</v>
          </cell>
        </row>
        <row r="13">
          <cell r="A13" t="str">
            <v>INVESTMENT_TAX_CREDITS</v>
          </cell>
          <cell r="C13">
            <v>201311</v>
          </cell>
          <cell r="D13">
            <v>8.287007297E-2</v>
          </cell>
        </row>
        <row r="14">
          <cell r="A14" t="str">
            <v>SHORT_TERM_DEBT</v>
          </cell>
          <cell r="C14">
            <v>201311</v>
          </cell>
          <cell r="D14">
            <v>1.885935238E-2</v>
          </cell>
        </row>
        <row r="15">
          <cell r="A15" t="str">
            <v>SHORT_TERM_DEBT</v>
          </cell>
          <cell r="C15">
            <v>201104</v>
          </cell>
          <cell r="D15">
            <v>1.192277584E-2</v>
          </cell>
        </row>
        <row r="16">
          <cell r="A16" t="str">
            <v>PREFERRED_STOCK</v>
          </cell>
          <cell r="C16">
            <v>201105</v>
          </cell>
          <cell r="D16">
            <v>0</v>
          </cell>
        </row>
        <row r="17">
          <cell r="A17" t="str">
            <v>INVESTMENT_TAX_CREDITS</v>
          </cell>
          <cell r="C17">
            <v>201108</v>
          </cell>
          <cell r="D17">
            <v>8.2088492299999996E-2</v>
          </cell>
        </row>
        <row r="18">
          <cell r="A18" t="str">
            <v>LONG_TERM_DEBT</v>
          </cell>
          <cell r="C18">
            <v>201110</v>
          </cell>
          <cell r="D18">
            <v>5.3037747000000003E-2</v>
          </cell>
        </row>
        <row r="19">
          <cell r="A19" t="str">
            <v>INVESTMENT_TAX_CREDITS</v>
          </cell>
          <cell r="C19">
            <v>201112</v>
          </cell>
          <cell r="D19">
            <v>8.1859487280000004E-2</v>
          </cell>
        </row>
        <row r="20">
          <cell r="A20" t="str">
            <v>PREFERRED_STOCK</v>
          </cell>
          <cell r="C20">
            <v>201112</v>
          </cell>
          <cell r="D20">
            <v>0</v>
          </cell>
        </row>
        <row r="21">
          <cell r="A21" t="str">
            <v>PREFERRED_STOCK</v>
          </cell>
          <cell r="C21">
            <v>201201</v>
          </cell>
          <cell r="D21">
            <v>0</v>
          </cell>
        </row>
        <row r="22">
          <cell r="A22" t="str">
            <v>DEFERRED_INCOME_TAX</v>
          </cell>
          <cell r="C22">
            <v>201202</v>
          </cell>
          <cell r="D22">
            <v>0</v>
          </cell>
        </row>
        <row r="23">
          <cell r="A23" t="str">
            <v>COMMON_EQUITY</v>
          </cell>
          <cell r="C23">
            <v>201203</v>
          </cell>
          <cell r="D23">
            <v>0.1</v>
          </cell>
        </row>
        <row r="24">
          <cell r="A24" t="str">
            <v>LONG_TERM_DEBT</v>
          </cell>
          <cell r="C24">
            <v>201205</v>
          </cell>
          <cell r="D24">
            <v>5.2330033759999998E-2</v>
          </cell>
        </row>
        <row r="25">
          <cell r="A25" t="str">
            <v>DEFERRED_INCOME_TAX</v>
          </cell>
          <cell r="C25">
            <v>201206</v>
          </cell>
          <cell r="D25">
            <v>0</v>
          </cell>
        </row>
        <row r="26">
          <cell r="A26" t="str">
            <v>INVESTMENT_TAX_CREDITS</v>
          </cell>
          <cell r="C26">
            <v>201206</v>
          </cell>
          <cell r="D26">
            <v>8.1593070889999994E-2</v>
          </cell>
        </row>
        <row r="27">
          <cell r="A27" t="str">
            <v>PREFERRED_STOCK</v>
          </cell>
          <cell r="C27">
            <v>201206</v>
          </cell>
          <cell r="D27">
            <v>0</v>
          </cell>
        </row>
        <row r="28">
          <cell r="A28" t="str">
            <v>INVESTMENT_TAX_CREDITS</v>
          </cell>
          <cell r="C28">
            <v>201207</v>
          </cell>
          <cell r="D28">
            <v>8.1560572730000003E-2</v>
          </cell>
        </row>
        <row r="29">
          <cell r="A29" t="str">
            <v>DEFERRED_INCOME_TAX</v>
          </cell>
          <cell r="C29">
            <v>201210</v>
          </cell>
          <cell r="D29">
            <v>0</v>
          </cell>
        </row>
        <row r="30">
          <cell r="A30" t="str">
            <v>SHORT_TERM_DEBT</v>
          </cell>
          <cell r="C30">
            <v>201210</v>
          </cell>
          <cell r="D30">
            <v>1.5643589709999999E-2</v>
          </cell>
        </row>
        <row r="31">
          <cell r="A31" t="str">
            <v>COMMON_EQUITY</v>
          </cell>
          <cell r="C31">
            <v>201211</v>
          </cell>
          <cell r="D31">
            <v>0.1</v>
          </cell>
        </row>
        <row r="32">
          <cell r="A32" t="str">
            <v>LONG_TERM_DEBT</v>
          </cell>
          <cell r="C32">
            <v>201301</v>
          </cell>
          <cell r="D32">
            <v>5.0915146639999999E-2</v>
          </cell>
        </row>
        <row r="33">
          <cell r="A33" t="str">
            <v>CUSTOMER_DEPOSITS</v>
          </cell>
          <cell r="C33">
            <v>201303</v>
          </cell>
          <cell r="D33">
            <v>3.4340042850000002E-2</v>
          </cell>
        </row>
        <row r="34">
          <cell r="A34" t="str">
            <v>COMMON_EQUITY</v>
          </cell>
          <cell r="C34">
            <v>201305</v>
          </cell>
          <cell r="D34">
            <v>0.105</v>
          </cell>
        </row>
        <row r="35">
          <cell r="A35" t="str">
            <v>COMMON_EQUITY</v>
          </cell>
          <cell r="C35">
            <v>201308</v>
          </cell>
          <cell r="D35">
            <v>0.105</v>
          </cell>
        </row>
        <row r="36">
          <cell r="A36" t="str">
            <v>INVESTMENT_TAX_CREDITS</v>
          </cell>
          <cell r="C36">
            <v>201308</v>
          </cell>
          <cell r="D36">
            <v>8.3316052500000001E-2</v>
          </cell>
        </row>
        <row r="37">
          <cell r="A37" t="str">
            <v>PREFERRED_STOCK</v>
          </cell>
          <cell r="C37">
            <v>201310</v>
          </cell>
          <cell r="D37">
            <v>0</v>
          </cell>
        </row>
        <row r="38">
          <cell r="A38" t="str">
            <v>LONG_TERM_DEBT</v>
          </cell>
          <cell r="C38">
            <v>201311</v>
          </cell>
          <cell r="D38">
            <v>4.8275928920000002E-2</v>
          </cell>
        </row>
        <row r="39">
          <cell r="A39" t="str">
            <v>CUSTOMER_DEPOSITS</v>
          </cell>
          <cell r="C39">
            <v>201101</v>
          </cell>
          <cell r="D39">
            <v>5.5562957240000002E-2</v>
          </cell>
        </row>
        <row r="40">
          <cell r="A40" t="str">
            <v>LONG_TERM_DEBT</v>
          </cell>
          <cell r="C40">
            <v>201101</v>
          </cell>
          <cell r="D40">
            <v>5.3147326469999999E-2</v>
          </cell>
        </row>
        <row r="41">
          <cell r="A41" t="str">
            <v>DEFERRED_INCOME_TAX</v>
          </cell>
          <cell r="C41">
            <v>201102</v>
          </cell>
          <cell r="D41">
            <v>0</v>
          </cell>
        </row>
        <row r="42">
          <cell r="A42" t="str">
            <v>INVESTMENT_TAX_CREDITS</v>
          </cell>
          <cell r="C42">
            <v>201102</v>
          </cell>
          <cell r="D42">
            <v>8.1927371070000005E-2</v>
          </cell>
        </row>
        <row r="43">
          <cell r="A43" t="str">
            <v>SHORT_TERM_DEBT</v>
          </cell>
          <cell r="C43">
            <v>201102</v>
          </cell>
          <cell r="D43">
            <v>1.113679675E-2</v>
          </cell>
        </row>
        <row r="44">
          <cell r="A44" t="str">
            <v>CUSTOMER_DEPOSITS</v>
          </cell>
          <cell r="C44">
            <v>201104</v>
          </cell>
          <cell r="D44">
            <v>5.5348267239999999E-2</v>
          </cell>
        </row>
        <row r="45">
          <cell r="A45" t="str">
            <v>LONG_TERM_DEBT</v>
          </cell>
          <cell r="C45">
            <v>201104</v>
          </cell>
          <cell r="D45">
            <v>5.3018962119999999E-2</v>
          </cell>
        </row>
        <row r="46">
          <cell r="A46" t="str">
            <v>PREFERRED_STOCK</v>
          </cell>
          <cell r="C46">
            <v>201104</v>
          </cell>
          <cell r="D46">
            <v>0</v>
          </cell>
        </row>
        <row r="47">
          <cell r="A47" t="str">
            <v>CUSTOMER_DEPOSITS</v>
          </cell>
          <cell r="C47">
            <v>201106</v>
          </cell>
          <cell r="D47">
            <v>5.5787043719999999E-2</v>
          </cell>
        </row>
        <row r="48">
          <cell r="A48" t="str">
            <v>DEFERRED_INCOME_TAX</v>
          </cell>
          <cell r="C48">
            <v>201106</v>
          </cell>
          <cell r="D48">
            <v>0</v>
          </cell>
        </row>
        <row r="49">
          <cell r="A49" t="str">
            <v>SHORT_TERM_DEBT</v>
          </cell>
          <cell r="C49">
            <v>201106</v>
          </cell>
          <cell r="D49">
            <v>1.324313677E-2</v>
          </cell>
        </row>
        <row r="50">
          <cell r="A50" t="str">
            <v>LONG_TERM_DEBT</v>
          </cell>
          <cell r="C50">
            <v>201109</v>
          </cell>
          <cell r="D50">
            <v>5.3057606510000001E-2</v>
          </cell>
        </row>
        <row r="51">
          <cell r="A51" t="str">
            <v>SHORT_TERM_DEBT</v>
          </cell>
          <cell r="C51">
            <v>201110</v>
          </cell>
          <cell r="D51">
            <v>1.5352259970000001E-2</v>
          </cell>
        </row>
        <row r="52">
          <cell r="A52" t="str">
            <v>CUSTOMER_DEPOSITS</v>
          </cell>
          <cell r="C52">
            <v>201111</v>
          </cell>
          <cell r="D52">
            <v>5.6188974609999998E-2</v>
          </cell>
        </row>
        <row r="53">
          <cell r="A53" t="str">
            <v>DEFERRED_INCOME_TAX</v>
          </cell>
          <cell r="C53">
            <v>201201</v>
          </cell>
          <cell r="D53">
            <v>0</v>
          </cell>
        </row>
        <row r="54">
          <cell r="A54" t="str">
            <v>SHORT_TERM_DEBT</v>
          </cell>
          <cell r="C54">
            <v>201201</v>
          </cell>
          <cell r="D54">
            <v>1.421939035E-2</v>
          </cell>
        </row>
        <row r="55">
          <cell r="A55" t="str">
            <v>PREFERRED_STOCK</v>
          </cell>
          <cell r="C55">
            <v>201202</v>
          </cell>
          <cell r="D55">
            <v>0</v>
          </cell>
        </row>
        <row r="56">
          <cell r="A56" t="str">
            <v>COMMON_EQUITY</v>
          </cell>
          <cell r="C56">
            <v>201204</v>
          </cell>
          <cell r="D56">
            <v>0.1</v>
          </cell>
        </row>
        <row r="57">
          <cell r="A57" t="str">
            <v>DEFERRED_INCOME_TAX</v>
          </cell>
          <cell r="C57">
            <v>201209</v>
          </cell>
          <cell r="D57">
            <v>0</v>
          </cell>
        </row>
        <row r="58">
          <cell r="A58" t="str">
            <v>COMMON_EQUITY</v>
          </cell>
          <cell r="C58">
            <v>201210</v>
          </cell>
          <cell r="D58">
            <v>0.1</v>
          </cell>
        </row>
        <row r="59">
          <cell r="A59" t="str">
            <v>LONG_TERM_DEBT</v>
          </cell>
          <cell r="C59">
            <v>201210</v>
          </cell>
          <cell r="D59">
            <v>5.1778912429999997E-2</v>
          </cell>
        </row>
        <row r="60">
          <cell r="A60" t="str">
            <v>LONG_TERM_DEBT</v>
          </cell>
          <cell r="C60">
            <v>201211</v>
          </cell>
          <cell r="D60">
            <v>5.168134387E-2</v>
          </cell>
        </row>
        <row r="61">
          <cell r="A61" t="str">
            <v>PREFERRED_STOCK</v>
          </cell>
          <cell r="C61">
            <v>201212</v>
          </cell>
          <cell r="D61">
            <v>0</v>
          </cell>
        </row>
        <row r="62">
          <cell r="A62" t="str">
            <v>PREFERRED_STOCK</v>
          </cell>
          <cell r="C62">
            <v>201301</v>
          </cell>
          <cell r="D62">
            <v>0</v>
          </cell>
        </row>
        <row r="63">
          <cell r="A63" t="str">
            <v>PREFERRED_STOCK</v>
          </cell>
          <cell r="C63">
            <v>201302</v>
          </cell>
          <cell r="D63">
            <v>0</v>
          </cell>
        </row>
        <row r="64">
          <cell r="A64" t="str">
            <v>COMMON_EQUITY</v>
          </cell>
          <cell r="C64">
            <v>201303</v>
          </cell>
          <cell r="D64">
            <v>0.105</v>
          </cell>
        </row>
        <row r="65">
          <cell r="A65" t="str">
            <v>LONG_TERM_DEBT</v>
          </cell>
          <cell r="C65">
            <v>201303</v>
          </cell>
          <cell r="D65">
            <v>5.0444371670000002E-2</v>
          </cell>
        </row>
        <row r="66">
          <cell r="A66" t="str">
            <v>SHORT_TERM_DEBT</v>
          </cell>
          <cell r="C66">
            <v>201305</v>
          </cell>
          <cell r="D66">
            <v>1.8329336040000001E-2</v>
          </cell>
        </row>
        <row r="67">
          <cell r="A67" t="str">
            <v>CUSTOMER_DEPOSITS</v>
          </cell>
          <cell r="C67">
            <v>201306</v>
          </cell>
          <cell r="D67">
            <v>2.4488892719999999E-2</v>
          </cell>
        </row>
        <row r="68">
          <cell r="A68" t="str">
            <v>DEFERRED_INCOME_TAX</v>
          </cell>
          <cell r="C68">
            <v>201306</v>
          </cell>
          <cell r="D68">
            <v>0</v>
          </cell>
        </row>
        <row r="69">
          <cell r="A69" t="str">
            <v>PREFERRED_STOCK</v>
          </cell>
          <cell r="C69">
            <v>201102</v>
          </cell>
          <cell r="D69">
            <v>0</v>
          </cell>
        </row>
        <row r="70">
          <cell r="A70" t="str">
            <v>SHORT_TERM_DEBT</v>
          </cell>
          <cell r="C70">
            <v>201103</v>
          </cell>
          <cell r="D70">
            <v>1.119777682E-2</v>
          </cell>
        </row>
        <row r="71">
          <cell r="A71" t="str">
            <v>DEFERRED_INCOME_TAX</v>
          </cell>
          <cell r="C71">
            <v>201104</v>
          </cell>
          <cell r="D71">
            <v>0</v>
          </cell>
        </row>
        <row r="72">
          <cell r="A72" t="str">
            <v>COMMON_EQUITY</v>
          </cell>
          <cell r="C72">
            <v>201106</v>
          </cell>
          <cell r="D72">
            <v>0.1</v>
          </cell>
        </row>
        <row r="73">
          <cell r="A73" t="str">
            <v>CUSTOMER_DEPOSITS</v>
          </cell>
          <cell r="C73">
            <v>201109</v>
          </cell>
          <cell r="D73">
            <v>5.6375629109999999E-2</v>
          </cell>
        </row>
        <row r="74">
          <cell r="A74" t="str">
            <v>INVESTMENT_TAX_CREDITS</v>
          </cell>
          <cell r="C74">
            <v>201110</v>
          </cell>
          <cell r="D74">
            <v>8.2058638429999997E-2</v>
          </cell>
        </row>
        <row r="75">
          <cell r="A75" t="str">
            <v>CUSTOMER_DEPOSITS</v>
          </cell>
          <cell r="C75">
            <v>201112</v>
          </cell>
          <cell r="D75">
            <v>5.6181188819999998E-2</v>
          </cell>
        </row>
        <row r="76">
          <cell r="A76" t="str">
            <v>SHORT_TERM_DEBT</v>
          </cell>
          <cell r="C76">
            <v>201112</v>
          </cell>
          <cell r="D76">
            <v>1.4914016360000001E-2</v>
          </cell>
        </row>
        <row r="77">
          <cell r="A77" t="str">
            <v>SHORT_TERM_DEBT</v>
          </cell>
          <cell r="C77">
            <v>201204</v>
          </cell>
          <cell r="D77">
            <v>1.382467922E-2</v>
          </cell>
        </row>
        <row r="78">
          <cell r="A78" t="str">
            <v>COMMON_EQUITY</v>
          </cell>
          <cell r="C78">
            <v>201206</v>
          </cell>
          <cell r="D78">
            <v>0.1</v>
          </cell>
        </row>
        <row r="79">
          <cell r="A79" t="str">
            <v>SHORT_TERM_DEBT</v>
          </cell>
          <cell r="C79">
            <v>201207</v>
          </cell>
          <cell r="D79">
            <v>1.5532261509999999E-2</v>
          </cell>
        </row>
        <row r="80">
          <cell r="A80" t="str">
            <v>INVESTMENT_TAX_CREDITS</v>
          </cell>
          <cell r="C80">
            <v>201210</v>
          </cell>
          <cell r="D80">
            <v>8.1419614589999995E-2</v>
          </cell>
        </row>
        <row r="81">
          <cell r="A81" t="str">
            <v>CUSTOMER_DEPOSITS</v>
          </cell>
          <cell r="C81">
            <v>201211</v>
          </cell>
          <cell r="D81">
            <v>4.7231689950000003E-2</v>
          </cell>
        </row>
        <row r="82">
          <cell r="A82" t="str">
            <v>PREFERRED_STOCK</v>
          </cell>
          <cell r="C82">
            <v>201211</v>
          </cell>
          <cell r="D82">
            <v>0</v>
          </cell>
        </row>
        <row r="83">
          <cell r="A83" t="str">
            <v>CUSTOMER_DEPOSITS</v>
          </cell>
          <cell r="C83">
            <v>201212</v>
          </cell>
          <cell r="D83">
            <v>4.3829483830000002E-2</v>
          </cell>
        </row>
        <row r="84">
          <cell r="A84" t="str">
            <v>COMMON_EQUITY</v>
          </cell>
          <cell r="C84">
            <v>201302</v>
          </cell>
          <cell r="D84">
            <v>0.105</v>
          </cell>
        </row>
        <row r="85">
          <cell r="A85" t="str">
            <v>CUSTOMER_DEPOSITS</v>
          </cell>
          <cell r="C85">
            <v>201304</v>
          </cell>
          <cell r="D85">
            <v>3.1287685910000002E-2</v>
          </cell>
        </row>
        <row r="86">
          <cell r="A86" t="str">
            <v>PREFERRED_STOCK</v>
          </cell>
          <cell r="C86">
            <v>201304</v>
          </cell>
          <cell r="D86">
            <v>0</v>
          </cell>
        </row>
        <row r="87">
          <cell r="A87" t="str">
            <v>PREFERRED_STOCK</v>
          </cell>
          <cell r="C87">
            <v>201306</v>
          </cell>
          <cell r="D87">
            <v>0</v>
          </cell>
        </row>
        <row r="88">
          <cell r="A88" t="str">
            <v>LONG_TERM_DEBT</v>
          </cell>
          <cell r="C88">
            <v>201307</v>
          </cell>
          <cell r="D88">
            <v>4.9321474519999998E-2</v>
          </cell>
        </row>
        <row r="89">
          <cell r="A89" t="str">
            <v>DEFERRED_INCOME_TAX</v>
          </cell>
          <cell r="C89">
            <v>201308</v>
          </cell>
          <cell r="D89">
            <v>0</v>
          </cell>
        </row>
        <row r="90">
          <cell r="A90" t="str">
            <v>DEFERRED_INCOME_TAX</v>
          </cell>
          <cell r="C90">
            <v>201310</v>
          </cell>
          <cell r="D90">
            <v>0</v>
          </cell>
        </row>
        <row r="91">
          <cell r="A91" t="str">
            <v>COMMON_EQUITY</v>
          </cell>
          <cell r="C91">
            <v>201311</v>
          </cell>
          <cell r="D91">
            <v>0.105</v>
          </cell>
        </row>
        <row r="92">
          <cell r="A92" t="str">
            <v>DEFERRED_INCOME_TAX</v>
          </cell>
          <cell r="C92">
            <v>201311</v>
          </cell>
          <cell r="D92">
            <v>0</v>
          </cell>
        </row>
        <row r="93">
          <cell r="A93" t="str">
            <v>INVESTMENT_TAX_CREDITS</v>
          </cell>
          <cell r="C93">
            <v>201101</v>
          </cell>
          <cell r="D93">
            <v>8.2023956920000002E-2</v>
          </cell>
        </row>
        <row r="94">
          <cell r="A94" t="str">
            <v>CUSTOMER_DEPOSITS</v>
          </cell>
          <cell r="C94">
            <v>201102</v>
          </cell>
          <cell r="D94">
            <v>5.5134276849999997E-2</v>
          </cell>
        </row>
        <row r="95">
          <cell r="A95" t="str">
            <v>COMMON_EQUITY</v>
          </cell>
          <cell r="C95">
            <v>201105</v>
          </cell>
          <cell r="D95">
            <v>0.1</v>
          </cell>
        </row>
        <row r="96">
          <cell r="A96" t="str">
            <v>LONG_TERM_DEBT</v>
          </cell>
          <cell r="C96">
            <v>201107</v>
          </cell>
          <cell r="D96">
            <v>5.2990549909999997E-2</v>
          </cell>
        </row>
        <row r="97">
          <cell r="A97" t="str">
            <v>PREFERRED_STOCK</v>
          </cell>
          <cell r="C97">
            <v>201107</v>
          </cell>
          <cell r="D97">
            <v>0</v>
          </cell>
        </row>
        <row r="98">
          <cell r="A98" t="str">
            <v>COMMON_EQUITY</v>
          </cell>
          <cell r="C98">
            <v>201108</v>
          </cell>
          <cell r="D98">
            <v>0.1</v>
          </cell>
        </row>
        <row r="99">
          <cell r="A99" t="str">
            <v>DEFERRED_INCOME_TAX</v>
          </cell>
          <cell r="C99">
            <v>201108</v>
          </cell>
          <cell r="D99">
            <v>0</v>
          </cell>
        </row>
        <row r="100">
          <cell r="A100" t="str">
            <v>DEFERRED_INCOME_TAX</v>
          </cell>
          <cell r="C100">
            <v>201109</v>
          </cell>
          <cell r="D100">
            <v>0</v>
          </cell>
        </row>
        <row r="101">
          <cell r="A101" t="str">
            <v>PREFERRED_STOCK</v>
          </cell>
          <cell r="C101">
            <v>201109</v>
          </cell>
          <cell r="D101">
            <v>0</v>
          </cell>
        </row>
        <row r="102">
          <cell r="A102" t="str">
            <v>PREFERRED_STOCK</v>
          </cell>
          <cell r="C102">
            <v>201111</v>
          </cell>
          <cell r="D102">
            <v>0</v>
          </cell>
        </row>
        <row r="103">
          <cell r="A103" t="str">
            <v>SHORT_TERM_DEBT</v>
          </cell>
          <cell r="C103">
            <v>201202</v>
          </cell>
          <cell r="D103">
            <v>1.512082702E-2</v>
          </cell>
        </row>
        <row r="104">
          <cell r="A104" t="str">
            <v>INVESTMENT_TAX_CREDITS</v>
          </cell>
          <cell r="C104">
            <v>201203</v>
          </cell>
          <cell r="D104">
            <v>8.1793802329999998E-2</v>
          </cell>
        </row>
        <row r="105">
          <cell r="A105" t="str">
            <v>PREFERRED_STOCK</v>
          </cell>
          <cell r="C105">
            <v>201203</v>
          </cell>
          <cell r="D105">
            <v>0</v>
          </cell>
        </row>
        <row r="106">
          <cell r="A106" t="str">
            <v>CUSTOMER_DEPOSITS</v>
          </cell>
          <cell r="C106">
            <v>201204</v>
          </cell>
          <cell r="D106">
            <v>5.9786429019999997E-2</v>
          </cell>
        </row>
        <row r="107">
          <cell r="A107" t="str">
            <v>DEFERRED_INCOME_TAX</v>
          </cell>
          <cell r="C107">
            <v>201204</v>
          </cell>
          <cell r="D107">
            <v>0</v>
          </cell>
        </row>
        <row r="108">
          <cell r="A108" t="str">
            <v>LONG_TERM_DEBT</v>
          </cell>
          <cell r="C108">
            <v>201204</v>
          </cell>
          <cell r="D108">
            <v>5.2553200719999998E-2</v>
          </cell>
        </row>
        <row r="109">
          <cell r="A109" t="str">
            <v>INVESTMENT_TAX_CREDITS</v>
          </cell>
          <cell r="C109">
            <v>201205</v>
          </cell>
          <cell r="D109">
            <v>8.1698965129999995E-2</v>
          </cell>
        </row>
        <row r="110">
          <cell r="A110" t="str">
            <v>CUSTOMER_DEPOSITS</v>
          </cell>
          <cell r="C110">
            <v>201206</v>
          </cell>
          <cell r="D110">
            <v>6.0032909410000002E-2</v>
          </cell>
        </row>
        <row r="111">
          <cell r="A111" t="str">
            <v>COMMON_EQUITY</v>
          </cell>
          <cell r="C111">
            <v>201207</v>
          </cell>
          <cell r="D111">
            <v>0.1</v>
          </cell>
        </row>
        <row r="112">
          <cell r="A112" t="str">
            <v>COMMON_EQUITY</v>
          </cell>
          <cell r="C112">
            <v>201208</v>
          </cell>
          <cell r="D112">
            <v>0.1</v>
          </cell>
        </row>
        <row r="113">
          <cell r="A113" t="str">
            <v>PREFERRED_STOCK</v>
          </cell>
          <cell r="C113">
            <v>201208</v>
          </cell>
          <cell r="D113">
            <v>0</v>
          </cell>
        </row>
        <row r="114">
          <cell r="A114" t="str">
            <v>LONG_TERM_DEBT</v>
          </cell>
          <cell r="C114">
            <v>201209</v>
          </cell>
          <cell r="D114">
            <v>5.1850523769999997E-2</v>
          </cell>
        </row>
        <row r="115">
          <cell r="A115" t="str">
            <v>DEFERRED_INCOME_TAX</v>
          </cell>
          <cell r="C115">
            <v>201211</v>
          </cell>
          <cell r="D115">
            <v>0</v>
          </cell>
        </row>
        <row r="116">
          <cell r="A116" t="str">
            <v>SHORT_TERM_DEBT</v>
          </cell>
          <cell r="C116">
            <v>201211</v>
          </cell>
          <cell r="D116">
            <v>1.63768291E-2</v>
          </cell>
        </row>
        <row r="117">
          <cell r="A117" t="str">
            <v>INVESTMENT_TAX_CREDITS</v>
          </cell>
          <cell r="C117">
            <v>201212</v>
          </cell>
          <cell r="D117">
            <v>8.1065338579999993E-2</v>
          </cell>
        </row>
        <row r="118">
          <cell r="A118" t="str">
            <v>LONG_TERM_DEBT</v>
          </cell>
          <cell r="C118">
            <v>201212</v>
          </cell>
          <cell r="D118">
            <v>5.1121501870000002E-2</v>
          </cell>
        </row>
        <row r="119">
          <cell r="A119" t="str">
            <v>SHORT_TERM_DEBT</v>
          </cell>
          <cell r="C119">
            <v>201212</v>
          </cell>
          <cell r="D119">
            <v>1.7955461200000002E-2</v>
          </cell>
        </row>
        <row r="120">
          <cell r="A120" t="str">
            <v>INVESTMENT_TAX_CREDITS</v>
          </cell>
          <cell r="C120">
            <v>201302</v>
          </cell>
          <cell r="D120">
            <v>8.3969985149999996E-2</v>
          </cell>
        </row>
        <row r="121">
          <cell r="A121" t="str">
            <v>PREFERRED_STOCK</v>
          </cell>
          <cell r="C121">
            <v>201303</v>
          </cell>
          <cell r="D121">
            <v>0</v>
          </cell>
        </row>
        <row r="122">
          <cell r="A122" t="str">
            <v>SHORT_TERM_DEBT</v>
          </cell>
          <cell r="C122">
            <v>201303</v>
          </cell>
          <cell r="D122">
            <v>1.684063949E-2</v>
          </cell>
        </row>
        <row r="123">
          <cell r="A123" t="str">
            <v>INVESTMENT_TAX_CREDITS</v>
          </cell>
          <cell r="C123">
            <v>201304</v>
          </cell>
          <cell r="D123">
            <v>8.3774459499999995E-2</v>
          </cell>
        </row>
        <row r="124">
          <cell r="A124" t="str">
            <v>LONG_TERM_DEBT</v>
          </cell>
          <cell r="C124">
            <v>201304</v>
          </cell>
          <cell r="D124">
            <v>5.0168343849999998E-2</v>
          </cell>
        </row>
        <row r="125">
          <cell r="A125" t="str">
            <v>INVESTMENT_TAX_CREDITS</v>
          </cell>
          <cell r="C125">
            <v>201305</v>
          </cell>
          <cell r="D125">
            <v>8.3644743019999995E-2</v>
          </cell>
        </row>
        <row r="126">
          <cell r="A126" t="str">
            <v>DEFERRED_INCOME_TAX</v>
          </cell>
          <cell r="C126">
            <v>201307</v>
          </cell>
          <cell r="D126">
            <v>0</v>
          </cell>
        </row>
        <row r="127">
          <cell r="A127" t="str">
            <v>COMMON_EQUITY</v>
          </cell>
          <cell r="C127">
            <v>201309</v>
          </cell>
          <cell r="D127">
            <v>0.105</v>
          </cell>
        </row>
        <row r="128">
          <cell r="A128" t="str">
            <v>CUSTOMER_DEPOSITS</v>
          </cell>
          <cell r="C128">
            <v>201309</v>
          </cell>
          <cell r="D128">
            <v>2.1026868390000002E-2</v>
          </cell>
        </row>
        <row r="129">
          <cell r="A129" t="str">
            <v>CUSTOMER_DEPOSITS</v>
          </cell>
          <cell r="C129">
            <v>201311</v>
          </cell>
          <cell r="D129">
            <v>2.0635495359999999E-2</v>
          </cell>
        </row>
        <row r="130">
          <cell r="A130" t="str">
            <v>DEFERRED_INCOME_TAX</v>
          </cell>
          <cell r="C130">
            <v>201101</v>
          </cell>
          <cell r="D130">
            <v>0</v>
          </cell>
        </row>
        <row r="131">
          <cell r="A131" t="str">
            <v>CUSTOMER_DEPOSITS</v>
          </cell>
          <cell r="C131">
            <v>201103</v>
          </cell>
          <cell r="D131">
            <v>5.5157385369999999E-2</v>
          </cell>
        </row>
        <row r="132">
          <cell r="A132" t="str">
            <v>LONG_TERM_DEBT</v>
          </cell>
          <cell r="C132">
            <v>201103</v>
          </cell>
          <cell r="D132">
            <v>5.3007719969999999E-2</v>
          </cell>
        </row>
        <row r="133">
          <cell r="A133" t="str">
            <v>COMMON_EQUITY</v>
          </cell>
          <cell r="C133">
            <v>201104</v>
          </cell>
          <cell r="D133">
            <v>0.1</v>
          </cell>
        </row>
        <row r="134">
          <cell r="A134" t="str">
            <v>CUSTOMER_DEPOSITS</v>
          </cell>
          <cell r="C134">
            <v>201105</v>
          </cell>
          <cell r="D134">
            <v>5.5056674960000003E-2</v>
          </cell>
        </row>
        <row r="135">
          <cell r="A135" t="str">
            <v>SHORT_TERM_DEBT</v>
          </cell>
          <cell r="C135">
            <v>201105</v>
          </cell>
          <cell r="D135">
            <v>1.306971118E-2</v>
          </cell>
        </row>
        <row r="136">
          <cell r="A136" t="str">
            <v>INVESTMENT_TAX_CREDITS</v>
          </cell>
          <cell r="C136">
            <v>201106</v>
          </cell>
          <cell r="D136">
            <v>8.2047677269999994E-2</v>
          </cell>
        </row>
        <row r="137">
          <cell r="A137" t="str">
            <v>DEFERRED_INCOME_TAX</v>
          </cell>
          <cell r="C137">
            <v>201107</v>
          </cell>
          <cell r="D137">
            <v>0</v>
          </cell>
        </row>
        <row r="138">
          <cell r="A138" t="str">
            <v>INVESTMENT_TAX_CREDITS</v>
          </cell>
          <cell r="C138">
            <v>201107</v>
          </cell>
          <cell r="D138">
            <v>8.2053422419999994E-2</v>
          </cell>
        </row>
        <row r="139">
          <cell r="A139" t="str">
            <v>PREFERRED_STOCK</v>
          </cell>
          <cell r="C139">
            <v>201108</v>
          </cell>
          <cell r="D139">
            <v>0</v>
          </cell>
        </row>
        <row r="140">
          <cell r="A140" t="str">
            <v>SHORT_TERM_DEBT</v>
          </cell>
          <cell r="C140">
            <v>201108</v>
          </cell>
          <cell r="D140">
            <v>1.574217248E-2</v>
          </cell>
        </row>
        <row r="141">
          <cell r="A141" t="str">
            <v>COMMON_EQUITY</v>
          </cell>
          <cell r="C141">
            <v>201109</v>
          </cell>
          <cell r="D141">
            <v>0.1</v>
          </cell>
        </row>
        <row r="142">
          <cell r="A142" t="str">
            <v>COMMON_EQUITY</v>
          </cell>
          <cell r="C142">
            <v>201110</v>
          </cell>
          <cell r="D142">
            <v>0.1</v>
          </cell>
        </row>
        <row r="143">
          <cell r="A143" t="str">
            <v>CUSTOMER_DEPOSITS</v>
          </cell>
          <cell r="C143">
            <v>201110</v>
          </cell>
          <cell r="D143">
            <v>5.6250208560000001E-2</v>
          </cell>
        </row>
        <row r="144">
          <cell r="A144" t="str">
            <v>DEFERRED_INCOME_TAX</v>
          </cell>
          <cell r="C144">
            <v>201110</v>
          </cell>
          <cell r="D144">
            <v>0</v>
          </cell>
        </row>
        <row r="145">
          <cell r="A145" t="str">
            <v>LONG_TERM_DEBT</v>
          </cell>
          <cell r="C145">
            <v>201111</v>
          </cell>
          <cell r="D145">
            <v>5.306897336E-2</v>
          </cell>
        </row>
        <row r="146">
          <cell r="A146" t="str">
            <v>DEFERRED_INCOME_TAX</v>
          </cell>
          <cell r="C146">
            <v>201112</v>
          </cell>
          <cell r="D146">
            <v>0</v>
          </cell>
        </row>
        <row r="147">
          <cell r="A147" t="str">
            <v>CUSTOMER_DEPOSITS</v>
          </cell>
          <cell r="C147">
            <v>201201</v>
          </cell>
          <cell r="D147">
            <v>6.0382564710000003E-2</v>
          </cell>
        </row>
        <row r="148">
          <cell r="A148" t="str">
            <v>INVESTMENT_TAX_CREDITS</v>
          </cell>
          <cell r="C148">
            <v>201201</v>
          </cell>
          <cell r="D148">
            <v>8.1816462170000007E-2</v>
          </cell>
        </row>
        <row r="149">
          <cell r="A149" t="str">
            <v>CUSTOMER_DEPOSITS</v>
          </cell>
          <cell r="C149">
            <v>201203</v>
          </cell>
          <cell r="D149">
            <v>6.0429279410000002E-2</v>
          </cell>
        </row>
        <row r="150">
          <cell r="A150" t="str">
            <v>CUSTOMER_DEPOSITS</v>
          </cell>
          <cell r="C150">
            <v>201207</v>
          </cell>
          <cell r="D150">
            <v>5.9157328680000003E-2</v>
          </cell>
        </row>
        <row r="151">
          <cell r="A151" t="str">
            <v>SHORT_TERM_DEBT</v>
          </cell>
          <cell r="C151">
            <v>201209</v>
          </cell>
          <cell r="D151">
            <v>1.5084994799999999E-2</v>
          </cell>
        </row>
        <row r="152">
          <cell r="A152" t="str">
            <v>CUSTOMER_DEPOSITS</v>
          </cell>
          <cell r="C152">
            <v>201301</v>
          </cell>
          <cell r="D152">
            <v>4.0953874000000001E-2</v>
          </cell>
        </row>
        <row r="153">
          <cell r="A153" t="str">
            <v>INVESTMENT_TAX_CREDITS</v>
          </cell>
          <cell r="C153">
            <v>201301</v>
          </cell>
          <cell r="D153">
            <v>8.4027977389999994E-2</v>
          </cell>
        </row>
        <row r="154">
          <cell r="A154" t="str">
            <v>COMMON_EQUITY</v>
          </cell>
          <cell r="C154">
            <v>201304</v>
          </cell>
          <cell r="D154">
            <v>0.105</v>
          </cell>
        </row>
        <row r="155">
          <cell r="A155" t="str">
            <v>DEFERRED_INCOME_TAX</v>
          </cell>
          <cell r="C155">
            <v>201304</v>
          </cell>
          <cell r="D155">
            <v>0</v>
          </cell>
        </row>
        <row r="156">
          <cell r="A156" t="str">
            <v>DEFERRED_INCOME_TAX</v>
          </cell>
          <cell r="C156">
            <v>201305</v>
          </cell>
          <cell r="D156">
            <v>0</v>
          </cell>
        </row>
        <row r="157">
          <cell r="A157" t="str">
            <v>COMMON_EQUITY</v>
          </cell>
          <cell r="C157">
            <v>201306</v>
          </cell>
          <cell r="D157">
            <v>0.105</v>
          </cell>
        </row>
        <row r="158">
          <cell r="A158" t="str">
            <v>INVESTMENT_TAX_CREDITS</v>
          </cell>
          <cell r="C158">
            <v>201307</v>
          </cell>
          <cell r="D158">
            <v>8.3446330449999995E-2</v>
          </cell>
        </row>
        <row r="159">
          <cell r="A159" t="str">
            <v>PREFERRED_STOCK</v>
          </cell>
          <cell r="C159">
            <v>201308</v>
          </cell>
          <cell r="D159">
            <v>0</v>
          </cell>
        </row>
        <row r="160">
          <cell r="A160" t="str">
            <v>CUSTOMER_DEPOSITS</v>
          </cell>
          <cell r="C160">
            <v>201310</v>
          </cell>
          <cell r="D160">
            <v>2.0822681440000001E-2</v>
          </cell>
        </row>
        <row r="161">
          <cell r="A161" t="str">
            <v>COMMON_EQUITY</v>
          </cell>
          <cell r="C161">
            <v>201101</v>
          </cell>
          <cell r="D161">
            <v>0.1</v>
          </cell>
        </row>
        <row r="162">
          <cell r="A162" t="str">
            <v>DEFERRED_INCOME_TAX</v>
          </cell>
          <cell r="C162">
            <v>201103</v>
          </cell>
          <cell r="D162">
            <v>0</v>
          </cell>
        </row>
        <row r="163">
          <cell r="A163" t="str">
            <v>PREFERRED_STOCK</v>
          </cell>
          <cell r="C163">
            <v>201103</v>
          </cell>
          <cell r="D163">
            <v>0</v>
          </cell>
        </row>
        <row r="164">
          <cell r="A164" t="str">
            <v>INVESTMENT_TAX_CREDITS</v>
          </cell>
          <cell r="C164">
            <v>201104</v>
          </cell>
          <cell r="D164">
            <v>8.2015488649999996E-2</v>
          </cell>
        </row>
        <row r="165">
          <cell r="A165" t="str">
            <v>INVESTMENT_TAX_CREDITS</v>
          </cell>
          <cell r="C165">
            <v>201105</v>
          </cell>
          <cell r="D165">
            <v>8.2064583469999994E-2</v>
          </cell>
        </row>
        <row r="166">
          <cell r="A166" t="str">
            <v>LONG_TERM_DEBT</v>
          </cell>
          <cell r="C166">
            <v>201106</v>
          </cell>
          <cell r="D166">
            <v>5.2988835149999997E-2</v>
          </cell>
        </row>
        <row r="167">
          <cell r="A167" t="str">
            <v>CUSTOMER_DEPOSITS</v>
          </cell>
          <cell r="C167">
            <v>201107</v>
          </cell>
          <cell r="D167">
            <v>5.6057682099999999E-2</v>
          </cell>
        </row>
        <row r="168">
          <cell r="A168" t="str">
            <v>SHORT_TERM_DEBT</v>
          </cell>
          <cell r="C168">
            <v>201109</v>
          </cell>
          <cell r="D168">
            <v>1.5954465420000001E-2</v>
          </cell>
        </row>
        <row r="169">
          <cell r="A169" t="str">
            <v>DEFERRED_INCOME_TAX</v>
          </cell>
          <cell r="C169">
            <v>201111</v>
          </cell>
          <cell r="D169">
            <v>0</v>
          </cell>
        </row>
        <row r="170">
          <cell r="A170" t="str">
            <v>LONG_TERM_DEBT</v>
          </cell>
          <cell r="C170">
            <v>201112</v>
          </cell>
          <cell r="D170">
            <v>5.2704998140000001E-2</v>
          </cell>
        </row>
        <row r="171">
          <cell r="A171" t="str">
            <v>LONG_TERM_DEBT</v>
          </cell>
          <cell r="C171">
            <v>201201</v>
          </cell>
          <cell r="D171">
            <v>5.2638197900000003E-2</v>
          </cell>
        </row>
        <row r="172">
          <cell r="A172" t="str">
            <v>INVESTMENT_TAX_CREDITS</v>
          </cell>
          <cell r="C172">
            <v>201202</v>
          </cell>
          <cell r="D172">
            <v>8.1798646249999996E-2</v>
          </cell>
        </row>
        <row r="173">
          <cell r="A173" t="str">
            <v>LONG_TERM_DEBT</v>
          </cell>
          <cell r="C173">
            <v>201202</v>
          </cell>
          <cell r="D173">
            <v>5.2556369610000001E-2</v>
          </cell>
        </row>
        <row r="174">
          <cell r="A174" t="str">
            <v>INVESTMENT_TAX_CREDITS</v>
          </cell>
          <cell r="C174">
            <v>201204</v>
          </cell>
          <cell r="D174">
            <v>8.1834335790000004E-2</v>
          </cell>
        </row>
        <row r="175">
          <cell r="A175" t="str">
            <v>COMMON_EQUITY</v>
          </cell>
          <cell r="C175">
            <v>201205</v>
          </cell>
          <cell r="D175">
            <v>0.1</v>
          </cell>
        </row>
        <row r="176">
          <cell r="A176" t="str">
            <v>CUSTOMER_DEPOSITS</v>
          </cell>
          <cell r="C176">
            <v>201205</v>
          </cell>
          <cell r="D176">
            <v>6.004389693E-2</v>
          </cell>
        </row>
        <row r="177">
          <cell r="A177" t="str">
            <v>DEFERRED_INCOME_TAX</v>
          </cell>
          <cell r="C177">
            <v>201207</v>
          </cell>
          <cell r="D177">
            <v>0</v>
          </cell>
        </row>
        <row r="178">
          <cell r="A178" t="str">
            <v>CUSTOMER_DEPOSITS</v>
          </cell>
          <cell r="C178">
            <v>201208</v>
          </cell>
          <cell r="D178">
            <v>5.660294062E-2</v>
          </cell>
        </row>
        <row r="179">
          <cell r="A179" t="str">
            <v>INVESTMENT_TAX_CREDITS</v>
          </cell>
          <cell r="C179">
            <v>201208</v>
          </cell>
          <cell r="D179">
            <v>8.1521379640000002E-2</v>
          </cell>
        </row>
        <row r="180">
          <cell r="A180" t="str">
            <v>COMMON_EQUITY</v>
          </cell>
          <cell r="C180">
            <v>201209</v>
          </cell>
          <cell r="D180">
            <v>0.1</v>
          </cell>
        </row>
        <row r="181">
          <cell r="A181" t="str">
            <v>PREFERRED_STOCK</v>
          </cell>
          <cell r="C181">
            <v>201209</v>
          </cell>
          <cell r="D181">
            <v>0</v>
          </cell>
        </row>
        <row r="182">
          <cell r="A182" t="str">
            <v>COMMON_EQUITY</v>
          </cell>
          <cell r="C182">
            <v>201212</v>
          </cell>
          <cell r="D182">
            <v>0.1</v>
          </cell>
        </row>
        <row r="183">
          <cell r="A183" t="str">
            <v>DEFERRED_INCOME_TAX</v>
          </cell>
          <cell r="C183">
            <v>201301</v>
          </cell>
          <cell r="D183">
            <v>0</v>
          </cell>
        </row>
        <row r="184">
          <cell r="A184" t="str">
            <v>SHORT_TERM_DEBT</v>
          </cell>
          <cell r="C184">
            <v>201301</v>
          </cell>
          <cell r="D184">
            <v>1.79556006E-2</v>
          </cell>
        </row>
        <row r="185">
          <cell r="A185" t="str">
            <v>SHORT_TERM_DEBT</v>
          </cell>
          <cell r="C185">
            <v>201304</v>
          </cell>
          <cell r="D185">
            <v>1.7053776810000001E-2</v>
          </cell>
        </row>
        <row r="186">
          <cell r="A186" t="str">
            <v>LONG_TERM_DEBT</v>
          </cell>
          <cell r="C186">
            <v>201306</v>
          </cell>
          <cell r="D186">
            <v>4.9588626269999998E-2</v>
          </cell>
        </row>
        <row r="187">
          <cell r="A187" t="str">
            <v>SHORT_TERM_DEBT</v>
          </cell>
          <cell r="C187">
            <v>201307</v>
          </cell>
          <cell r="D187">
            <v>1.8114686040000001E-2</v>
          </cell>
        </row>
        <row r="188">
          <cell r="A188" t="str">
            <v>CUSTOMER_DEPOSITS</v>
          </cell>
          <cell r="C188">
            <v>201308</v>
          </cell>
          <cell r="D188">
            <v>2.1263158899999999E-2</v>
          </cell>
        </row>
        <row r="189">
          <cell r="A189" t="str">
            <v>SHORT_TERM_DEBT</v>
          </cell>
          <cell r="C189">
            <v>201308</v>
          </cell>
          <cell r="D189">
            <v>1.810192318E-2</v>
          </cell>
        </row>
        <row r="190">
          <cell r="A190" t="str">
            <v>DEFERRED_INCOME_TAX</v>
          </cell>
          <cell r="C190">
            <v>201309</v>
          </cell>
          <cell r="D190">
            <v>0</v>
          </cell>
        </row>
        <row r="191">
          <cell r="A191" t="str">
            <v>PREFERRED_STOCK</v>
          </cell>
          <cell r="C191">
            <v>201309</v>
          </cell>
          <cell r="D191">
            <v>0</v>
          </cell>
        </row>
        <row r="192">
          <cell r="A192" t="str">
            <v>INVESTMENT_TAX_CREDITS</v>
          </cell>
          <cell r="C192">
            <v>201310</v>
          </cell>
          <cell r="D192">
            <v>8.2997306899999998E-2</v>
          </cell>
        </row>
        <row r="193">
          <cell r="A193" t="str">
            <v>SHORT_TERM_DEBT</v>
          </cell>
          <cell r="C193">
            <v>201310</v>
          </cell>
          <cell r="D193">
            <v>1.8185417910000001E-2</v>
          </cell>
        </row>
        <row r="194">
          <cell r="A194" t="str">
            <v>PREFERRED_STOCK</v>
          </cell>
          <cell r="C194">
            <v>201311</v>
          </cell>
          <cell r="D194">
            <v>0</v>
          </cell>
        </row>
        <row r="195">
          <cell r="A195" t="str">
            <v>COMMON_EQUITY</v>
          </cell>
          <cell r="C195">
            <v>201102</v>
          </cell>
          <cell r="D195">
            <v>0.1</v>
          </cell>
        </row>
        <row r="196">
          <cell r="A196" t="str">
            <v>COMMON_EQUITY</v>
          </cell>
          <cell r="C196">
            <v>201103</v>
          </cell>
          <cell r="D196">
            <v>0.1</v>
          </cell>
        </row>
        <row r="197">
          <cell r="A197" t="str">
            <v>DEFERRED_INCOME_TAX</v>
          </cell>
          <cell r="C197">
            <v>201105</v>
          </cell>
          <cell r="D197">
            <v>0</v>
          </cell>
        </row>
        <row r="198">
          <cell r="A198" t="str">
            <v>COMMON_EQUITY</v>
          </cell>
          <cell r="C198">
            <v>201107</v>
          </cell>
          <cell r="D198">
            <v>0.1</v>
          </cell>
        </row>
        <row r="199">
          <cell r="A199" t="str">
            <v>SHORT_TERM_DEBT</v>
          </cell>
          <cell r="C199">
            <v>201107</v>
          </cell>
          <cell r="D199">
            <v>1.40434814E-2</v>
          </cell>
        </row>
        <row r="200">
          <cell r="A200" t="str">
            <v>LONG_TERM_DEBT</v>
          </cell>
          <cell r="C200">
            <v>201108</v>
          </cell>
          <cell r="D200">
            <v>5.3033326309999997E-2</v>
          </cell>
        </row>
        <row r="201">
          <cell r="A201" t="str">
            <v>INVESTMENT_TAX_CREDITS</v>
          </cell>
          <cell r="C201">
            <v>201109</v>
          </cell>
          <cell r="D201">
            <v>8.2069937829999995E-2</v>
          </cell>
        </row>
        <row r="202">
          <cell r="A202" t="str">
            <v>COMMON_EQUITY</v>
          </cell>
          <cell r="C202">
            <v>201202</v>
          </cell>
          <cell r="D202">
            <v>0.1</v>
          </cell>
        </row>
        <row r="203">
          <cell r="A203" t="str">
            <v>CUSTOMER_DEPOSITS</v>
          </cell>
          <cell r="C203">
            <v>201202</v>
          </cell>
          <cell r="D203">
            <v>6.050406866E-2</v>
          </cell>
        </row>
        <row r="204">
          <cell r="A204" t="str">
            <v>LONG_TERM_DEBT</v>
          </cell>
          <cell r="C204">
            <v>201203</v>
          </cell>
          <cell r="D204">
            <v>5.250433601E-2</v>
          </cell>
        </row>
        <row r="205">
          <cell r="A205" t="str">
            <v>PREFERRED_STOCK</v>
          </cell>
          <cell r="C205">
            <v>201204</v>
          </cell>
          <cell r="D205">
            <v>0</v>
          </cell>
        </row>
        <row r="206">
          <cell r="A206" t="str">
            <v>PREFERRED_STOCK</v>
          </cell>
          <cell r="C206">
            <v>201205</v>
          </cell>
          <cell r="D206">
            <v>0</v>
          </cell>
        </row>
        <row r="207">
          <cell r="A207" t="str">
            <v>SHORT_TERM_DEBT</v>
          </cell>
          <cell r="C207">
            <v>201206</v>
          </cell>
          <cell r="D207">
            <v>1.493218982E-2</v>
          </cell>
        </row>
        <row r="208">
          <cell r="A208" t="str">
            <v>LONG_TERM_DEBT</v>
          </cell>
          <cell r="C208">
            <v>201207</v>
          </cell>
          <cell r="D208">
            <v>5.2039520620000002E-2</v>
          </cell>
        </row>
        <row r="209">
          <cell r="A209" t="str">
            <v>SHORT_TERM_DEBT</v>
          </cell>
          <cell r="C209">
            <v>201208</v>
          </cell>
          <cell r="D209">
            <v>1.5112827880000001E-2</v>
          </cell>
        </row>
        <row r="210">
          <cell r="A210" t="str">
            <v>CUSTOMER_DEPOSITS</v>
          </cell>
          <cell r="C210">
            <v>201209</v>
          </cell>
          <cell r="D210">
            <v>5.2854102409999999E-2</v>
          </cell>
        </row>
        <row r="211">
          <cell r="A211" t="str">
            <v>INVESTMENT_TAX_CREDITS</v>
          </cell>
          <cell r="C211">
            <v>201211</v>
          </cell>
          <cell r="D211">
            <v>8.1377830809999996E-2</v>
          </cell>
        </row>
        <row r="212">
          <cell r="A212" t="str">
            <v>COMMON_EQUITY</v>
          </cell>
          <cell r="C212">
            <v>201301</v>
          </cell>
          <cell r="D212">
            <v>0.105</v>
          </cell>
        </row>
        <row r="213">
          <cell r="A213" t="str">
            <v>CUSTOMER_DEPOSITS</v>
          </cell>
          <cell r="C213">
            <v>201305</v>
          </cell>
          <cell r="D213">
            <v>2.79622034E-2</v>
          </cell>
        </row>
        <row r="214">
          <cell r="A214" t="str">
            <v>PREFERRED_STOCK</v>
          </cell>
          <cell r="C214">
            <v>201305</v>
          </cell>
          <cell r="D214">
            <v>0</v>
          </cell>
        </row>
        <row r="215">
          <cell r="A215" t="str">
            <v>INVESTMENT_TAX_CREDITS</v>
          </cell>
          <cell r="C215">
            <v>201306</v>
          </cell>
          <cell r="D215">
            <v>8.3581473249999996E-2</v>
          </cell>
        </row>
        <row r="216">
          <cell r="A216" t="str">
            <v>COMMON_EQUITY</v>
          </cell>
          <cell r="C216">
            <v>201307</v>
          </cell>
          <cell r="D216">
            <v>0.105</v>
          </cell>
        </row>
        <row r="217">
          <cell r="A217" t="str">
            <v>CUSTOMER_DEPOSITS</v>
          </cell>
          <cell r="C217">
            <v>201307</v>
          </cell>
          <cell r="D217">
            <v>2.171389239E-2</v>
          </cell>
        </row>
        <row r="218">
          <cell r="A218" t="str">
            <v>PREFERRED_STOCK</v>
          </cell>
          <cell r="C218">
            <v>201307</v>
          </cell>
          <cell r="D218">
            <v>0</v>
          </cell>
        </row>
        <row r="219">
          <cell r="A219" t="str">
            <v>LONG_TERM_DEBT</v>
          </cell>
          <cell r="C219">
            <v>201308</v>
          </cell>
          <cell r="D219">
            <v>4.9055373399999998E-2</v>
          </cell>
        </row>
        <row r="220">
          <cell r="A220" t="str">
            <v>LONG_TERM_DEBT</v>
          </cell>
          <cell r="C220">
            <v>201309</v>
          </cell>
          <cell r="D220">
            <v>4.8789342139999997E-2</v>
          </cell>
        </row>
        <row r="221">
          <cell r="A221" t="str">
            <v>COMMON_EQUITY</v>
          </cell>
          <cell r="C221">
            <v>201310</v>
          </cell>
          <cell r="D221">
            <v>0.105</v>
          </cell>
        </row>
        <row r="222">
          <cell r="A222" t="str">
            <v>LONG_TERM_DEBT</v>
          </cell>
          <cell r="C222">
            <v>201310</v>
          </cell>
          <cell r="D222">
            <v>4.8519722199999997E-2</v>
          </cell>
        </row>
        <row r="223">
          <cell r="A223" t="str">
            <v>PREFERRED_STOCK</v>
          </cell>
          <cell r="C223">
            <v>201101</v>
          </cell>
          <cell r="D223">
            <v>0</v>
          </cell>
        </row>
        <row r="224">
          <cell r="A224" t="str">
            <v>SHORT_TERM_DEBT</v>
          </cell>
          <cell r="C224">
            <v>201101</v>
          </cell>
          <cell r="D224">
            <v>1.0261699690000001E-2</v>
          </cell>
        </row>
        <row r="225">
          <cell r="A225" t="str">
            <v>LONG_TERM_DEBT</v>
          </cell>
          <cell r="C225">
            <v>201102</v>
          </cell>
          <cell r="D225">
            <v>5.297144032E-2</v>
          </cell>
        </row>
        <row r="226">
          <cell r="A226" t="str">
            <v>INVESTMENT_TAX_CREDITS</v>
          </cell>
          <cell r="C226">
            <v>201103</v>
          </cell>
          <cell r="D226">
            <v>8.1977111800000002E-2</v>
          </cell>
        </row>
        <row r="227">
          <cell r="A227" t="str">
            <v>LONG_TERM_DEBT</v>
          </cell>
          <cell r="C227">
            <v>201105</v>
          </cell>
          <cell r="D227">
            <v>5.3045029170000001E-2</v>
          </cell>
        </row>
        <row r="228">
          <cell r="A228" t="str">
            <v>PREFERRED_STOCK</v>
          </cell>
          <cell r="C228">
            <v>201106</v>
          </cell>
          <cell r="D228">
            <v>0</v>
          </cell>
        </row>
        <row r="229">
          <cell r="A229" t="str">
            <v>CUSTOMER_DEPOSITS</v>
          </cell>
          <cell r="C229">
            <v>201108</v>
          </cell>
          <cell r="D229">
            <v>5.5923094249999999E-2</v>
          </cell>
        </row>
        <row r="230">
          <cell r="A230" t="str">
            <v>PREFERRED_STOCK</v>
          </cell>
          <cell r="C230">
            <v>201110</v>
          </cell>
          <cell r="D230">
            <v>0</v>
          </cell>
        </row>
        <row r="231">
          <cell r="A231" t="str">
            <v>COMMON_EQUITY</v>
          </cell>
          <cell r="C231">
            <v>201111</v>
          </cell>
          <cell r="D231">
            <v>0.1</v>
          </cell>
        </row>
        <row r="232">
          <cell r="A232" t="str">
            <v>INVESTMENT_TAX_CREDITS</v>
          </cell>
          <cell r="C232">
            <v>201111</v>
          </cell>
          <cell r="D232">
            <v>8.2075651969999996E-2</v>
          </cell>
        </row>
        <row r="233">
          <cell r="A233" t="str">
            <v>SHORT_TERM_DEBT</v>
          </cell>
          <cell r="C233">
            <v>201111</v>
          </cell>
          <cell r="D233">
            <v>1.5350152969999999E-2</v>
          </cell>
        </row>
        <row r="234">
          <cell r="A234" t="str">
            <v>COMMON_EQUITY</v>
          </cell>
          <cell r="C234">
            <v>201112</v>
          </cell>
          <cell r="D234">
            <v>0.1</v>
          </cell>
        </row>
        <row r="235">
          <cell r="A235" t="str">
            <v>COMMON_EQUITY</v>
          </cell>
          <cell r="C235">
            <v>201201</v>
          </cell>
          <cell r="D235">
            <v>0.1</v>
          </cell>
        </row>
        <row r="236">
          <cell r="A236" t="str">
            <v>DEFERRED_INCOME_TAX</v>
          </cell>
          <cell r="C236">
            <v>201203</v>
          </cell>
          <cell r="D236">
            <v>0</v>
          </cell>
        </row>
        <row r="237">
          <cell r="A237" t="str">
            <v>SHORT_TERM_DEBT</v>
          </cell>
          <cell r="C237">
            <v>201203</v>
          </cell>
          <cell r="D237">
            <v>1.4282853410000001E-2</v>
          </cell>
        </row>
        <row r="238">
          <cell r="A238" t="str">
            <v>DEFERRED_INCOME_TAX</v>
          </cell>
          <cell r="C238">
            <v>201205</v>
          </cell>
          <cell r="D238">
            <v>0</v>
          </cell>
        </row>
        <row r="239">
          <cell r="A239" t="str">
            <v>SHORT_TERM_DEBT</v>
          </cell>
          <cell r="C239">
            <v>201205</v>
          </cell>
          <cell r="D239">
            <v>1.4335718670000001E-2</v>
          </cell>
        </row>
        <row r="240">
          <cell r="A240" t="str">
            <v>LONG_TERM_DEBT</v>
          </cell>
          <cell r="C240">
            <v>201206</v>
          </cell>
          <cell r="D240">
            <v>5.2133259860000003E-2</v>
          </cell>
        </row>
        <row r="241">
          <cell r="A241" t="str">
            <v>PREFERRED_STOCK</v>
          </cell>
          <cell r="C241">
            <v>201207</v>
          </cell>
          <cell r="D241">
            <v>0</v>
          </cell>
        </row>
        <row r="242">
          <cell r="A242" t="str">
            <v>DEFERRED_INCOME_TAX</v>
          </cell>
          <cell r="C242">
            <v>201208</v>
          </cell>
          <cell r="D242">
            <v>0</v>
          </cell>
        </row>
        <row r="243">
          <cell r="A243" t="str">
            <v>LONG_TERM_DEBT</v>
          </cell>
          <cell r="C243">
            <v>201208</v>
          </cell>
          <cell r="D243">
            <v>5.194287106E-2</v>
          </cell>
        </row>
        <row r="244">
          <cell r="A244" t="str">
            <v>INVESTMENT_TAX_CREDITS</v>
          </cell>
          <cell r="C244">
            <v>201209</v>
          </cell>
          <cell r="D244">
            <v>8.1467404820000006E-2</v>
          </cell>
        </row>
        <row r="245">
          <cell r="A245" t="str">
            <v>CUSTOMER_DEPOSITS</v>
          </cell>
          <cell r="C245">
            <v>201210</v>
          </cell>
          <cell r="D245">
            <v>5.0015278810000001E-2</v>
          </cell>
        </row>
        <row r="246">
          <cell r="A246" t="str">
            <v>PREFERRED_STOCK</v>
          </cell>
          <cell r="C246">
            <v>201210</v>
          </cell>
          <cell r="D246">
            <v>0</v>
          </cell>
        </row>
        <row r="247">
          <cell r="A247" t="str">
            <v>COMMON_EQUITY</v>
          </cell>
          <cell r="C247">
            <v>201312</v>
          </cell>
          <cell r="D247">
            <v>0.105</v>
          </cell>
        </row>
        <row r="248">
          <cell r="A248" t="str">
            <v>CUSTOMER_DEPOSITS</v>
          </cell>
          <cell r="C248">
            <v>201312</v>
          </cell>
          <cell r="D248">
            <v>2.0578598159999999E-2</v>
          </cell>
        </row>
        <row r="249">
          <cell r="A249" t="str">
            <v>LONG_TERM_DEBT</v>
          </cell>
          <cell r="C249">
            <v>201312</v>
          </cell>
          <cell r="D249">
            <v>4.7951365849999997E-2</v>
          </cell>
        </row>
        <row r="250">
          <cell r="A250" t="str">
            <v>DEFERRED_INCOME_TAX</v>
          </cell>
          <cell r="C250">
            <v>201312</v>
          </cell>
          <cell r="D250">
            <v>0</v>
          </cell>
        </row>
        <row r="251">
          <cell r="A251" t="str">
            <v>INVESTMENT_TAX_CREDITS</v>
          </cell>
          <cell r="C251">
            <v>201312</v>
          </cell>
          <cell r="D251">
            <v>8.2692467120000002E-2</v>
          </cell>
        </row>
        <row r="252">
          <cell r="A252" t="str">
            <v>PREFERRED_STOCK</v>
          </cell>
          <cell r="C252">
            <v>201312</v>
          </cell>
          <cell r="D252">
            <v>0</v>
          </cell>
        </row>
        <row r="253">
          <cell r="A253" t="str">
            <v>SHORT_TERM_DEBT</v>
          </cell>
          <cell r="C253">
            <v>201312</v>
          </cell>
          <cell r="D253">
            <v>1.8777298469999999E-2</v>
          </cell>
        </row>
        <row r="254">
          <cell r="A254" t="str">
            <v>LONG_TERM_DEBT</v>
          </cell>
          <cell r="C254">
            <v>201401</v>
          </cell>
          <cell r="D254">
            <v>4.782219234E-2</v>
          </cell>
        </row>
        <row r="255">
          <cell r="A255" t="str">
            <v>CUSTOMER_DEPOSITS</v>
          </cell>
          <cell r="C255">
            <v>201401</v>
          </cell>
          <cell r="D255">
            <v>2.0643025539999998E-2</v>
          </cell>
        </row>
        <row r="256">
          <cell r="A256" t="str">
            <v>PREFERRED_STOCK</v>
          </cell>
          <cell r="C256">
            <v>201401</v>
          </cell>
          <cell r="D256">
            <v>0</v>
          </cell>
        </row>
        <row r="257">
          <cell r="A257" t="str">
            <v>SHORT_TERM_DEBT</v>
          </cell>
          <cell r="C257">
            <v>201401</v>
          </cell>
          <cell r="D257">
            <v>1.8778005130000001E-2</v>
          </cell>
        </row>
        <row r="258">
          <cell r="A258" t="str">
            <v>COMMON_EQUITY</v>
          </cell>
          <cell r="C258">
            <v>201401</v>
          </cell>
          <cell r="D258">
            <v>0.105</v>
          </cell>
        </row>
        <row r="259">
          <cell r="A259" t="str">
            <v>INVESTMENT_TAX_CREDITS</v>
          </cell>
          <cell r="C259">
            <v>201401</v>
          </cell>
          <cell r="D259">
            <v>8.2695076919999999E-2</v>
          </cell>
        </row>
        <row r="260">
          <cell r="A260" t="str">
            <v>DEFERRED_INCOME_TAX</v>
          </cell>
          <cell r="C260">
            <v>201401</v>
          </cell>
          <cell r="D260">
            <v>0</v>
          </cell>
        </row>
        <row r="261">
          <cell r="A261" t="str">
            <v>CUSTOMER_DEPOSITS</v>
          </cell>
          <cell r="C261">
            <v>201402</v>
          </cell>
          <cell r="D261">
            <v>2.0613304690000001E-2</v>
          </cell>
        </row>
        <row r="262">
          <cell r="A262" t="str">
            <v>SHORT_TERM_DEBT</v>
          </cell>
          <cell r="C262">
            <v>201402</v>
          </cell>
          <cell r="D262">
            <v>1.9560043530000001E-2</v>
          </cell>
        </row>
        <row r="263">
          <cell r="A263" t="str">
            <v>COMMON_EQUITY</v>
          </cell>
          <cell r="C263">
            <v>201402</v>
          </cell>
          <cell r="D263">
            <v>0.105</v>
          </cell>
        </row>
        <row r="264">
          <cell r="A264" t="str">
            <v>PREFERRED_STOCK</v>
          </cell>
          <cell r="C264">
            <v>201402</v>
          </cell>
          <cell r="D264">
            <v>0</v>
          </cell>
        </row>
        <row r="265">
          <cell r="A265" t="str">
            <v>INVESTMENT_TAX_CREDITS</v>
          </cell>
          <cell r="C265">
            <v>201402</v>
          </cell>
          <cell r="D265">
            <v>8.2787043690000006E-2</v>
          </cell>
        </row>
        <row r="266">
          <cell r="A266" t="str">
            <v>LONG_TERM_DEBT</v>
          </cell>
          <cell r="C266">
            <v>201402</v>
          </cell>
          <cell r="D266">
            <v>4.791976798E-2</v>
          </cell>
        </row>
        <row r="267">
          <cell r="A267" t="str">
            <v>DEFERRED_INCOME_TAX</v>
          </cell>
          <cell r="C267">
            <v>201402</v>
          </cell>
          <cell r="D267">
            <v>0</v>
          </cell>
        </row>
      </sheetData>
      <sheetData sheetId="8">
        <row r="1">
          <cell r="A1" t="str">
            <v>LEDGER_MONTH</v>
          </cell>
          <cell r="B1" t="str">
            <v>ITEM_LIST</v>
          </cell>
          <cell r="C1" t="str">
            <v>AMOUNT</v>
          </cell>
        </row>
        <row r="2">
          <cell r="A2">
            <v>201307</v>
          </cell>
          <cell r="B2" t="str">
            <v>NON_UTIL</v>
          </cell>
          <cell r="C2">
            <v>3065468069.9099998</v>
          </cell>
        </row>
        <row r="3">
          <cell r="A3">
            <v>201103</v>
          </cell>
          <cell r="B3" t="str">
            <v>NON_UTIL</v>
          </cell>
          <cell r="C3">
            <v>2586647357.3299999</v>
          </cell>
        </row>
        <row r="4">
          <cell r="A4">
            <v>201108</v>
          </cell>
          <cell r="B4" t="str">
            <v>NON_UTIL</v>
          </cell>
          <cell r="C4">
            <v>2692999899.6100001</v>
          </cell>
        </row>
        <row r="5">
          <cell r="A5">
            <v>201111</v>
          </cell>
          <cell r="B5" t="str">
            <v>NON_UTIL</v>
          </cell>
          <cell r="C5">
            <v>2719332271.4400001</v>
          </cell>
        </row>
        <row r="6">
          <cell r="A6">
            <v>201305</v>
          </cell>
          <cell r="B6" t="str">
            <v>NON_UTIL</v>
          </cell>
          <cell r="C6">
            <v>2999259762.25</v>
          </cell>
        </row>
        <row r="7">
          <cell r="A7">
            <v>201303</v>
          </cell>
          <cell r="B7" t="str">
            <v>NON_UTIL</v>
          </cell>
          <cell r="C7">
            <v>2971799018.46</v>
          </cell>
        </row>
        <row r="8">
          <cell r="A8">
            <v>201308</v>
          </cell>
          <cell r="B8" t="str">
            <v>NON_UTIL</v>
          </cell>
          <cell r="C8">
            <v>3117168796.6799998</v>
          </cell>
        </row>
        <row r="9">
          <cell r="A9">
            <v>201105</v>
          </cell>
          <cell r="B9" t="str">
            <v>NON_UTIL</v>
          </cell>
          <cell r="C9">
            <v>2623256042.9899998</v>
          </cell>
        </row>
        <row r="10">
          <cell r="A10">
            <v>201209</v>
          </cell>
          <cell r="B10" t="str">
            <v>NON_UTIL</v>
          </cell>
          <cell r="C10">
            <v>2841479168.3800001</v>
          </cell>
        </row>
        <row r="11">
          <cell r="A11">
            <v>201210</v>
          </cell>
          <cell r="B11" t="str">
            <v>NON_UTIL</v>
          </cell>
          <cell r="C11">
            <v>2870075516.02</v>
          </cell>
        </row>
        <row r="12">
          <cell r="A12">
            <v>201306</v>
          </cell>
          <cell r="B12" t="str">
            <v>NON_UTIL</v>
          </cell>
          <cell r="C12">
            <v>3011502706.2199998</v>
          </cell>
        </row>
        <row r="13">
          <cell r="A13">
            <v>201101</v>
          </cell>
          <cell r="B13" t="str">
            <v>NON_UTIL</v>
          </cell>
          <cell r="C13">
            <v>2547800495.9899998</v>
          </cell>
        </row>
        <row r="14">
          <cell r="A14">
            <v>201112</v>
          </cell>
          <cell r="B14" t="str">
            <v>NON_UTIL</v>
          </cell>
          <cell r="C14">
            <v>2733095793.8800001</v>
          </cell>
        </row>
        <row r="15">
          <cell r="A15">
            <v>201205</v>
          </cell>
          <cell r="B15" t="str">
            <v>NON_UTIL</v>
          </cell>
          <cell r="C15">
            <v>2794177072.9000001</v>
          </cell>
        </row>
        <row r="16">
          <cell r="A16">
            <v>201106</v>
          </cell>
          <cell r="B16" t="str">
            <v>NON_UTIL</v>
          </cell>
          <cell r="C16">
            <v>2642675735.25</v>
          </cell>
        </row>
        <row r="17">
          <cell r="A17">
            <v>201107</v>
          </cell>
          <cell r="B17" t="str">
            <v>NON_UTIL</v>
          </cell>
          <cell r="C17">
            <v>2668981859.5300002</v>
          </cell>
        </row>
        <row r="18">
          <cell r="A18">
            <v>201207</v>
          </cell>
          <cell r="B18" t="str">
            <v>NON_UTIL</v>
          </cell>
          <cell r="C18">
            <v>2816152822.5999999</v>
          </cell>
        </row>
        <row r="19">
          <cell r="A19">
            <v>201301</v>
          </cell>
          <cell r="B19" t="str">
            <v>NON_UTIL</v>
          </cell>
          <cell r="C19">
            <v>2936330923.5100002</v>
          </cell>
        </row>
        <row r="20">
          <cell r="A20">
            <v>201102</v>
          </cell>
          <cell r="B20" t="str">
            <v>NON_UTIL</v>
          </cell>
          <cell r="C20">
            <v>2563557614.1300001</v>
          </cell>
        </row>
        <row r="21">
          <cell r="A21">
            <v>201204</v>
          </cell>
          <cell r="B21" t="str">
            <v>NON_UTIL</v>
          </cell>
          <cell r="C21">
            <v>2779768028.96</v>
          </cell>
        </row>
        <row r="22">
          <cell r="A22">
            <v>201208</v>
          </cell>
          <cell r="B22" t="str">
            <v>NON_UTIL</v>
          </cell>
          <cell r="C22">
            <v>2824536895.2399998</v>
          </cell>
        </row>
        <row r="23">
          <cell r="A23">
            <v>201311</v>
          </cell>
          <cell r="B23" t="str">
            <v>NON_UTIL</v>
          </cell>
          <cell r="C23">
            <v>3168941774.8000002</v>
          </cell>
        </row>
        <row r="24">
          <cell r="A24">
            <v>201302</v>
          </cell>
          <cell r="B24" t="str">
            <v>NON_UTIL</v>
          </cell>
          <cell r="C24">
            <v>2948103455.6300001</v>
          </cell>
        </row>
        <row r="25">
          <cell r="A25">
            <v>201211</v>
          </cell>
          <cell r="B25" t="str">
            <v>NON_UTIL</v>
          </cell>
          <cell r="C25">
            <v>2898357256.5</v>
          </cell>
        </row>
        <row r="26">
          <cell r="A26">
            <v>201310</v>
          </cell>
          <cell r="B26" t="str">
            <v>NON_UTIL</v>
          </cell>
          <cell r="C26">
            <v>3153591103.0799999</v>
          </cell>
        </row>
        <row r="27">
          <cell r="A27">
            <v>201109</v>
          </cell>
          <cell r="B27" t="str">
            <v>NON_UTIL</v>
          </cell>
          <cell r="C27">
            <v>2708152772.4400001</v>
          </cell>
        </row>
        <row r="28">
          <cell r="A28">
            <v>201110</v>
          </cell>
          <cell r="B28" t="str">
            <v>NON_UTIL</v>
          </cell>
          <cell r="C28">
            <v>2714012158.71</v>
          </cell>
        </row>
        <row r="29">
          <cell r="A29">
            <v>201201</v>
          </cell>
          <cell r="B29" t="str">
            <v>NON_UTIL</v>
          </cell>
          <cell r="C29">
            <v>2741334190.1199999</v>
          </cell>
        </row>
        <row r="30">
          <cell r="A30">
            <v>201202</v>
          </cell>
          <cell r="B30" t="str">
            <v>NON_UTIL</v>
          </cell>
          <cell r="C30">
            <v>2747042921.3400002</v>
          </cell>
        </row>
        <row r="31">
          <cell r="A31">
            <v>201203</v>
          </cell>
          <cell r="B31" t="str">
            <v>NON_UTIL</v>
          </cell>
          <cell r="C31">
            <v>2765646655.6199999</v>
          </cell>
        </row>
        <row r="32">
          <cell r="A32">
            <v>201206</v>
          </cell>
          <cell r="B32" t="str">
            <v>NON_UTIL</v>
          </cell>
          <cell r="C32">
            <v>2805355734.75</v>
          </cell>
        </row>
        <row r="33">
          <cell r="A33">
            <v>201212</v>
          </cell>
          <cell r="B33" t="str">
            <v>NON_UTIL</v>
          </cell>
          <cell r="C33">
            <v>2921723672.8499999</v>
          </cell>
        </row>
        <row r="34">
          <cell r="A34">
            <v>201304</v>
          </cell>
          <cell r="B34" t="str">
            <v>NON_UTIL</v>
          </cell>
          <cell r="C34">
            <v>2985736655.9499998</v>
          </cell>
        </row>
        <row r="35">
          <cell r="A35">
            <v>201309</v>
          </cell>
          <cell r="B35" t="str">
            <v>NON_UTIL</v>
          </cell>
          <cell r="C35">
            <v>3138368855.6399999</v>
          </cell>
        </row>
        <row r="36">
          <cell r="A36">
            <v>201104</v>
          </cell>
          <cell r="B36" t="str">
            <v>NON_UTIL</v>
          </cell>
          <cell r="C36">
            <v>2604711856.6799998</v>
          </cell>
        </row>
        <row r="37">
          <cell r="A37">
            <v>201312</v>
          </cell>
          <cell r="B37" t="str">
            <v>NON_UTIL</v>
          </cell>
          <cell r="C37">
            <v>3191872635.6399999</v>
          </cell>
        </row>
        <row r="38">
          <cell r="A38">
            <v>201401</v>
          </cell>
          <cell r="B38" t="str">
            <v>NON_UTIL</v>
          </cell>
          <cell r="C38">
            <v>3220163929.3299999</v>
          </cell>
        </row>
        <row r="39">
          <cell r="A39">
            <v>201402</v>
          </cell>
          <cell r="B39" t="str">
            <v>NON_UTIL</v>
          </cell>
          <cell r="C39">
            <v>3245390072.96</v>
          </cell>
        </row>
      </sheetData>
      <sheetData sheetId="9">
        <row r="24">
          <cell r="E24">
            <v>-629277839.47000003</v>
          </cell>
        </row>
      </sheetData>
      <sheetData sheetId="10">
        <row r="24">
          <cell r="E24">
            <v>-748810870.34000003</v>
          </cell>
        </row>
      </sheetData>
      <sheetData sheetId="11">
        <row r="3">
          <cell r="F3">
            <v>7095495945.1400003</v>
          </cell>
        </row>
      </sheetData>
      <sheetData sheetId="12">
        <row r="3">
          <cell r="F3">
            <v>7062844860.6000004</v>
          </cell>
        </row>
      </sheetData>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Analysis"/>
      <sheetName val="Summary"/>
      <sheetName val="All Companies"/>
      <sheetName val="No provs for..."/>
      <sheetName val="Change in Deferred Taxes"/>
      <sheetName val="Pivot Hard Code"/>
      <sheetName val="Pivot Table"/>
      <sheetName val="All Tax Expense"/>
      <sheetName val="Cos sold Q4"/>
      <sheetName val="Sheet1"/>
      <sheetName val="Sheet2"/>
      <sheetName val="Sheet3"/>
      <sheetName val="Sheet4"/>
      <sheetName val="Sheet5"/>
    </sheetNames>
    <sheetDataSet>
      <sheetData sheetId="0"/>
      <sheetData sheetId="1"/>
      <sheetData sheetId="2"/>
      <sheetData sheetId="3" refreshError="1">
        <row r="1">
          <cell r="A1" t="str">
            <v>FPL Energy, LLC &amp; Subsidiaries</v>
          </cell>
        </row>
        <row r="2">
          <cell r="B2" t="str">
            <v>For the YTD Period Ended 3/31/2005</v>
          </cell>
          <cell r="L2" t="str">
            <v xml:space="preserve"> </v>
          </cell>
          <cell r="W2" t="str">
            <v>Stockton</v>
          </cell>
          <cell r="X2" t="str">
            <v>High Sierra</v>
          </cell>
          <cell r="Z2" t="str">
            <v>VAPS</v>
          </cell>
          <cell r="AX2" t="str">
            <v>Marcus Hook 750</v>
          </cell>
          <cell r="AY2" t="str">
            <v>Marcus Hook 50</v>
          </cell>
        </row>
        <row r="3">
          <cell r="B3" t="str">
            <v>For the YTD Period Ended 6/30/2005</v>
          </cell>
          <cell r="H3">
            <v>4000</v>
          </cell>
          <cell r="J3">
            <v>5002</v>
          </cell>
          <cell r="K3" t="str">
            <v>PC # 1001</v>
          </cell>
          <cell r="L3">
            <v>4015</v>
          </cell>
          <cell r="M3">
            <v>4008</v>
          </cell>
          <cell r="N3">
            <v>5023</v>
          </cell>
          <cell r="O3">
            <v>4005</v>
          </cell>
          <cell r="P3">
            <v>5012</v>
          </cell>
          <cell r="Q3">
            <v>5013</v>
          </cell>
          <cell r="R3">
            <v>4007</v>
          </cell>
          <cell r="S3">
            <v>4017</v>
          </cell>
          <cell r="T3">
            <v>4023</v>
          </cell>
          <cell r="U3">
            <v>4016</v>
          </cell>
          <cell r="V3">
            <v>4013</v>
          </cell>
          <cell r="W3">
            <v>4012</v>
          </cell>
          <cell r="X3">
            <v>4006</v>
          </cell>
          <cell r="Y3">
            <v>4020</v>
          </cell>
          <cell r="Z3">
            <v>5008</v>
          </cell>
          <cell r="AA3">
            <v>4010</v>
          </cell>
          <cell r="AB3">
            <v>4060</v>
          </cell>
          <cell r="AC3">
            <v>5030</v>
          </cell>
          <cell r="AD3">
            <v>5011</v>
          </cell>
          <cell r="AE3">
            <v>4041</v>
          </cell>
          <cell r="AF3">
            <v>4039</v>
          </cell>
          <cell r="AG3">
            <v>4034</v>
          </cell>
          <cell r="AH3">
            <v>4042</v>
          </cell>
          <cell r="AI3">
            <v>4036</v>
          </cell>
          <cell r="AJ3">
            <v>4045</v>
          </cell>
          <cell r="AK3">
            <v>5016</v>
          </cell>
          <cell r="AL3">
            <v>5077</v>
          </cell>
          <cell r="AM3">
            <v>5005</v>
          </cell>
          <cell r="AN3">
            <v>4049</v>
          </cell>
          <cell r="AO3">
            <v>5019</v>
          </cell>
          <cell r="AP3">
            <v>4050</v>
          </cell>
          <cell r="AQ3">
            <v>4061</v>
          </cell>
          <cell r="AR3">
            <v>4062</v>
          </cell>
          <cell r="AS3">
            <v>4063</v>
          </cell>
          <cell r="AT3">
            <v>5039</v>
          </cell>
          <cell r="AU3">
            <v>5040</v>
          </cell>
          <cell r="AV3">
            <v>5038</v>
          </cell>
          <cell r="AW3">
            <v>4054</v>
          </cell>
          <cell r="AX3">
            <v>5026</v>
          </cell>
          <cell r="AY3">
            <v>5021</v>
          </cell>
          <cell r="AZ3">
            <v>5031</v>
          </cell>
          <cell r="BA3">
            <v>5035</v>
          </cell>
          <cell r="BB3">
            <v>5037</v>
          </cell>
          <cell r="BC3">
            <v>5050</v>
          </cell>
          <cell r="BD3">
            <v>5053</v>
          </cell>
          <cell r="BE3">
            <v>5028</v>
          </cell>
          <cell r="BF3">
            <v>4106</v>
          </cell>
          <cell r="BG3">
            <v>5054</v>
          </cell>
          <cell r="BH3">
            <v>5056</v>
          </cell>
          <cell r="BI3">
            <v>5059</v>
          </cell>
          <cell r="BJ3">
            <v>4105</v>
          </cell>
          <cell r="BK3">
            <v>5060</v>
          </cell>
          <cell r="BL3">
            <v>4074</v>
          </cell>
          <cell r="BM3">
            <v>4068</v>
          </cell>
          <cell r="BN3">
            <v>5061</v>
          </cell>
          <cell r="BO3">
            <v>4090</v>
          </cell>
          <cell r="BP3">
            <v>5070</v>
          </cell>
          <cell r="BQ3">
            <v>5065</v>
          </cell>
          <cell r="BR3">
            <v>5064</v>
          </cell>
          <cell r="BS3">
            <v>5063</v>
          </cell>
          <cell r="BT3">
            <v>5076</v>
          </cell>
          <cell r="BU3">
            <v>5067</v>
          </cell>
          <cell r="BV3">
            <v>4084</v>
          </cell>
          <cell r="BW3">
            <v>4104</v>
          </cell>
          <cell r="BX3">
            <v>5082</v>
          </cell>
          <cell r="BY3">
            <v>5083</v>
          </cell>
          <cell r="BZ3">
            <v>4087</v>
          </cell>
          <cell r="CA3">
            <v>4096</v>
          </cell>
          <cell r="CB3">
            <v>5068</v>
          </cell>
          <cell r="CC3">
            <v>5085</v>
          </cell>
          <cell r="CD3">
            <v>5084</v>
          </cell>
          <cell r="CE3">
            <v>4097</v>
          </cell>
          <cell r="CF3">
            <v>5089</v>
          </cell>
          <cell r="CG3">
            <v>4099</v>
          </cell>
          <cell r="CH3">
            <v>4101</v>
          </cell>
          <cell r="CI3">
            <v>4094</v>
          </cell>
          <cell r="CJ3">
            <v>5091</v>
          </cell>
          <cell r="CK3">
            <v>5095</v>
          </cell>
          <cell r="CL3">
            <v>4093</v>
          </cell>
          <cell r="CM3">
            <v>5096</v>
          </cell>
          <cell r="CN3">
            <v>5102</v>
          </cell>
          <cell r="CO3">
            <v>5103</v>
          </cell>
          <cell r="CP3">
            <v>4112</v>
          </cell>
          <cell r="CQ3">
            <v>5099</v>
          </cell>
          <cell r="CR3">
            <v>5100</v>
          </cell>
          <cell r="CS3">
            <v>5098</v>
          </cell>
          <cell r="CT3">
            <v>2000</v>
          </cell>
          <cell r="CU3">
            <v>2400</v>
          </cell>
          <cell r="CV3">
            <v>2001</v>
          </cell>
          <cell r="CW3">
            <v>2003</v>
          </cell>
          <cell r="CX3">
            <v>2004</v>
          </cell>
          <cell r="CY3">
            <v>2005</v>
          </cell>
          <cell r="CZ3">
            <v>2404</v>
          </cell>
          <cell r="DA3">
            <v>4076</v>
          </cell>
          <cell r="DB3">
            <v>7200</v>
          </cell>
        </row>
        <row r="4">
          <cell r="A4" t="str">
            <v>For the YTD Period Ended 12/31/2005</v>
          </cell>
          <cell r="B4" t="str">
            <v>For the YTD Period Ended 9/30/2005</v>
          </cell>
          <cell r="D4" t="str">
            <v>Consol.</v>
          </cell>
          <cell r="E4" t="str">
            <v>Check Total</v>
          </cell>
          <cell r="I4" t="str">
            <v>Mojave 3/5</v>
          </cell>
          <cell r="J4" t="str">
            <v>ESI</v>
          </cell>
          <cell r="K4" t="str">
            <v>ESI</v>
          </cell>
          <cell r="AC4" t="str">
            <v>FPLE Lake</v>
          </cell>
          <cell r="AX4" t="str">
            <v>FPLE MH</v>
          </cell>
          <cell r="AZ4" t="str">
            <v>FPLE Pecos</v>
          </cell>
          <cell r="BA4" t="str">
            <v xml:space="preserve">FPLE </v>
          </cell>
          <cell r="BB4" t="str">
            <v>FPLE</v>
          </cell>
          <cell r="BC4" t="str">
            <v xml:space="preserve">FPLE </v>
          </cell>
          <cell r="BD4" t="str">
            <v>FPLE</v>
          </cell>
          <cell r="BE4" t="str">
            <v xml:space="preserve"> </v>
          </cell>
          <cell r="BJ4" t="str">
            <v>Meyersdale</v>
          </cell>
          <cell r="BK4" t="str">
            <v>Hancock</v>
          </cell>
          <cell r="BL4" t="str">
            <v>FPLE Const.</v>
          </cell>
          <cell r="BM4" t="str">
            <v>FPLE Virginia</v>
          </cell>
          <cell r="BV4" t="str">
            <v>American</v>
          </cell>
          <cell r="BX4" t="str">
            <v>Green</v>
          </cell>
          <cell r="BY4" t="str">
            <v>Cabazon</v>
          </cell>
          <cell r="CB4" t="str">
            <v xml:space="preserve">FPLE </v>
          </cell>
          <cell r="CC4" t="str">
            <v>(Bkd @ 4112)</v>
          </cell>
          <cell r="CE4" t="str">
            <v>FPLE Segs</v>
          </cell>
          <cell r="CF4" t="str">
            <v>(Bkd @ 4112)</v>
          </cell>
          <cell r="CG4" t="str">
            <v>National Wind</v>
          </cell>
          <cell r="CL4" t="str">
            <v xml:space="preserve">New Mexico </v>
          </cell>
          <cell r="CN4" t="str">
            <v>Mower</v>
          </cell>
          <cell r="CO4" t="str">
            <v>Post Wind</v>
          </cell>
          <cell r="CP4" t="str">
            <v>FPLE Texas</v>
          </cell>
          <cell r="CR4" t="str">
            <v xml:space="preserve">Horse </v>
          </cell>
          <cell r="CS4" t="str">
            <v>Duane</v>
          </cell>
          <cell r="CV4" t="str">
            <v>FPL Energy</v>
          </cell>
          <cell r="CW4" t="str">
            <v>BAC</v>
          </cell>
          <cell r="CX4" t="str">
            <v xml:space="preserve">Square Lake </v>
          </cell>
          <cell r="CY4" t="str">
            <v>FPLE Proj.</v>
          </cell>
          <cell r="DA4" t="str">
            <v>Tower</v>
          </cell>
          <cell r="DB4" t="str">
            <v>FPL Group</v>
          </cell>
        </row>
        <row r="5">
          <cell r="B5" t="str">
            <v>For the YTD Period Ended 12/31/2005</v>
          </cell>
          <cell r="D5" t="str">
            <v>Total</v>
          </cell>
          <cell r="H5" t="str">
            <v>ESI Pure</v>
          </cell>
          <cell r="I5" t="str">
            <v>Lev. Lease</v>
          </cell>
          <cell r="J5" t="str">
            <v>(Mojave)</v>
          </cell>
          <cell r="K5" t="str">
            <v>(Birch)</v>
          </cell>
          <cell r="L5" t="str">
            <v>ESI Bay</v>
          </cell>
          <cell r="M5" t="str">
            <v>Double C</v>
          </cell>
          <cell r="N5" t="str">
            <v>Doswell</v>
          </cell>
          <cell r="O5" t="str">
            <v>Ebensburg</v>
          </cell>
          <cell r="P5" t="str">
            <v>Hyp VIII</v>
          </cell>
          <cell r="Q5" t="str">
            <v>Hyp IX</v>
          </cell>
          <cell r="R5" t="str">
            <v>ESI KF</v>
          </cell>
          <cell r="S5" t="str">
            <v>MES</v>
          </cell>
          <cell r="T5" t="str">
            <v>Mont. Co.</v>
          </cell>
          <cell r="U5" t="str">
            <v>ESI Mult.</v>
          </cell>
          <cell r="V5" t="str">
            <v>ESI Pitts</v>
          </cell>
          <cell r="W5" t="str">
            <v>CH Posdef</v>
          </cell>
          <cell r="X5" t="str">
            <v>ESI Sierra</v>
          </cell>
          <cell r="Y5" t="str">
            <v>Sky River</v>
          </cell>
          <cell r="Z5" t="str">
            <v>ESI Virginia</v>
          </cell>
          <cell r="AA5" t="str">
            <v>ESI Victory</v>
          </cell>
          <cell r="AB5" t="str">
            <v>ESI Chero</v>
          </cell>
          <cell r="AC5" t="str">
            <v>Benton Acq</v>
          </cell>
          <cell r="AD5" t="str">
            <v>Oper. Svc.</v>
          </cell>
          <cell r="AE5" t="str">
            <v>Sullivan Street</v>
          </cell>
          <cell r="AF5" t="str">
            <v>Northern Cross</v>
          </cell>
          <cell r="AG5" t="str">
            <v>Altamont Acq.</v>
          </cell>
          <cell r="AH5" t="str">
            <v>Tehachapi Acq.</v>
          </cell>
          <cell r="AI5" t="str">
            <v>NE Energy</v>
          </cell>
          <cell r="AJ5" t="str">
            <v>NE Fuel Mgmt</v>
          </cell>
          <cell r="AK5" t="str">
            <v>Cerro Gordo</v>
          </cell>
          <cell r="AL5" t="str">
            <v>SW Mesa</v>
          </cell>
          <cell r="AM5" t="str">
            <v>ESI Vansycle</v>
          </cell>
          <cell r="AN5" t="str">
            <v xml:space="preserve">Ridgetop </v>
          </cell>
          <cell r="AO5" t="str">
            <v>Paris</v>
          </cell>
          <cell r="AP5" t="str">
            <v>Pacific Crest</v>
          </cell>
          <cell r="AQ5" t="str">
            <v>Mojave Op Svc</v>
          </cell>
          <cell r="AR5" t="str">
            <v>TPC Windfarms</v>
          </cell>
          <cell r="AS5" t="str">
            <v>FPLE Bastrop</v>
          </cell>
          <cell r="AT5" t="str">
            <v>Gray County</v>
          </cell>
          <cell r="AU5" t="str">
            <v>Upton</v>
          </cell>
          <cell r="AV5" t="str">
            <v>Montfort</v>
          </cell>
          <cell r="AW5" t="str">
            <v>UFG Holdings</v>
          </cell>
          <cell r="AX5" t="str">
            <v>700, LLC</v>
          </cell>
          <cell r="AY5" t="str">
            <v>MH50</v>
          </cell>
          <cell r="AZ5" t="str">
            <v>Wind I GP</v>
          </cell>
          <cell r="BA5" t="str">
            <v>Forney</v>
          </cell>
          <cell r="BB5" t="str">
            <v>Stateline</v>
          </cell>
          <cell r="BC5" t="str">
            <v>Calhoun</v>
          </cell>
          <cell r="BD5" t="str">
            <v>Blythe</v>
          </cell>
          <cell r="BE5" t="str">
            <v>RISE</v>
          </cell>
          <cell r="BF5" t="str">
            <v>Backbone</v>
          </cell>
          <cell r="BG5" t="str">
            <v>Delaware Mtn</v>
          </cell>
          <cell r="BH5" t="str">
            <v>Indian Mesa</v>
          </cell>
          <cell r="BI5" t="str">
            <v>Penn Wind</v>
          </cell>
          <cell r="BJ5" t="str">
            <v xml:space="preserve"> Wind</v>
          </cell>
          <cell r="BK5" t="str">
            <v>County</v>
          </cell>
          <cell r="BL5" t="str">
            <v>Funding</v>
          </cell>
          <cell r="BM5" t="str">
            <v>Funding Corp</v>
          </cell>
          <cell r="BN5" t="str">
            <v>Highwinds</v>
          </cell>
          <cell r="BO5" t="str">
            <v>New Mexico</v>
          </cell>
          <cell r="BP5" t="str">
            <v>Seabrook</v>
          </cell>
          <cell r="BQ5" t="str">
            <v>Oklahoma</v>
          </cell>
          <cell r="BR5" t="str">
            <v>N Dakota</v>
          </cell>
          <cell r="BS5" t="str">
            <v>S  Dakota</v>
          </cell>
          <cell r="BT5" t="str">
            <v>Sooner</v>
          </cell>
          <cell r="BU5" t="str">
            <v>Wyoming</v>
          </cell>
          <cell r="BV5" t="str">
            <v>Wind</v>
          </cell>
          <cell r="BW5" t="str">
            <v>Waymart</v>
          </cell>
          <cell r="BX5" t="str">
            <v>Power</v>
          </cell>
          <cell r="BY5" t="str">
            <v>Wind</v>
          </cell>
          <cell r="BZ5" t="str">
            <v>WPP 93</v>
          </cell>
          <cell r="CA5" t="str">
            <v>WPP 94</v>
          </cell>
          <cell r="CB5" t="str">
            <v>Bays &amp; Jbay</v>
          </cell>
          <cell r="CC5" t="str">
            <v>Callahan</v>
          </cell>
          <cell r="CD5" t="str">
            <v>Diablo Winds</v>
          </cell>
          <cell r="CE5" t="str">
            <v>III-VII</v>
          </cell>
          <cell r="CF5" t="str">
            <v>Horse Hollow</v>
          </cell>
          <cell r="CG5" t="str">
            <v>Portfolio</v>
          </cell>
          <cell r="CH5" t="str">
            <v>National Wind</v>
          </cell>
          <cell r="CI5" t="str">
            <v>NAPS</v>
          </cell>
          <cell r="CJ5" t="str">
            <v>AE-LIPA</v>
          </cell>
          <cell r="CK5" t="str">
            <v>Gexa</v>
          </cell>
          <cell r="CL5" t="str">
            <v>Ops Svcs</v>
          </cell>
          <cell r="CM5" t="str">
            <v>Burleigh</v>
          </cell>
          <cell r="CN5" t="str">
            <v>County</v>
          </cell>
          <cell r="CO5" t="str">
            <v>Farm</v>
          </cell>
          <cell r="CP5" t="str">
            <v>Wind LP</v>
          </cell>
          <cell r="CQ5" t="str">
            <v>Oliver Wind</v>
          </cell>
          <cell r="CR5" t="str">
            <v>Hollow II</v>
          </cell>
          <cell r="CS5" t="str">
            <v>Arnold</v>
          </cell>
          <cell r="CT5" t="str">
            <v>FPL-E Pure</v>
          </cell>
          <cell r="CU5" t="str">
            <v>FPLE Maine</v>
          </cell>
          <cell r="CV5" t="str">
            <v>Pwr Mkgt</v>
          </cell>
          <cell r="CW5" t="str">
            <v>Investments</v>
          </cell>
          <cell r="CX5" t="str">
            <v>Holdings</v>
          </cell>
          <cell r="CY5" t="str">
            <v>Management</v>
          </cell>
          <cell r="CZ5" t="str">
            <v>Weatherford</v>
          </cell>
          <cell r="DA5" t="str">
            <v>Associates</v>
          </cell>
          <cell r="DB5" t="str">
            <v>International</v>
          </cell>
        </row>
        <row r="6">
          <cell r="A6" t="str">
            <v>YTD Gross Earnings</v>
          </cell>
          <cell r="D6">
            <v>242000075.08554104</v>
          </cell>
          <cell r="H6">
            <v>0</v>
          </cell>
          <cell r="I6">
            <v>3576938.32</v>
          </cell>
          <cell r="J6">
            <v>3370241.2949999995</v>
          </cell>
          <cell r="K6">
            <v>594244.48545000004</v>
          </cell>
          <cell r="L6">
            <v>449494.5</v>
          </cell>
          <cell r="M6">
            <v>0</v>
          </cell>
          <cell r="N6">
            <v>42637615</v>
          </cell>
          <cell r="O6">
            <v>1560634.3209600002</v>
          </cell>
          <cell r="P6">
            <v>4871813.1000000006</v>
          </cell>
          <cell r="Q6">
            <v>3968659.5200000005</v>
          </cell>
          <cell r="R6">
            <v>0</v>
          </cell>
          <cell r="S6">
            <v>0</v>
          </cell>
          <cell r="T6">
            <v>1200801.6000000001</v>
          </cell>
          <cell r="U6">
            <v>-23424.57</v>
          </cell>
          <cell r="V6">
            <v>-600.63</v>
          </cell>
          <cell r="W6">
            <v>17780008.809999999</v>
          </cell>
          <cell r="X6">
            <v>0</v>
          </cell>
          <cell r="Y6">
            <v>7680605.6000000006</v>
          </cell>
          <cell r="Z6">
            <v>0</v>
          </cell>
          <cell r="AA6">
            <v>2168467.4600000004</v>
          </cell>
        </row>
        <row r="7">
          <cell r="A7" t="str">
            <v>2003 True-up Entry Recorded in 2004</v>
          </cell>
          <cell r="D7">
            <v>0</v>
          </cell>
          <cell r="H7">
            <v>0</v>
          </cell>
          <cell r="I7">
            <v>0</v>
          </cell>
          <cell r="J7">
            <v>0</v>
          </cell>
          <cell r="K7">
            <v>0</v>
          </cell>
          <cell r="L7">
            <v>0</v>
          </cell>
          <cell r="M7">
            <v>0</v>
          </cell>
          <cell r="N7">
            <v>0</v>
          </cell>
          <cell r="O7">
            <v>0</v>
          </cell>
          <cell r="P7">
            <v>0</v>
          </cell>
          <cell r="Q7">
            <v>0</v>
          </cell>
          <cell r="R7">
            <v>0</v>
          </cell>
          <cell r="S7">
            <v>0</v>
          </cell>
          <cell r="T7">
            <v>0</v>
          </cell>
          <cell r="V7">
            <v>0</v>
          </cell>
          <cell r="W7">
            <v>0</v>
          </cell>
          <cell r="Y7">
            <v>0</v>
          </cell>
          <cell r="Z7">
            <v>0</v>
          </cell>
          <cell r="AA7">
            <v>0</v>
          </cell>
        </row>
        <row r="8">
          <cell r="A8" t="str">
            <v>Goodwill Amortization</v>
          </cell>
          <cell r="D8">
            <v>4091548.39</v>
          </cell>
          <cell r="H8">
            <v>0</v>
          </cell>
          <cell r="I8">
            <v>0</v>
          </cell>
          <cell r="J8">
            <v>0</v>
          </cell>
          <cell r="K8">
            <v>0</v>
          </cell>
          <cell r="L8">
            <v>763797</v>
          </cell>
          <cell r="M8">
            <v>0</v>
          </cell>
          <cell r="N8">
            <v>0</v>
          </cell>
          <cell r="O8">
            <v>0</v>
          </cell>
          <cell r="P8">
            <v>-598740</v>
          </cell>
          <cell r="Q8">
            <v>-365940</v>
          </cell>
          <cell r="R8">
            <v>0</v>
          </cell>
          <cell r="S8">
            <v>0</v>
          </cell>
          <cell r="T8">
            <v>0</v>
          </cell>
          <cell r="V8">
            <v>0</v>
          </cell>
          <cell r="W8">
            <v>0</v>
          </cell>
          <cell r="Y8">
            <v>0</v>
          </cell>
          <cell r="Z8">
            <v>0</v>
          </cell>
          <cell r="AA8">
            <v>0</v>
          </cell>
        </row>
        <row r="9">
          <cell r="A9" t="str">
            <v>Other Income/(Expense) of ESI Sub.</v>
          </cell>
          <cell r="D9">
            <v>-165183507.22</v>
          </cell>
          <cell r="H9">
            <v>5411259.2000000002</v>
          </cell>
          <cell r="I9">
            <v>0</v>
          </cell>
          <cell r="J9">
            <v>0</v>
          </cell>
          <cell r="K9">
            <v>0</v>
          </cell>
          <cell r="L9">
            <v>32109</v>
          </cell>
          <cell r="M9">
            <v>-3320.77</v>
          </cell>
          <cell r="N9">
            <v>1129881</v>
          </cell>
          <cell r="O9">
            <v>-415428</v>
          </cell>
          <cell r="P9">
            <v>926213</v>
          </cell>
          <cell r="Q9">
            <v>1014086</v>
          </cell>
          <cell r="R9">
            <v>0</v>
          </cell>
          <cell r="S9">
            <v>-12496.5</v>
          </cell>
          <cell r="T9">
            <v>-1257123</v>
          </cell>
          <cell r="V9">
            <v>-8111</v>
          </cell>
          <cell r="W9">
            <v>148146.34</v>
          </cell>
          <cell r="Y9">
            <v>-18728.09</v>
          </cell>
          <cell r="Z9">
            <v>0</v>
          </cell>
          <cell r="AA9">
            <v>-63521.93</v>
          </cell>
        </row>
        <row r="10">
          <cell r="A10" t="str">
            <v>Other</v>
          </cell>
          <cell r="D10">
            <v>41325127.68</v>
          </cell>
          <cell r="H10">
            <v>-3576938.32</v>
          </cell>
          <cell r="I10">
            <v>0</v>
          </cell>
          <cell r="J10">
            <v>0</v>
          </cell>
          <cell r="K10">
            <v>-456563</v>
          </cell>
          <cell r="L10">
            <v>0</v>
          </cell>
          <cell r="M10">
            <v>4405500</v>
          </cell>
          <cell r="N10">
            <v>0</v>
          </cell>
          <cell r="O10">
            <v>-810634</v>
          </cell>
          <cell r="P10">
            <v>0</v>
          </cell>
          <cell r="Q10">
            <v>0</v>
          </cell>
          <cell r="R10">
            <v>4016700</v>
          </cell>
          <cell r="S10">
            <v>0</v>
          </cell>
          <cell r="T10">
            <v>953198</v>
          </cell>
          <cell r="U10">
            <v>-999</v>
          </cell>
          <cell r="V10">
            <v>182333</v>
          </cell>
          <cell r="W10">
            <v>0</v>
          </cell>
          <cell r="X10">
            <v>7985321</v>
          </cell>
          <cell r="Y10">
            <v>0</v>
          </cell>
          <cell r="Z10">
            <v>697867</v>
          </cell>
          <cell r="AA10">
            <v>0</v>
          </cell>
        </row>
        <row r="11">
          <cell r="A11" t="str">
            <v>Items taxed outside of project provision files</v>
          </cell>
          <cell r="D11">
            <v>-80273.795541003914</v>
          </cell>
          <cell r="H11">
            <v>-10358.880000000354</v>
          </cell>
          <cell r="I11">
            <v>-0.31999999983236194</v>
          </cell>
          <cell r="J11">
            <v>-0.29499999945983291</v>
          </cell>
          <cell r="K11">
            <v>-0.48545000003650784</v>
          </cell>
          <cell r="L11">
            <v>-3510.5</v>
          </cell>
          <cell r="M11">
            <v>-674.20000000018626</v>
          </cell>
          <cell r="N11">
            <v>-318</v>
          </cell>
          <cell r="O11">
            <v>-0.60096000018529594</v>
          </cell>
          <cell r="P11">
            <v>-1.1000000005587935</v>
          </cell>
          <cell r="Q11">
            <v>-90.520000000484288</v>
          </cell>
          <cell r="R11">
            <v>-47220.71</v>
          </cell>
          <cell r="S11">
            <v>0</v>
          </cell>
          <cell r="T11">
            <v>0.39999999990686774</v>
          </cell>
          <cell r="U11">
            <v>-29172.23</v>
          </cell>
          <cell r="V11">
            <v>-4013.47</v>
          </cell>
          <cell r="W11">
            <v>-46492.14999999851</v>
          </cell>
          <cell r="X11">
            <v>23842.44000000041</v>
          </cell>
          <cell r="Y11">
            <v>0.48999999929219484</v>
          </cell>
          <cell r="Z11">
            <v>0</v>
          </cell>
          <cell r="AA11">
            <v>0.46999999973922968</v>
          </cell>
        </row>
        <row r="12">
          <cell r="A12" t="str">
            <v xml:space="preserve">     Total NIBT to Date</v>
          </cell>
          <cell r="D12">
            <v>122152970.13999999</v>
          </cell>
          <cell r="E12">
            <v>122152970.14000003</v>
          </cell>
          <cell r="H12">
            <v>1823962</v>
          </cell>
          <cell r="I12">
            <v>3576938</v>
          </cell>
          <cell r="J12">
            <v>3370241</v>
          </cell>
          <cell r="K12">
            <v>137681</v>
          </cell>
          <cell r="L12">
            <v>1241890</v>
          </cell>
          <cell r="M12">
            <v>4401505.03</v>
          </cell>
          <cell r="N12">
            <v>43767178</v>
          </cell>
          <cell r="O12">
            <v>334571.71999999997</v>
          </cell>
          <cell r="P12">
            <v>5199285</v>
          </cell>
          <cell r="Q12">
            <v>4616715</v>
          </cell>
          <cell r="R12">
            <v>3969479.29</v>
          </cell>
          <cell r="S12">
            <v>-12496.5</v>
          </cell>
          <cell r="T12">
            <v>896877</v>
          </cell>
          <cell r="U12">
            <v>-53595.8</v>
          </cell>
          <cell r="V12">
            <v>169607.9</v>
          </cell>
          <cell r="W12">
            <v>17881663</v>
          </cell>
          <cell r="X12">
            <v>8009163.4400000004</v>
          </cell>
          <cell r="Y12">
            <v>7661878</v>
          </cell>
          <cell r="Z12">
            <v>697867</v>
          </cell>
          <cell r="AA12">
            <v>2104946</v>
          </cell>
        </row>
        <row r="13">
          <cell r="A13" t="str">
            <v>Per G/L</v>
          </cell>
          <cell r="D13">
            <v>122152969.94</v>
          </cell>
          <cell r="E13">
            <v>122152965</v>
          </cell>
          <cell r="H13">
            <v>1823962</v>
          </cell>
          <cell r="I13">
            <v>3576938</v>
          </cell>
          <cell r="J13">
            <v>3370241</v>
          </cell>
          <cell r="K13">
            <v>137681</v>
          </cell>
          <cell r="L13">
            <v>1241890</v>
          </cell>
          <cell r="M13">
            <v>4401505.03</v>
          </cell>
          <cell r="N13">
            <v>43767178</v>
          </cell>
          <cell r="O13">
            <v>334571.71999999997</v>
          </cell>
          <cell r="P13">
            <v>5199285</v>
          </cell>
          <cell r="Q13">
            <v>4616715</v>
          </cell>
          <cell r="R13">
            <v>3969479.29</v>
          </cell>
          <cell r="S13">
            <v>-12496.5</v>
          </cell>
          <cell r="T13">
            <v>896877</v>
          </cell>
          <cell r="U13">
            <v>-53595.8</v>
          </cell>
          <cell r="V13">
            <v>169607.9</v>
          </cell>
          <cell r="W13">
            <v>17881663</v>
          </cell>
          <cell r="X13">
            <v>8009163.4400000004</v>
          </cell>
          <cell r="Y13">
            <v>7661878</v>
          </cell>
          <cell r="Z13">
            <v>697867</v>
          </cell>
          <cell r="AA13">
            <v>2104946</v>
          </cell>
        </row>
        <row r="14">
          <cell r="D14">
            <v>-0.20000000238417215</v>
          </cell>
          <cell r="E14">
            <v>5.1400000303983688</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row>
        <row r="15">
          <cell r="E15">
            <v>4.9399999976158142</v>
          </cell>
        </row>
        <row r="16">
          <cell r="A16" t="str">
            <v>PERMANENT DIFFERENCES:</v>
          </cell>
        </row>
        <row r="17">
          <cell r="A17" t="str">
            <v>Items taxed outside of project provision files</v>
          </cell>
          <cell r="D17">
            <v>80273.475541004082</v>
          </cell>
          <cell r="H17">
            <v>10358.880000000354</v>
          </cell>
          <cell r="I17">
            <v>0</v>
          </cell>
          <cell r="J17">
            <v>0.29499999945983291</v>
          </cell>
          <cell r="K17">
            <v>0.48545000003650784</v>
          </cell>
          <cell r="L17">
            <v>3510.5</v>
          </cell>
          <cell r="M17">
            <v>674.20000000018626</v>
          </cell>
          <cell r="N17">
            <v>318</v>
          </cell>
          <cell r="O17">
            <v>0.60096000018529594</v>
          </cell>
          <cell r="P17">
            <v>1.1000000005587935</v>
          </cell>
          <cell r="Q17">
            <v>90.520000000484288</v>
          </cell>
          <cell r="R17">
            <v>47220.71</v>
          </cell>
          <cell r="S17">
            <v>0</v>
          </cell>
          <cell r="T17">
            <v>-0.39999999990686774</v>
          </cell>
          <cell r="U17">
            <v>29172.23</v>
          </cell>
          <cell r="V17">
            <v>4013.47</v>
          </cell>
          <cell r="W17">
            <v>46492.14999999851</v>
          </cell>
          <cell r="X17">
            <v>-23842.44000000041</v>
          </cell>
          <cell r="Y17">
            <v>-0.48999999929219484</v>
          </cell>
          <cell r="Z17">
            <v>0</v>
          </cell>
          <cell r="AA17">
            <v>-0.46999999973922968</v>
          </cell>
        </row>
        <row r="18">
          <cell r="A18" t="str">
            <v>Less:  True-up of P/Y Earnings</v>
          </cell>
          <cell r="D18">
            <v>0</v>
          </cell>
          <cell r="H18">
            <v>0</v>
          </cell>
          <cell r="I18">
            <v>0</v>
          </cell>
          <cell r="J18">
            <v>0</v>
          </cell>
          <cell r="K18">
            <v>0</v>
          </cell>
          <cell r="L18">
            <v>0</v>
          </cell>
          <cell r="M18">
            <v>0</v>
          </cell>
          <cell r="N18">
            <v>0</v>
          </cell>
          <cell r="O18">
            <v>0</v>
          </cell>
          <cell r="P18">
            <v>0</v>
          </cell>
          <cell r="Q18">
            <v>0</v>
          </cell>
          <cell r="R18">
            <v>0</v>
          </cell>
          <cell r="S18">
            <v>0</v>
          </cell>
          <cell r="T18">
            <v>0</v>
          </cell>
          <cell r="W18">
            <v>0</v>
          </cell>
          <cell r="X18">
            <v>0</v>
          </cell>
          <cell r="Y18">
            <v>0</v>
          </cell>
          <cell r="Z18">
            <v>0</v>
          </cell>
          <cell r="AA18">
            <v>0</v>
          </cell>
        </row>
        <row r="19">
          <cell r="A19" t="str">
            <v>50% Disallowed Meals &amp; Entertainment</v>
          </cell>
          <cell r="D19">
            <v>242869.71000000002</v>
          </cell>
          <cell r="H19">
            <v>0</v>
          </cell>
          <cell r="I19">
            <v>0</v>
          </cell>
          <cell r="J19">
            <v>0</v>
          </cell>
          <cell r="K19">
            <v>0</v>
          </cell>
          <cell r="L19">
            <v>0</v>
          </cell>
          <cell r="M19">
            <v>0</v>
          </cell>
          <cell r="N19">
            <v>0</v>
          </cell>
          <cell r="O19">
            <v>0</v>
          </cell>
          <cell r="P19">
            <v>0</v>
          </cell>
          <cell r="Q19">
            <v>0</v>
          </cell>
          <cell r="R19">
            <v>0</v>
          </cell>
          <cell r="S19">
            <v>0</v>
          </cell>
          <cell r="T19">
            <v>0</v>
          </cell>
          <cell r="W19">
            <v>0</v>
          </cell>
          <cell r="X19">
            <v>0</v>
          </cell>
          <cell r="Y19">
            <v>0</v>
          </cell>
          <cell r="Z19">
            <v>344.5</v>
          </cell>
          <cell r="AA19">
            <v>0</v>
          </cell>
        </row>
        <row r="20">
          <cell r="A20" t="str">
            <v>Prior Year(s) Current Tax True-up(s)</v>
          </cell>
          <cell r="D20">
            <v>0</v>
          </cell>
          <cell r="H20">
            <v>0</v>
          </cell>
          <cell r="I20">
            <v>0</v>
          </cell>
          <cell r="J20">
            <v>0</v>
          </cell>
          <cell r="K20">
            <v>0</v>
          </cell>
          <cell r="L20">
            <v>0</v>
          </cell>
          <cell r="M20">
            <v>0</v>
          </cell>
          <cell r="N20">
            <v>0</v>
          </cell>
          <cell r="O20">
            <v>0</v>
          </cell>
          <cell r="P20">
            <v>0</v>
          </cell>
          <cell r="Q20">
            <v>0</v>
          </cell>
          <cell r="R20">
            <v>0</v>
          </cell>
          <cell r="S20">
            <v>0</v>
          </cell>
          <cell r="T20">
            <v>0</v>
          </cell>
          <cell r="W20">
            <v>0</v>
          </cell>
          <cell r="X20">
            <v>0</v>
          </cell>
          <cell r="Y20">
            <v>0</v>
          </cell>
          <cell r="Z20">
            <v>0</v>
          </cell>
          <cell r="AA20">
            <v>0</v>
          </cell>
        </row>
        <row r="21">
          <cell r="A21" t="str">
            <v>Fines &amp; Penalties</v>
          </cell>
          <cell r="D21">
            <v>1650.99</v>
          </cell>
          <cell r="H21">
            <v>463.2</v>
          </cell>
          <cell r="I21">
            <v>0</v>
          </cell>
          <cell r="J21">
            <v>0</v>
          </cell>
          <cell r="K21">
            <v>0</v>
          </cell>
          <cell r="L21">
            <v>0</v>
          </cell>
          <cell r="N21">
            <v>0</v>
          </cell>
          <cell r="O21">
            <v>0</v>
          </cell>
          <cell r="P21">
            <v>0</v>
          </cell>
          <cell r="Q21">
            <v>0</v>
          </cell>
          <cell r="S21">
            <v>0</v>
          </cell>
          <cell r="T21">
            <v>0</v>
          </cell>
          <cell r="W21">
            <v>0</v>
          </cell>
          <cell r="Y21">
            <v>0</v>
          </cell>
          <cell r="Z21">
            <v>0</v>
          </cell>
          <cell r="AA21">
            <v>0</v>
          </cell>
        </row>
        <row r="22">
          <cell r="A22" t="str">
            <v>Decommissioning Fund</v>
          </cell>
          <cell r="D22">
            <v>0</v>
          </cell>
          <cell r="H22">
            <v>0</v>
          </cell>
          <cell r="I22">
            <v>0</v>
          </cell>
          <cell r="J22">
            <v>0</v>
          </cell>
          <cell r="K22">
            <v>0</v>
          </cell>
          <cell r="L22">
            <v>0</v>
          </cell>
          <cell r="N22">
            <v>0</v>
          </cell>
          <cell r="O22">
            <v>0</v>
          </cell>
          <cell r="P22">
            <v>0</v>
          </cell>
          <cell r="Q22">
            <v>0</v>
          </cell>
          <cell r="S22">
            <v>0</v>
          </cell>
          <cell r="T22">
            <v>0</v>
          </cell>
          <cell r="W22">
            <v>0</v>
          </cell>
          <cell r="Y22">
            <v>0</v>
          </cell>
          <cell r="Z22">
            <v>0</v>
          </cell>
          <cell r="AA22">
            <v>0</v>
          </cell>
        </row>
        <row r="23">
          <cell r="A23" t="str">
            <v>Sec. 199 Deduction (QPID)</v>
          </cell>
          <cell r="D23">
            <v>0</v>
          </cell>
          <cell r="H23">
            <v>0</v>
          </cell>
          <cell r="J23">
            <v>0</v>
          </cell>
          <cell r="K23">
            <v>0</v>
          </cell>
          <cell r="L23">
            <v>0</v>
          </cell>
          <cell r="N23">
            <v>0</v>
          </cell>
          <cell r="O23">
            <v>0</v>
          </cell>
          <cell r="P23">
            <v>0</v>
          </cell>
          <cell r="Q23">
            <v>0</v>
          </cell>
          <cell r="S23">
            <v>0</v>
          </cell>
          <cell r="T23">
            <v>0</v>
          </cell>
          <cell r="W23">
            <v>0</v>
          </cell>
          <cell r="Y23">
            <v>0</v>
          </cell>
          <cell r="Z23">
            <v>0</v>
          </cell>
          <cell r="AA23">
            <v>0</v>
          </cell>
        </row>
        <row r="24">
          <cell r="A24" t="str">
            <v>Tax Exempt Interest Income</v>
          </cell>
          <cell r="D24">
            <v>-1637312</v>
          </cell>
          <cell r="H24">
            <v>0</v>
          </cell>
          <cell r="J24">
            <v>0</v>
          </cell>
          <cell r="K24">
            <v>0</v>
          </cell>
          <cell r="L24">
            <v>0</v>
          </cell>
          <cell r="N24">
            <v>0</v>
          </cell>
          <cell r="O24">
            <v>0</v>
          </cell>
          <cell r="P24">
            <v>0</v>
          </cell>
          <cell r="Q24">
            <v>0</v>
          </cell>
          <cell r="S24">
            <v>0</v>
          </cell>
          <cell r="T24">
            <v>0</v>
          </cell>
          <cell r="W24">
            <v>0</v>
          </cell>
          <cell r="Y24">
            <v>0</v>
          </cell>
          <cell r="Z24">
            <v>0</v>
          </cell>
          <cell r="AA24">
            <v>0</v>
          </cell>
        </row>
        <row r="25">
          <cell r="A25" t="str">
            <v xml:space="preserve">Other  </v>
          </cell>
          <cell r="D25">
            <v>202749.17500000002</v>
          </cell>
          <cell r="H25">
            <v>0</v>
          </cell>
          <cell r="I25">
            <v>0</v>
          </cell>
          <cell r="J25">
            <v>0</v>
          </cell>
          <cell r="K25">
            <v>0</v>
          </cell>
          <cell r="L25">
            <v>0</v>
          </cell>
          <cell r="M25">
            <v>0</v>
          </cell>
          <cell r="N25">
            <v>0</v>
          </cell>
          <cell r="O25">
            <v>0</v>
          </cell>
          <cell r="P25">
            <v>0</v>
          </cell>
          <cell r="Q25">
            <v>0</v>
          </cell>
          <cell r="R25">
            <v>0</v>
          </cell>
          <cell r="S25">
            <v>0</v>
          </cell>
          <cell r="T25">
            <v>0</v>
          </cell>
          <cell r="W25">
            <v>0</v>
          </cell>
          <cell r="X25">
            <v>0</v>
          </cell>
          <cell r="Y25">
            <v>0</v>
          </cell>
          <cell r="Z25">
            <v>0</v>
          </cell>
          <cell r="AA25">
            <v>0</v>
          </cell>
        </row>
        <row r="27">
          <cell r="A27" t="str">
            <v xml:space="preserve">    TOTAL</v>
          </cell>
          <cell r="D27">
            <v>-1109768.649458996</v>
          </cell>
          <cell r="E27">
            <v>-1109768.6494589958</v>
          </cell>
          <cell r="H27">
            <v>10822.080000000355</v>
          </cell>
          <cell r="I27">
            <v>0</v>
          </cell>
          <cell r="J27">
            <v>0.29499999945983291</v>
          </cell>
          <cell r="K27">
            <v>0.48545000003650784</v>
          </cell>
          <cell r="L27">
            <v>3510.5</v>
          </cell>
          <cell r="M27">
            <v>674.20000000018626</v>
          </cell>
          <cell r="N27">
            <v>318</v>
          </cell>
          <cell r="O27">
            <v>0.60096000018529594</v>
          </cell>
          <cell r="P27">
            <v>1.1000000005587935</v>
          </cell>
          <cell r="Q27">
            <v>90.520000000484288</v>
          </cell>
          <cell r="R27">
            <v>47220.71</v>
          </cell>
          <cell r="S27">
            <v>0</v>
          </cell>
          <cell r="T27">
            <v>-0.39999999990686774</v>
          </cell>
          <cell r="U27">
            <v>29172.23</v>
          </cell>
          <cell r="V27">
            <v>4013.47</v>
          </cell>
          <cell r="W27">
            <v>46492.14999999851</v>
          </cell>
          <cell r="X27">
            <v>-23842.44000000041</v>
          </cell>
          <cell r="Y27">
            <v>-0.48999999929219484</v>
          </cell>
          <cell r="Z27">
            <v>344.5</v>
          </cell>
          <cell r="AA27">
            <v>-0.46999999973922968</v>
          </cell>
        </row>
        <row r="29">
          <cell r="A29" t="str">
            <v>TEMPORARY DIFFERENCES:</v>
          </cell>
        </row>
        <row r="30">
          <cell r="A30" t="str">
            <v xml:space="preserve">Book Depreciation Expense </v>
          </cell>
          <cell r="D30">
            <v>291679348.62379998</v>
          </cell>
          <cell r="H30">
            <v>18490.8</v>
          </cell>
          <cell r="I30">
            <v>0</v>
          </cell>
          <cell r="J30">
            <v>18293.38</v>
          </cell>
          <cell r="K30">
            <v>0</v>
          </cell>
          <cell r="L30">
            <v>0</v>
          </cell>
          <cell r="M30">
            <v>0</v>
          </cell>
          <cell r="N30">
            <v>13379628</v>
          </cell>
          <cell r="O30">
            <v>0</v>
          </cell>
          <cell r="P30">
            <v>0</v>
          </cell>
          <cell r="Q30">
            <v>0</v>
          </cell>
          <cell r="R30">
            <v>0</v>
          </cell>
          <cell r="S30">
            <v>0</v>
          </cell>
          <cell r="T30">
            <v>0</v>
          </cell>
          <cell r="U30">
            <v>0</v>
          </cell>
          <cell r="W30">
            <v>908807.82</v>
          </cell>
          <cell r="X30">
            <v>0</v>
          </cell>
          <cell r="Y30">
            <v>1749141.88</v>
          </cell>
          <cell r="Z30">
            <v>0</v>
          </cell>
          <cell r="AA30">
            <v>333923.75</v>
          </cell>
        </row>
        <row r="31">
          <cell r="A31" t="str">
            <v xml:space="preserve">Tax Depreciation Expense </v>
          </cell>
          <cell r="D31">
            <v>-702380661.4576</v>
          </cell>
          <cell r="H31">
            <v>0</v>
          </cell>
          <cell r="J31">
            <v>-19866</v>
          </cell>
          <cell r="K31">
            <v>0</v>
          </cell>
          <cell r="L31">
            <v>0</v>
          </cell>
          <cell r="N31">
            <v>-21963490</v>
          </cell>
          <cell r="O31">
            <v>0</v>
          </cell>
          <cell r="P31">
            <v>0</v>
          </cell>
          <cell r="Q31">
            <v>0</v>
          </cell>
          <cell r="S31">
            <v>0</v>
          </cell>
          <cell r="T31">
            <v>0</v>
          </cell>
          <cell r="W31">
            <v>-4638938</v>
          </cell>
          <cell r="Y31">
            <v>-5718233.0800000001</v>
          </cell>
          <cell r="Z31">
            <v>0</v>
          </cell>
          <cell r="AA31">
            <v>-1430359</v>
          </cell>
        </row>
        <row r="32">
          <cell r="A32" t="str">
            <v>Amortization Expense</v>
          </cell>
          <cell r="D32">
            <v>40603388.1061</v>
          </cell>
          <cell r="H32">
            <v>0</v>
          </cell>
          <cell r="I32">
            <v>0</v>
          </cell>
          <cell r="J32">
            <v>0</v>
          </cell>
          <cell r="K32">
            <v>0</v>
          </cell>
          <cell r="L32">
            <v>0</v>
          </cell>
          <cell r="M32">
            <v>0</v>
          </cell>
          <cell r="N32">
            <v>-1112126</v>
          </cell>
          <cell r="O32">
            <v>0</v>
          </cell>
          <cell r="P32">
            <v>0</v>
          </cell>
          <cell r="Q32">
            <v>0</v>
          </cell>
          <cell r="R32">
            <v>0</v>
          </cell>
          <cell r="S32">
            <v>0</v>
          </cell>
          <cell r="T32">
            <v>0</v>
          </cell>
          <cell r="U32">
            <v>0</v>
          </cell>
          <cell r="W32">
            <v>-123644</v>
          </cell>
          <cell r="X32">
            <v>0</v>
          </cell>
          <cell r="Y32">
            <v>920883.62</v>
          </cell>
          <cell r="Z32">
            <v>0</v>
          </cell>
          <cell r="AA32">
            <v>207270.66</v>
          </cell>
        </row>
        <row r="33">
          <cell r="A33" t="str">
            <v xml:space="preserve">Accretion Expense </v>
          </cell>
          <cell r="D33">
            <v>-42054180.329999998</v>
          </cell>
          <cell r="H33">
            <v>0</v>
          </cell>
          <cell r="I33">
            <v>0</v>
          </cell>
          <cell r="J33">
            <v>0</v>
          </cell>
          <cell r="K33">
            <v>0</v>
          </cell>
          <cell r="L33">
            <v>-763797</v>
          </cell>
          <cell r="N33">
            <v>0</v>
          </cell>
          <cell r="O33">
            <v>0</v>
          </cell>
          <cell r="P33">
            <v>598740</v>
          </cell>
          <cell r="Q33">
            <v>365940</v>
          </cell>
          <cell r="S33">
            <v>0</v>
          </cell>
          <cell r="T33">
            <v>0</v>
          </cell>
          <cell r="W33">
            <v>24630.240000000002</v>
          </cell>
          <cell r="Y33">
            <v>-144225.23000000001</v>
          </cell>
          <cell r="Z33">
            <v>0</v>
          </cell>
          <cell r="AA33">
            <v>18226.05</v>
          </cell>
        </row>
        <row r="34">
          <cell r="A34" t="str">
            <v xml:space="preserve">Major Maintenance </v>
          </cell>
          <cell r="D34">
            <v>30460651.939999998</v>
          </cell>
          <cell r="H34">
            <v>0</v>
          </cell>
          <cell r="I34">
            <v>0</v>
          </cell>
          <cell r="J34">
            <v>0</v>
          </cell>
          <cell r="K34">
            <v>0</v>
          </cell>
          <cell r="L34">
            <v>0</v>
          </cell>
          <cell r="N34">
            <v>2779050</v>
          </cell>
          <cell r="O34">
            <v>0</v>
          </cell>
          <cell r="P34">
            <v>0</v>
          </cell>
          <cell r="Q34">
            <v>0</v>
          </cell>
          <cell r="S34">
            <v>0</v>
          </cell>
          <cell r="T34">
            <v>0</v>
          </cell>
          <cell r="W34">
            <v>0</v>
          </cell>
          <cell r="Y34">
            <v>0</v>
          </cell>
          <cell r="Z34">
            <v>0</v>
          </cell>
          <cell r="AA34">
            <v>0</v>
          </cell>
        </row>
        <row r="35">
          <cell r="A35" t="str">
            <v>Deferred Financing Costs</v>
          </cell>
          <cell r="D35">
            <v>1317802.07</v>
          </cell>
          <cell r="H35">
            <v>0</v>
          </cell>
          <cell r="J35">
            <v>0</v>
          </cell>
          <cell r="K35">
            <v>0</v>
          </cell>
          <cell r="L35">
            <v>0</v>
          </cell>
          <cell r="N35">
            <v>0</v>
          </cell>
          <cell r="O35">
            <v>0</v>
          </cell>
          <cell r="P35">
            <v>0</v>
          </cell>
          <cell r="Q35">
            <v>0</v>
          </cell>
          <cell r="S35">
            <v>0</v>
          </cell>
          <cell r="T35">
            <v>0</v>
          </cell>
          <cell r="W35">
            <v>0</v>
          </cell>
          <cell r="Y35">
            <v>0</v>
          </cell>
          <cell r="Z35">
            <v>0</v>
          </cell>
          <cell r="AA35">
            <v>0</v>
          </cell>
        </row>
        <row r="36">
          <cell r="A36" t="str">
            <v>Sec 195 Startup Costs</v>
          </cell>
          <cell r="D36">
            <v>0</v>
          </cell>
          <cell r="H36">
            <v>0</v>
          </cell>
          <cell r="J36">
            <v>0</v>
          </cell>
          <cell r="K36">
            <v>0</v>
          </cell>
          <cell r="L36">
            <v>0</v>
          </cell>
          <cell r="N36">
            <v>0</v>
          </cell>
          <cell r="O36">
            <v>0</v>
          </cell>
          <cell r="P36">
            <v>0</v>
          </cell>
          <cell r="Q36">
            <v>0</v>
          </cell>
          <cell r="S36">
            <v>0</v>
          </cell>
          <cell r="T36">
            <v>0</v>
          </cell>
          <cell r="W36">
            <v>0</v>
          </cell>
          <cell r="Y36">
            <v>0</v>
          </cell>
          <cell r="Z36">
            <v>0</v>
          </cell>
          <cell r="AA36">
            <v>0</v>
          </cell>
        </row>
        <row r="37">
          <cell r="A37" t="str">
            <v>Goodwill/Asset Impairment</v>
          </cell>
          <cell r="D37">
            <v>0</v>
          </cell>
          <cell r="H37">
            <v>0</v>
          </cell>
          <cell r="J37">
            <v>0</v>
          </cell>
          <cell r="K37">
            <v>0</v>
          </cell>
          <cell r="L37">
            <v>0</v>
          </cell>
          <cell r="N37">
            <v>0</v>
          </cell>
          <cell r="O37">
            <v>0</v>
          </cell>
          <cell r="P37">
            <v>0</v>
          </cell>
          <cell r="Q37">
            <v>0</v>
          </cell>
          <cell r="S37">
            <v>0</v>
          </cell>
          <cell r="T37">
            <v>0</v>
          </cell>
          <cell r="W37">
            <v>0</v>
          </cell>
          <cell r="Y37">
            <v>0</v>
          </cell>
          <cell r="Z37">
            <v>0</v>
          </cell>
          <cell r="AA37">
            <v>0</v>
          </cell>
        </row>
        <row r="38">
          <cell r="A38" t="str">
            <v>Interest Expense</v>
          </cell>
          <cell r="D38">
            <v>0</v>
          </cell>
          <cell r="H38">
            <v>0</v>
          </cell>
          <cell r="J38">
            <v>0</v>
          </cell>
          <cell r="K38">
            <v>0</v>
          </cell>
          <cell r="L38">
            <v>0</v>
          </cell>
          <cell r="N38">
            <v>0</v>
          </cell>
          <cell r="O38">
            <v>0</v>
          </cell>
          <cell r="P38">
            <v>0</v>
          </cell>
          <cell r="Q38">
            <v>0</v>
          </cell>
          <cell r="S38">
            <v>0</v>
          </cell>
          <cell r="T38">
            <v>0</v>
          </cell>
          <cell r="W38">
            <v>0</v>
          </cell>
          <cell r="Y38">
            <v>0</v>
          </cell>
          <cell r="Z38">
            <v>0</v>
          </cell>
          <cell r="AA38">
            <v>0</v>
          </cell>
        </row>
        <row r="39">
          <cell r="A39" t="str">
            <v>Mark to Market</v>
          </cell>
          <cell r="D39">
            <v>177939171</v>
          </cell>
          <cell r="H39">
            <v>0</v>
          </cell>
          <cell r="J39">
            <v>0</v>
          </cell>
          <cell r="K39">
            <v>0</v>
          </cell>
          <cell r="L39">
            <v>0</v>
          </cell>
          <cell r="N39">
            <v>0</v>
          </cell>
          <cell r="O39">
            <v>0</v>
          </cell>
          <cell r="P39">
            <v>0</v>
          </cell>
          <cell r="Q39">
            <v>0</v>
          </cell>
          <cell r="S39">
            <v>0</v>
          </cell>
          <cell r="T39">
            <v>0</v>
          </cell>
          <cell r="W39">
            <v>3283355</v>
          </cell>
          <cell r="Y39">
            <v>0</v>
          </cell>
          <cell r="Z39">
            <v>0</v>
          </cell>
          <cell r="AA39">
            <v>0</v>
          </cell>
        </row>
        <row r="40">
          <cell r="A40" t="str">
            <v>Reserves</v>
          </cell>
          <cell r="D40">
            <v>-12827214.26</v>
          </cell>
          <cell r="H40">
            <v>0</v>
          </cell>
          <cell r="J40">
            <v>0</v>
          </cell>
          <cell r="K40">
            <v>0</v>
          </cell>
          <cell r="L40">
            <v>0</v>
          </cell>
          <cell r="N40">
            <v>0</v>
          </cell>
          <cell r="O40">
            <v>0</v>
          </cell>
          <cell r="P40">
            <v>0</v>
          </cell>
          <cell r="Q40">
            <v>0</v>
          </cell>
          <cell r="S40">
            <v>0</v>
          </cell>
          <cell r="T40">
            <v>0</v>
          </cell>
          <cell r="W40">
            <v>0</v>
          </cell>
          <cell r="Y40">
            <v>0</v>
          </cell>
          <cell r="Z40">
            <v>0</v>
          </cell>
          <cell r="AA40">
            <v>0</v>
          </cell>
        </row>
        <row r="41">
          <cell r="A41" t="str">
            <v>APB 91-6</v>
          </cell>
          <cell r="D41">
            <v>651770.15999999992</v>
          </cell>
          <cell r="H41">
            <v>0</v>
          </cell>
          <cell r="J41">
            <v>0</v>
          </cell>
          <cell r="K41">
            <v>0</v>
          </cell>
          <cell r="L41">
            <v>0</v>
          </cell>
          <cell r="N41">
            <v>0</v>
          </cell>
          <cell r="O41">
            <v>0</v>
          </cell>
          <cell r="P41">
            <v>0</v>
          </cell>
          <cell r="Q41">
            <v>0</v>
          </cell>
          <cell r="S41">
            <v>0</v>
          </cell>
          <cell r="T41">
            <v>0</v>
          </cell>
          <cell r="W41">
            <v>0</v>
          </cell>
          <cell r="Y41">
            <v>0</v>
          </cell>
          <cell r="Z41">
            <v>0</v>
          </cell>
          <cell r="AA41">
            <v>0</v>
          </cell>
        </row>
        <row r="42">
          <cell r="A42" t="str">
            <v>Accrued Employee Costs</v>
          </cell>
          <cell r="D42">
            <v>230876.97000000003</v>
          </cell>
          <cell r="H42">
            <v>0</v>
          </cell>
          <cell r="J42">
            <v>0</v>
          </cell>
          <cell r="K42">
            <v>0</v>
          </cell>
          <cell r="L42">
            <v>0</v>
          </cell>
          <cell r="N42">
            <v>0</v>
          </cell>
          <cell r="O42">
            <v>0</v>
          </cell>
          <cell r="P42">
            <v>0</v>
          </cell>
          <cell r="Q42">
            <v>0</v>
          </cell>
          <cell r="S42">
            <v>0</v>
          </cell>
          <cell r="T42">
            <v>0</v>
          </cell>
          <cell r="W42">
            <v>0</v>
          </cell>
          <cell r="Y42">
            <v>0</v>
          </cell>
          <cell r="Z42">
            <v>0</v>
          </cell>
          <cell r="AA42">
            <v>0</v>
          </cell>
        </row>
        <row r="43">
          <cell r="A43" t="str">
            <v>Gain/Loss on Sale of Assets</v>
          </cell>
          <cell r="D43">
            <v>46793417.25</v>
          </cell>
          <cell r="H43">
            <v>0</v>
          </cell>
          <cell r="J43">
            <v>0</v>
          </cell>
          <cell r="K43">
            <v>0</v>
          </cell>
          <cell r="L43">
            <v>0</v>
          </cell>
          <cell r="N43">
            <v>0</v>
          </cell>
          <cell r="O43">
            <v>0</v>
          </cell>
          <cell r="P43">
            <v>0</v>
          </cell>
          <cell r="Q43">
            <v>0</v>
          </cell>
          <cell r="S43">
            <v>0</v>
          </cell>
          <cell r="T43">
            <v>0</v>
          </cell>
          <cell r="W43">
            <v>0</v>
          </cell>
          <cell r="Y43">
            <v>0</v>
          </cell>
          <cell r="Z43">
            <v>0</v>
          </cell>
          <cell r="AA43">
            <v>0</v>
          </cell>
        </row>
        <row r="44">
          <cell r="A44" t="str">
            <v>Prepaids</v>
          </cell>
          <cell r="D44">
            <v>4343763.5144020002</v>
          </cell>
          <cell r="H44">
            <v>0</v>
          </cell>
          <cell r="J44">
            <v>0</v>
          </cell>
          <cell r="K44">
            <v>0</v>
          </cell>
          <cell r="L44">
            <v>0</v>
          </cell>
          <cell r="N44">
            <v>-55946</v>
          </cell>
          <cell r="O44">
            <v>0</v>
          </cell>
          <cell r="P44">
            <v>0</v>
          </cell>
          <cell r="Q44">
            <v>0</v>
          </cell>
          <cell r="S44">
            <v>0</v>
          </cell>
          <cell r="T44">
            <v>0</v>
          </cell>
          <cell r="W44">
            <v>0</v>
          </cell>
          <cell r="Y44">
            <v>0</v>
          </cell>
          <cell r="Z44">
            <v>0</v>
          </cell>
          <cell r="AA44">
            <v>0</v>
          </cell>
        </row>
        <row r="45">
          <cell r="A45" t="str">
            <v>Joint Ventures</v>
          </cell>
          <cell r="D45">
            <v>37984224.843853556</v>
          </cell>
          <cell r="H45">
            <v>0</v>
          </cell>
          <cell r="J45">
            <v>338045.0950000002</v>
          </cell>
          <cell r="K45">
            <v>218880.77805000008</v>
          </cell>
          <cell r="L45">
            <v>898468.81599999999</v>
          </cell>
          <cell r="M45">
            <v>1068606.1891780549</v>
          </cell>
          <cell r="N45">
            <v>0</v>
          </cell>
          <cell r="O45">
            <v>338169.97962000011</v>
          </cell>
          <cell r="P45">
            <v>5081823.2088000001</v>
          </cell>
          <cell r="Q45">
            <v>5184038.9204000002</v>
          </cell>
          <cell r="R45">
            <v>750907.88120580919</v>
          </cell>
          <cell r="S45">
            <v>0</v>
          </cell>
          <cell r="T45">
            <v>1921402.4</v>
          </cell>
          <cell r="U45">
            <v>0</v>
          </cell>
          <cell r="W45">
            <v>0</v>
          </cell>
          <cell r="X45">
            <v>337552.73031182104</v>
          </cell>
          <cell r="Y45">
            <v>0</v>
          </cell>
          <cell r="Z45">
            <v>0</v>
          </cell>
          <cell r="AA45">
            <v>0</v>
          </cell>
        </row>
        <row r="46">
          <cell r="A46" t="str">
            <v>Repairs</v>
          </cell>
          <cell r="D46">
            <v>0</v>
          </cell>
          <cell r="H46">
            <v>0</v>
          </cell>
          <cell r="J46">
            <v>0</v>
          </cell>
          <cell r="K46">
            <v>0</v>
          </cell>
          <cell r="L46">
            <v>0</v>
          </cell>
          <cell r="N46">
            <v>0</v>
          </cell>
          <cell r="O46">
            <v>0</v>
          </cell>
          <cell r="P46">
            <v>0</v>
          </cell>
          <cell r="Q46">
            <v>0</v>
          </cell>
          <cell r="S46">
            <v>0</v>
          </cell>
          <cell r="T46">
            <v>0</v>
          </cell>
          <cell r="W46">
            <v>0</v>
          </cell>
          <cell r="Y46">
            <v>0</v>
          </cell>
          <cell r="Z46">
            <v>0</v>
          </cell>
          <cell r="AA46">
            <v>0</v>
          </cell>
        </row>
        <row r="47">
          <cell r="A47" t="str">
            <v>Other</v>
          </cell>
          <cell r="D47">
            <v>-55731997.420000009</v>
          </cell>
          <cell r="H47">
            <v>-1066156</v>
          </cell>
          <cell r="I47">
            <v>4086053</v>
          </cell>
          <cell r="J47">
            <v>-9357</v>
          </cell>
          <cell r="K47">
            <v>456563</v>
          </cell>
          <cell r="L47">
            <v>0</v>
          </cell>
          <cell r="M47">
            <v>-1182472</v>
          </cell>
          <cell r="N47">
            <v>0</v>
          </cell>
          <cell r="O47">
            <v>810634</v>
          </cell>
          <cell r="P47">
            <v>0</v>
          </cell>
          <cell r="Q47">
            <v>0</v>
          </cell>
          <cell r="R47">
            <v>-1061864</v>
          </cell>
          <cell r="S47">
            <v>0</v>
          </cell>
          <cell r="T47">
            <v>-953198</v>
          </cell>
          <cell r="U47">
            <v>0</v>
          </cell>
          <cell r="W47">
            <v>-12400939</v>
          </cell>
          <cell r="X47">
            <v>-2301045</v>
          </cell>
          <cell r="Y47">
            <v>0</v>
          </cell>
          <cell r="Z47">
            <v>0</v>
          </cell>
          <cell r="AA47">
            <v>0</v>
          </cell>
        </row>
        <row r="48">
          <cell r="A48" t="str">
            <v xml:space="preserve">    TOTAL</v>
          </cell>
          <cell r="D48">
            <v>-180989638.98944446</v>
          </cell>
          <cell r="E48">
            <v>-180989638.98944443</v>
          </cell>
          <cell r="H48">
            <v>-1047665.2</v>
          </cell>
          <cell r="I48">
            <v>4086053</v>
          </cell>
          <cell r="J48">
            <v>327115.47500000021</v>
          </cell>
          <cell r="K48">
            <v>675443.77805000008</v>
          </cell>
          <cell r="L48">
            <v>134671.81599999999</v>
          </cell>
          <cell r="M48">
            <v>-113865.81082194508</v>
          </cell>
          <cell r="N48">
            <v>-6972884</v>
          </cell>
          <cell r="O48">
            <v>1148803.9796200001</v>
          </cell>
          <cell r="P48">
            <v>5680563.2088000001</v>
          </cell>
          <cell r="Q48">
            <v>5549978.9204000002</v>
          </cell>
          <cell r="R48">
            <v>-310956.11879419081</v>
          </cell>
          <cell r="S48">
            <v>0</v>
          </cell>
          <cell r="T48">
            <v>968204.39999999991</v>
          </cell>
          <cell r="U48">
            <v>0</v>
          </cell>
          <cell r="V48">
            <v>0</v>
          </cell>
          <cell r="W48">
            <v>-12946727.939999999</v>
          </cell>
          <cell r="X48">
            <v>-1963492.269688179</v>
          </cell>
          <cell r="Y48">
            <v>-3192432.81</v>
          </cell>
          <cell r="Z48">
            <v>0</v>
          </cell>
          <cell r="AA48">
            <v>-870938.53999999992</v>
          </cell>
        </row>
        <row r="49">
          <cell r="A49" t="str">
            <v>TAXABLE INCOME</v>
          </cell>
          <cell r="D49">
            <v>-59946437.498903468</v>
          </cell>
          <cell r="E49">
            <v>-59946437.498903304</v>
          </cell>
          <cell r="H49">
            <v>787118.88000000035</v>
          </cell>
          <cell r="I49">
            <v>7662991</v>
          </cell>
          <cell r="J49">
            <v>3697356.7699999996</v>
          </cell>
          <cell r="K49">
            <v>813125.26350000012</v>
          </cell>
          <cell r="L49">
            <v>1380072.3160000001</v>
          </cell>
          <cell r="M49">
            <v>4288313.4191780556</v>
          </cell>
          <cell r="N49">
            <v>36794612</v>
          </cell>
          <cell r="O49">
            <v>1483376.3005800003</v>
          </cell>
          <cell r="P49">
            <v>10879849.308800001</v>
          </cell>
          <cell r="Q49">
            <v>10166784.440400001</v>
          </cell>
          <cell r="R49">
            <v>3705743.8812058093</v>
          </cell>
          <cell r="S49">
            <v>-12496.5</v>
          </cell>
          <cell r="T49">
            <v>1865081</v>
          </cell>
          <cell r="U49">
            <v>-24423.570000000003</v>
          </cell>
          <cell r="V49">
            <v>173621.37</v>
          </cell>
          <cell r="W49">
            <v>4981427.209999999</v>
          </cell>
          <cell r="X49">
            <v>6021828.7303118212</v>
          </cell>
          <cell r="Y49">
            <v>4469444.7000000011</v>
          </cell>
          <cell r="Z49">
            <v>698211.5</v>
          </cell>
          <cell r="AA49">
            <v>1234006.9900000002</v>
          </cell>
        </row>
        <row r="51">
          <cell r="A51" t="str">
            <v>STATE PERMANENT DIFFERENCES:</v>
          </cell>
        </row>
        <row r="52">
          <cell r="A52" t="str">
            <v>Decommissioning Fund</v>
          </cell>
          <cell r="D52">
            <v>-9795435</v>
          </cell>
          <cell r="H52">
            <v>0</v>
          </cell>
          <cell r="L52">
            <v>0</v>
          </cell>
          <cell r="N52">
            <v>0</v>
          </cell>
          <cell r="O52">
            <v>0</v>
          </cell>
          <cell r="P52">
            <v>0</v>
          </cell>
          <cell r="Q52">
            <v>0</v>
          </cell>
          <cell r="S52">
            <v>0</v>
          </cell>
          <cell r="T52">
            <v>0</v>
          </cell>
          <cell r="W52">
            <v>0</v>
          </cell>
          <cell r="Y52">
            <v>0</v>
          </cell>
          <cell r="Z52">
            <v>0</v>
          </cell>
          <cell r="AA52">
            <v>0</v>
          </cell>
        </row>
        <row r="53">
          <cell r="A53" t="str">
            <v>Reverse Tax Exempt Interest Income</v>
          </cell>
          <cell r="D53">
            <v>1632022.34</v>
          </cell>
          <cell r="H53">
            <v>0</v>
          </cell>
          <cell r="L53">
            <v>0</v>
          </cell>
          <cell r="N53">
            <v>0</v>
          </cell>
          <cell r="O53">
            <v>0</v>
          </cell>
          <cell r="P53">
            <v>0</v>
          </cell>
          <cell r="Q53">
            <v>0</v>
          </cell>
          <cell r="S53">
            <v>0</v>
          </cell>
          <cell r="T53">
            <v>0</v>
          </cell>
          <cell r="W53">
            <v>0</v>
          </cell>
          <cell r="Y53">
            <v>0</v>
          </cell>
          <cell r="Z53">
            <v>0</v>
          </cell>
          <cell r="AA53">
            <v>0</v>
          </cell>
        </row>
        <row r="54">
          <cell r="A54" t="str">
            <v xml:space="preserve">Other </v>
          </cell>
          <cell r="D54">
            <v>-1632022.34</v>
          </cell>
          <cell r="H54">
            <v>0</v>
          </cell>
          <cell r="J54">
            <v>0</v>
          </cell>
          <cell r="K54">
            <v>0</v>
          </cell>
          <cell r="L54">
            <v>0</v>
          </cell>
          <cell r="N54">
            <v>0</v>
          </cell>
          <cell r="O54">
            <v>0</v>
          </cell>
          <cell r="P54">
            <v>0</v>
          </cell>
          <cell r="Q54">
            <v>0</v>
          </cell>
          <cell r="S54">
            <v>0</v>
          </cell>
          <cell r="T54">
            <v>0</v>
          </cell>
          <cell r="W54">
            <v>0</v>
          </cell>
          <cell r="Y54">
            <v>0</v>
          </cell>
          <cell r="Z54">
            <v>0</v>
          </cell>
          <cell r="AA54">
            <v>0</v>
          </cell>
        </row>
        <row r="55">
          <cell r="A55" t="str">
            <v xml:space="preserve">Other </v>
          </cell>
          <cell r="D55">
            <v>0</v>
          </cell>
        </row>
        <row r="56">
          <cell r="A56" t="str">
            <v>SUB-TOTAL STATE PERMANENT DIFFS</v>
          </cell>
          <cell r="D56">
            <v>-9795435</v>
          </cell>
          <cell r="E56">
            <v>-9795435</v>
          </cell>
          <cell r="H56">
            <v>0</v>
          </cell>
          <cell r="I56">
            <v>0</v>
          </cell>
          <cell r="J56">
            <v>0</v>
          </cell>
          <cell r="K56">
            <v>0</v>
          </cell>
          <cell r="L56">
            <v>0</v>
          </cell>
          <cell r="N56">
            <v>0</v>
          </cell>
          <cell r="O56">
            <v>0</v>
          </cell>
          <cell r="P56">
            <v>0</v>
          </cell>
          <cell r="Q56">
            <v>0</v>
          </cell>
          <cell r="S56">
            <v>0</v>
          </cell>
          <cell r="T56">
            <v>0</v>
          </cell>
          <cell r="W56">
            <v>0</v>
          </cell>
          <cell r="Y56">
            <v>0</v>
          </cell>
          <cell r="Z56">
            <v>0</v>
          </cell>
          <cell r="AA56">
            <v>0</v>
          </cell>
        </row>
        <row r="58">
          <cell r="A58" t="str">
            <v>STATE TEMPORARY DIFFERENCES:</v>
          </cell>
        </row>
        <row r="59">
          <cell r="A59" t="str">
            <v>Reverse Fed Tax Depreciation</v>
          </cell>
          <cell r="D59">
            <v>702360795.4576</v>
          </cell>
          <cell r="H59">
            <v>0</v>
          </cell>
          <cell r="J59">
            <v>0</v>
          </cell>
          <cell r="K59">
            <v>0</v>
          </cell>
          <cell r="L59">
            <v>0</v>
          </cell>
          <cell r="N59">
            <v>21963490</v>
          </cell>
          <cell r="O59">
            <v>0</v>
          </cell>
          <cell r="P59">
            <v>0</v>
          </cell>
          <cell r="Q59">
            <v>0</v>
          </cell>
          <cell r="S59">
            <v>0</v>
          </cell>
          <cell r="T59">
            <v>0</v>
          </cell>
          <cell r="W59">
            <v>4638938</v>
          </cell>
          <cell r="Y59">
            <v>5718233.0800000001</v>
          </cell>
          <cell r="Z59">
            <v>0</v>
          </cell>
          <cell r="AA59">
            <v>1430359</v>
          </cell>
        </row>
        <row r="60">
          <cell r="A60" t="str">
            <v>State Tax Depreciation</v>
          </cell>
          <cell r="D60">
            <v>-744448889.32760012</v>
          </cell>
          <cell r="H60">
            <v>0</v>
          </cell>
          <cell r="J60">
            <v>0</v>
          </cell>
          <cell r="K60">
            <v>0</v>
          </cell>
          <cell r="L60">
            <v>0</v>
          </cell>
          <cell r="N60">
            <v>-21963490</v>
          </cell>
          <cell r="O60">
            <v>0</v>
          </cell>
          <cell r="P60">
            <v>0</v>
          </cell>
          <cell r="Q60">
            <v>0</v>
          </cell>
          <cell r="S60">
            <v>0</v>
          </cell>
          <cell r="T60">
            <v>0</v>
          </cell>
          <cell r="W60">
            <v>-4773860.9799999995</v>
          </cell>
          <cell r="Y60">
            <v>-5718782.0800000001</v>
          </cell>
          <cell r="Z60">
            <v>0</v>
          </cell>
          <cell r="AA60">
            <v>-1430871</v>
          </cell>
        </row>
        <row r="61">
          <cell r="A61" t="str">
            <v>Joint Ventures - State</v>
          </cell>
          <cell r="D61">
            <v>-273217.33888888889</v>
          </cell>
          <cell r="H61">
            <v>0</v>
          </cell>
          <cell r="J61">
            <v>0</v>
          </cell>
          <cell r="K61">
            <v>0</v>
          </cell>
          <cell r="L61">
            <v>-194204</v>
          </cell>
          <cell r="N61">
            <v>0</v>
          </cell>
          <cell r="O61">
            <v>0</v>
          </cell>
          <cell r="P61">
            <v>0</v>
          </cell>
          <cell r="Q61">
            <v>0</v>
          </cell>
          <cell r="S61">
            <v>0</v>
          </cell>
          <cell r="T61">
            <v>0</v>
          </cell>
          <cell r="W61">
            <v>0</v>
          </cell>
          <cell r="Y61">
            <v>0</v>
          </cell>
          <cell r="Z61">
            <v>0</v>
          </cell>
          <cell r="AA61">
            <v>0</v>
          </cell>
        </row>
        <row r="62">
          <cell r="A62" t="str">
            <v xml:space="preserve">Other  </v>
          </cell>
          <cell r="D62">
            <v>-11000538</v>
          </cell>
          <cell r="H62">
            <v>0</v>
          </cell>
          <cell r="I62">
            <v>-2043565</v>
          </cell>
          <cell r="J62">
            <v>0</v>
          </cell>
          <cell r="K62">
            <v>0</v>
          </cell>
          <cell r="L62">
            <v>0</v>
          </cell>
          <cell r="N62">
            <v>0</v>
          </cell>
          <cell r="O62">
            <v>0</v>
          </cell>
          <cell r="P62">
            <v>0</v>
          </cell>
          <cell r="Q62">
            <v>0</v>
          </cell>
          <cell r="S62">
            <v>0</v>
          </cell>
          <cell r="T62">
            <v>0</v>
          </cell>
          <cell r="W62">
            <v>0</v>
          </cell>
          <cell r="Y62">
            <v>0</v>
          </cell>
          <cell r="Z62">
            <v>0</v>
          </cell>
          <cell r="AA62">
            <v>0</v>
          </cell>
        </row>
        <row r="63">
          <cell r="A63" t="str">
            <v>SUB-TOTAL STATE TEMPORARY DIFFS</v>
          </cell>
          <cell r="D63">
            <v>-53361849.208889015</v>
          </cell>
          <cell r="E63">
            <v>-53361849.208888903</v>
          </cell>
          <cell r="H63">
            <v>0</v>
          </cell>
          <cell r="I63">
            <v>-2043565</v>
          </cell>
          <cell r="J63">
            <v>0</v>
          </cell>
          <cell r="K63">
            <v>0</v>
          </cell>
          <cell r="L63">
            <v>-194204</v>
          </cell>
          <cell r="N63">
            <v>0</v>
          </cell>
          <cell r="O63">
            <v>0</v>
          </cell>
          <cell r="P63">
            <v>0</v>
          </cell>
          <cell r="Q63">
            <v>0</v>
          </cell>
          <cell r="S63">
            <v>0</v>
          </cell>
          <cell r="T63">
            <v>0</v>
          </cell>
          <cell r="W63">
            <v>-134922.97999999952</v>
          </cell>
          <cell r="Y63">
            <v>-549</v>
          </cell>
          <cell r="Z63">
            <v>0</v>
          </cell>
          <cell r="AA63">
            <v>-512</v>
          </cell>
        </row>
        <row r="65">
          <cell r="A65" t="str">
            <v>State Income before Apportionment</v>
          </cell>
          <cell r="D65">
            <v>-123103721.70779249</v>
          </cell>
          <cell r="E65">
            <v>-123103721.70779234</v>
          </cell>
          <cell r="H65">
            <v>787118.88000000035</v>
          </cell>
          <cell r="I65">
            <v>5619426</v>
          </cell>
          <cell r="J65">
            <v>3697356.7699999996</v>
          </cell>
          <cell r="K65">
            <v>813125.26350000012</v>
          </cell>
          <cell r="L65">
            <v>1185868.3160000001</v>
          </cell>
          <cell r="M65">
            <v>4288313.4191780556</v>
          </cell>
          <cell r="N65">
            <v>36794612</v>
          </cell>
          <cell r="O65">
            <v>1483376.3005800003</v>
          </cell>
          <cell r="P65">
            <v>10879849.308800001</v>
          </cell>
          <cell r="Q65">
            <v>10166784.440400001</v>
          </cell>
          <cell r="R65">
            <v>3705743.8812058093</v>
          </cell>
          <cell r="S65">
            <v>-12496.5</v>
          </cell>
          <cell r="T65">
            <v>1865081</v>
          </cell>
          <cell r="U65">
            <v>-24423.570000000003</v>
          </cell>
          <cell r="V65">
            <v>173621.37</v>
          </cell>
          <cell r="W65">
            <v>4846504.2299999995</v>
          </cell>
          <cell r="X65">
            <v>6021828.7303118212</v>
          </cell>
          <cell r="Y65">
            <v>4468895.7000000011</v>
          </cell>
          <cell r="Z65">
            <v>698211.5</v>
          </cell>
          <cell r="AA65">
            <v>1233494.9900000002</v>
          </cell>
        </row>
        <row r="66">
          <cell r="A66" t="str">
            <v>State Apportionment Factor</v>
          </cell>
          <cell r="H66">
            <v>1</v>
          </cell>
          <cell r="I66">
            <v>1</v>
          </cell>
          <cell r="J66">
            <v>1</v>
          </cell>
          <cell r="K66">
            <v>1</v>
          </cell>
          <cell r="L66">
            <v>1</v>
          </cell>
          <cell r="M66">
            <v>1</v>
          </cell>
          <cell r="N66">
            <v>1</v>
          </cell>
          <cell r="O66">
            <v>1</v>
          </cell>
          <cell r="P66">
            <v>1</v>
          </cell>
          <cell r="Q66">
            <v>1</v>
          </cell>
          <cell r="R66">
            <v>1</v>
          </cell>
          <cell r="S66">
            <v>1</v>
          </cell>
          <cell r="T66">
            <v>1</v>
          </cell>
          <cell r="U66">
            <v>1</v>
          </cell>
          <cell r="V66">
            <v>1</v>
          </cell>
          <cell r="W66">
            <v>1</v>
          </cell>
          <cell r="X66">
            <v>1</v>
          </cell>
          <cell r="Y66">
            <v>1</v>
          </cell>
          <cell r="Z66">
            <v>1</v>
          </cell>
          <cell r="AA66">
            <v>1</v>
          </cell>
        </row>
        <row r="67">
          <cell r="A67" t="str">
            <v>State Taxable Income/(Loss)</v>
          </cell>
          <cell r="D67">
            <v>-123103721.70779249</v>
          </cell>
          <cell r="E67">
            <v>-123103721.70779234</v>
          </cell>
          <cell r="H67">
            <v>787118.88000000035</v>
          </cell>
          <cell r="I67">
            <v>5619426</v>
          </cell>
          <cell r="J67">
            <v>3697356.7699999996</v>
          </cell>
          <cell r="K67">
            <v>813125.26350000012</v>
          </cell>
          <cell r="L67">
            <v>1185868.3160000001</v>
          </cell>
          <cell r="M67">
            <v>4288313.4191780556</v>
          </cell>
          <cell r="N67">
            <v>36794612</v>
          </cell>
          <cell r="O67">
            <v>1483376.3005800003</v>
          </cell>
          <cell r="P67">
            <v>10879849.308800001</v>
          </cell>
          <cell r="Q67">
            <v>10166784.440400001</v>
          </cell>
          <cell r="R67">
            <v>3705743.8812058093</v>
          </cell>
          <cell r="S67">
            <v>-12496.5</v>
          </cell>
          <cell r="T67">
            <v>1865081</v>
          </cell>
          <cell r="U67">
            <v>-24423.570000000003</v>
          </cell>
          <cell r="V67">
            <v>173621.37</v>
          </cell>
          <cell r="W67">
            <v>4846504.2299999995</v>
          </cell>
          <cell r="X67">
            <v>6021828.7303118212</v>
          </cell>
          <cell r="Y67">
            <v>4468895.7000000011</v>
          </cell>
          <cell r="Z67">
            <v>698211.5</v>
          </cell>
          <cell r="AA67">
            <v>1233494.9900000002</v>
          </cell>
        </row>
        <row r="68">
          <cell r="A68" t="str">
            <v>State Tax Rate</v>
          </cell>
          <cell r="H68">
            <v>5.5E-2</v>
          </cell>
          <cell r="I68">
            <v>8.8400000000000006E-2</v>
          </cell>
          <cell r="J68">
            <v>8.8400000000000006E-2</v>
          </cell>
          <cell r="K68">
            <v>5.5E-2</v>
          </cell>
          <cell r="L68">
            <v>8.8400000000000006E-2</v>
          </cell>
          <cell r="M68">
            <v>8.8400000000000006E-2</v>
          </cell>
          <cell r="N68">
            <v>6.0000000000000005E-2</v>
          </cell>
          <cell r="O68">
            <v>9.9900000000000003E-2</v>
          </cell>
          <cell r="P68">
            <v>8.8400000000000006E-2</v>
          </cell>
          <cell r="Q68">
            <v>8.8400000000000006E-2</v>
          </cell>
          <cell r="R68">
            <v>8.8400000000000006E-2</v>
          </cell>
          <cell r="S68">
            <v>5.4199999999999998E-2</v>
          </cell>
          <cell r="T68">
            <v>9.9899999999999989E-2</v>
          </cell>
          <cell r="U68">
            <v>0.06</v>
          </cell>
          <cell r="V68">
            <v>0.06</v>
          </cell>
          <cell r="W68">
            <v>8.8400000000000034E-2</v>
          </cell>
          <cell r="X68">
            <v>8.8400000000000006E-2</v>
          </cell>
          <cell r="Y68">
            <v>8.8399999999999992E-2</v>
          </cell>
          <cell r="Z68">
            <v>0.06</v>
          </cell>
          <cell r="AA68">
            <v>8.8400000000000006E-2</v>
          </cell>
        </row>
        <row r="69">
          <cell r="A69" t="str">
            <v>State Tax</v>
          </cell>
          <cell r="D69">
            <v>5838184.4407755937</v>
          </cell>
          <cell r="H69">
            <v>43291.538400000019</v>
          </cell>
          <cell r="I69">
            <v>496757.25840000005</v>
          </cell>
          <cell r="J69">
            <v>326846.338468</v>
          </cell>
          <cell r="K69">
            <v>44721.889492500006</v>
          </cell>
          <cell r="L69">
            <v>104830.75913440001</v>
          </cell>
          <cell r="M69">
            <v>379086.90625534015</v>
          </cell>
          <cell r="N69">
            <v>2207676.7200000002</v>
          </cell>
          <cell r="O69">
            <v>148189.29242794204</v>
          </cell>
          <cell r="P69">
            <v>961778.67889792018</v>
          </cell>
          <cell r="Q69">
            <v>898743.74453136011</v>
          </cell>
          <cell r="R69">
            <v>327587.75909859355</v>
          </cell>
          <cell r="S69">
            <v>-677.31029999999998</v>
          </cell>
          <cell r="T69">
            <v>186321.59189999997</v>
          </cell>
          <cell r="U69">
            <v>-1465.4142000000002</v>
          </cell>
          <cell r="V69">
            <v>10417.2822</v>
          </cell>
          <cell r="W69">
            <v>428430.97393200011</v>
          </cell>
          <cell r="X69">
            <v>532329.65975956502</v>
          </cell>
          <cell r="Y69">
            <v>395050.37988000008</v>
          </cell>
          <cell r="Z69">
            <v>41892.689999999995</v>
          </cell>
          <cell r="AA69">
            <v>109040.95711600003</v>
          </cell>
        </row>
        <row r="71">
          <cell r="A71" t="str">
            <v>CITY TEMPORARY DIFFERENCES:</v>
          </cell>
        </row>
        <row r="72">
          <cell r="A72" t="str">
            <v>Reverse Fed Tax Depreciation</v>
          </cell>
          <cell r="D72">
            <v>6876409</v>
          </cell>
        </row>
        <row r="73">
          <cell r="A73" t="str">
            <v>City Tax Depreciation</v>
          </cell>
          <cell r="D73">
            <v>-8426409</v>
          </cell>
        </row>
        <row r="74">
          <cell r="A74" t="str">
            <v>Joint Ventures - City</v>
          </cell>
          <cell r="D74">
            <v>0</v>
          </cell>
        </row>
        <row r="75">
          <cell r="A75" t="str">
            <v xml:space="preserve">Other  </v>
          </cell>
          <cell r="D75">
            <v>0</v>
          </cell>
        </row>
        <row r="76">
          <cell r="A76" t="str">
            <v>SUB-TOTAL CITY TEMPORARY DIFFS</v>
          </cell>
          <cell r="D76">
            <v>-1550000</v>
          </cell>
          <cell r="E76">
            <v>-1550000</v>
          </cell>
          <cell r="H76">
            <v>0</v>
          </cell>
          <cell r="I76">
            <v>0</v>
          </cell>
          <cell r="J76">
            <v>0</v>
          </cell>
          <cell r="K76">
            <v>0</v>
          </cell>
          <cell r="L76">
            <v>0</v>
          </cell>
          <cell r="N76">
            <v>0</v>
          </cell>
          <cell r="O76">
            <v>0</v>
          </cell>
          <cell r="P76">
            <v>0</v>
          </cell>
          <cell r="Q76">
            <v>0</v>
          </cell>
          <cell r="S76">
            <v>0</v>
          </cell>
          <cell r="T76">
            <v>0</v>
          </cell>
          <cell r="W76">
            <v>0</v>
          </cell>
          <cell r="Y76">
            <v>0</v>
          </cell>
          <cell r="Z76">
            <v>0</v>
          </cell>
          <cell r="AA76">
            <v>0</v>
          </cell>
        </row>
        <row r="78">
          <cell r="A78" t="str">
            <v>City Income before Apportionment</v>
          </cell>
          <cell r="D78">
            <v>5250150</v>
          </cell>
          <cell r="E78">
            <v>5250150</v>
          </cell>
        </row>
        <row r="79">
          <cell r="A79" t="str">
            <v>City Apportionment Factor</v>
          </cell>
        </row>
        <row r="80">
          <cell r="A80" t="str">
            <v>City Taxable Income/(Loss)</v>
          </cell>
          <cell r="D80">
            <v>5250150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A81" t="str">
            <v>City Tax Rate</v>
          </cell>
        </row>
        <row r="82">
          <cell r="A82" t="str">
            <v>City Tax</v>
          </cell>
          <cell r="D82">
            <v>429790.40437500004</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4">
          <cell r="A84" t="str">
            <v>Taxable Income</v>
          </cell>
          <cell r="D84">
            <v>-59946437.498903468</v>
          </cell>
          <cell r="E84">
            <v>-59946437.498903304</v>
          </cell>
          <cell r="H84">
            <v>787118.88000000035</v>
          </cell>
          <cell r="I84">
            <v>7662991</v>
          </cell>
          <cell r="J84">
            <v>3697356.7699999996</v>
          </cell>
          <cell r="K84">
            <v>813125.26350000012</v>
          </cell>
          <cell r="L84">
            <v>1380072.3160000001</v>
          </cell>
          <cell r="M84">
            <v>4288313.4191780556</v>
          </cell>
          <cell r="N84">
            <v>36794612</v>
          </cell>
          <cell r="O84">
            <v>1483376.3005800003</v>
          </cell>
          <cell r="P84">
            <v>10879849.308800001</v>
          </cell>
          <cell r="Q84">
            <v>10166784.440400001</v>
          </cell>
          <cell r="R84">
            <v>3705743.8812058093</v>
          </cell>
          <cell r="S84">
            <v>-12496.5</v>
          </cell>
          <cell r="T84">
            <v>1865081</v>
          </cell>
          <cell r="U84">
            <v>-24423.570000000003</v>
          </cell>
          <cell r="V84">
            <v>173621.37</v>
          </cell>
          <cell r="W84">
            <v>4981427.209999999</v>
          </cell>
          <cell r="X84">
            <v>6021828.7303118212</v>
          </cell>
          <cell r="Y84">
            <v>4469444.7000000011</v>
          </cell>
          <cell r="Z84">
            <v>698211.5</v>
          </cell>
          <cell r="AA84">
            <v>1234006.9900000002</v>
          </cell>
        </row>
        <row r="85">
          <cell r="A85" t="str">
            <v>State Income Tax</v>
          </cell>
          <cell r="D85">
            <v>-5838184.4407755937</v>
          </cell>
          <cell r="E85">
            <v>-5838184.4407755937</v>
          </cell>
          <cell r="H85">
            <v>-43291.538400000019</v>
          </cell>
          <cell r="I85">
            <v>-496757.25840000005</v>
          </cell>
          <cell r="J85">
            <v>-326846.338468</v>
          </cell>
          <cell r="K85">
            <v>-44721.889492500006</v>
          </cell>
          <cell r="L85">
            <v>-104830.75913440001</v>
          </cell>
          <cell r="M85">
            <v>-379086.90625534015</v>
          </cell>
          <cell r="N85">
            <v>-2207676.7200000002</v>
          </cell>
          <cell r="O85">
            <v>-148189.29242794204</v>
          </cell>
          <cell r="P85">
            <v>-961778.67889792018</v>
          </cell>
          <cell r="Q85">
            <v>-898743.74453136011</v>
          </cell>
          <cell r="R85">
            <v>-327587.75909859355</v>
          </cell>
          <cell r="S85">
            <v>677.31029999999998</v>
          </cell>
          <cell r="T85">
            <v>-186321.59189999997</v>
          </cell>
          <cell r="U85">
            <v>1465.4142000000002</v>
          </cell>
          <cell r="V85">
            <v>-10417.2822</v>
          </cell>
          <cell r="W85">
            <v>-428430.97393200011</v>
          </cell>
          <cell r="X85">
            <v>-532329.65975956502</v>
          </cell>
          <cell r="Y85">
            <v>-395050.37988000008</v>
          </cell>
          <cell r="Z85">
            <v>-41892.689999999995</v>
          </cell>
          <cell r="AA85">
            <v>-109040.95711600003</v>
          </cell>
        </row>
        <row r="86">
          <cell r="A86" t="str">
            <v>City Income Tax</v>
          </cell>
          <cell r="D86">
            <v>-429790.40437500004</v>
          </cell>
          <cell r="E86">
            <v>-429790.40437500004</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row>
        <row r="87">
          <cell r="A87" t="str">
            <v>Federal Taxable</v>
          </cell>
          <cell r="D87">
            <v>-66214412.344054066</v>
          </cell>
          <cell r="E87">
            <v>-66214412.344053954</v>
          </cell>
          <cell r="H87">
            <v>743827.34160000039</v>
          </cell>
          <cell r="I87">
            <v>7166233.7416000003</v>
          </cell>
          <cell r="J87">
            <v>3370510.4315319997</v>
          </cell>
          <cell r="K87">
            <v>768403.37400750013</v>
          </cell>
          <cell r="L87">
            <v>1275241.5568656002</v>
          </cell>
          <cell r="M87">
            <v>3909226.5129227154</v>
          </cell>
          <cell r="N87">
            <v>34586935.280000001</v>
          </cell>
          <cell r="O87">
            <v>1335187.0081520583</v>
          </cell>
          <cell r="P87">
            <v>9918070.6299020797</v>
          </cell>
          <cell r="Q87">
            <v>9268040.6958686411</v>
          </cell>
          <cell r="R87">
            <v>3378156.1221072157</v>
          </cell>
          <cell r="S87">
            <v>-11819.189700000001</v>
          </cell>
          <cell r="T87">
            <v>1678759.4081000001</v>
          </cell>
          <cell r="U87">
            <v>-22958.155800000004</v>
          </cell>
          <cell r="V87">
            <v>163204.08780000001</v>
          </cell>
          <cell r="W87">
            <v>4552996.2360679992</v>
          </cell>
          <cell r="X87">
            <v>5489499.070552256</v>
          </cell>
          <cell r="Y87">
            <v>4074394.3201200012</v>
          </cell>
          <cell r="Z87">
            <v>656318.81000000006</v>
          </cell>
          <cell r="AA87">
            <v>1124966.0328840001</v>
          </cell>
        </row>
        <row r="88">
          <cell r="A88" t="str">
            <v>Federal Rate</v>
          </cell>
          <cell r="H88">
            <v>0.35</v>
          </cell>
          <cell r="I88">
            <v>0.35</v>
          </cell>
          <cell r="J88">
            <v>0.35</v>
          </cell>
          <cell r="K88">
            <v>0.35</v>
          </cell>
          <cell r="L88">
            <v>0.35</v>
          </cell>
          <cell r="M88">
            <v>0.35</v>
          </cell>
          <cell r="N88">
            <v>0.35</v>
          </cell>
          <cell r="O88">
            <v>0.35</v>
          </cell>
          <cell r="P88">
            <v>0.35</v>
          </cell>
          <cell r="Q88">
            <v>0.35</v>
          </cell>
          <cell r="R88">
            <v>0.35</v>
          </cell>
          <cell r="S88">
            <v>0.35</v>
          </cell>
          <cell r="T88">
            <v>0.35</v>
          </cell>
          <cell r="U88">
            <v>0.35</v>
          </cell>
          <cell r="V88">
            <v>0.35</v>
          </cell>
          <cell r="W88">
            <v>0.35</v>
          </cell>
          <cell r="X88">
            <v>0.35</v>
          </cell>
          <cell r="Y88">
            <v>0.35</v>
          </cell>
          <cell r="Z88">
            <v>0.35</v>
          </cell>
          <cell r="AA88">
            <v>0.35</v>
          </cell>
        </row>
        <row r="89">
          <cell r="A89" t="str">
            <v>Federal Income Tax</v>
          </cell>
          <cell r="D89">
            <v>-23720086.870418899</v>
          </cell>
          <cell r="E89">
            <v>-23720086.870418899</v>
          </cell>
          <cell r="H89">
            <v>260339.56956000012</v>
          </cell>
          <cell r="I89">
            <v>2508181.80956</v>
          </cell>
          <cell r="J89">
            <v>1179678.6510361999</v>
          </cell>
          <cell r="K89">
            <v>268941.18090262503</v>
          </cell>
          <cell r="L89">
            <v>446334.54490296001</v>
          </cell>
          <cell r="M89">
            <v>1368229.2795229503</v>
          </cell>
          <cell r="N89">
            <v>12105427.347999999</v>
          </cell>
          <cell r="O89">
            <v>467315.4528532204</v>
          </cell>
          <cell r="P89">
            <v>3471324.7204657276</v>
          </cell>
          <cell r="Q89">
            <v>3243814.243554024</v>
          </cell>
          <cell r="R89">
            <v>1182354.6427375255</v>
          </cell>
          <cell r="S89">
            <v>-4136.7163950000004</v>
          </cell>
          <cell r="T89">
            <v>587565.79283499997</v>
          </cell>
          <cell r="U89">
            <v>-8035.3545300000005</v>
          </cell>
          <cell r="V89">
            <v>57121.43073</v>
          </cell>
          <cell r="W89">
            <v>1593548.6826237997</v>
          </cell>
          <cell r="X89">
            <v>1921324.6746932894</v>
          </cell>
          <cell r="Y89">
            <v>1426038.0120420004</v>
          </cell>
          <cell r="Z89">
            <v>229711.58350000001</v>
          </cell>
          <cell r="AA89">
            <v>393738.11150940001</v>
          </cell>
        </row>
        <row r="90">
          <cell r="A90" t="str">
            <v>Less:  Tax Credits</v>
          </cell>
          <cell r="D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row>
        <row r="91">
          <cell r="A91" t="str">
            <v>Net Federal Income Tax</v>
          </cell>
          <cell r="D91">
            <v>-23720086.870418899</v>
          </cell>
          <cell r="E91">
            <v>-23720086.870418899</v>
          </cell>
          <cell r="H91">
            <v>260339.56956000012</v>
          </cell>
          <cell r="I91">
            <v>2508181.80956</v>
          </cell>
          <cell r="J91">
            <v>1179678.6510361999</v>
          </cell>
          <cell r="K91">
            <v>268941.18090262503</v>
          </cell>
          <cell r="L91">
            <v>446334.54490296001</v>
          </cell>
          <cell r="M91">
            <v>1368229.2795229503</v>
          </cell>
          <cell r="N91">
            <v>12105427.347999999</v>
          </cell>
          <cell r="O91">
            <v>467315.4528532204</v>
          </cell>
          <cell r="P91">
            <v>3471324.7204657276</v>
          </cell>
          <cell r="Q91">
            <v>3243814.243554024</v>
          </cell>
          <cell r="R91">
            <v>1182354.6427375255</v>
          </cell>
          <cell r="S91">
            <v>-4136.7163950000004</v>
          </cell>
          <cell r="T91">
            <v>587565.79283499997</v>
          </cell>
          <cell r="U91">
            <v>-8035.3545300000005</v>
          </cell>
          <cell r="V91">
            <v>57121.43073</v>
          </cell>
          <cell r="W91">
            <v>1593548.6826237997</v>
          </cell>
          <cell r="X91">
            <v>1921324.6746932894</v>
          </cell>
          <cell r="Y91">
            <v>1426038.0120420004</v>
          </cell>
          <cell r="Z91">
            <v>229711.58350000001</v>
          </cell>
          <cell r="AA91">
            <v>393738.11150940001</v>
          </cell>
        </row>
        <row r="93">
          <cell r="A93" t="str">
            <v>Balances Per G/L</v>
          </cell>
        </row>
        <row r="94">
          <cell r="A94" t="str">
            <v xml:space="preserve">   Current FIT Tax/(Benefit) 6800000</v>
          </cell>
          <cell r="D94">
            <v>-23720082.800000001</v>
          </cell>
          <cell r="H94">
            <v>260341</v>
          </cell>
          <cell r="I94">
            <v>2508186</v>
          </cell>
          <cell r="J94">
            <v>1179679</v>
          </cell>
          <cell r="K94">
            <v>268941</v>
          </cell>
          <cell r="L94">
            <v>446335</v>
          </cell>
          <cell r="M94">
            <v>1368229</v>
          </cell>
          <cell r="N94">
            <v>12105427</v>
          </cell>
          <cell r="O94">
            <v>467315</v>
          </cell>
          <cell r="P94">
            <v>3471325</v>
          </cell>
          <cell r="Q94">
            <v>3243814</v>
          </cell>
          <cell r="R94">
            <v>1182355</v>
          </cell>
          <cell r="S94">
            <v>-4137</v>
          </cell>
          <cell r="T94">
            <v>587566</v>
          </cell>
          <cell r="U94">
            <v>-8035</v>
          </cell>
          <cell r="V94">
            <v>57121</v>
          </cell>
          <cell r="W94">
            <v>1593549</v>
          </cell>
          <cell r="X94">
            <v>1921325</v>
          </cell>
          <cell r="Y94">
            <v>1426038</v>
          </cell>
          <cell r="Z94">
            <v>229712</v>
          </cell>
          <cell r="AA94">
            <v>393738</v>
          </cell>
        </row>
        <row r="95">
          <cell r="A95" t="str">
            <v xml:space="preserve">   Current SIT Tax/(Benefit) 6801000</v>
          </cell>
          <cell r="D95">
            <v>6267980.3499999978</v>
          </cell>
          <cell r="H95">
            <v>43292</v>
          </cell>
          <cell r="I95">
            <v>496759</v>
          </cell>
          <cell r="J95">
            <v>326846</v>
          </cell>
          <cell r="K95">
            <v>44722</v>
          </cell>
          <cell r="L95">
            <v>104831</v>
          </cell>
          <cell r="M95">
            <v>379087</v>
          </cell>
          <cell r="N95">
            <v>2207677</v>
          </cell>
          <cell r="O95">
            <v>148189</v>
          </cell>
          <cell r="P95">
            <v>961779</v>
          </cell>
          <cell r="Q95">
            <v>898744</v>
          </cell>
          <cell r="R95">
            <v>327588</v>
          </cell>
          <cell r="S95">
            <v>-677</v>
          </cell>
          <cell r="T95">
            <v>186321</v>
          </cell>
          <cell r="U95">
            <v>-1465</v>
          </cell>
          <cell r="V95">
            <v>10417</v>
          </cell>
          <cell r="W95">
            <v>428431</v>
          </cell>
          <cell r="X95">
            <v>532330</v>
          </cell>
          <cell r="Y95">
            <v>395050</v>
          </cell>
          <cell r="Z95">
            <v>41893</v>
          </cell>
          <cell r="AA95">
            <v>109041</v>
          </cell>
        </row>
        <row r="96">
          <cell r="A96" t="str">
            <v xml:space="preserve">   Deferred FIT Tax/(Benefit) 6802000</v>
          </cell>
          <cell r="D96">
            <v>60275611.480000004</v>
          </cell>
          <cell r="H96">
            <v>327671.11</v>
          </cell>
          <cell r="I96">
            <v>-1549339.73</v>
          </cell>
          <cell r="J96">
            <v>-104369</v>
          </cell>
          <cell r="K96">
            <v>-223403</v>
          </cell>
          <cell r="L96">
            <v>-48977</v>
          </cell>
          <cell r="M96">
            <v>153607</v>
          </cell>
          <cell r="N96">
            <v>2294078</v>
          </cell>
          <cell r="O96">
            <v>-361913</v>
          </cell>
          <cell r="P96">
            <v>-1812440</v>
          </cell>
          <cell r="Q96">
            <v>-1770777</v>
          </cell>
          <cell r="R96">
            <v>46420</v>
          </cell>
          <cell r="S96">
            <v>0</v>
          </cell>
          <cell r="T96">
            <v>-305019</v>
          </cell>
          <cell r="U96">
            <v>0</v>
          </cell>
          <cell r="V96">
            <v>0</v>
          </cell>
          <cell r="W96">
            <v>4133451</v>
          </cell>
          <cell r="X96">
            <v>912028</v>
          </cell>
          <cell r="Y96">
            <v>1018561</v>
          </cell>
          <cell r="Z96">
            <v>0</v>
          </cell>
          <cell r="AA96">
            <v>277866</v>
          </cell>
        </row>
        <row r="97">
          <cell r="A97" t="str">
            <v xml:space="preserve">   Deferred SIT Tax/(Benefit) 6803000</v>
          </cell>
          <cell r="D97">
            <v>10213011.819999998</v>
          </cell>
          <cell r="H97">
            <v>463940.89</v>
          </cell>
          <cell r="I97">
            <v>-182864.27</v>
          </cell>
          <cell r="J97">
            <v>-28917</v>
          </cell>
          <cell r="K97">
            <v>-37149</v>
          </cell>
          <cell r="L97">
            <v>5263</v>
          </cell>
          <cell r="M97">
            <v>42559</v>
          </cell>
          <cell r="N97">
            <v>418373</v>
          </cell>
          <cell r="O97">
            <v>-114766</v>
          </cell>
          <cell r="P97">
            <v>-502160</v>
          </cell>
          <cell r="Q97">
            <v>-490618</v>
          </cell>
          <cell r="R97">
            <v>12861</v>
          </cell>
          <cell r="T97">
            <v>-96724</v>
          </cell>
          <cell r="U97">
            <v>0</v>
          </cell>
          <cell r="V97">
            <v>0</v>
          </cell>
          <cell r="W97">
            <v>1158314</v>
          </cell>
          <cell r="X97">
            <v>252690</v>
          </cell>
          <cell r="Y97">
            <v>282259</v>
          </cell>
          <cell r="AA97">
            <v>77036</v>
          </cell>
        </row>
        <row r="98">
          <cell r="A98" t="str">
            <v xml:space="preserve">   Reverse Prior Period activity</v>
          </cell>
          <cell r="D98">
            <v>0</v>
          </cell>
          <cell r="H98">
            <v>0</v>
          </cell>
          <cell r="J98">
            <v>0</v>
          </cell>
          <cell r="K98">
            <v>0</v>
          </cell>
          <cell r="L98">
            <v>0</v>
          </cell>
          <cell r="O98">
            <v>0</v>
          </cell>
          <cell r="P98">
            <v>0</v>
          </cell>
          <cell r="Q98">
            <v>0</v>
          </cell>
          <cell r="S98">
            <v>0</v>
          </cell>
          <cell r="T98">
            <v>0</v>
          </cell>
          <cell r="W98">
            <v>0</v>
          </cell>
          <cell r="Y98">
            <v>0</v>
          </cell>
          <cell r="Z98">
            <v>0</v>
          </cell>
          <cell r="AA98">
            <v>0</v>
          </cell>
        </row>
        <row r="99">
          <cell r="A99" t="str">
            <v xml:space="preserve">   Proposed Tax Entry</v>
          </cell>
          <cell r="D99">
            <v>0</v>
          </cell>
          <cell r="H99">
            <v>0</v>
          </cell>
          <cell r="J99">
            <v>0</v>
          </cell>
          <cell r="K99">
            <v>0</v>
          </cell>
          <cell r="L99">
            <v>0</v>
          </cell>
          <cell r="O99">
            <v>0</v>
          </cell>
          <cell r="P99">
            <v>0</v>
          </cell>
          <cell r="Q99">
            <v>0</v>
          </cell>
          <cell r="S99">
            <v>0</v>
          </cell>
          <cell r="T99">
            <v>0</v>
          </cell>
          <cell r="W99">
            <v>0</v>
          </cell>
          <cell r="Y99">
            <v>0</v>
          </cell>
          <cell r="Z99">
            <v>0</v>
          </cell>
          <cell r="AA99">
            <v>0</v>
          </cell>
        </row>
        <row r="100">
          <cell r="A100" t="str">
            <v>Subtotal:  Tax on Current year activity</v>
          </cell>
          <cell r="D100">
            <v>53036520.850000001</v>
          </cell>
          <cell r="E100">
            <v>53036520.850000001</v>
          </cell>
          <cell r="H100">
            <v>1095245</v>
          </cell>
          <cell r="I100">
            <v>1272741</v>
          </cell>
          <cell r="J100">
            <v>1373239</v>
          </cell>
          <cell r="K100">
            <v>53111</v>
          </cell>
          <cell r="L100">
            <v>507452</v>
          </cell>
          <cell r="M100">
            <v>1943482</v>
          </cell>
          <cell r="N100">
            <v>17025555</v>
          </cell>
          <cell r="O100">
            <v>138825</v>
          </cell>
          <cell r="P100">
            <v>2118504</v>
          </cell>
          <cell r="Q100">
            <v>1881163</v>
          </cell>
          <cell r="R100">
            <v>1569224</v>
          </cell>
          <cell r="S100">
            <v>-4814</v>
          </cell>
          <cell r="T100">
            <v>372144</v>
          </cell>
          <cell r="U100">
            <v>-9500</v>
          </cell>
          <cell r="V100">
            <v>67538</v>
          </cell>
          <cell r="W100">
            <v>7313745</v>
          </cell>
          <cell r="X100">
            <v>3618373</v>
          </cell>
          <cell r="Y100">
            <v>3121908</v>
          </cell>
          <cell r="Z100">
            <v>271605</v>
          </cell>
          <cell r="AA100">
            <v>857681</v>
          </cell>
        </row>
        <row r="101">
          <cell r="A101" t="str">
            <v xml:space="preserve">   Adjustments / 2003 True up</v>
          </cell>
          <cell r="D101">
            <v>10517332.310000002</v>
          </cell>
          <cell r="H101">
            <v>4732237</v>
          </cell>
          <cell r="J101">
            <v>-2231900</v>
          </cell>
          <cell r="L101">
            <v>619298</v>
          </cell>
          <cell r="M101">
            <v>15133</v>
          </cell>
          <cell r="N101">
            <v>7000088</v>
          </cell>
          <cell r="O101">
            <v>595472</v>
          </cell>
          <cell r="P101">
            <v>1624853</v>
          </cell>
          <cell r="Q101">
            <v>1947247</v>
          </cell>
          <cell r="R101">
            <v>15840</v>
          </cell>
          <cell r="S101">
            <v>2478</v>
          </cell>
          <cell r="T101">
            <v>888673</v>
          </cell>
          <cell r="U101">
            <v>-281279</v>
          </cell>
          <cell r="V101">
            <v>-130535</v>
          </cell>
          <cell r="W101">
            <v>-664</v>
          </cell>
          <cell r="X101">
            <v>-24479</v>
          </cell>
          <cell r="Y101">
            <v>205724</v>
          </cell>
          <cell r="Z101">
            <v>2464</v>
          </cell>
          <cell r="AA101">
            <v>-61997</v>
          </cell>
        </row>
        <row r="102">
          <cell r="A102" t="str">
            <v>Total tax expense per GL</v>
          </cell>
          <cell r="D102">
            <v>63553853.160000004</v>
          </cell>
          <cell r="E102">
            <v>63553853.160000026</v>
          </cell>
          <cell r="G102">
            <v>0</v>
          </cell>
          <cell r="H102">
            <v>5827482</v>
          </cell>
          <cell r="I102">
            <v>1272741</v>
          </cell>
          <cell r="J102">
            <v>-858661</v>
          </cell>
          <cell r="K102">
            <v>53111</v>
          </cell>
          <cell r="L102">
            <v>1126750</v>
          </cell>
          <cell r="M102">
            <v>1958615</v>
          </cell>
          <cell r="N102">
            <v>24025643</v>
          </cell>
          <cell r="O102">
            <v>734297</v>
          </cell>
          <cell r="P102">
            <v>3743357</v>
          </cell>
          <cell r="Q102">
            <v>3828410</v>
          </cell>
          <cell r="R102">
            <v>1585064</v>
          </cell>
          <cell r="S102">
            <v>-2336</v>
          </cell>
          <cell r="T102">
            <v>1260817</v>
          </cell>
          <cell r="U102">
            <v>-290779</v>
          </cell>
          <cell r="V102">
            <v>-62997</v>
          </cell>
          <cell r="W102">
            <v>7313081</v>
          </cell>
          <cell r="X102">
            <v>3593894</v>
          </cell>
          <cell r="Y102">
            <v>3327632</v>
          </cell>
          <cell r="Z102">
            <v>274069</v>
          </cell>
          <cell r="AA102">
            <v>795684</v>
          </cell>
        </row>
        <row r="103">
          <cell r="H103" t="str">
            <v xml:space="preserve"> </v>
          </cell>
          <cell r="X103" t="str">
            <v xml:space="preserve"> </v>
          </cell>
        </row>
        <row r="104">
          <cell r="A104" t="str">
            <v>Calcuated Current FIT vs. Balance per G/L</v>
          </cell>
          <cell r="D104">
            <v>-4.0704189044268873</v>
          </cell>
          <cell r="H104">
            <v>-1.4304399998800363</v>
          </cell>
          <cell r="I104">
            <v>-4.1904400000348687</v>
          </cell>
          <cell r="J104">
            <v>-0.34896380011923611</v>
          </cell>
          <cell r="K104">
            <v>0.180902625026647</v>
          </cell>
          <cell r="L104">
            <v>-0.45509703998686746</v>
          </cell>
          <cell r="M104">
            <v>0.2795229502953589</v>
          </cell>
          <cell r="N104">
            <v>0.34799999929964542</v>
          </cell>
          <cell r="O104">
            <v>0.45285322039853781</v>
          </cell>
          <cell r="P104">
            <v>-0.2795342723838985</v>
          </cell>
          <cell r="Q104">
            <v>0.24355402402579784</v>
          </cell>
          <cell r="R104">
            <v>-0.35726247448474169</v>
          </cell>
          <cell r="S104">
            <v>0.28360499999962485</v>
          </cell>
          <cell r="T104">
            <v>-0.20716500002890825</v>
          </cell>
          <cell r="U104">
            <v>-0.3545300000005227</v>
          </cell>
          <cell r="V104">
            <v>0.43073000000003958</v>
          </cell>
          <cell r="W104">
            <v>-0.31737620034255087</v>
          </cell>
          <cell r="X104">
            <v>-0.32530671055428684</v>
          </cell>
          <cell r="Y104">
            <v>1.204200042411685E-2</v>
          </cell>
          <cell r="Z104">
            <v>-0.41649999999208376</v>
          </cell>
          <cell r="AA104">
            <v>0.11150940001243725</v>
          </cell>
        </row>
        <row r="105">
          <cell r="A105" t="str">
            <v>Calcuated Current SIT vs. Balance per G/L</v>
          </cell>
          <cell r="D105">
            <v>-5.5048494182149073</v>
          </cell>
          <cell r="H105">
            <v>-0.46159999998053536</v>
          </cell>
          <cell r="I105">
            <v>-1.7415999999502674</v>
          </cell>
          <cell r="J105">
            <v>0.33846800000173971</v>
          </cell>
          <cell r="K105">
            <v>-0.11050749999412801</v>
          </cell>
          <cell r="L105">
            <v>-0.24086559998977464</v>
          </cell>
          <cell r="M105">
            <v>-9.3744659854564816E-2</v>
          </cell>
          <cell r="N105">
            <v>-0.27999999979510903</v>
          </cell>
          <cell r="O105">
            <v>0.29242794204037637</v>
          </cell>
          <cell r="P105">
            <v>-0.32110207981895655</v>
          </cell>
          <cell r="Q105">
            <v>-0.25546863989438862</v>
          </cell>
          <cell r="R105">
            <v>-0.24090140644693747</v>
          </cell>
          <cell r="S105">
            <v>-0.31029999999998381</v>
          </cell>
          <cell r="T105">
            <v>0.59189999997033738</v>
          </cell>
          <cell r="U105">
            <v>-0.41420000000016444</v>
          </cell>
          <cell r="V105">
            <v>0.28219999999964784</v>
          </cell>
          <cell r="W105">
            <v>-2.6067999890074134E-2</v>
          </cell>
          <cell r="X105">
            <v>-0.34024043497629464</v>
          </cell>
          <cell r="Y105">
            <v>0.37988000008044764</v>
          </cell>
          <cell r="Z105">
            <v>-0.31000000000494765</v>
          </cell>
          <cell r="AA105">
            <v>-4.2883999965852126E-2</v>
          </cell>
        </row>
        <row r="107">
          <cell r="A107" t="str">
            <v xml:space="preserve">   Net Income/(Loss) Before Tax </v>
          </cell>
          <cell r="D107">
            <v>122152970.13999999</v>
          </cell>
          <cell r="E107">
            <v>122152970.14000003</v>
          </cell>
          <cell r="H107">
            <v>1823962</v>
          </cell>
          <cell r="I107">
            <v>3576938</v>
          </cell>
          <cell r="J107">
            <v>3370241</v>
          </cell>
          <cell r="K107">
            <v>137681</v>
          </cell>
          <cell r="L107">
            <v>1241890</v>
          </cell>
          <cell r="M107">
            <v>4401505.03</v>
          </cell>
          <cell r="N107">
            <v>43767178</v>
          </cell>
          <cell r="O107">
            <v>334571.71999999997</v>
          </cell>
          <cell r="P107">
            <v>5199285</v>
          </cell>
          <cell r="Q107">
            <v>4616715</v>
          </cell>
          <cell r="R107">
            <v>3969479.29</v>
          </cell>
          <cell r="S107">
            <v>-12496.5</v>
          </cell>
          <cell r="T107">
            <v>896877</v>
          </cell>
          <cell r="U107">
            <v>-53595.8</v>
          </cell>
          <cell r="V107">
            <v>169607.9</v>
          </cell>
          <cell r="W107">
            <v>17881663</v>
          </cell>
          <cell r="X107">
            <v>8009163.4400000004</v>
          </cell>
          <cell r="Y107">
            <v>7661878</v>
          </cell>
          <cell r="Z107">
            <v>697867</v>
          </cell>
          <cell r="AA107">
            <v>2104946</v>
          </cell>
        </row>
        <row r="108">
          <cell r="A108" t="str">
            <v xml:space="preserve">   Net FIT &amp; SIT Tax/(Benefit) on CY activity</v>
          </cell>
          <cell r="D108">
            <v>53036520.850000001</v>
          </cell>
          <cell r="E108">
            <v>53036520.849999994</v>
          </cell>
          <cell r="H108">
            <v>1095245</v>
          </cell>
          <cell r="I108">
            <v>1272741</v>
          </cell>
          <cell r="J108">
            <v>1373239</v>
          </cell>
          <cell r="K108">
            <v>53111</v>
          </cell>
          <cell r="L108">
            <v>507452</v>
          </cell>
          <cell r="M108">
            <v>1943482</v>
          </cell>
          <cell r="N108">
            <v>17025555</v>
          </cell>
          <cell r="O108">
            <v>138825</v>
          </cell>
          <cell r="P108">
            <v>2118504</v>
          </cell>
          <cell r="Q108">
            <v>1881163</v>
          </cell>
          <cell r="R108">
            <v>1569224</v>
          </cell>
          <cell r="S108">
            <v>-4814</v>
          </cell>
          <cell r="T108">
            <v>372144</v>
          </cell>
          <cell r="U108">
            <v>-9500</v>
          </cell>
          <cell r="V108">
            <v>67538</v>
          </cell>
          <cell r="W108">
            <v>7313745</v>
          </cell>
          <cell r="X108">
            <v>3618373</v>
          </cell>
          <cell r="Y108">
            <v>3121908</v>
          </cell>
          <cell r="Z108">
            <v>271605</v>
          </cell>
          <cell r="AA108">
            <v>857681</v>
          </cell>
        </row>
        <row r="110">
          <cell r="A110" t="str">
            <v>Effective Tax Rate Analysis</v>
          </cell>
          <cell r="H110" t="str">
            <v xml:space="preserve"> </v>
          </cell>
        </row>
        <row r="111">
          <cell r="A111" t="str">
            <v>All-in Effective Rate</v>
          </cell>
          <cell r="D111">
            <v>0.52028086658196437</v>
          </cell>
        </row>
        <row r="112">
          <cell r="A112" t="str">
            <v>Effective Rate - current project activity</v>
          </cell>
          <cell r="D112">
            <v>0.43418118109788606</v>
          </cell>
          <cell r="H112">
            <v>0.60047577745588998</v>
          </cell>
          <cell r="I112">
            <v>0.35581858002570915</v>
          </cell>
          <cell r="J112">
            <v>0.40746017866378104</v>
          </cell>
          <cell r="K112">
            <v>0.38579999999999998</v>
          </cell>
          <cell r="L112">
            <v>0.40861267906175264</v>
          </cell>
          <cell r="M112">
            <v>0.44154942156228771</v>
          </cell>
          <cell r="N112">
            <v>0.3890028047958678</v>
          </cell>
          <cell r="O112">
            <v>0.41493345582226737</v>
          </cell>
          <cell r="P112">
            <v>0.40746064122278353</v>
          </cell>
          <cell r="Q112">
            <v>0.40746786405485286</v>
          </cell>
          <cell r="R112">
            <v>0.39532237992857749</v>
          </cell>
          <cell r="S112">
            <v>0.38522786380186452</v>
          </cell>
          <cell r="T112">
            <v>0.41493315136858233</v>
          </cell>
          <cell r="U112">
            <v>0.17725269517387557</v>
          </cell>
          <cell r="V112">
            <v>0.39820079135464798</v>
          </cell>
          <cell r="W112">
            <v>0.40900809952631362</v>
          </cell>
          <cell r="X112">
            <v>0.45177914361552846</v>
          </cell>
          <cell r="Y112">
            <v>0.40745989429745555</v>
          </cell>
          <cell r="Z112">
            <v>0.38919306973964951</v>
          </cell>
          <cell r="AA112">
            <v>0.40745985882773239</v>
          </cell>
        </row>
        <row r="113">
          <cell r="A113" t="str">
            <v xml:space="preserve">   Effective Rate w/o PTC's &amp; Items not Tax Eff.</v>
          </cell>
          <cell r="D113">
            <v>0.43389604286349881</v>
          </cell>
          <cell r="H113">
            <v>0.59708473688638364</v>
          </cell>
          <cell r="I113">
            <v>0.35581854819347292</v>
          </cell>
          <cell r="J113">
            <v>0.40746014299845562</v>
          </cell>
          <cell r="K113">
            <v>0.38579999999999998</v>
          </cell>
          <cell r="L113">
            <v>0.40746089310225908</v>
          </cell>
          <cell r="M113">
            <v>0.44148179764139223</v>
          </cell>
          <cell r="N113">
            <v>0.3889999784314826</v>
          </cell>
          <cell r="O113">
            <v>0.41493271051730918</v>
          </cell>
          <cell r="P113">
            <v>0.40746055501735129</v>
          </cell>
          <cell r="Q113">
            <v>0.40745987498299469</v>
          </cell>
          <cell r="R113">
            <v>0.39067493215823934</v>
          </cell>
          <cell r="S113">
            <v>0.38522786380186452</v>
          </cell>
          <cell r="T113">
            <v>0.41493333642554614</v>
          </cell>
          <cell r="U113">
            <v>0.38896852507639129</v>
          </cell>
          <cell r="V113">
            <v>0.38899589376584232</v>
          </cell>
          <cell r="W113">
            <v>0.40794744014695794</v>
          </cell>
          <cell r="X113">
            <v>0.45312805834605774</v>
          </cell>
          <cell r="Y113">
            <v>0.40745992035573531</v>
          </cell>
          <cell r="Z113">
            <v>0.38919306973964951</v>
          </cell>
          <cell r="AA113">
            <v>0.40745994980687217</v>
          </cell>
        </row>
        <row r="114">
          <cell r="A114" t="str">
            <v xml:space="preserve">   Effective Rate w/o PTC's &amp; All Perm Diff's</v>
          </cell>
          <cell r="D114">
            <v>0.47708659619448024</v>
          </cell>
          <cell r="H114">
            <v>0.5969339999941573</v>
          </cell>
          <cell r="I114">
            <v>0.35581858002570915</v>
          </cell>
          <cell r="J114">
            <v>0.40746014299845562</v>
          </cell>
          <cell r="K114">
            <v>0.38579999999999998</v>
          </cell>
          <cell r="L114">
            <v>0.40746089310225908</v>
          </cell>
          <cell r="M114">
            <v>0.44148179764139223</v>
          </cell>
          <cell r="N114">
            <v>0.3889999784314826</v>
          </cell>
          <cell r="O114">
            <v>0.41493271051730918</v>
          </cell>
          <cell r="P114">
            <v>0.40746055501735129</v>
          </cell>
          <cell r="Q114">
            <v>0.40745987498299469</v>
          </cell>
          <cell r="R114">
            <v>0.39067493215823934</v>
          </cell>
          <cell r="S114">
            <v>0.38522786380186452</v>
          </cell>
          <cell r="T114">
            <v>0.41493333642554614</v>
          </cell>
          <cell r="U114">
            <v>0.38896852507639129</v>
          </cell>
          <cell r="V114">
            <v>0.38899589376584232</v>
          </cell>
          <cell r="W114">
            <v>0.40794744014695794</v>
          </cell>
          <cell r="X114">
            <v>0.45312805834605774</v>
          </cell>
          <cell r="Y114">
            <v>0.40745992035573531</v>
          </cell>
          <cell r="Z114">
            <v>0.38900104051566037</v>
          </cell>
          <cell r="AA114">
            <v>0.40745994980687217</v>
          </cell>
        </row>
        <row r="116">
          <cell r="A116" t="str">
            <v>Blended Statutory Tax Rate</v>
          </cell>
          <cell r="H116">
            <v>0.38574999999999998</v>
          </cell>
          <cell r="I116">
            <v>0.35580000000000001</v>
          </cell>
          <cell r="J116">
            <v>0.40745999999999999</v>
          </cell>
          <cell r="K116">
            <v>0.38574999999999998</v>
          </cell>
          <cell r="L116">
            <v>0.40745999999999999</v>
          </cell>
          <cell r="M116">
            <v>0.40745999999999999</v>
          </cell>
          <cell r="N116">
            <v>0.38900000000000001</v>
          </cell>
          <cell r="O116">
            <v>0.414935</v>
          </cell>
          <cell r="P116">
            <v>0.40745999999999999</v>
          </cell>
          <cell r="Q116">
            <v>0.40745999999999999</v>
          </cell>
          <cell r="R116">
            <v>0.40745999999999999</v>
          </cell>
          <cell r="S116">
            <v>0.38522999999999996</v>
          </cell>
          <cell r="T116">
            <v>0.41493499999999994</v>
          </cell>
          <cell r="U116">
            <v>0.38899999999999996</v>
          </cell>
          <cell r="V116">
            <v>0.38899999999999996</v>
          </cell>
          <cell r="W116">
            <v>0.40745999999999999</v>
          </cell>
          <cell r="X116">
            <v>0.40745999999999999</v>
          </cell>
          <cell r="Y116">
            <v>0.40745999999999999</v>
          </cell>
          <cell r="Z116">
            <v>0.38899999999999996</v>
          </cell>
          <cell r="AA116">
            <v>0.40745999999999999</v>
          </cell>
        </row>
        <row r="117">
          <cell r="A117" t="str">
            <v>Difference</v>
          </cell>
          <cell r="G117">
            <v>0</v>
          </cell>
          <cell r="H117">
            <v>0.21118399999415732</v>
          </cell>
          <cell r="I117">
            <v>1.8580025709147296E-5</v>
          </cell>
          <cell r="J117">
            <v>1.4299845563225944E-7</v>
          </cell>
          <cell r="K117">
            <v>4.9999999999994493E-5</v>
          </cell>
          <cell r="L117">
            <v>8.9310225909189356E-7</v>
          </cell>
          <cell r="M117">
            <v>3.4021797641392237E-2</v>
          </cell>
          <cell r="N117">
            <v>2.1568517416525879E-8</v>
          </cell>
          <cell r="O117">
            <v>2.2894826908204102E-6</v>
          </cell>
          <cell r="P117">
            <v>5.5501735130025764E-7</v>
          </cell>
          <cell r="Q117">
            <v>1.2501700530354043E-7</v>
          </cell>
          <cell r="R117">
            <v>1.6785067841760648E-2</v>
          </cell>
          <cell r="S117">
            <v>2.1361981354384163E-6</v>
          </cell>
          <cell r="T117">
            <v>1.6635744538029407E-6</v>
          </cell>
          <cell r="U117">
            <v>3.1474923608665328E-5</v>
          </cell>
          <cell r="V117">
            <v>4.1062341576414418E-6</v>
          </cell>
          <cell r="W117">
            <v>4.8744014695795146E-4</v>
          </cell>
          <cell r="X117">
            <v>4.5668058346057749E-2</v>
          </cell>
          <cell r="Y117">
            <v>7.9644264683320642E-8</v>
          </cell>
          <cell r="Z117">
            <v>1.0405156604109678E-6</v>
          </cell>
          <cell r="AA117">
            <v>5.0193127820730155E-8</v>
          </cell>
        </row>
        <row r="119">
          <cell r="A119" t="str">
            <v>State abbreviation</v>
          </cell>
        </row>
        <row r="120">
          <cell r="A120" t="str">
            <v>Unitary</v>
          </cell>
        </row>
        <row r="121">
          <cell r="A121" t="str">
            <v>Actual state rate</v>
          </cell>
        </row>
        <row r="123">
          <cell r="A123" t="str">
            <v>Variance</v>
          </cell>
        </row>
        <row r="124">
          <cell r="A124" t="str">
            <v xml:space="preserve">State/City tax </v>
          </cell>
        </row>
        <row r="125">
          <cell r="A125" t="str">
            <v>Variance less state tax</v>
          </cell>
        </row>
        <row r="126">
          <cell r="A126" t="str">
            <v>Federal tax</v>
          </cell>
        </row>
        <row r="127">
          <cell r="A127" t="str">
            <v>Total tax on variance</v>
          </cell>
        </row>
      </sheetData>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ssons Learned - KO-16"/>
      <sheetName val="Ident Adj Summary"/>
      <sheetName val="rev req"/>
      <sheetName val="aviation gains"/>
      <sheetName val="Pension Debit Bal"/>
      <sheetName val="WCEC water reclam"/>
      <sheetName val="TP 3"/>
      <sheetName val="Fukushima"/>
      <sheetName val="depreciation"/>
      <sheetName val="Transmission"/>
      <sheetName val="Distribution"/>
      <sheetName val="Dismantlement"/>
      <sheetName val="ADIT Proration"/>
      <sheetName val="UAR-Late Pymt-Return Checks"/>
      <sheetName val="WACC"/>
      <sheetName val="rate base"/>
      <sheetName val="NOI 2017"/>
      <sheetName val="NOI 2018"/>
      <sheetName val="CAP_Plant_Detail_Final (2)"/>
      <sheetName val="CAP_Plant_Detail"/>
      <sheetName val="CAP_Plant_Detail_by_Component"/>
      <sheetName val="Pension Alloc"/>
      <sheetName val="C-17 SUB"/>
      <sheetName val="MFR_B_19_Test"/>
      <sheetName val="MFR_B_19_Sub"/>
      <sheetName val="ADIT Proration D1aTest impact"/>
      <sheetName val="Revised CD D1a Test Impact"/>
      <sheetName val="Revised CD D1a Sub Impact"/>
      <sheetName val="ADIT Proration D1aSub impact"/>
      <sheetName val="2017 RC Cap Struct Recon"/>
      <sheetName val="2017 Proration Adj Rev"/>
      <sheetName val="2018 RC Cap Struct Recon"/>
      <sheetName val="2018 Proration Adj Rev"/>
      <sheetName val="2017 Customer Dep. Rev"/>
      <sheetName val="2018 Customer Dep. Rev"/>
      <sheetName val="Bad Debt Rate update2017"/>
      <sheetName val="Bad Debt Rate update2018"/>
      <sheetName val="MFR_D_1A_Subfiled"/>
      <sheetName val="Mitigation bank Gain"/>
      <sheetName val="Ledger Income Statement - FERC"/>
      <sheetName val="Ledger Balance Sheet - FERC"/>
      <sheetName val="MFR_D_6_Prior"/>
      <sheetName val="MFR_D_6_Testcorrected"/>
      <sheetName val="MFR_D_6_Subcorrected"/>
    </sheetNames>
    <sheetDataSet>
      <sheetData sheetId="0"/>
      <sheetData sheetId="1"/>
      <sheetData sheetId="2"/>
      <sheetData sheetId="3">
        <row r="27">
          <cell r="O27">
            <v>1229710</v>
          </cell>
        </row>
      </sheetData>
      <sheetData sheetId="4">
        <row r="36">
          <cell r="E36">
            <v>-3646235.9227604866</v>
          </cell>
        </row>
      </sheetData>
      <sheetData sheetId="5">
        <row r="80">
          <cell r="K80">
            <v>4243153.125</v>
          </cell>
        </row>
      </sheetData>
      <sheetData sheetId="6"/>
      <sheetData sheetId="7">
        <row r="28">
          <cell r="AG28">
            <v>-81787.758430330316</v>
          </cell>
        </row>
      </sheetData>
      <sheetData sheetId="8"/>
      <sheetData sheetId="9"/>
      <sheetData sheetId="10">
        <row r="39">
          <cell r="O39">
            <v>-2709.9633631733013</v>
          </cell>
        </row>
      </sheetData>
      <sheetData sheetId="11">
        <row r="38">
          <cell r="P38">
            <v>-8822202.5395270884</v>
          </cell>
        </row>
      </sheetData>
      <sheetData sheetId="12"/>
      <sheetData sheetId="13">
        <row r="15">
          <cell r="Q15">
            <v>398765</v>
          </cell>
        </row>
      </sheetData>
      <sheetData sheetId="14">
        <row r="12">
          <cell r="B12">
            <v>1.4172626809685066E-2</v>
          </cell>
        </row>
      </sheetData>
      <sheetData sheetId="15">
        <row r="394">
          <cell r="D394">
            <v>0.96745351419595016</v>
          </cell>
        </row>
      </sheetData>
      <sheetData sheetId="16"/>
      <sheetData sheetId="17">
        <row r="474">
          <cell r="L474">
            <v>1</v>
          </cell>
        </row>
      </sheetData>
      <sheetData sheetId="18"/>
      <sheetData sheetId="19"/>
      <sheetData sheetId="20"/>
      <sheetData sheetId="21"/>
      <sheetData sheetId="22"/>
      <sheetData sheetId="23"/>
      <sheetData sheetId="24"/>
      <sheetData sheetId="25">
        <row r="45">
          <cell r="E45">
            <v>536.72775179792973</v>
          </cell>
        </row>
      </sheetData>
      <sheetData sheetId="26">
        <row r="45">
          <cell r="E45">
            <v>176.18232806815394</v>
          </cell>
        </row>
      </sheetData>
      <sheetData sheetId="27">
        <row r="45">
          <cell r="E45">
            <v>-167.53793905959748</v>
          </cell>
        </row>
      </sheetData>
      <sheetData sheetId="28">
        <row r="45">
          <cell r="E45">
            <v>-875.56343032115831</v>
          </cell>
        </row>
      </sheetData>
      <sheetData sheetId="29"/>
      <sheetData sheetId="30"/>
      <sheetData sheetId="31"/>
      <sheetData sheetId="32"/>
      <sheetData sheetId="33"/>
      <sheetData sheetId="34"/>
      <sheetData sheetId="35">
        <row r="32">
          <cell r="H32">
            <v>3.6192604622729418</v>
          </cell>
        </row>
      </sheetData>
      <sheetData sheetId="36">
        <row r="32">
          <cell r="H32">
            <v>1.2945932441633885</v>
          </cell>
        </row>
      </sheetData>
      <sheetData sheetId="37"/>
      <sheetData sheetId="38">
        <row r="20">
          <cell r="Z20">
            <v>-5028704.46</v>
          </cell>
        </row>
      </sheetData>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Cost of Capital Worksheet"/>
      <sheetName val="Adjusted Gen &amp; Fuel$"/>
      <sheetName val="Prop Tax"/>
      <sheetName val="Inventory 2001"/>
      <sheetName val="BASE TARGETS"/>
      <sheetName val="Staff Targets 2002-2003"/>
      <sheetName val="Project &amp; ECRC Targets"/>
      <sheetName val="2001 Bud for Distribution"/>
      <sheetName val="Assigned &amp; Other Corp Costs"/>
      <sheetName val="Headcount"/>
      <sheetName val="Statement Fin Pos 00"/>
      <sheetName val="Rev Requirements 00"/>
      <sheetName val="Plant Millage"/>
      <sheetName val="Tax &amp; Ins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Analysis"/>
      <sheetName val="All Companies"/>
      <sheetName val="No provs for..."/>
      <sheetName val="Change in Deferred Taxes"/>
      <sheetName val="Pivot Hard Code"/>
      <sheetName val="Pivot Table"/>
      <sheetName val="Adj detail Q2"/>
      <sheetName val="All Tax Expense"/>
      <sheetName val="Apr_Ju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over"/>
      <sheetName val="Perf Meas Sample"/>
      <sheetName val="Cal 5&amp;6 Sch 1"/>
      <sheetName val="Cal 5&amp;6 Sch 2"/>
      <sheetName val="Cal 5&amp;6 Sch 6"/>
      <sheetName val="R-Sched Sample"/>
      <sheetName val="Cal 8 Sch 1rev1"/>
      <sheetName val="Cal 8 Sch 1rev2"/>
      <sheetName val="Sched 1 OM"/>
      <sheetName val="Sched 1 Cap"/>
      <sheetName val="Sched 2 '06"/>
      <sheetName val="Sched 2 '07"/>
      <sheetName val="Sched 2 '08"/>
      <sheetName val="Sched 3 OM"/>
      <sheetName val="Sched 3 Cap"/>
      <sheetName val="Sched 4"/>
      <sheetName val="Sched 5a '06"/>
      <sheetName val="Sched 5a '07"/>
      <sheetName val="Sched 5a '08"/>
      <sheetName val="Sched 5b '06"/>
      <sheetName val="Sched 5b '07"/>
      <sheetName val="Sched 5b '08"/>
      <sheetName val="Sched 6"/>
      <sheetName val="Pay Periods"/>
    </sheetNames>
    <sheetDataSet>
      <sheetData sheetId="0" refreshError="1"/>
      <sheetData sheetId="1" refreshError="1"/>
      <sheetData sheetId="2" refreshError="1"/>
      <sheetData sheetId="3" refreshError="1"/>
      <sheetData sheetId="4" refreshError="1"/>
      <sheetData sheetId="5" refreshError="1"/>
      <sheetData sheetId="6" refreshError="1">
        <row r="5">
          <cell r="B5" t="str">
            <v>Current
Approved</v>
          </cell>
          <cell r="C5" t="str">
            <v>Estimated
Actual</v>
          </cell>
          <cell r="D5" t="str">
            <v>Variance
Over/(Under)</v>
          </cell>
          <cell r="E5" t="str">
            <v>Variance
Percent</v>
          </cell>
          <cell r="F5" t="str">
            <v>Funds
Request</v>
          </cell>
          <cell r="G5" t="str">
            <v>Difference
Inc / (Dec)</v>
          </cell>
          <cell r="H5" t="str">
            <v>Variance
Percent</v>
          </cell>
          <cell r="I5" t="str">
            <v>Funds
Request</v>
          </cell>
          <cell r="J5" t="str">
            <v>Difference
Inc / (Dec)</v>
          </cell>
          <cell r="K5" t="str">
            <v>Variance
Percent</v>
          </cell>
          <cell r="L5" t="str">
            <v>Funds
Request</v>
          </cell>
          <cell r="M5" t="str">
            <v>Difference
Inc / (Dec)</v>
          </cell>
          <cell r="N5" t="str">
            <v>Variance
Percent</v>
          </cell>
        </row>
        <row r="6">
          <cell r="A6" t="str">
            <v>Expense Types</v>
          </cell>
          <cell r="B6" t="str">
            <v>2005</v>
          </cell>
          <cell r="C6" t="str">
            <v>2005</v>
          </cell>
          <cell r="D6">
            <v>2005</v>
          </cell>
          <cell r="F6" t="str">
            <v>2006</v>
          </cell>
          <cell r="G6" t="str">
            <v>2005 Est Act</v>
          </cell>
          <cell r="I6" t="str">
            <v>2007</v>
          </cell>
          <cell r="J6">
            <v>2006</v>
          </cell>
          <cell r="L6" t="str">
            <v>2008</v>
          </cell>
          <cell r="M6" t="str">
            <v>2007</v>
          </cell>
        </row>
        <row r="7">
          <cell r="A7" t="str">
            <v>1 - O&amp;M Base</v>
          </cell>
          <cell r="B7">
            <v>140000</v>
          </cell>
          <cell r="C7">
            <v>135000</v>
          </cell>
          <cell r="D7">
            <v>-5000</v>
          </cell>
          <cell r="E7">
            <v>-3.5714285714285712E-2</v>
          </cell>
          <cell r="F7">
            <v>140000</v>
          </cell>
          <cell r="G7">
            <v>5000</v>
          </cell>
          <cell r="H7">
            <v>3.7037037037037035E-2</v>
          </cell>
          <cell r="I7">
            <v>145000</v>
          </cell>
          <cell r="J7">
            <v>5000</v>
          </cell>
          <cell r="K7">
            <v>3.5714285714285712E-2</v>
          </cell>
          <cell r="L7">
            <v>145000</v>
          </cell>
          <cell r="M7">
            <v>0</v>
          </cell>
          <cell r="N7">
            <v>0</v>
          </cell>
        </row>
        <row r="8">
          <cell r="A8" t="str">
            <v>2 - O&amp;M ECCR</v>
          </cell>
          <cell r="B8">
            <v>10000</v>
          </cell>
          <cell r="C8">
            <v>9000</v>
          </cell>
          <cell r="D8">
            <v>-1000</v>
          </cell>
          <cell r="E8">
            <v>-0.1</v>
          </cell>
          <cell r="F8">
            <v>10000</v>
          </cell>
          <cell r="G8">
            <v>1000</v>
          </cell>
          <cell r="H8">
            <v>0.1111111111111111</v>
          </cell>
          <cell r="I8">
            <v>11000</v>
          </cell>
          <cell r="J8">
            <v>1000</v>
          </cell>
          <cell r="K8">
            <v>0.1</v>
          </cell>
          <cell r="L8">
            <v>8000</v>
          </cell>
          <cell r="M8">
            <v>-3000</v>
          </cell>
          <cell r="N8">
            <v>-0.27272727272727271</v>
          </cell>
        </row>
        <row r="9">
          <cell r="A9" t="str">
            <v>4 - O&amp;M Fuel</v>
          </cell>
          <cell r="B9">
            <v>0</v>
          </cell>
          <cell r="C9">
            <v>0</v>
          </cell>
          <cell r="D9">
            <v>0</v>
          </cell>
          <cell r="E9" t="str">
            <v xml:space="preserve">             N/A</v>
          </cell>
          <cell r="F9">
            <v>0</v>
          </cell>
          <cell r="G9">
            <v>0</v>
          </cell>
          <cell r="H9" t="str">
            <v xml:space="preserve">     N/A</v>
          </cell>
          <cell r="I9">
            <v>0</v>
          </cell>
          <cell r="J9">
            <v>0</v>
          </cell>
          <cell r="K9" t="str">
            <v xml:space="preserve">     N/A</v>
          </cell>
          <cell r="L9">
            <v>0</v>
          </cell>
          <cell r="M9">
            <v>0</v>
          </cell>
          <cell r="N9" t="str">
            <v xml:space="preserve">     N/A</v>
          </cell>
        </row>
        <row r="10">
          <cell r="A10" t="str">
            <v>5 - O&amp;M Capacity</v>
          </cell>
          <cell r="B10">
            <v>0</v>
          </cell>
          <cell r="C10">
            <v>0</v>
          </cell>
          <cell r="D10">
            <v>0</v>
          </cell>
          <cell r="E10" t="str">
            <v xml:space="preserve">             N/A</v>
          </cell>
          <cell r="F10">
            <v>0</v>
          </cell>
          <cell r="G10">
            <v>0</v>
          </cell>
          <cell r="H10" t="str">
            <v xml:space="preserve">     N/A</v>
          </cell>
          <cell r="I10">
            <v>0</v>
          </cell>
          <cell r="J10">
            <v>0</v>
          </cell>
          <cell r="K10" t="str">
            <v xml:space="preserve">     N/A</v>
          </cell>
          <cell r="L10">
            <v>0</v>
          </cell>
          <cell r="M10">
            <v>0</v>
          </cell>
          <cell r="N10" t="str">
            <v xml:space="preserve">     N/A</v>
          </cell>
        </row>
        <row r="11">
          <cell r="A11" t="str">
            <v>8 - O&amp;M ECRC</v>
          </cell>
          <cell r="B11">
            <v>5000</v>
          </cell>
          <cell r="C11">
            <v>4500</v>
          </cell>
          <cell r="D11">
            <v>-500</v>
          </cell>
          <cell r="E11">
            <v>-0.1</v>
          </cell>
          <cell r="F11">
            <v>5500</v>
          </cell>
          <cell r="G11">
            <v>1000</v>
          </cell>
          <cell r="H11">
            <v>0.22222222222222221</v>
          </cell>
          <cell r="I11">
            <v>6000</v>
          </cell>
          <cell r="J11">
            <v>500</v>
          </cell>
          <cell r="K11">
            <v>9.0909090909090912E-2</v>
          </cell>
          <cell r="L11">
            <v>5000</v>
          </cell>
          <cell r="M11">
            <v>-1000</v>
          </cell>
          <cell r="N11">
            <v>-0.16666666666666666</v>
          </cell>
        </row>
        <row r="12">
          <cell r="A12" t="str">
            <v>9 - O&amp;M NR Fuel</v>
          </cell>
          <cell r="B12">
            <v>0</v>
          </cell>
          <cell r="C12">
            <v>0</v>
          </cell>
          <cell r="D12">
            <v>0</v>
          </cell>
          <cell r="E12" t="str">
            <v xml:space="preserve">             N/A</v>
          </cell>
          <cell r="F12">
            <v>0</v>
          </cell>
          <cell r="G12">
            <v>0</v>
          </cell>
          <cell r="H12" t="str">
            <v xml:space="preserve">     N/A</v>
          </cell>
          <cell r="I12">
            <v>0</v>
          </cell>
          <cell r="J12">
            <v>0</v>
          </cell>
          <cell r="K12" t="str">
            <v xml:space="preserve">     N/A</v>
          </cell>
          <cell r="L12">
            <v>0</v>
          </cell>
          <cell r="M12">
            <v>0</v>
          </cell>
          <cell r="N12" t="str">
            <v xml:space="preserve">     N/A</v>
          </cell>
        </row>
        <row r="13">
          <cell r="B13">
            <v>155000</v>
          </cell>
          <cell r="C13">
            <v>148500</v>
          </cell>
          <cell r="D13">
            <v>-6500</v>
          </cell>
          <cell r="E13">
            <v>-4.1935483870967745E-2</v>
          </cell>
          <cell r="F13">
            <v>155500</v>
          </cell>
          <cell r="H13">
            <v>4.7138047138047139E-2</v>
          </cell>
          <cell r="I13">
            <v>162000</v>
          </cell>
          <cell r="K13">
            <v>4.1800643086816719E-2</v>
          </cell>
          <cell r="L13">
            <v>158000</v>
          </cell>
          <cell r="N13">
            <v>-2.4691358024691357E-2</v>
          </cell>
        </row>
        <row r="15">
          <cell r="A15" t="str">
            <v>6 - Below the Line Expenses</v>
          </cell>
          <cell r="B15">
            <v>1000</v>
          </cell>
          <cell r="C15">
            <v>900</v>
          </cell>
          <cell r="D15">
            <v>-100</v>
          </cell>
          <cell r="E15">
            <v>-0.1</v>
          </cell>
          <cell r="F15">
            <v>1100</v>
          </cell>
          <cell r="G15">
            <v>200</v>
          </cell>
          <cell r="H15">
            <v>0.22222222222222221</v>
          </cell>
          <cell r="I15">
            <v>1200</v>
          </cell>
          <cell r="J15">
            <v>100</v>
          </cell>
          <cell r="K15">
            <v>9.0909090909090912E-2</v>
          </cell>
          <cell r="L15">
            <v>1500</v>
          </cell>
          <cell r="M15">
            <v>300</v>
          </cell>
          <cell r="N15">
            <v>0.25</v>
          </cell>
        </row>
        <row r="16">
          <cell r="A16" t="str">
            <v>7 - Redirected Expenses (to other business units)</v>
          </cell>
          <cell r="B16">
            <v>0</v>
          </cell>
          <cell r="C16">
            <v>0</v>
          </cell>
          <cell r="D16">
            <v>0</v>
          </cell>
          <cell r="E16" t="str">
            <v xml:space="preserve">             N/A</v>
          </cell>
          <cell r="F16">
            <v>0</v>
          </cell>
          <cell r="G16">
            <v>0</v>
          </cell>
          <cell r="H16" t="str">
            <v xml:space="preserve">     N/A</v>
          </cell>
          <cell r="I16">
            <v>0</v>
          </cell>
          <cell r="J16">
            <v>0</v>
          </cell>
          <cell r="K16" t="str">
            <v xml:space="preserve">     N/A</v>
          </cell>
          <cell r="L16">
            <v>0</v>
          </cell>
          <cell r="M16">
            <v>0</v>
          </cell>
          <cell r="N16" t="str">
            <v xml:space="preserve">     N/A</v>
          </cell>
        </row>
        <row r="17">
          <cell r="A17" t="str">
            <v>G - Inter-company Expenses (to non-utility)</v>
          </cell>
        </row>
        <row r="18">
          <cell r="A18" t="str">
            <v>S - Revenue Enhancement Expenses</v>
          </cell>
          <cell r="B18">
            <v>0</v>
          </cell>
          <cell r="C18">
            <v>0</v>
          </cell>
          <cell r="D18">
            <v>0</v>
          </cell>
          <cell r="E18" t="str">
            <v xml:space="preserve">             N/A</v>
          </cell>
          <cell r="F18">
            <v>0</v>
          </cell>
          <cell r="G18">
            <v>0</v>
          </cell>
          <cell r="H18" t="str">
            <v xml:space="preserve">     N/A</v>
          </cell>
          <cell r="I18">
            <v>0</v>
          </cell>
          <cell r="J18">
            <v>0</v>
          </cell>
          <cell r="K18" t="str">
            <v xml:space="preserve">     N/A</v>
          </cell>
          <cell r="L18">
            <v>0</v>
          </cell>
          <cell r="M18">
            <v>0</v>
          </cell>
          <cell r="N18" t="str">
            <v xml:space="preserve">     N/A</v>
          </cell>
        </row>
        <row r="19">
          <cell r="A19" t="str">
            <v>N - Other Expenses</v>
          </cell>
          <cell r="B19">
            <v>0</v>
          </cell>
          <cell r="C19">
            <v>0</v>
          </cell>
          <cell r="D19">
            <v>0</v>
          </cell>
          <cell r="E19" t="str">
            <v xml:space="preserve">             N/A</v>
          </cell>
          <cell r="F19">
            <v>0</v>
          </cell>
          <cell r="G19">
            <v>0</v>
          </cell>
          <cell r="H19" t="str">
            <v xml:space="preserve">     N/A</v>
          </cell>
          <cell r="I19">
            <v>0</v>
          </cell>
          <cell r="J19">
            <v>0</v>
          </cell>
          <cell r="K19" t="str">
            <v xml:space="preserve">     N/A</v>
          </cell>
          <cell r="L19">
            <v>0</v>
          </cell>
          <cell r="M19">
            <v>0</v>
          </cell>
          <cell r="N19" t="str">
            <v xml:space="preserve">     N/A</v>
          </cell>
        </row>
        <row r="20">
          <cell r="B20">
            <v>1000</v>
          </cell>
          <cell r="C20">
            <v>900</v>
          </cell>
          <cell r="D20">
            <v>-100</v>
          </cell>
          <cell r="E20">
            <v>-0.1</v>
          </cell>
          <cell r="F20">
            <v>1100</v>
          </cell>
          <cell r="H20">
            <v>0.22222222222222221</v>
          </cell>
          <cell r="I20">
            <v>1200</v>
          </cell>
          <cell r="K20">
            <v>9.0909090909090912E-2</v>
          </cell>
          <cell r="L20">
            <v>1500</v>
          </cell>
          <cell r="N20">
            <v>0.25</v>
          </cell>
        </row>
        <row r="22">
          <cell r="A22" t="str">
            <v>A - Capital Base</v>
          </cell>
          <cell r="B22">
            <v>100000</v>
          </cell>
          <cell r="C22">
            <v>100000</v>
          </cell>
          <cell r="D22">
            <v>0</v>
          </cell>
          <cell r="E22">
            <v>0</v>
          </cell>
          <cell r="F22">
            <v>110000</v>
          </cell>
          <cell r="G22">
            <v>10000</v>
          </cell>
          <cell r="H22">
            <v>0.1</v>
          </cell>
          <cell r="I22">
            <v>120000</v>
          </cell>
          <cell r="J22">
            <v>10000</v>
          </cell>
          <cell r="K22">
            <v>9.0909090909090912E-2</v>
          </cell>
          <cell r="L22">
            <v>130000</v>
          </cell>
          <cell r="M22">
            <v>10000</v>
          </cell>
          <cell r="N22">
            <v>8.3333333333333329E-2</v>
          </cell>
        </row>
        <row r="23">
          <cell r="A23" t="str">
            <v>B - Capital ECCR</v>
          </cell>
          <cell r="B23">
            <v>0</v>
          </cell>
          <cell r="C23">
            <v>0</v>
          </cell>
          <cell r="D23">
            <v>0</v>
          </cell>
          <cell r="E23" t="str">
            <v xml:space="preserve">             N/A</v>
          </cell>
          <cell r="F23">
            <v>0</v>
          </cell>
          <cell r="G23">
            <v>0</v>
          </cell>
          <cell r="H23" t="str">
            <v xml:space="preserve">     N/A</v>
          </cell>
          <cell r="I23">
            <v>0</v>
          </cell>
          <cell r="J23">
            <v>0</v>
          </cell>
          <cell r="K23" t="str">
            <v xml:space="preserve">     N/A</v>
          </cell>
          <cell r="L23">
            <v>0</v>
          </cell>
          <cell r="M23">
            <v>0</v>
          </cell>
          <cell r="N23" t="str">
            <v xml:space="preserve">     N/A</v>
          </cell>
        </row>
        <row r="24">
          <cell r="A24" t="str">
            <v>F - Capital Non-Regulated</v>
          </cell>
          <cell r="B24">
            <v>0</v>
          </cell>
          <cell r="C24">
            <v>0</v>
          </cell>
          <cell r="D24">
            <v>0</v>
          </cell>
          <cell r="E24" t="str">
            <v xml:space="preserve">             N/A</v>
          </cell>
          <cell r="F24">
            <v>0</v>
          </cell>
          <cell r="G24">
            <v>0</v>
          </cell>
          <cell r="H24" t="str">
            <v xml:space="preserve">     N/A</v>
          </cell>
          <cell r="I24">
            <v>0</v>
          </cell>
          <cell r="J24">
            <v>0</v>
          </cell>
          <cell r="K24" t="str">
            <v xml:space="preserve">     N/A</v>
          </cell>
          <cell r="L24">
            <v>0</v>
          </cell>
          <cell r="M24">
            <v>0</v>
          </cell>
          <cell r="N24" t="str">
            <v xml:space="preserve">     N/A</v>
          </cell>
        </row>
        <row r="25">
          <cell r="A25" t="str">
            <v>H - Capital ECRC</v>
          </cell>
          <cell r="B25">
            <v>0</v>
          </cell>
          <cell r="C25">
            <v>0</v>
          </cell>
          <cell r="D25">
            <v>0</v>
          </cell>
          <cell r="E25" t="str">
            <v xml:space="preserve">             N/A</v>
          </cell>
          <cell r="F25">
            <v>0</v>
          </cell>
          <cell r="G25">
            <v>0</v>
          </cell>
          <cell r="H25" t="str">
            <v xml:space="preserve">     N/A</v>
          </cell>
          <cell r="I25">
            <v>0</v>
          </cell>
          <cell r="J25">
            <v>0</v>
          </cell>
          <cell r="K25" t="str">
            <v xml:space="preserve">     N/A</v>
          </cell>
          <cell r="L25">
            <v>1000</v>
          </cell>
          <cell r="M25">
            <v>1000</v>
          </cell>
          <cell r="N25" t="str">
            <v xml:space="preserve">     N/A</v>
          </cell>
        </row>
        <row r="26">
          <cell r="A26" t="str">
            <v>V - Revenue Enhancement Capital</v>
          </cell>
          <cell r="B26">
            <v>0</v>
          </cell>
          <cell r="C26">
            <v>0</v>
          </cell>
          <cell r="D26">
            <v>0</v>
          </cell>
          <cell r="E26" t="str">
            <v xml:space="preserve">             N/A</v>
          </cell>
          <cell r="F26">
            <v>0</v>
          </cell>
          <cell r="G26">
            <v>0</v>
          </cell>
          <cell r="H26" t="str">
            <v xml:space="preserve">     N/A</v>
          </cell>
          <cell r="I26">
            <v>0</v>
          </cell>
          <cell r="J26">
            <v>0</v>
          </cell>
          <cell r="K26" t="str">
            <v xml:space="preserve">     N/A</v>
          </cell>
          <cell r="L26">
            <v>0</v>
          </cell>
          <cell r="M26">
            <v>0</v>
          </cell>
          <cell r="N26" t="str">
            <v xml:space="preserve">     N/A</v>
          </cell>
        </row>
        <row r="27">
          <cell r="B27">
            <v>100000</v>
          </cell>
          <cell r="C27">
            <v>100000</v>
          </cell>
          <cell r="D27">
            <v>0</v>
          </cell>
          <cell r="E27">
            <v>0</v>
          </cell>
          <cell r="F27">
            <v>110000</v>
          </cell>
          <cell r="H27">
            <v>0.1</v>
          </cell>
          <cell r="I27">
            <v>120000</v>
          </cell>
          <cell r="K27">
            <v>9.0909090909090912E-2</v>
          </cell>
          <cell r="L27">
            <v>131000</v>
          </cell>
          <cell r="N27">
            <v>9.166666666666666E-2</v>
          </cell>
        </row>
        <row r="29">
          <cell r="A29" t="str">
            <v>R - Revenue Enhancement Revenue</v>
          </cell>
          <cell r="B29">
            <v>0</v>
          </cell>
          <cell r="C29">
            <v>0</v>
          </cell>
          <cell r="D29">
            <v>0</v>
          </cell>
          <cell r="E29" t="str">
            <v xml:space="preserve">             N/A</v>
          </cell>
          <cell r="F29">
            <v>0</v>
          </cell>
          <cell r="G29">
            <v>0</v>
          </cell>
          <cell r="H29" t="str">
            <v xml:space="preserve">     N/A</v>
          </cell>
          <cell r="I29">
            <v>0</v>
          </cell>
          <cell r="J29">
            <v>0</v>
          </cell>
          <cell r="K29" t="str">
            <v xml:space="preserve">     N/A</v>
          </cell>
          <cell r="L29">
            <v>0</v>
          </cell>
          <cell r="M29">
            <v>0</v>
          </cell>
          <cell r="N29" t="str">
            <v xml:space="preserve">     N/A</v>
          </cell>
        </row>
        <row r="30">
          <cell r="A30" t="str">
            <v>Memo: Gross Payroll Dollars</v>
          </cell>
          <cell r="B30">
            <v>20000</v>
          </cell>
          <cell r="C30">
            <v>19500</v>
          </cell>
          <cell r="D30">
            <v>-500</v>
          </cell>
          <cell r="E30">
            <v>-2.5000000000000001E-2</v>
          </cell>
          <cell r="F30">
            <v>20500</v>
          </cell>
          <cell r="G30">
            <v>1000</v>
          </cell>
          <cell r="H30">
            <v>5.128205128205128E-2</v>
          </cell>
          <cell r="I30">
            <v>21000</v>
          </cell>
          <cell r="J30">
            <v>500</v>
          </cell>
          <cell r="K30">
            <v>2.4390243902439025E-2</v>
          </cell>
          <cell r="L30">
            <v>22000</v>
          </cell>
          <cell r="M30">
            <v>1000</v>
          </cell>
          <cell r="N30">
            <v>4.7619047619047616E-2</v>
          </cell>
        </row>
        <row r="32">
          <cell r="A32" t="str">
            <v>Workforce</v>
          </cell>
        </row>
        <row r="33">
          <cell r="A33" t="str">
            <v>FEX - FPL Exempt Employees</v>
          </cell>
          <cell r="B33">
            <v>150</v>
          </cell>
          <cell r="C33">
            <v>150</v>
          </cell>
          <cell r="D33">
            <v>0</v>
          </cell>
          <cell r="E33">
            <v>0</v>
          </cell>
          <cell r="F33">
            <v>155</v>
          </cell>
          <cell r="G33">
            <v>5</v>
          </cell>
          <cell r="H33">
            <v>3.3333333333333333E-2</v>
          </cell>
          <cell r="I33">
            <v>160</v>
          </cell>
          <cell r="J33">
            <v>5</v>
          </cell>
          <cell r="K33">
            <v>3.2258064516129031E-2</v>
          </cell>
          <cell r="L33">
            <v>160</v>
          </cell>
          <cell r="M33">
            <v>0</v>
          </cell>
          <cell r="N33">
            <v>0</v>
          </cell>
        </row>
        <row r="34">
          <cell r="A34" t="str">
            <v>FEP - FPL Exempt Part-Time Employees (.5 each)</v>
          </cell>
          <cell r="B34">
            <v>0</v>
          </cell>
          <cell r="C34">
            <v>0</v>
          </cell>
          <cell r="D34">
            <v>0</v>
          </cell>
          <cell r="E34" t="str">
            <v xml:space="preserve">             N/A</v>
          </cell>
          <cell r="F34">
            <v>0</v>
          </cell>
          <cell r="G34">
            <v>0</v>
          </cell>
          <cell r="H34" t="str">
            <v xml:space="preserve">     N/A</v>
          </cell>
          <cell r="I34">
            <v>0</v>
          </cell>
          <cell r="J34">
            <v>0</v>
          </cell>
          <cell r="K34" t="str">
            <v xml:space="preserve">     N/A</v>
          </cell>
          <cell r="L34">
            <v>0</v>
          </cell>
          <cell r="M34">
            <v>0</v>
          </cell>
          <cell r="N34" t="str">
            <v xml:space="preserve">     N/A</v>
          </cell>
        </row>
        <row r="35">
          <cell r="A35" t="str">
            <v>FNX - FPL Non-Exempt Employees</v>
          </cell>
          <cell r="B35">
            <v>100</v>
          </cell>
          <cell r="C35">
            <v>100</v>
          </cell>
          <cell r="D35">
            <v>0</v>
          </cell>
          <cell r="E35">
            <v>0</v>
          </cell>
          <cell r="F35">
            <v>105</v>
          </cell>
          <cell r="G35">
            <v>5</v>
          </cell>
          <cell r="H35">
            <v>0.05</v>
          </cell>
          <cell r="I35">
            <v>110</v>
          </cell>
          <cell r="J35">
            <v>5</v>
          </cell>
          <cell r="K35">
            <v>4.7619047619047616E-2</v>
          </cell>
          <cell r="L35">
            <v>105</v>
          </cell>
          <cell r="M35">
            <v>-5</v>
          </cell>
          <cell r="N35">
            <v>-4.5454545454545456E-2</v>
          </cell>
        </row>
        <row r="36">
          <cell r="A36" t="str">
            <v>FPT - FPL Non-Exempt Part-Time Employees (.5 each)</v>
          </cell>
          <cell r="B36">
            <v>0</v>
          </cell>
          <cell r="C36">
            <v>0</v>
          </cell>
          <cell r="D36">
            <v>0</v>
          </cell>
          <cell r="E36" t="str">
            <v xml:space="preserve">             N/A</v>
          </cell>
          <cell r="F36">
            <v>0</v>
          </cell>
          <cell r="G36">
            <v>0</v>
          </cell>
          <cell r="H36" t="str">
            <v xml:space="preserve">     N/A</v>
          </cell>
          <cell r="I36">
            <v>0</v>
          </cell>
          <cell r="J36">
            <v>0</v>
          </cell>
          <cell r="K36" t="str">
            <v xml:space="preserve">     N/A</v>
          </cell>
          <cell r="L36">
            <v>0</v>
          </cell>
          <cell r="M36">
            <v>0</v>
          </cell>
          <cell r="N36" t="str">
            <v xml:space="preserve">     N/A</v>
          </cell>
        </row>
        <row r="37">
          <cell r="A37" t="str">
            <v>FBV - FPL Bargaining Unit Employees</v>
          </cell>
          <cell r="B37">
            <v>0</v>
          </cell>
          <cell r="C37">
            <v>0</v>
          </cell>
          <cell r="D37">
            <v>0</v>
          </cell>
          <cell r="E37" t="str">
            <v xml:space="preserve">             N/A</v>
          </cell>
          <cell r="F37">
            <v>0</v>
          </cell>
          <cell r="G37">
            <v>0</v>
          </cell>
          <cell r="H37" t="str">
            <v xml:space="preserve">     N/A</v>
          </cell>
          <cell r="I37">
            <v>0</v>
          </cell>
          <cell r="J37">
            <v>0</v>
          </cell>
          <cell r="K37" t="str">
            <v xml:space="preserve">     N/A</v>
          </cell>
          <cell r="L37">
            <v>0</v>
          </cell>
          <cell r="M37">
            <v>0</v>
          </cell>
          <cell r="N37" t="str">
            <v xml:space="preserve">     N/A</v>
          </cell>
        </row>
        <row r="38">
          <cell r="B38">
            <v>250</v>
          </cell>
          <cell r="C38">
            <v>250</v>
          </cell>
          <cell r="D38">
            <v>0</v>
          </cell>
          <cell r="E38">
            <v>0</v>
          </cell>
          <cell r="F38">
            <v>260</v>
          </cell>
          <cell r="H38">
            <v>0.04</v>
          </cell>
          <cell r="I38">
            <v>270</v>
          </cell>
          <cell r="K38">
            <v>3.8461538461538464E-2</v>
          </cell>
          <cell r="L38">
            <v>265</v>
          </cell>
          <cell r="N38">
            <v>-1.8518518518518517E-2</v>
          </cell>
        </row>
        <row r="40">
          <cell r="A40" t="str">
            <v>FTTE - Full-Time Temporary Employees</v>
          </cell>
          <cell r="B40">
            <v>0</v>
          </cell>
          <cell r="C40">
            <v>0</v>
          </cell>
          <cell r="D40">
            <v>0</v>
          </cell>
          <cell r="E40" t="str">
            <v xml:space="preserve">             N/A</v>
          </cell>
          <cell r="F40">
            <v>0</v>
          </cell>
          <cell r="G40">
            <v>0</v>
          </cell>
          <cell r="H40" t="str">
            <v xml:space="preserve">     N/A</v>
          </cell>
          <cell r="I40">
            <v>0</v>
          </cell>
          <cell r="J40">
            <v>0</v>
          </cell>
          <cell r="K40" t="str">
            <v xml:space="preserve">     N/A</v>
          </cell>
          <cell r="L40">
            <v>0</v>
          </cell>
          <cell r="M40">
            <v>0</v>
          </cell>
          <cell r="N40" t="str">
            <v xml:space="preserve">     N/A</v>
          </cell>
        </row>
        <row r="41">
          <cell r="A41" t="str">
            <v>FOT - FPL Overtime Equivalent Employees</v>
          </cell>
          <cell r="B41">
            <v>0</v>
          </cell>
          <cell r="C41">
            <v>0</v>
          </cell>
          <cell r="D41">
            <v>0</v>
          </cell>
          <cell r="E41" t="str">
            <v xml:space="preserve">             N/A</v>
          </cell>
          <cell r="F41">
            <v>0</v>
          </cell>
          <cell r="G41">
            <v>0</v>
          </cell>
          <cell r="H41" t="str">
            <v xml:space="preserve">     N/A</v>
          </cell>
          <cell r="I41">
            <v>0</v>
          </cell>
          <cell r="J41">
            <v>0</v>
          </cell>
          <cell r="K41" t="str">
            <v xml:space="preserve">     N/A</v>
          </cell>
          <cell r="L41">
            <v>0</v>
          </cell>
          <cell r="M41">
            <v>0</v>
          </cell>
          <cell r="N41" t="str">
            <v xml:space="preserve">     N/A</v>
          </cell>
        </row>
        <row r="42">
          <cell r="A42" t="str">
            <v>TMP - Temporary Employees</v>
          </cell>
          <cell r="B42">
            <v>0</v>
          </cell>
          <cell r="C42">
            <v>0</v>
          </cell>
          <cell r="D42">
            <v>0</v>
          </cell>
          <cell r="E42" t="str">
            <v xml:space="preserve">             N/A</v>
          </cell>
          <cell r="F42">
            <v>0</v>
          </cell>
          <cell r="G42">
            <v>0</v>
          </cell>
          <cell r="H42" t="str">
            <v xml:space="preserve">     N/A</v>
          </cell>
          <cell r="I42">
            <v>0</v>
          </cell>
          <cell r="J42">
            <v>0</v>
          </cell>
          <cell r="K42" t="str">
            <v xml:space="preserve">     N/A</v>
          </cell>
          <cell r="L42">
            <v>0</v>
          </cell>
          <cell r="M42">
            <v>0</v>
          </cell>
          <cell r="N42" t="str">
            <v xml:space="preserve">     N/A</v>
          </cell>
        </row>
        <row r="43">
          <cell r="A43" t="str">
            <v>CON - Contractor Employees</v>
          </cell>
          <cell r="B43">
            <v>0</v>
          </cell>
          <cell r="C43">
            <v>0</v>
          </cell>
          <cell r="D43">
            <v>0</v>
          </cell>
          <cell r="E43" t="str">
            <v xml:space="preserve">             N/A</v>
          </cell>
          <cell r="F43">
            <v>0</v>
          </cell>
          <cell r="G43">
            <v>0</v>
          </cell>
          <cell r="H43" t="str">
            <v xml:space="preserve">     N/A</v>
          </cell>
          <cell r="I43">
            <v>0</v>
          </cell>
          <cell r="J43">
            <v>0</v>
          </cell>
          <cell r="K43" t="str">
            <v xml:space="preserve">     N/A</v>
          </cell>
          <cell r="L43">
            <v>0</v>
          </cell>
          <cell r="M43">
            <v>0</v>
          </cell>
          <cell r="N43" t="str">
            <v xml:space="preserve">     N/A</v>
          </cell>
        </row>
        <row r="44">
          <cell r="B44">
            <v>0</v>
          </cell>
          <cell r="C44">
            <v>0</v>
          </cell>
          <cell r="D44">
            <v>0</v>
          </cell>
          <cell r="E44" t="str">
            <v xml:space="preserve">             N/A</v>
          </cell>
          <cell r="F44">
            <v>0</v>
          </cell>
          <cell r="H44" t="str">
            <v xml:space="preserve">     N/A</v>
          </cell>
          <cell r="I44">
            <v>0</v>
          </cell>
          <cell r="K44" t="str">
            <v xml:space="preserve">     N/A</v>
          </cell>
          <cell r="L44">
            <v>0</v>
          </cell>
          <cell r="N44" t="str">
            <v xml:space="preserve">     N/A</v>
          </cell>
        </row>
        <row r="45">
          <cell r="J45">
            <v>0</v>
          </cell>
          <cell r="K45" t="str">
            <v xml:space="preserve">     N/A</v>
          </cell>
        </row>
        <row r="46">
          <cell r="B46">
            <v>250</v>
          </cell>
          <cell r="C46">
            <v>250</v>
          </cell>
          <cell r="D46">
            <v>0</v>
          </cell>
          <cell r="E46">
            <v>0</v>
          </cell>
          <cell r="F46">
            <v>260</v>
          </cell>
          <cell r="H46">
            <v>0.04</v>
          </cell>
          <cell r="I46">
            <v>270</v>
          </cell>
          <cell r="K46">
            <v>3.8461538461538464E-2</v>
          </cell>
          <cell r="L46">
            <v>265</v>
          </cell>
          <cell r="N46">
            <v>-1.8518518518518517E-2</v>
          </cell>
        </row>
      </sheetData>
      <sheetData sheetId="7" refreshError="1">
        <row r="5">
          <cell r="B5" t="str">
            <v>Current Approved 2004</v>
          </cell>
          <cell r="E5" t="str">
            <v>Betw YR Chg:YE 2004Est vs CA2004</v>
          </cell>
          <cell r="H5" t="str">
            <v>Year-end Estimate 2004</v>
          </cell>
          <cell r="N5" t="str">
            <v>Plan 2005</v>
          </cell>
          <cell r="T5" t="str">
            <v>Funds Request 2006</v>
          </cell>
          <cell r="Z5" t="str">
            <v>Funds Request 2007</v>
          </cell>
        </row>
        <row r="6">
          <cell r="B6" t="str">
            <v>Base O&amp;M $</v>
          </cell>
          <cell r="E6" t="str">
            <v>Base O&amp;M $</v>
          </cell>
          <cell r="H6" t="str">
            <v>Base O&amp;M $</v>
          </cell>
          <cell r="M6" t="str">
            <v>FTE #</v>
          </cell>
          <cell r="N6" t="str">
            <v>Base O&amp;M $</v>
          </cell>
          <cell r="S6" t="str">
            <v>FTE #</v>
          </cell>
          <cell r="T6" t="str">
            <v>Base O&amp;M $</v>
          </cell>
          <cell r="Y6" t="str">
            <v>FTE #</v>
          </cell>
          <cell r="Z6" t="str">
            <v>Base O&amp;M $</v>
          </cell>
        </row>
        <row r="8">
          <cell r="M8">
            <v>100</v>
          </cell>
          <cell r="N8">
            <v>100</v>
          </cell>
          <cell r="S8">
            <v>5</v>
          </cell>
          <cell r="T8">
            <v>105</v>
          </cell>
          <cell r="Y8">
            <v>2</v>
          </cell>
          <cell r="Z8">
            <v>107</v>
          </cell>
        </row>
        <row r="9">
          <cell r="E9">
            <v>0</v>
          </cell>
          <cell r="M9">
            <v>0</v>
          </cell>
          <cell r="S9">
            <v>0</v>
          </cell>
          <cell r="Y9">
            <v>0</v>
          </cell>
        </row>
        <row r="10">
          <cell r="E10">
            <v>0</v>
          </cell>
          <cell r="M10">
            <v>0</v>
          </cell>
          <cell r="S10">
            <v>0</v>
          </cell>
          <cell r="Y10">
            <v>0</v>
          </cell>
        </row>
        <row r="12">
          <cell r="E12">
            <v>0</v>
          </cell>
          <cell r="M12">
            <v>0</v>
          </cell>
          <cell r="S12">
            <v>0</v>
          </cell>
          <cell r="Y12">
            <v>0</v>
          </cell>
        </row>
        <row r="13">
          <cell r="E13">
            <v>0</v>
          </cell>
          <cell r="M13">
            <v>0</v>
          </cell>
          <cell r="S13">
            <v>0</v>
          </cell>
          <cell r="Y13">
            <v>0</v>
          </cell>
        </row>
        <row r="14">
          <cell r="E14">
            <v>0</v>
          </cell>
          <cell r="M14">
            <v>0</v>
          </cell>
          <cell r="S14">
            <v>0</v>
          </cell>
          <cell r="Y14">
            <v>0</v>
          </cell>
        </row>
        <row r="16">
          <cell r="E16">
            <v>0</v>
          </cell>
          <cell r="M16">
            <v>0</v>
          </cell>
          <cell r="S16">
            <v>0</v>
          </cell>
          <cell r="Y16">
            <v>0</v>
          </cell>
        </row>
        <row r="17">
          <cell r="E17">
            <v>0</v>
          </cell>
          <cell r="M17">
            <v>0</v>
          </cell>
          <cell r="S17">
            <v>0</v>
          </cell>
          <cell r="Y17">
            <v>0</v>
          </cell>
        </row>
        <row r="18">
          <cell r="E18">
            <v>0</v>
          </cell>
          <cell r="M18">
            <v>0</v>
          </cell>
          <cell r="S18">
            <v>0</v>
          </cell>
          <cell r="Y18">
            <v>0</v>
          </cell>
        </row>
        <row r="20">
          <cell r="E20">
            <v>0</v>
          </cell>
          <cell r="M20">
            <v>0</v>
          </cell>
          <cell r="S20">
            <v>0</v>
          </cell>
          <cell r="Y20">
            <v>0</v>
          </cell>
        </row>
        <row r="21">
          <cell r="E21">
            <v>0</v>
          </cell>
          <cell r="M21">
            <v>0</v>
          </cell>
          <cell r="S21">
            <v>0</v>
          </cell>
          <cell r="Y21">
            <v>0</v>
          </cell>
        </row>
        <row r="22">
          <cell r="E22">
            <v>0</v>
          </cell>
          <cell r="M22">
            <v>0</v>
          </cell>
          <cell r="S22">
            <v>0</v>
          </cell>
          <cell r="Y22">
            <v>0</v>
          </cell>
        </row>
        <row r="24">
          <cell r="E24">
            <v>0</v>
          </cell>
          <cell r="M24">
            <v>0</v>
          </cell>
          <cell r="S24">
            <v>0</v>
          </cell>
          <cell r="Y24">
            <v>0</v>
          </cell>
        </row>
        <row r="25">
          <cell r="E25">
            <v>0</v>
          </cell>
          <cell r="M25">
            <v>0</v>
          </cell>
          <cell r="S25">
            <v>0</v>
          </cell>
          <cell r="Y25">
            <v>0</v>
          </cell>
        </row>
        <row r="26">
          <cell r="E26">
            <v>0</v>
          </cell>
          <cell r="M26">
            <v>0</v>
          </cell>
          <cell r="S26">
            <v>0</v>
          </cell>
          <cell r="Y26">
            <v>0</v>
          </cell>
        </row>
        <row r="28">
          <cell r="E28">
            <v>0</v>
          </cell>
          <cell r="M28">
            <v>0</v>
          </cell>
          <cell r="S28">
            <v>0</v>
          </cell>
          <cell r="Y28">
            <v>0</v>
          </cell>
        </row>
        <row r="29">
          <cell r="E29">
            <v>0</v>
          </cell>
          <cell r="M29">
            <v>0</v>
          </cell>
          <cell r="S29">
            <v>0</v>
          </cell>
          <cell r="Y29">
            <v>0</v>
          </cell>
        </row>
        <row r="30">
          <cell r="E30">
            <v>0</v>
          </cell>
          <cell r="M30">
            <v>0</v>
          </cell>
          <cell r="S30">
            <v>0</v>
          </cell>
          <cell r="Y30">
            <v>0</v>
          </cell>
        </row>
        <row r="32">
          <cell r="E32">
            <v>0</v>
          </cell>
          <cell r="M32">
            <v>0</v>
          </cell>
          <cell r="S32">
            <v>0</v>
          </cell>
          <cell r="Y32">
            <v>0</v>
          </cell>
        </row>
        <row r="33">
          <cell r="E33">
            <v>0</v>
          </cell>
          <cell r="M33">
            <v>0</v>
          </cell>
          <cell r="S33">
            <v>0</v>
          </cell>
          <cell r="Y33">
            <v>0</v>
          </cell>
        </row>
        <row r="34">
          <cell r="E34">
            <v>0</v>
          </cell>
          <cell r="M34">
            <v>0</v>
          </cell>
          <cell r="S34">
            <v>0</v>
          </cell>
          <cell r="Y34">
            <v>0</v>
          </cell>
        </row>
        <row r="36">
          <cell r="E36">
            <v>0</v>
          </cell>
          <cell r="M36">
            <v>0</v>
          </cell>
          <cell r="S36">
            <v>0</v>
          </cell>
          <cell r="Y36">
            <v>0</v>
          </cell>
        </row>
        <row r="37">
          <cell r="E37">
            <v>0</v>
          </cell>
          <cell r="M37">
            <v>0</v>
          </cell>
          <cell r="S37">
            <v>0</v>
          </cell>
          <cell r="Y37">
            <v>0</v>
          </cell>
        </row>
        <row r="38">
          <cell r="E38">
            <v>0</v>
          </cell>
          <cell r="M38">
            <v>0</v>
          </cell>
          <cell r="S38">
            <v>0</v>
          </cell>
          <cell r="Y38">
            <v>0</v>
          </cell>
        </row>
        <row r="40">
          <cell r="E40">
            <v>0</v>
          </cell>
          <cell r="M40">
            <v>0</v>
          </cell>
          <cell r="S40">
            <v>0</v>
          </cell>
          <cell r="Y40">
            <v>0</v>
          </cell>
        </row>
        <row r="41">
          <cell r="E41">
            <v>0</v>
          </cell>
          <cell r="M41">
            <v>0</v>
          </cell>
          <cell r="S41">
            <v>0</v>
          </cell>
          <cell r="Y41">
            <v>0</v>
          </cell>
        </row>
        <row r="42">
          <cell r="E42">
            <v>0</v>
          </cell>
          <cell r="M42">
            <v>0</v>
          </cell>
          <cell r="S42">
            <v>0</v>
          </cell>
          <cell r="Y42">
            <v>0</v>
          </cell>
        </row>
        <row r="44">
          <cell r="E44">
            <v>0</v>
          </cell>
          <cell r="M44">
            <v>0</v>
          </cell>
          <cell r="S44">
            <v>0</v>
          </cell>
          <cell r="Y44">
            <v>0</v>
          </cell>
        </row>
        <row r="45">
          <cell r="E45">
            <v>0</v>
          </cell>
          <cell r="M45">
            <v>0</v>
          </cell>
          <cell r="S45">
            <v>0</v>
          </cell>
          <cell r="Y45">
            <v>0</v>
          </cell>
        </row>
        <row r="46">
          <cell r="E46">
            <v>0</v>
          </cell>
          <cell r="M46">
            <v>0</v>
          </cell>
          <cell r="S46">
            <v>0</v>
          </cell>
          <cell r="Y46">
            <v>0</v>
          </cell>
        </row>
        <row r="48">
          <cell r="E48">
            <v>0</v>
          </cell>
          <cell r="M48">
            <v>0</v>
          </cell>
          <cell r="S48">
            <v>0</v>
          </cell>
          <cell r="Y48">
            <v>0</v>
          </cell>
        </row>
        <row r="49">
          <cell r="E49">
            <v>0</v>
          </cell>
          <cell r="M49">
            <v>0</v>
          </cell>
          <cell r="S49">
            <v>0</v>
          </cell>
          <cell r="Y49">
            <v>0</v>
          </cell>
        </row>
        <row r="50">
          <cell r="B50">
            <v>0</v>
          </cell>
          <cell r="E50">
            <v>0</v>
          </cell>
          <cell r="H50">
            <v>0</v>
          </cell>
          <cell r="M50">
            <v>100</v>
          </cell>
          <cell r="N50">
            <v>100</v>
          </cell>
          <cell r="S50">
            <v>5</v>
          </cell>
          <cell r="T50">
            <v>105</v>
          </cell>
          <cell r="Y50">
            <v>2</v>
          </cell>
          <cell r="Z50">
            <v>107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Business Unit:                                Prepared By:</v>
          </cell>
        </row>
        <row r="4">
          <cell r="A4" t="str">
            <v>Financial Data in Thousands</v>
          </cell>
        </row>
        <row r="19">
          <cell r="B19">
            <v>5000</v>
          </cell>
          <cell r="C19" t="str">
            <v>Programming support for  …</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Var Waterfall"/>
      <sheetName val="Claims Graph"/>
      <sheetName val="Mo QTD YTD Summ"/>
      <sheetName val="Year End Est"/>
      <sheetName val="Med Trust Act"/>
      <sheetName val="Expense Walk"/>
      <sheetName val="Annual Medical Expense"/>
      <sheetName val="FPL NB Var Waterfall"/>
      <sheetName val="NEER Others NB Var Waterfall"/>
      <sheetName val="NEER B Var Waterfall"/>
      <sheetName val="FPL B Var Waterfall"/>
      <sheetName val="FPL B Med CF Forecast v2"/>
      <sheetName val="FPL B Med Cost Detail"/>
      <sheetName val="FPL B PY Med Prelim"/>
      <sheetName val="FPL B PY V2"/>
      <sheetName val="FPL B Med PY Cost Detail "/>
      <sheetName val="FPL B CY Plan"/>
      <sheetName val="NextEra Bargaining Expense Sum"/>
      <sheetName val="NEER B Med CF Forecast"/>
      <sheetName val="NEER B Med Recon"/>
      <sheetName val="NEER B Med Cost Detail"/>
      <sheetName val="NEER B CY Expense Share"/>
      <sheetName val="NEER B PY Med Prelim"/>
      <sheetName val="NEER B PY Med Final V2"/>
      <sheetName val="NEER B PY Med Recon "/>
      <sheetName val="NEER B PY Med Cost Detail "/>
      <sheetName val="NEER B CY Plan Gross"/>
      <sheetName val="NEER B CY Plan Share"/>
      <sheetName val="NEER B PY Expense Share "/>
      <sheetName val="NEE Inc NB Med Expense "/>
      <sheetName val="NEE Inc NB Med CF Forecast v2"/>
      <sheetName val="NEE Inc NB Med Recon"/>
      <sheetName val="NEE Inc NB Med Cost Detail v2"/>
      <sheetName val="NEE Inc NB CY Plan Gross"/>
      <sheetName val="NEER CY Plan - Actual"/>
      <sheetName val="NEE Inc NB PY Med Prelim"/>
      <sheetName val="NEE Inc NB PY Med v2 "/>
      <sheetName val="NEE Inc NB PY Med Recon "/>
      <sheetName val="NEE Inc NB PY Med Cost Detail "/>
      <sheetName val="NEER Others NB CY Expense Share"/>
      <sheetName val="NEER Others NB PY Expense Share"/>
      <sheetName val="NEER Others NB CY Plan Share"/>
      <sheetName val="NEER Others NB PY Plan Share"/>
      <sheetName val="PEPY"/>
      <sheetName val="PY PEPY"/>
      <sheetName val="Total Claims Cash Flow"/>
      <sheetName val="Claims Cash Flow"/>
      <sheetName val="Contributions"/>
      <sheetName val="NEER Others Expense"/>
      <sheetName val="NEER Biddle Summary"/>
      <sheetName val="User"/>
      <sheetName val="scratch"/>
      <sheetName val="BenOpts"/>
      <sheetName val="HP Detail"/>
      <sheetName val="reportData"/>
      <sheetName val="SubReports"/>
      <sheetName val="CCF"/>
      <sheetName val="Sheet1"/>
      <sheetName val="Access Data"/>
      <sheetName val="COBRA Data"/>
      <sheetName val="Enroll_NC"/>
      <sheetName val="Enroll_CO"/>
      <sheetName val="Enroll_WC"/>
      <sheetName val="Trends &amp; Design"/>
      <sheetName val="Paid_claims"/>
      <sheetName val="PCTs"/>
      <sheetName val="PCTs_newAetna"/>
      <sheetName val="Large Claims"/>
      <sheetName val="Incurred_claims_new method"/>
      <sheetName val="Incurred_claims"/>
      <sheetName val="HDHP Fund"/>
      <sheetName val="ExpRates"/>
      <sheetName val="Expenses_NC"/>
      <sheetName val="Expenses_CO"/>
      <sheetName val="Expenses_WC"/>
      <sheetName val="Prem_NC"/>
      <sheetName val="Prem_CO"/>
      <sheetName val="Prem_WC"/>
      <sheetName val="EEContribs_NC"/>
      <sheetName val="PPO Summary"/>
      <sheetName val="EPO Summary"/>
      <sheetName val="PPO"/>
      <sheetName val="United Markets"/>
      <sheetName val="EPO"/>
      <sheetName val="Discount Summary"/>
      <sheetName val="HHVI Results"/>
      <sheetName val="Data"/>
      <sheetName val="PPO Other"/>
      <sheetName val="EPO Other"/>
      <sheetName val="Overall Cost Summary"/>
      <sheetName val="Total Company Cost"/>
      <sheetName val="Contribs_Low_Sal"/>
      <sheetName val="Contribs_Mid_Sal"/>
      <sheetName val="Contribs_High_Sal"/>
      <sheetName val="Dental"/>
      <sheetName val="KFS"/>
      <sheetName val="HMO"/>
      <sheetName val="AB"/>
      <sheetName val="LG"/>
      <sheetName val="XPP"/>
      <sheetName val="LCR"/>
      <sheetName val="PEPY Summary"/>
      <sheetName val="Cost-Savings Drivers"/>
      <sheetName val="Design Summary"/>
      <sheetName val="Cost Summary - Active"/>
      <sheetName val="Cost Summary - Active&amp;COBRA"/>
      <sheetName val="Summary of Changes"/>
      <sheetName val="Biometric Inc"/>
      <sheetName val="Credit-Surcharges"/>
      <sheetName val="Data &amp; Assumptions"/>
      <sheetName val="Calc"/>
      <sheetName val="PEs and Contributions"/>
      <sheetName val="Contribution Calculations"/>
      <sheetName val="Projections"/>
      <sheetName val="emp select"/>
      <sheetName val="Summary"/>
      <sheetName val="Median1"/>
      <sheetName val="average1"/>
      <sheetName val="med present"/>
      <sheetName val="avg present"/>
      <sheetName val="Subsidy "/>
      <sheetName val="Premiums"/>
      <sheetName val="presentation"/>
      <sheetName val="EE Impact - Band 1"/>
      <sheetName val="EE Impact - Band 2"/>
      <sheetName val="EE Impact - Band 3"/>
      <sheetName val="EE Impact - Band 4"/>
      <sheetName val="input"/>
      <sheetName val="data summary"/>
      <sheetName val="Claims summary"/>
      <sheetName val="200K Tier"/>
      <sheetName val="More to Tier4"/>
      <sheetName val="Waterfall"/>
      <sheetName val="Subsidy pres"/>
      <sheetName val="Prem increase by pay band"/>
      <sheetName val="Subsidy pres1"/>
      <sheetName val="By Mo - By Category"/>
      <sheetName val="By Qtr - original budget"/>
      <sheetName val="Reg Rptg"/>
      <sheetName val="Fees"/>
      <sheetName val="Rev by Channel"/>
      <sheetName val="Total"/>
      <sheetName val="ITC"/>
      <sheetName val="ITC - Analysis"/>
      <sheetName val="Progress"/>
      <sheetName val="Sheet2"/>
      <sheetName val="Revenue Pivot Table"/>
      <sheetName val="Ledger Data"/>
      <sheetName val="Definitions"/>
      <sheetName val="December 2003 Cash excl MCI"/>
      <sheetName val="December 2003 Total excl MCI"/>
      <sheetName val="December 2003 Cash incl MCI"/>
      <sheetName val="December 2003 Total incl MCI"/>
      <sheetName val="Combined"/>
      <sheetName val="1"/>
      <sheetName val="PV Factors"/>
      <sheetName val="COMMERCIAL REVENUE"/>
      <sheetName val="REVENUE BY SALES CHANNEL"/>
      <sheetName val="DELTACOM REVENUE"/>
      <sheetName val="PROGRESS REVENUE"/>
      <sheetName val="INTERNAL SALES REVENUE"/>
      <sheetName val="DARK FIBER SALES BY CUSTOMER"/>
      <sheetName val="DARK FIBER REVENUES"/>
      <sheetName val="REVENUE $ - STATUS"/>
      <sheetName val="Graph Data"/>
      <sheetName val="Assumptions"/>
      <sheetName val="Revised"/>
      <sheetName val="Proposed"/>
      <sheetName val="Detailed RECON"/>
      <sheetName val="RECON"/>
      <sheetName val="ALL PRODUCTS - By Customer"/>
      <sheetName val="ALL PRODUCTS - By Sales Channel"/>
      <sheetName val="CAPACITY - Total"/>
      <sheetName val="CAPACITY - Active"/>
      <sheetName val="CAPACITY - Pending"/>
      <sheetName val="DARK FIBER - Total"/>
      <sheetName val="DARK FIBER - Active"/>
      <sheetName val="DARK FIBER - Pending"/>
      <sheetName val="COLO - Total"/>
      <sheetName val="COLO - Active"/>
      <sheetName val="COLO - Pending"/>
      <sheetName val="Grand Total"/>
      <sheetName val="Total Active"/>
      <sheetName val="Total Pending"/>
      <sheetName val="ITC (total)"/>
      <sheetName val="ITC (active)"/>
      <sheetName val="ITC (pending)"/>
      <sheetName val="ITC Forecasts"/>
      <sheetName val="ITC Commissions"/>
      <sheetName val="Progress (total)"/>
      <sheetName val="Progress (active)"/>
      <sheetName val="Progress (pending)"/>
      <sheetName val="Internal (total)"/>
      <sheetName val="Internal (active)"/>
      <sheetName val="Internal (pending)"/>
      <sheetName val="By Salesperson"/>
      <sheetName val="INTERNAL SALES SUMMARY"/>
      <sheetName val="Dark Fiber"/>
      <sheetName val="Capacity"/>
      <sheetName val="DETAIL"/>
      <sheetName val="Dark Fiber - Alt Chan"/>
      <sheetName val="Network Plus"/>
      <sheetName val="Network Plus PAYMENTS"/>
      <sheetName val="Capacity - Alt Chan"/>
      <sheetName val="Dark Fiber - Intl Sales"/>
      <sheetName val="Capacity - Intl Sales"/>
      <sheetName val="Evanson"/>
      <sheetName val="Evanson (2)"/>
      <sheetName val="Evanson - Comparative"/>
      <sheetName val="PV Calcs"/>
      <sheetName val="PAY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sheetData sheetId="137"/>
      <sheetData sheetId="138"/>
      <sheetData sheetId="139"/>
      <sheetData sheetId="140"/>
      <sheetData sheetId="141"/>
      <sheetData sheetId="142"/>
      <sheetData sheetId="143"/>
      <sheetData sheetId="144"/>
      <sheetData sheetId="145"/>
      <sheetData sheetId="146"/>
      <sheetData sheetId="147"/>
      <sheetData sheetId="148" refreshError="1"/>
      <sheetData sheetId="149" refreshError="1"/>
      <sheetData sheetId="150" refreshError="1"/>
      <sheetData sheetId="151" refreshError="1"/>
      <sheetData sheetId="152" refreshError="1"/>
      <sheetData sheetId="153"/>
      <sheetData sheetId="154"/>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refreshError="1"/>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ol"/>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hauls, pg 2"/>
    </sheetNames>
    <sheetDataSet>
      <sheetData sheetId="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 UP"/>
      <sheetName val="1997 PSA"/>
      <sheetName val="1998 PSA"/>
      <sheetName val="1999 PSA"/>
      <sheetName val="2000 PSA"/>
      <sheetName val="98, 99 and 2000 SVI"/>
      <sheetName val="FPL - PS,SV Payouts"/>
      <sheetName val="GROUP - PS,SV Payouts"/>
      <sheetName val="Energy - PS,SV Payouts-NON 16B"/>
      <sheetName val="Turner"/>
      <sheetName val="Restricted Stock"/>
      <sheetName val="16B - Restricted"/>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R# Users"/>
      <sheetName val="PROFILES"/>
      <sheetName val="Unit Responsibilities by User"/>
      <sheetName val="Unit Types"/>
    </sheetNames>
    <sheetDataSet>
      <sheetData sheetId="0" refreshError="1"/>
      <sheetData sheetId="1" refreshError="1">
        <row r="10">
          <cell r="A10">
            <v>10</v>
          </cell>
          <cell r="B10" t="str">
            <v>Group Profile</v>
          </cell>
        </row>
        <row r="11">
          <cell r="A11">
            <v>1000</v>
          </cell>
          <cell r="B11" t="str">
            <v>Utility Profile</v>
          </cell>
        </row>
        <row r="12">
          <cell r="A12">
            <v>2000.01</v>
          </cell>
          <cell r="B12" t="str">
            <v>Nuclear</v>
          </cell>
        </row>
        <row r="13">
          <cell r="A13">
            <v>2000.02</v>
          </cell>
          <cell r="B13" t="str">
            <v>Fossil Hydro</v>
          </cell>
        </row>
        <row r="14">
          <cell r="A14">
            <v>2000.03</v>
          </cell>
          <cell r="B14" t="str">
            <v>Wind (Including Foreign)</v>
          </cell>
        </row>
        <row r="15">
          <cell r="A15">
            <v>2000.04</v>
          </cell>
          <cell r="B15" t="str">
            <v>Corporate &amp; Other</v>
          </cell>
        </row>
      </sheetData>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EC GSU AFUDC by Plant"/>
      <sheetName val="CAP_Capex_AFUDC_by_Plant_Site"/>
    </sheetNames>
    <sheetDataSet>
      <sheetData sheetId="0" refreshError="1"/>
      <sheetData sheetId="1" refreshError="1">
        <row r="225">
          <cell r="HD225">
            <v>20771286.367047846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ne 2005 recon 242.420 "/>
      <sheetName val="Company Totals"/>
      <sheetName val="EE Detail"/>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C-6</v>
          </cell>
          <cell r="J1" t="str">
            <v>BUDGETED VERSUS ACTUAL OPERATING REVENUES AND EXPENSES</v>
          </cell>
        </row>
        <row r="4">
          <cell r="A4" t="str">
            <v>FLORIDA PUBLIC SERVICE COMMISSION</v>
          </cell>
          <cell r="J4" t="str">
            <v xml:space="preserve">EXPLANATION: </v>
          </cell>
          <cell r="L4" t="str">
            <v xml:space="preserve">IF THE TEST YEAR IS PROJECTED, PROVIDE THE BUDGETED VERSUS ACTUAL OPERATING REVENUES AND EXPENSES BY PRIMARY ACCOUNT ACTUAL OPERATING REVENUES AND EXPENSES BY PRIMARY ACCOUNT FOR A HISTORICAL FIVE YEAR PERIOD AND THE FORECASTED DATA FOR THE TEST YEAR AND </v>
          </cell>
          <cell r="Y4" t="str">
            <v>TYPE OF DATA SHOWN:</v>
          </cell>
        </row>
        <row r="6">
          <cell r="A6" t="str">
            <v>COMPANY:</v>
          </cell>
        </row>
        <row r="8">
          <cell r="A8" t="str">
            <v>DOCKET NO.:</v>
          </cell>
          <cell r="Y8" t="str">
            <v>WITNESS:</v>
          </cell>
        </row>
        <row r="11">
          <cell r="F11" t="str">
            <v>_______</v>
          </cell>
          <cell r="J11" t="str">
            <v>_______</v>
          </cell>
          <cell r="N11" t="str">
            <v>_______</v>
          </cell>
          <cell r="R11" t="str">
            <v>_______</v>
          </cell>
          <cell r="V11" t="str">
            <v>_______</v>
          </cell>
          <cell r="Z11" t="str">
            <v>_________</v>
          </cell>
          <cell r="AB11" t="str">
            <v>_________</v>
          </cell>
        </row>
        <row r="12">
          <cell r="A12" t="str">
            <v>Line</v>
          </cell>
          <cell r="B12" t="str">
            <v>Account</v>
          </cell>
          <cell r="D12" t="str">
            <v>Account</v>
          </cell>
          <cell r="F12" t="str">
            <v>Year 1</v>
          </cell>
          <cell r="J12" t="str">
            <v>Year 2</v>
          </cell>
          <cell r="N12" t="str">
            <v>Year 3</v>
          </cell>
          <cell r="R12" t="str">
            <v>Year 4</v>
          </cell>
          <cell r="V12" t="str">
            <v>Year 5</v>
          </cell>
          <cell r="Z12" t="str">
            <v>Prior Year</v>
          </cell>
          <cell r="AB12" t="str">
            <v>Test Year</v>
          </cell>
        </row>
        <row r="13">
          <cell r="A13" t="str">
            <v>No.</v>
          </cell>
          <cell r="B13" t="str">
            <v>No.</v>
          </cell>
          <cell r="D13" t="str">
            <v>Title</v>
          </cell>
          <cell r="F13" t="str">
            <v>Budget</v>
          </cell>
          <cell r="H13" t="str">
            <v>Actual</v>
          </cell>
          <cell r="J13" t="str">
            <v>Budget</v>
          </cell>
          <cell r="L13" t="str">
            <v>Actual</v>
          </cell>
          <cell r="N13" t="str">
            <v>Budget</v>
          </cell>
          <cell r="P13" t="str">
            <v>Actual</v>
          </cell>
          <cell r="R13" t="str">
            <v>Budget</v>
          </cell>
          <cell r="T13" t="str">
            <v>Actual</v>
          </cell>
          <cell r="V13" t="str">
            <v>Budget</v>
          </cell>
          <cell r="X13" t="str">
            <v>Actual</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X55" t="str">
            <v>RECAP SCHEDULES:</v>
          </cell>
        </row>
        <row r="56">
          <cell r="A56">
            <v>42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C-21</v>
          </cell>
          <cell r="E1" t="str">
            <v>REVENUE TAXES</v>
          </cell>
        </row>
        <row r="4">
          <cell r="A4" t="str">
            <v>FLORIDA PUBLIC SERVICE COMMISSION</v>
          </cell>
          <cell r="D4" t="str">
            <v xml:space="preserve">          EXPLANATION: </v>
          </cell>
          <cell r="F4" t="str">
            <v>PROVIDE  A CALCULATION OF THE GROSS RECEIPT TAX AND REGULATORY ASSESSMENT FEE FOR THE HISTORICAL BASE YEAR, HISTORICAL BASE YEAR + 1, AND THE TEST YEAR.</v>
          </cell>
          <cell r="K4" t="str">
            <v>TYPE OF DATA SHOWN:</v>
          </cell>
        </row>
        <row r="6">
          <cell r="A6" t="str">
            <v>COMPANY:</v>
          </cell>
        </row>
        <row r="8">
          <cell r="A8" t="str">
            <v>DOCKET NO.:</v>
          </cell>
          <cell r="K8" t="str">
            <v>WITNESS:</v>
          </cell>
        </row>
        <row r="12">
          <cell r="A12" t="str">
            <v>LINE</v>
          </cell>
          <cell r="B12" t="str">
            <v xml:space="preserve"> </v>
          </cell>
          <cell r="D12" t="str">
            <v>GROSS RECEIPTS TAX</v>
          </cell>
          <cell r="J12" t="str">
            <v>REGULATORY ASSESSMENT FEE</v>
          </cell>
        </row>
        <row r="13">
          <cell r="A13" t="str">
            <v>NO.</v>
          </cell>
          <cell r="B13" t="str">
            <v xml:space="preserve"> </v>
          </cell>
          <cell r="D13" t="str">
            <v xml:space="preserve">HISTORICAL </v>
          </cell>
          <cell r="E13" t="str">
            <v xml:space="preserve"> </v>
          </cell>
          <cell r="F13" t="str">
            <v xml:space="preserve">HISTORICAL </v>
          </cell>
          <cell r="H13" t="str">
            <v>TEST</v>
          </cell>
          <cell r="J13" t="str">
            <v xml:space="preserve">HISTORICAL </v>
          </cell>
          <cell r="K13" t="str">
            <v xml:space="preserve"> </v>
          </cell>
          <cell r="L13" t="str">
            <v xml:space="preserve">HISTORICAL </v>
          </cell>
          <cell r="N13" t="str">
            <v>TEST</v>
          </cell>
        </row>
        <row r="14">
          <cell r="D14" t="str">
            <v>BASE YEAR</v>
          </cell>
          <cell r="F14" t="str">
            <v>BASE YEAR + 1</v>
          </cell>
          <cell r="H14" t="str">
            <v>YEAR</v>
          </cell>
          <cell r="J14" t="str">
            <v>BASE YEAR</v>
          </cell>
          <cell r="L14" t="str">
            <v>BASE YEAR + 1</v>
          </cell>
          <cell r="N14" t="str">
            <v>YEAR</v>
          </cell>
        </row>
        <row r="15">
          <cell r="A15">
            <v>1</v>
          </cell>
        </row>
        <row r="16">
          <cell r="A16">
            <v>2</v>
          </cell>
        </row>
        <row r="17">
          <cell r="A17">
            <v>3</v>
          </cell>
        </row>
        <row r="18">
          <cell r="A18">
            <v>4</v>
          </cell>
        </row>
        <row r="19">
          <cell r="A19">
            <v>5</v>
          </cell>
        </row>
        <row r="20">
          <cell r="A20">
            <v>6</v>
          </cell>
        </row>
        <row r="21">
          <cell r="A21">
            <v>7</v>
          </cell>
        </row>
        <row r="22">
          <cell r="A22">
            <v>8</v>
          </cell>
        </row>
        <row r="23">
          <cell r="A23">
            <v>9</v>
          </cell>
        </row>
        <row r="24">
          <cell r="A24">
            <v>10</v>
          </cell>
        </row>
        <row r="25">
          <cell r="A25">
            <v>11</v>
          </cell>
        </row>
        <row r="26">
          <cell r="A26">
            <v>12</v>
          </cell>
        </row>
        <row r="27">
          <cell r="A27">
            <v>13</v>
          </cell>
        </row>
        <row r="28">
          <cell r="A28">
            <v>14</v>
          </cell>
        </row>
        <row r="29">
          <cell r="A29">
            <v>15</v>
          </cell>
        </row>
        <row r="30">
          <cell r="A30">
            <v>16</v>
          </cell>
        </row>
        <row r="31">
          <cell r="A31">
            <v>17</v>
          </cell>
        </row>
        <row r="32">
          <cell r="A32">
            <v>18</v>
          </cell>
        </row>
        <row r="33">
          <cell r="A33">
            <v>19</v>
          </cell>
        </row>
        <row r="34">
          <cell r="A34">
            <v>20</v>
          </cell>
        </row>
        <row r="35">
          <cell r="A35">
            <v>21</v>
          </cell>
        </row>
        <row r="36">
          <cell r="A36">
            <v>22</v>
          </cell>
        </row>
        <row r="37">
          <cell r="A37">
            <v>23</v>
          </cell>
        </row>
        <row r="38">
          <cell r="A38">
            <v>24</v>
          </cell>
        </row>
        <row r="39">
          <cell r="A39">
            <v>25</v>
          </cell>
        </row>
        <row r="40">
          <cell r="A40">
            <v>26</v>
          </cell>
        </row>
        <row r="41">
          <cell r="A41">
            <v>27</v>
          </cell>
        </row>
        <row r="42">
          <cell r="A42">
            <v>28</v>
          </cell>
        </row>
        <row r="43">
          <cell r="A43">
            <v>29</v>
          </cell>
        </row>
        <row r="44">
          <cell r="A44">
            <v>30</v>
          </cell>
        </row>
        <row r="45">
          <cell r="A45">
            <v>31</v>
          </cell>
        </row>
        <row r="46">
          <cell r="A46">
            <v>32</v>
          </cell>
        </row>
        <row r="47">
          <cell r="A47">
            <v>33</v>
          </cell>
        </row>
        <row r="48">
          <cell r="A48">
            <v>34</v>
          </cell>
        </row>
        <row r="49">
          <cell r="A49">
            <v>35</v>
          </cell>
        </row>
        <row r="50">
          <cell r="A50">
            <v>36</v>
          </cell>
        </row>
        <row r="51">
          <cell r="A51">
            <v>37</v>
          </cell>
        </row>
        <row r="52">
          <cell r="A52">
            <v>38</v>
          </cell>
        </row>
        <row r="53">
          <cell r="A53">
            <v>39</v>
          </cell>
        </row>
        <row r="54">
          <cell r="A54">
            <v>40</v>
          </cell>
        </row>
        <row r="55">
          <cell r="A55">
            <v>41</v>
          </cell>
          <cell r="B55" t="str">
            <v>SUPPORTING SCHEDULES:</v>
          </cell>
          <cell r="J55" t="str">
            <v>RECAP SCHEDULES:</v>
          </cell>
        </row>
        <row r="56">
          <cell r="A56">
            <v>42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s>
    <sheetDataSet>
      <sheetData sheetId="0">
        <row r="1">
          <cell r="A1" t="str">
            <v>Schedule C-40</v>
          </cell>
          <cell r="H1" t="str">
            <v>O &amp; M COMPOUND MULTIPLIER CALCULATION</v>
          </cell>
        </row>
        <row r="4">
          <cell r="A4" t="str">
            <v>FLORIDA PUBLIC SERVICE COMMISSION</v>
          </cell>
          <cell r="G4" t="str">
            <v xml:space="preserve">EXPLANATION: </v>
          </cell>
          <cell r="H4" t="str">
            <v>FOR EACH YEAR SINCE THE BENCHMARK YEAR, PROVIDE THE AMOUNTS AND PERCENT INCREASES ASSOCIATED WITH CUSTOMERS AND AVERAGE CPI. SHOW THE CALCULATION FOR EACH COMPOUND MULTIPLIER.</v>
          </cell>
          <cell r="N4" t="str">
            <v>TYPE OF DATA SHOWN:</v>
          </cell>
        </row>
        <row r="6">
          <cell r="A6" t="str">
            <v>COMPANY:</v>
          </cell>
        </row>
        <row r="8">
          <cell r="A8" t="str">
            <v>DOCKET NO.:</v>
          </cell>
          <cell r="N8" t="str">
            <v>WITNESS:</v>
          </cell>
        </row>
        <row r="11">
          <cell r="C11" t="str">
            <v>Total Customers</v>
          </cell>
          <cell r="I11" t="str">
            <v>Average CPI-U  (1967 = 100)</v>
          </cell>
        </row>
        <row r="13">
          <cell r="A13" t="str">
            <v>LINE</v>
          </cell>
          <cell r="G13" t="str">
            <v>Compound</v>
          </cell>
          <cell r="M13" t="str">
            <v>Compound</v>
          </cell>
          <cell r="O13" t="str">
            <v>Inflation and Growth</v>
          </cell>
        </row>
        <row r="14">
          <cell r="A14" t="str">
            <v>NO.</v>
          </cell>
          <cell r="B14" t="str">
            <v>YEAR</v>
          </cell>
          <cell r="C14" t="str">
            <v>Amount</v>
          </cell>
          <cell r="E14" t="str">
            <v>% Increase</v>
          </cell>
          <cell r="G14" t="str">
            <v>Multiplier</v>
          </cell>
          <cell r="I14" t="str">
            <v>Amount</v>
          </cell>
          <cell r="K14" t="str">
            <v>% Increase</v>
          </cell>
          <cell r="M14" t="str">
            <v>Multiplier</v>
          </cell>
          <cell r="O14" t="str">
            <v>Compound Multiplier</v>
          </cell>
        </row>
        <row r="16">
          <cell r="A16">
            <v>1</v>
          </cell>
        </row>
        <row r="17">
          <cell r="A17">
            <v>2</v>
          </cell>
        </row>
        <row r="18">
          <cell r="A18">
            <v>3</v>
          </cell>
        </row>
        <row r="19">
          <cell r="A19">
            <v>4</v>
          </cell>
        </row>
        <row r="20">
          <cell r="A20">
            <v>5</v>
          </cell>
        </row>
        <row r="21">
          <cell r="A21">
            <v>6</v>
          </cell>
        </row>
        <row r="22">
          <cell r="A22">
            <v>7</v>
          </cell>
        </row>
        <row r="23">
          <cell r="A23">
            <v>8</v>
          </cell>
        </row>
        <row r="24">
          <cell r="A24">
            <v>9</v>
          </cell>
        </row>
        <row r="25">
          <cell r="A25">
            <v>10</v>
          </cell>
        </row>
        <row r="26">
          <cell r="A26">
            <v>11</v>
          </cell>
        </row>
        <row r="27">
          <cell r="A27">
            <v>12</v>
          </cell>
        </row>
        <row r="28">
          <cell r="A28">
            <v>13</v>
          </cell>
        </row>
        <row r="29">
          <cell r="A29">
            <v>14</v>
          </cell>
        </row>
        <row r="30">
          <cell r="A30">
            <v>15</v>
          </cell>
        </row>
        <row r="31">
          <cell r="A31">
            <v>16</v>
          </cell>
        </row>
        <row r="32">
          <cell r="A32">
            <v>17</v>
          </cell>
        </row>
        <row r="33">
          <cell r="A33">
            <v>18</v>
          </cell>
        </row>
        <row r="34">
          <cell r="A34">
            <v>19</v>
          </cell>
        </row>
        <row r="35">
          <cell r="A35">
            <v>20</v>
          </cell>
        </row>
        <row r="36">
          <cell r="A36">
            <v>21</v>
          </cell>
        </row>
        <row r="37">
          <cell r="A37">
            <v>22</v>
          </cell>
        </row>
        <row r="38">
          <cell r="A38">
            <v>23</v>
          </cell>
        </row>
        <row r="39">
          <cell r="A39">
            <v>24</v>
          </cell>
        </row>
        <row r="40">
          <cell r="A40">
            <v>25</v>
          </cell>
        </row>
        <row r="41">
          <cell r="A41">
            <v>26</v>
          </cell>
        </row>
        <row r="42">
          <cell r="A42">
            <v>27</v>
          </cell>
        </row>
        <row r="43">
          <cell r="A43">
            <v>28</v>
          </cell>
        </row>
        <row r="44">
          <cell r="A44">
            <v>29</v>
          </cell>
        </row>
        <row r="45">
          <cell r="A45">
            <v>30</v>
          </cell>
        </row>
        <row r="46">
          <cell r="A46">
            <v>31</v>
          </cell>
        </row>
        <row r="47">
          <cell r="A47">
            <v>32</v>
          </cell>
        </row>
        <row r="48">
          <cell r="A48">
            <v>33</v>
          </cell>
        </row>
        <row r="49">
          <cell r="A49">
            <v>34</v>
          </cell>
        </row>
        <row r="50">
          <cell r="A50">
            <v>35</v>
          </cell>
        </row>
        <row r="51">
          <cell r="A51">
            <v>36</v>
          </cell>
        </row>
        <row r="52">
          <cell r="A52">
            <v>37</v>
          </cell>
        </row>
        <row r="53">
          <cell r="A53">
            <v>38</v>
          </cell>
        </row>
        <row r="54">
          <cell r="A54">
            <v>39</v>
          </cell>
        </row>
        <row r="55">
          <cell r="A55">
            <v>40</v>
          </cell>
        </row>
        <row r="56">
          <cell r="A56">
            <v>41</v>
          </cell>
          <cell r="B56" t="str">
            <v>SUPPORTING SCHEDULES:</v>
          </cell>
          <cell r="M56" t="str">
            <v>RECAP SCHEDULES: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70" zoomScaleNormal="70" workbookViewId="0">
      <selection activeCell="A3" sqref="A3:G3"/>
    </sheetView>
  </sheetViews>
  <sheetFormatPr defaultColWidth="9.28515625" defaultRowHeight="10.199999999999999"/>
  <cols>
    <col min="1" max="1" width="9.7109375" style="1" customWidth="1"/>
    <col min="2" max="2" width="16.42578125" style="1" customWidth="1"/>
    <col min="3" max="3" width="32.7109375" style="1" customWidth="1"/>
    <col min="4" max="4" width="92.140625" style="1" customWidth="1"/>
    <col min="5" max="6" width="27.140625" style="1" bestFit="1" customWidth="1"/>
    <col min="7" max="7" width="29" style="1" customWidth="1"/>
    <col min="8" max="256" width="32.7109375" style="1" customWidth="1"/>
    <col min="257" max="16384" width="9.28515625" style="1"/>
  </cols>
  <sheetData>
    <row r="1" spans="1:7">
      <c r="A1" s="221" t="s">
        <v>234</v>
      </c>
    </row>
    <row r="2" spans="1:7">
      <c r="A2" s="221" t="s">
        <v>235</v>
      </c>
    </row>
    <row r="3" spans="1:7" ht="21">
      <c r="A3" s="217" t="s">
        <v>11</v>
      </c>
      <c r="B3" s="217"/>
      <c r="C3" s="217"/>
      <c r="D3" s="217"/>
      <c r="E3" s="217"/>
      <c r="F3" s="217"/>
      <c r="G3" s="217"/>
    </row>
    <row r="4" spans="1:7" ht="21">
      <c r="A4" s="217" t="s">
        <v>10</v>
      </c>
      <c r="B4" s="217"/>
      <c r="C4" s="217"/>
      <c r="D4" s="217"/>
      <c r="E4" s="217"/>
      <c r="F4" s="217"/>
      <c r="G4" s="217"/>
    </row>
    <row r="5" spans="1:7" ht="21">
      <c r="A5" s="217" t="s">
        <v>9</v>
      </c>
      <c r="B5" s="217"/>
      <c r="C5" s="217"/>
      <c r="D5" s="217"/>
      <c r="E5" s="217"/>
      <c r="F5" s="217"/>
      <c r="G5" s="217"/>
    </row>
    <row r="6" spans="1:7" ht="48.75" customHeight="1">
      <c r="A6" s="3"/>
      <c r="B6" s="3"/>
      <c r="C6" s="3"/>
      <c r="D6" s="2"/>
      <c r="E6" s="2"/>
      <c r="F6" s="2"/>
      <c r="G6" s="2"/>
    </row>
    <row r="7" spans="1:7" ht="93.6">
      <c r="A7" s="7" t="s">
        <v>2</v>
      </c>
      <c r="B7" s="7" t="s">
        <v>3</v>
      </c>
      <c r="C7" s="8" t="s">
        <v>1</v>
      </c>
      <c r="D7" s="7" t="s">
        <v>48</v>
      </c>
      <c r="E7" s="7" t="s">
        <v>45</v>
      </c>
      <c r="F7" s="7" t="s">
        <v>46</v>
      </c>
      <c r="G7" s="7" t="s">
        <v>47</v>
      </c>
    </row>
    <row r="8" spans="1:7" ht="153.75" customHeight="1">
      <c r="A8" s="5">
        <v>1</v>
      </c>
      <c r="B8" s="6" t="s">
        <v>4</v>
      </c>
      <c r="C8" s="71" t="s">
        <v>5</v>
      </c>
      <c r="D8" s="72" t="s">
        <v>197</v>
      </c>
      <c r="E8" s="75">
        <f>'rev req'!E43/1000</f>
        <v>-20858.410630917449</v>
      </c>
      <c r="F8" s="75">
        <f>'rev req'!J43/1000</f>
        <v>-20518.014224776154</v>
      </c>
      <c r="G8" s="4">
        <f>+'rev req'!M43/1000</f>
        <v>197.39258366108984</v>
      </c>
    </row>
    <row r="9" spans="1:7" ht="144.75" customHeight="1">
      <c r="A9" s="5">
        <v>2</v>
      </c>
      <c r="B9" s="6" t="s">
        <v>8</v>
      </c>
      <c r="C9" s="6" t="s">
        <v>132</v>
      </c>
      <c r="D9" s="72" t="s">
        <v>196</v>
      </c>
      <c r="E9" s="4">
        <f>'rev req'!C43/1000</f>
        <v>696.92560609306167</v>
      </c>
      <c r="F9" s="4">
        <f>'rev req'!H43/1000</f>
        <v>825.45545514571393</v>
      </c>
      <c r="G9" s="4" t="s">
        <v>6</v>
      </c>
    </row>
    <row r="10" spans="1:7" ht="124.5" customHeight="1">
      <c r="A10" s="5">
        <v>3</v>
      </c>
      <c r="B10" s="71" t="s">
        <v>7</v>
      </c>
      <c r="C10" s="71" t="s">
        <v>133</v>
      </c>
      <c r="D10" s="72" t="s">
        <v>173</v>
      </c>
      <c r="E10" s="73">
        <f>'rev req'!D43/1000</f>
        <v>72.402346476739496</v>
      </c>
      <c r="F10" s="73">
        <f>'rev req'!I43/1000</f>
        <v>85.866703973751044</v>
      </c>
      <c r="G10" s="4" t="s">
        <v>6</v>
      </c>
    </row>
    <row r="11" spans="1:7" ht="16.2" thickBot="1">
      <c r="A11" s="159" t="s">
        <v>195</v>
      </c>
      <c r="B11" s="159"/>
      <c r="C11" s="160"/>
      <c r="D11" s="161"/>
      <c r="E11" s="162">
        <f>SUM(E8:E10)</f>
        <v>-20089.082678347651</v>
      </c>
      <c r="F11" s="162">
        <f>SUM(F8:F10)</f>
        <v>-19606.692065656687</v>
      </c>
      <c r="G11" s="162">
        <f>SUM(G8:G10)</f>
        <v>197.39258366108984</v>
      </c>
    </row>
    <row r="12" spans="1:7" ht="10.8" thickTop="1"/>
    <row r="14" spans="1:7" ht="35.25" customHeight="1">
      <c r="A14" s="74" t="s">
        <v>0</v>
      </c>
      <c r="B14" s="3"/>
      <c r="C14" s="3"/>
      <c r="D14" s="2"/>
      <c r="E14" s="2"/>
      <c r="F14" s="2"/>
      <c r="G14" s="2"/>
    </row>
    <row r="15" spans="1:7" ht="36" customHeight="1">
      <c r="A15" s="216" t="s">
        <v>131</v>
      </c>
      <c r="B15" s="216"/>
      <c r="C15" s="216"/>
      <c r="D15" s="216"/>
      <c r="E15" s="216"/>
      <c r="F15" s="70"/>
      <c r="G15" s="70"/>
    </row>
  </sheetData>
  <mergeCells count="4">
    <mergeCell ref="A15:E15"/>
    <mergeCell ref="A3:G3"/>
    <mergeCell ref="A4:G4"/>
    <mergeCell ref="A5:G5"/>
  </mergeCells>
  <printOptions horizontalCentered="1"/>
  <pageMargins left="0.7" right="0.7" top="0.75" bottom="0.75" header="0.3" footer="0.3"/>
  <pageSetup scale="49" orientation="portrait" r:id="rId1"/>
  <headerFooter>
    <oddHeader>&amp;R&amp;12Attachment No. 1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zoomScale="60" zoomScaleNormal="60" workbookViewId="0">
      <pane xSplit="2" ySplit="6" topLeftCell="C7" activePane="bottomRight" state="frozen"/>
      <selection activeCell="A3" sqref="A3:G3"/>
      <selection pane="topRight" activeCell="A3" sqref="A3:G3"/>
      <selection pane="bottomLeft" activeCell="A3" sqref="A3:G3"/>
      <selection pane="bottomRight" activeCell="A2" sqref="A1:A2"/>
    </sheetView>
  </sheetViews>
  <sheetFormatPr defaultColWidth="10.7109375" defaultRowHeight="15.6"/>
  <cols>
    <col min="1" max="1" width="7.28515625" style="12" customWidth="1"/>
    <col min="2" max="2" width="60.85546875" style="9" customWidth="1"/>
    <col min="3" max="4" width="24.42578125" style="9" customWidth="1"/>
    <col min="5" max="5" width="24" style="11" customWidth="1"/>
    <col min="6" max="6" width="24.7109375" style="9" bestFit="1" customWidth="1"/>
    <col min="7" max="7" width="3.42578125" style="10" customWidth="1"/>
    <col min="8" max="8" width="24" style="9" bestFit="1" customWidth="1"/>
    <col min="9" max="9" width="27.85546875" style="9" customWidth="1"/>
    <col min="10" max="10" width="23.42578125" style="9" customWidth="1"/>
    <col min="11" max="11" width="24" style="9" bestFit="1" customWidth="1"/>
    <col min="12" max="12" width="10.7109375" style="9"/>
    <col min="13" max="13" width="27.85546875" style="9" customWidth="1"/>
    <col min="14" max="16384" width="10.7109375" style="9"/>
  </cols>
  <sheetData>
    <row r="1" spans="1:13">
      <c r="A1" s="223" t="s">
        <v>236</v>
      </c>
    </row>
    <row r="2" spans="1:13">
      <c r="A2" s="223" t="s">
        <v>235</v>
      </c>
    </row>
    <row r="3" spans="1:13" ht="16.2" thickBot="1"/>
    <row r="4" spans="1:13" s="12" customFormat="1" ht="21" customHeight="1" thickBot="1">
      <c r="A4" s="69"/>
      <c r="B4" s="69"/>
      <c r="C4" s="218">
        <v>2017</v>
      </c>
      <c r="D4" s="218"/>
      <c r="E4" s="218"/>
      <c r="F4" s="219"/>
      <c r="H4" s="220">
        <v>2018</v>
      </c>
      <c r="I4" s="218"/>
      <c r="J4" s="218"/>
      <c r="K4" s="219"/>
      <c r="M4" s="137" t="s">
        <v>176</v>
      </c>
    </row>
    <row r="5" spans="1:13" s="53" customFormat="1" ht="21" customHeight="1">
      <c r="A5" s="68"/>
      <c r="B5" s="68"/>
      <c r="C5" s="67" t="s">
        <v>44</v>
      </c>
      <c r="D5" s="67" t="s">
        <v>43</v>
      </c>
      <c r="E5" s="67" t="s">
        <v>42</v>
      </c>
      <c r="F5" s="66" t="s">
        <v>41</v>
      </c>
      <c r="H5" s="67" t="s">
        <v>44</v>
      </c>
      <c r="I5" s="67" t="s">
        <v>43</v>
      </c>
      <c r="J5" s="67" t="s">
        <v>42</v>
      </c>
      <c r="K5" s="66" t="s">
        <v>41</v>
      </c>
      <c r="M5" s="67"/>
    </row>
    <row r="6" spans="1:13" s="60" customFormat="1" ht="52.5" customHeight="1">
      <c r="A6" s="65"/>
      <c r="B6" s="64"/>
      <c r="C6" s="62" t="s">
        <v>50</v>
      </c>
      <c r="D6" s="62" t="s">
        <v>49</v>
      </c>
      <c r="E6" s="63" t="s">
        <v>202</v>
      </c>
      <c r="F6" s="61"/>
      <c r="H6" s="62" t="s">
        <v>50</v>
      </c>
      <c r="I6" s="62" t="s">
        <v>49</v>
      </c>
      <c r="J6" s="63" t="s">
        <v>202</v>
      </c>
      <c r="K6" s="61"/>
      <c r="M6" s="62" t="s">
        <v>177</v>
      </c>
    </row>
    <row r="7" spans="1:13">
      <c r="A7" s="47" t="s">
        <v>40</v>
      </c>
      <c r="C7" s="59"/>
      <c r="D7" s="11"/>
      <c r="E7" s="9"/>
      <c r="F7" s="58"/>
      <c r="G7" s="9"/>
      <c r="H7" s="15"/>
      <c r="J7" s="15"/>
      <c r="K7" s="58"/>
    </row>
    <row r="8" spans="1:13">
      <c r="A8" s="12">
        <v>1</v>
      </c>
      <c r="B8" s="9" t="s">
        <v>39</v>
      </c>
      <c r="C8" s="29"/>
      <c r="D8" s="11"/>
      <c r="E8" s="28">
        <v>0</v>
      </c>
      <c r="F8" s="27">
        <f>SUM(C8:E8)</f>
        <v>0</v>
      </c>
      <c r="G8" s="9"/>
      <c r="H8" s="28">
        <v>0</v>
      </c>
      <c r="I8" s="28">
        <v>0</v>
      </c>
      <c r="J8" s="28">
        <v>0</v>
      </c>
      <c r="K8" s="27">
        <f>SUM(H8:J8)</f>
        <v>0</v>
      </c>
      <c r="M8" s="28">
        <v>0</v>
      </c>
    </row>
    <row r="9" spans="1:13">
      <c r="A9" s="12">
        <f t="shared" ref="A9:A28" si="0">+A8+1</f>
        <v>2</v>
      </c>
      <c r="B9" s="9" t="s">
        <v>38</v>
      </c>
      <c r="C9" s="40"/>
      <c r="D9" s="36">
        <v>0</v>
      </c>
      <c r="E9" s="40">
        <f>Depreciation!I97</f>
        <v>11153114.473156346</v>
      </c>
      <c r="F9" s="153">
        <f>SUM(C9:E9)</f>
        <v>11153114.473156346</v>
      </c>
      <c r="G9" s="50"/>
      <c r="H9" s="40">
        <v>0</v>
      </c>
      <c r="I9" s="40">
        <v>0</v>
      </c>
      <c r="J9" s="40">
        <f>Depreciation!R97</f>
        <v>35229695.569782361</v>
      </c>
      <c r="K9" s="27">
        <f>SUM(H9:J9)</f>
        <v>35229695.569782361</v>
      </c>
      <c r="M9" s="28">
        <f>-OCEC!O53*1000</f>
        <v>-110487.17802134321</v>
      </c>
    </row>
    <row r="10" spans="1:13">
      <c r="A10" s="12">
        <f t="shared" si="0"/>
        <v>3</v>
      </c>
      <c r="B10" s="9" t="s">
        <v>37</v>
      </c>
      <c r="C10" s="49">
        <f t="shared" ref="C10:E10" si="1">C8+C9</f>
        <v>0</v>
      </c>
      <c r="D10" s="48">
        <f t="shared" ref="D10" si="2">D8+D9</f>
        <v>0</v>
      </c>
      <c r="E10" s="49">
        <f t="shared" si="1"/>
        <v>11153114.473156346</v>
      </c>
      <c r="F10" s="154">
        <f>F8+F9</f>
        <v>11153114.473156346</v>
      </c>
      <c r="G10" s="50"/>
      <c r="H10" s="49">
        <f t="shared" ref="H10:K10" si="3">H8+H9</f>
        <v>0</v>
      </c>
      <c r="I10" s="49">
        <f>I8+I9</f>
        <v>0</v>
      </c>
      <c r="J10" s="49">
        <f t="shared" si="3"/>
        <v>35229695.569782361</v>
      </c>
      <c r="K10" s="35">
        <f t="shared" si="3"/>
        <v>35229695.569782361</v>
      </c>
      <c r="M10" s="48">
        <f t="shared" ref="M10" si="4">M8+M9</f>
        <v>-110487.17802134321</v>
      </c>
    </row>
    <row r="11" spans="1:13">
      <c r="A11" s="12">
        <f t="shared" si="0"/>
        <v>4</v>
      </c>
      <c r="C11" s="40"/>
      <c r="D11" s="29"/>
      <c r="E11" s="40"/>
      <c r="F11" s="153"/>
      <c r="G11" s="50"/>
      <c r="H11" s="40"/>
      <c r="I11" s="40"/>
      <c r="J11" s="40"/>
      <c r="K11" s="27"/>
      <c r="M11" s="28"/>
    </row>
    <row r="12" spans="1:13">
      <c r="A12" s="12">
        <f t="shared" si="0"/>
        <v>5</v>
      </c>
      <c r="B12" s="9" t="s">
        <v>36</v>
      </c>
      <c r="C12" s="40">
        <v>0</v>
      </c>
      <c r="D12" s="29">
        <v>0</v>
      </c>
      <c r="E12" s="40">
        <v>0</v>
      </c>
      <c r="F12" s="153">
        <f>SUM(C12:E12)</f>
        <v>0</v>
      </c>
      <c r="G12" s="50"/>
      <c r="H12" s="40">
        <v>0</v>
      </c>
      <c r="I12" s="40">
        <v>0</v>
      </c>
      <c r="J12" s="40">
        <v>0</v>
      </c>
      <c r="K12" s="27">
        <f>SUM(H12:J12)</f>
        <v>0</v>
      </c>
      <c r="M12" s="28">
        <v>0</v>
      </c>
    </row>
    <row r="13" spans="1:13">
      <c r="A13" s="12">
        <f t="shared" si="0"/>
        <v>6</v>
      </c>
      <c r="B13" s="9" t="s">
        <v>35</v>
      </c>
      <c r="C13" s="40">
        <v>0</v>
      </c>
      <c r="D13" s="29">
        <v>0</v>
      </c>
      <c r="E13" s="40">
        <v>0</v>
      </c>
      <c r="F13" s="153">
        <f>SUM(C13:E13)</f>
        <v>0</v>
      </c>
      <c r="G13" s="50"/>
      <c r="H13" s="40">
        <v>0</v>
      </c>
      <c r="I13" s="40">
        <v>0</v>
      </c>
      <c r="J13" s="40">
        <v>0</v>
      </c>
      <c r="K13" s="27">
        <f>SUM(H13:J13)</f>
        <v>0</v>
      </c>
      <c r="M13" s="28">
        <v>0</v>
      </c>
    </row>
    <row r="14" spans="1:13">
      <c r="A14" s="12">
        <f t="shared" si="0"/>
        <v>7</v>
      </c>
      <c r="B14" s="9" t="s">
        <v>34</v>
      </c>
      <c r="C14" s="40">
        <v>0</v>
      </c>
      <c r="D14" s="29">
        <v>0</v>
      </c>
      <c r="E14" s="40">
        <v>0</v>
      </c>
      <c r="F14" s="153">
        <f>SUM(C14:E14)</f>
        <v>0</v>
      </c>
      <c r="G14" s="50"/>
      <c r="H14" s="40">
        <v>0</v>
      </c>
      <c r="I14" s="40">
        <v>0</v>
      </c>
      <c r="J14" s="40">
        <v>0</v>
      </c>
      <c r="K14" s="27">
        <f>SUM(H14:J14)</f>
        <v>0</v>
      </c>
      <c r="M14" s="28">
        <v>0</v>
      </c>
    </row>
    <row r="15" spans="1:13">
      <c r="A15" s="12">
        <f t="shared" si="0"/>
        <v>8</v>
      </c>
      <c r="B15" s="9" t="s">
        <v>33</v>
      </c>
      <c r="C15" s="49">
        <f t="shared" ref="C15:E15" si="5">C10+C12+C13+C14</f>
        <v>0</v>
      </c>
      <c r="D15" s="48">
        <f t="shared" ref="D15" si="6">D10+D12+D13+D14</f>
        <v>0</v>
      </c>
      <c r="E15" s="49">
        <f t="shared" si="5"/>
        <v>11153114.473156346</v>
      </c>
      <c r="F15" s="154">
        <f>F10+F12+F13+F14</f>
        <v>11153114.473156346</v>
      </c>
      <c r="G15" s="50"/>
      <c r="H15" s="49">
        <f t="shared" ref="H15:K15" si="7">H10+H12+H13+H14</f>
        <v>0</v>
      </c>
      <c r="I15" s="49">
        <f>I10+I12+I13+I14</f>
        <v>0</v>
      </c>
      <c r="J15" s="49">
        <f t="shared" si="7"/>
        <v>35229695.569782361</v>
      </c>
      <c r="K15" s="35">
        <f t="shared" si="7"/>
        <v>35229695.569782361</v>
      </c>
      <c r="M15" s="48">
        <f t="shared" ref="M15" si="8">M10+M12+M13+M14</f>
        <v>-110487.17802134321</v>
      </c>
    </row>
    <row r="16" spans="1:13">
      <c r="A16" s="12">
        <f t="shared" si="0"/>
        <v>9</v>
      </c>
      <c r="C16" s="40"/>
      <c r="D16" s="29"/>
      <c r="E16" s="40"/>
      <c r="F16" s="153"/>
      <c r="G16" s="50"/>
      <c r="H16" s="40"/>
      <c r="I16" s="40"/>
      <c r="J16" s="40"/>
      <c r="K16" s="27"/>
      <c r="M16" s="28"/>
    </row>
    <row r="17" spans="1:13">
      <c r="A17" s="12">
        <f t="shared" si="0"/>
        <v>10</v>
      </c>
      <c r="B17" s="9" t="s">
        <v>32</v>
      </c>
      <c r="C17" s="40"/>
      <c r="D17" s="36">
        <f>'SJRPP Dism Df Cr'!N57</f>
        <v>816172.5000000149</v>
      </c>
      <c r="E17" s="40">
        <v>0</v>
      </c>
      <c r="F17" s="153">
        <f>SUM(C17:E17)</f>
        <v>816172.5000000149</v>
      </c>
      <c r="G17" s="50"/>
      <c r="H17" s="40"/>
      <c r="I17" s="40">
        <f>'SJRPP Dism Df Cr'!Z57</f>
        <v>961046.5000000447</v>
      </c>
      <c r="J17" s="40">
        <v>0</v>
      </c>
      <c r="K17" s="27">
        <f>SUM(H17:J17)</f>
        <v>961046.5000000447</v>
      </c>
      <c r="M17" s="28">
        <v>0</v>
      </c>
    </row>
    <row r="18" spans="1:13">
      <c r="A18" s="12">
        <f t="shared" si="0"/>
        <v>11</v>
      </c>
      <c r="B18" s="9" t="s">
        <v>31</v>
      </c>
      <c r="C18" s="48">
        <f t="shared" ref="C18:E18" si="9">C15+C17</f>
        <v>0</v>
      </c>
      <c r="D18" s="48">
        <f t="shared" ref="D18" si="10">D15+D17</f>
        <v>816172.5000000149</v>
      </c>
      <c r="E18" s="49">
        <f t="shared" si="9"/>
        <v>11153114.473156346</v>
      </c>
      <c r="F18" s="154">
        <f>F15+F17</f>
        <v>11969286.973156361</v>
      </c>
      <c r="G18" s="50"/>
      <c r="H18" s="49">
        <f t="shared" ref="H18:K18" si="11">H15+H17</f>
        <v>0</v>
      </c>
      <c r="I18" s="49">
        <f>I15+I17</f>
        <v>961046.5000000447</v>
      </c>
      <c r="J18" s="49">
        <f t="shared" si="11"/>
        <v>35229695.569782361</v>
      </c>
      <c r="K18" s="35">
        <f t="shared" si="11"/>
        <v>36190742.069782406</v>
      </c>
      <c r="M18" s="48">
        <f t="shared" ref="M18" si="12">M15+M17</f>
        <v>-110487.17802134321</v>
      </c>
    </row>
    <row r="19" spans="1:13">
      <c r="A19" s="12">
        <f t="shared" si="0"/>
        <v>12</v>
      </c>
      <c r="C19" s="29"/>
      <c r="D19" s="29"/>
      <c r="E19" s="36"/>
      <c r="F19" s="153"/>
      <c r="G19" s="50"/>
      <c r="H19" s="36"/>
      <c r="I19" s="36"/>
      <c r="J19" s="36"/>
      <c r="K19" s="27"/>
      <c r="M19" s="29"/>
    </row>
    <row r="20" spans="1:13" ht="18">
      <c r="A20" s="12">
        <f t="shared" si="0"/>
        <v>13</v>
      </c>
      <c r="B20" s="9" t="s">
        <v>19</v>
      </c>
      <c r="C20" s="38">
        <v>0</v>
      </c>
      <c r="D20" s="38">
        <f>'SJRPP Dism Df Cr'!N59</f>
        <v>0.95059518137784804</v>
      </c>
      <c r="E20" s="38">
        <f>Depreciation!K97/Depreciation!I97</f>
        <v>0.95662331370992071</v>
      </c>
      <c r="F20" s="43"/>
      <c r="G20" s="50"/>
      <c r="H20" s="38">
        <v>0</v>
      </c>
      <c r="I20" s="38">
        <f>'SJRPP Dism Df Cr'!Z59</f>
        <v>0.95128373722490955</v>
      </c>
      <c r="J20" s="38">
        <f>Depreciation!T97/Depreciation!R97</f>
        <v>0.95950368489324422</v>
      </c>
      <c r="K20" s="37"/>
      <c r="M20" s="38">
        <f>OCEC!Q53/OCEC!O53</f>
        <v>0.95147926031167973</v>
      </c>
    </row>
    <row r="21" spans="1:13">
      <c r="A21" s="12">
        <f t="shared" si="0"/>
        <v>14</v>
      </c>
      <c r="B21" s="9" t="s">
        <v>30</v>
      </c>
      <c r="C21" s="36">
        <f t="shared" ref="C21:E21" si="13">+C18*C20</f>
        <v>0</v>
      </c>
      <c r="D21" s="29">
        <f t="shared" ref="D21" si="14">+D18*D20</f>
        <v>775849.64567312587</v>
      </c>
      <c r="E21" s="36">
        <f t="shared" si="13"/>
        <v>10669329.325496901</v>
      </c>
      <c r="F21" s="153">
        <f>SUM(C21:E21)</f>
        <v>11445178.971170027</v>
      </c>
      <c r="G21" s="50"/>
      <c r="H21" s="36">
        <f t="shared" ref="H21:J21" si="15">+H18*H20</f>
        <v>0</v>
      </c>
      <c r="I21" s="36">
        <f>+I18*I20</f>
        <v>914227.90616696153</v>
      </c>
      <c r="J21" s="36">
        <f t="shared" si="15"/>
        <v>33803022.716873378</v>
      </c>
      <c r="K21" s="27">
        <f>SUM(H21:J21)</f>
        <v>34717250.623040341</v>
      </c>
      <c r="M21" s="29">
        <f t="shared" ref="M21" si="16">+M18*M20</f>
        <v>-105126.25841767251</v>
      </c>
    </row>
    <row r="22" spans="1:13">
      <c r="A22" s="12">
        <f t="shared" si="0"/>
        <v>15</v>
      </c>
      <c r="C22" s="53"/>
      <c r="D22" s="19"/>
      <c r="E22" s="53"/>
      <c r="F22" s="155"/>
      <c r="G22" s="50"/>
      <c r="H22" s="53"/>
      <c r="I22" s="53"/>
      <c r="J22" s="53"/>
      <c r="K22" s="30"/>
      <c r="M22" s="12"/>
    </row>
    <row r="23" spans="1:13" s="50" customFormat="1" ht="18">
      <c r="A23" s="53">
        <f t="shared" si="0"/>
        <v>16</v>
      </c>
      <c r="B23" s="50" t="s">
        <v>29</v>
      </c>
      <c r="C23" s="52">
        <f>D23</f>
        <v>9.8659491370150329E-2</v>
      </c>
      <c r="D23" s="52">
        <v>9.8659491370150329E-2</v>
      </c>
      <c r="E23" s="52">
        <f>D23</f>
        <v>9.8659491370150329E-2</v>
      </c>
      <c r="F23" s="156">
        <v>9.8659491370150329E-2</v>
      </c>
      <c r="H23" s="52">
        <v>9.9640522866562345E-2</v>
      </c>
      <c r="I23" s="52">
        <v>9.9640522866562345E-2</v>
      </c>
      <c r="J23" s="52">
        <f>+H23</f>
        <v>9.9640522866562345E-2</v>
      </c>
      <c r="K23" s="51">
        <v>9.9640522866562345E-2</v>
      </c>
      <c r="M23" s="52">
        <v>0.13234578231630625</v>
      </c>
    </row>
    <row r="24" spans="1:13">
      <c r="A24" s="12">
        <f t="shared" si="0"/>
        <v>17</v>
      </c>
      <c r="C24" s="50"/>
      <c r="D24" s="11"/>
      <c r="E24" s="50"/>
      <c r="F24" s="157"/>
      <c r="G24" s="50"/>
      <c r="H24" s="50"/>
      <c r="I24" s="50"/>
      <c r="J24" s="50"/>
      <c r="K24" s="44"/>
    </row>
    <row r="25" spans="1:13">
      <c r="A25" s="12">
        <f t="shared" si="0"/>
        <v>18</v>
      </c>
      <c r="B25" s="9" t="s">
        <v>28</v>
      </c>
      <c r="C25" s="40">
        <f t="shared" ref="C25:E25" si="17">+C21*C23</f>
        <v>0</v>
      </c>
      <c r="D25" s="29">
        <f>+D21*D23</f>
        <v>76544.931421821952</v>
      </c>
      <c r="E25" s="40">
        <f t="shared" si="17"/>
        <v>1052630.6045141532</v>
      </c>
      <c r="F25" s="158">
        <f>SUM(C25:E25)</f>
        <v>1129175.5359359751</v>
      </c>
      <c r="G25" s="50"/>
      <c r="H25" s="40">
        <f t="shared" ref="H25:J25" si="18">+H21*H23</f>
        <v>0</v>
      </c>
      <c r="I25" s="40">
        <f>+I21*I23</f>
        <v>91094.146589678538</v>
      </c>
      <c r="J25" s="40">
        <f t="shared" si="18"/>
        <v>3368150.8579795482</v>
      </c>
      <c r="K25" s="57">
        <f>SUM(H25:J25)</f>
        <v>3459245.0045692269</v>
      </c>
      <c r="M25" s="28">
        <f t="shared" ref="M25" si="19">+M21*M23</f>
        <v>-13913.016912273044</v>
      </c>
    </row>
    <row r="26" spans="1:13">
      <c r="A26" s="12">
        <f t="shared" si="0"/>
        <v>19</v>
      </c>
      <c r="C26" s="56"/>
      <c r="D26" s="55"/>
      <c r="E26" s="56"/>
      <c r="F26" s="157"/>
      <c r="G26" s="50"/>
      <c r="H26" s="56"/>
      <c r="I26" s="56"/>
      <c r="J26" s="56"/>
      <c r="K26" s="44"/>
      <c r="M26" s="54"/>
    </row>
    <row r="27" spans="1:13" s="50" customFormat="1" ht="18">
      <c r="A27" s="53">
        <f t="shared" si="0"/>
        <v>20</v>
      </c>
      <c r="B27" s="50" t="s">
        <v>27</v>
      </c>
      <c r="C27" s="52">
        <f>D27</f>
        <v>1.4172626809685066E-2</v>
      </c>
      <c r="D27" s="52">
        <v>1.4172626809685066E-2</v>
      </c>
      <c r="E27" s="52">
        <f>D27</f>
        <v>1.4172626809685066E-2</v>
      </c>
      <c r="F27" s="51">
        <v>1.4172626809685066E-2</v>
      </c>
      <c r="H27" s="52">
        <v>1.515586486513879E-2</v>
      </c>
      <c r="I27" s="52">
        <v>1.515586486513879E-2</v>
      </c>
      <c r="J27" s="52">
        <f>+H27</f>
        <v>1.515586486513879E-2</v>
      </c>
      <c r="K27" s="51">
        <v>1.515586486513879E-2</v>
      </c>
      <c r="M27" s="52">
        <v>1.927877059292241E-2</v>
      </c>
    </row>
    <row r="28" spans="1:13">
      <c r="A28" s="12">
        <f t="shared" si="0"/>
        <v>21</v>
      </c>
      <c r="B28" s="9" t="s">
        <v>26</v>
      </c>
      <c r="C28" s="49">
        <f t="shared" ref="C28:E28" si="20">-C21*C27*0.38575</f>
        <v>0</v>
      </c>
      <c r="D28" s="48">
        <f>-D21*D27*0.38575</f>
        <v>-4241.6404537087801</v>
      </c>
      <c r="E28" s="49">
        <f t="shared" si="20"/>
        <v>-58330.192110490061</v>
      </c>
      <c r="F28" s="154">
        <f t="shared" ref="F28" si="21">-F21*F27*0.38575</f>
        <v>-62571.832564198841</v>
      </c>
      <c r="G28" s="50"/>
      <c r="H28" s="49">
        <f t="shared" ref="H28:K28" si="22">-H21*H27*0.38575</f>
        <v>0</v>
      </c>
      <c r="I28" s="49">
        <f>-I21*I27*0.38575</f>
        <v>-5344.9190576463761</v>
      </c>
      <c r="J28" s="49">
        <f t="shared" si="22"/>
        <v>-197625.1426003552</v>
      </c>
      <c r="K28" s="35">
        <f t="shared" si="22"/>
        <v>-202970.06165800159</v>
      </c>
      <c r="M28" s="48">
        <f t="shared" ref="M28" si="23">-M21*M27*0.38575</f>
        <v>781.80146120523068</v>
      </c>
    </row>
    <row r="29" spans="1:13">
      <c r="C29" s="46"/>
      <c r="D29" s="45"/>
      <c r="E29" s="46"/>
      <c r="F29" s="157"/>
      <c r="G29" s="50"/>
      <c r="H29" s="46"/>
      <c r="I29" s="46"/>
      <c r="J29" s="46"/>
      <c r="K29" s="44"/>
      <c r="M29" s="45"/>
    </row>
    <row r="30" spans="1:13">
      <c r="A30" s="47" t="s">
        <v>25</v>
      </c>
      <c r="C30" s="46"/>
      <c r="D30" s="45"/>
      <c r="E30" s="46"/>
      <c r="F30" s="157"/>
      <c r="G30" s="50"/>
      <c r="H30" s="46"/>
      <c r="I30" s="46"/>
      <c r="J30" s="46"/>
      <c r="K30" s="44"/>
      <c r="M30" s="45"/>
    </row>
    <row r="31" spans="1:13">
      <c r="A31" s="12">
        <f>+A28+1</f>
        <v>22</v>
      </c>
      <c r="B31" s="9" t="s">
        <v>24</v>
      </c>
      <c r="C31" s="36">
        <f>EDR!B44</f>
        <v>-19027.875717205952</v>
      </c>
      <c r="D31" s="36">
        <v>0</v>
      </c>
      <c r="E31" s="36">
        <v>0</v>
      </c>
      <c r="F31" s="153">
        <f>SUM(C31:E31)</f>
        <v>-19027.875717205952</v>
      </c>
      <c r="G31" s="50"/>
      <c r="H31" s="36">
        <f>EDR!C44</f>
        <v>-25673.871650125518</v>
      </c>
      <c r="I31" s="36">
        <v>0</v>
      </c>
      <c r="J31" s="36">
        <v>0</v>
      </c>
      <c r="K31" s="27">
        <f>SUM(H31:J31)</f>
        <v>-25673.871650125518</v>
      </c>
      <c r="M31" s="29">
        <v>0</v>
      </c>
    </row>
    <row r="32" spans="1:13">
      <c r="A32" s="12">
        <f t="shared" ref="A32:A37" si="24">A31+1</f>
        <v>23</v>
      </c>
      <c r="B32" s="9" t="s">
        <v>23</v>
      </c>
      <c r="C32" s="36">
        <v>0</v>
      </c>
      <c r="D32" s="29">
        <v>0</v>
      </c>
      <c r="E32" s="36">
        <f>Depreciation!H97</f>
        <v>-22794378.49092095</v>
      </c>
      <c r="F32" s="153"/>
      <c r="G32" s="50"/>
      <c r="H32" s="36">
        <v>0</v>
      </c>
      <c r="I32" s="36"/>
      <c r="J32" s="36">
        <f>Depreciation!Q97</f>
        <v>-24563848.425718751</v>
      </c>
      <c r="K32" s="27"/>
      <c r="M32" s="29">
        <f>OCEC!B46*1000</f>
        <v>220974.30470980305</v>
      </c>
    </row>
    <row r="33" spans="1:13">
      <c r="A33" s="12">
        <f t="shared" si="24"/>
        <v>24</v>
      </c>
      <c r="B33" s="9" t="s">
        <v>22</v>
      </c>
      <c r="C33" s="42">
        <f>EDR!B32</f>
        <v>715000</v>
      </c>
      <c r="D33" s="41">
        <v>0</v>
      </c>
      <c r="E33" s="42">
        <v>0</v>
      </c>
      <c r="F33" s="43">
        <f>SUM(C33:E33)</f>
        <v>715000</v>
      </c>
      <c r="G33" s="50"/>
      <c r="H33" s="42">
        <f>EDR!C32</f>
        <v>850000</v>
      </c>
      <c r="I33" s="42">
        <v>0</v>
      </c>
      <c r="J33" s="42">
        <v>0</v>
      </c>
      <c r="K33" s="39">
        <f>SUM(H33:J33)</f>
        <v>850000</v>
      </c>
      <c r="M33" s="41">
        <v>0</v>
      </c>
    </row>
    <row r="34" spans="1:13">
      <c r="A34" s="12">
        <f t="shared" si="24"/>
        <v>25</v>
      </c>
      <c r="B34" s="9" t="s">
        <v>21</v>
      </c>
      <c r="C34" s="40">
        <f t="shared" ref="C34:E34" si="25">SUM(C31:C33)</f>
        <v>695972.12428279407</v>
      </c>
      <c r="D34" s="29">
        <f>SUM(D31:D33)</f>
        <v>0</v>
      </c>
      <c r="E34" s="28">
        <f t="shared" si="25"/>
        <v>-22794378.49092095</v>
      </c>
      <c r="F34" s="27">
        <f t="shared" ref="F34" si="26">SUM(F31:F33)</f>
        <v>695972.12428279407</v>
      </c>
      <c r="G34" s="25" t="s">
        <v>20</v>
      </c>
      <c r="H34" s="40">
        <f t="shared" ref="H34:K34" si="27">SUM(H31:H33)</f>
        <v>824326.12834987452</v>
      </c>
      <c r="I34" s="28">
        <f>SUM(I31:I33)</f>
        <v>0</v>
      </c>
      <c r="J34" s="40">
        <f t="shared" si="27"/>
        <v>-24563848.425718751</v>
      </c>
      <c r="K34" s="27">
        <f t="shared" si="27"/>
        <v>824326.12834987452</v>
      </c>
      <c r="M34" s="28">
        <f t="shared" ref="M34" si="28">SUM(M31:M33)</f>
        <v>220974.30470980305</v>
      </c>
    </row>
    <row r="35" spans="1:13">
      <c r="A35" s="12">
        <f t="shared" si="24"/>
        <v>26</v>
      </c>
      <c r="C35" s="40"/>
      <c r="D35" s="29"/>
      <c r="E35" s="28"/>
      <c r="F35" s="27"/>
      <c r="G35" s="25"/>
      <c r="H35" s="40"/>
      <c r="I35" s="28"/>
      <c r="J35" s="40"/>
      <c r="K35" s="27"/>
      <c r="M35" s="28"/>
    </row>
    <row r="36" spans="1:13" ht="18">
      <c r="A36" s="12">
        <f t="shared" si="24"/>
        <v>27</v>
      </c>
      <c r="B36" s="9" t="s">
        <v>19</v>
      </c>
      <c r="C36" s="38">
        <v>1</v>
      </c>
      <c r="D36" s="38">
        <v>0</v>
      </c>
      <c r="E36" s="38">
        <f>Depreciation!J97/Depreciation!H97</f>
        <v>0.95743668225213163</v>
      </c>
      <c r="F36" s="39"/>
      <c r="G36" s="9"/>
      <c r="H36" s="38">
        <v>1</v>
      </c>
      <c r="I36" s="38">
        <v>0</v>
      </c>
      <c r="J36" s="38">
        <f>Depreciation!S97/Depreciation!Q97</f>
        <v>0.96322320135588058</v>
      </c>
      <c r="K36" s="37"/>
      <c r="M36" s="38">
        <f>OCEC!C46/OCEC!B46</f>
        <v>0.95147927256427089</v>
      </c>
    </row>
    <row r="37" spans="1:13">
      <c r="A37" s="12">
        <f t="shared" si="24"/>
        <v>28</v>
      </c>
      <c r="B37" s="9" t="s">
        <v>18</v>
      </c>
      <c r="C37" s="29">
        <f t="shared" ref="C37:E37" si="29">+C34*C36</f>
        <v>695972.12428279407</v>
      </c>
      <c r="D37" s="29">
        <f t="shared" ref="D37" si="30">+D34*D36</f>
        <v>0</v>
      </c>
      <c r="E37" s="29">
        <f t="shared" si="29"/>
        <v>-21824174.116346706</v>
      </c>
      <c r="F37" s="35">
        <f>SUM(C37:E37)</f>
        <v>-21128201.99206391</v>
      </c>
      <c r="G37" s="9"/>
      <c r="H37" s="36">
        <f t="shared" ref="H37:J37" si="31">+H34*H36</f>
        <v>824326.12834987452</v>
      </c>
      <c r="I37" s="29">
        <f>+I34*I36</f>
        <v>0</v>
      </c>
      <c r="J37" s="36">
        <f t="shared" si="31"/>
        <v>-23660468.718241423</v>
      </c>
      <c r="K37" s="35">
        <f>SUM(H37:J37)</f>
        <v>-22836142.589891549</v>
      </c>
      <c r="M37" s="29">
        <f t="shared" ref="M37" si="32">+M34*M36</f>
        <v>210252.47070067894</v>
      </c>
    </row>
    <row r="38" spans="1:13">
      <c r="C38" s="12"/>
      <c r="D38" s="19"/>
      <c r="E38" s="12"/>
      <c r="F38" s="30"/>
      <c r="G38" s="25"/>
      <c r="H38" s="12"/>
      <c r="I38" s="12"/>
      <c r="J38" s="12"/>
      <c r="K38" s="30"/>
      <c r="M38" s="12"/>
    </row>
    <row r="39" spans="1:13">
      <c r="A39" s="32"/>
      <c r="B39" s="34"/>
      <c r="C39" s="32"/>
      <c r="D39" s="33"/>
      <c r="E39" s="32"/>
      <c r="F39" s="31"/>
      <c r="G39" s="25"/>
      <c r="H39" s="32"/>
      <c r="I39" s="32"/>
      <c r="J39" s="32"/>
      <c r="K39" s="31"/>
      <c r="M39" s="32"/>
    </row>
    <row r="40" spans="1:13">
      <c r="C40" s="12"/>
      <c r="D40" s="19"/>
      <c r="E40" s="12"/>
      <c r="F40" s="30"/>
      <c r="G40" s="25"/>
      <c r="H40" s="12"/>
      <c r="I40" s="12"/>
      <c r="J40" s="12"/>
      <c r="K40" s="30"/>
      <c r="M40" s="12"/>
    </row>
    <row r="41" spans="1:13">
      <c r="A41" s="12">
        <v>26</v>
      </c>
      <c r="B41" s="9" t="s">
        <v>17</v>
      </c>
      <c r="C41" s="28">
        <f>+C25+C28+C37</f>
        <v>695972.12428279407</v>
      </c>
      <c r="D41" s="29">
        <f t="shared" ref="D41" si="33">+D25+D28+D37</f>
        <v>72303.290968113171</v>
      </c>
      <c r="E41" s="28">
        <f t="shared" ref="E41" si="34">+E25+E28+E37</f>
        <v>-20829873.703943044</v>
      </c>
      <c r="F41" s="27">
        <f>+F25+F28+F37</f>
        <v>-20061598.288692132</v>
      </c>
      <c r="G41" s="25"/>
      <c r="H41" s="28">
        <f t="shared" ref="H41:K41" si="35">+H25+H28+H37</f>
        <v>824326.12834987452</v>
      </c>
      <c r="I41" s="28">
        <f>+I25+I28+I37</f>
        <v>85749.227532032164</v>
      </c>
      <c r="J41" s="28">
        <f t="shared" si="35"/>
        <v>-20489943.00286223</v>
      </c>
      <c r="K41" s="27">
        <f t="shared" si="35"/>
        <v>-19579867.646980323</v>
      </c>
      <c r="M41" s="28">
        <f t="shared" ref="M41" si="36">+M25+M28+M37</f>
        <v>197121.25524961113</v>
      </c>
    </row>
    <row r="42" spans="1:13" ht="17.399999999999999">
      <c r="A42" s="12">
        <v>27</v>
      </c>
      <c r="B42" s="26" t="s">
        <v>16</v>
      </c>
      <c r="C42" s="9">
        <v>1.0013700000000001</v>
      </c>
      <c r="D42" s="11">
        <v>1.0013700000000001</v>
      </c>
      <c r="E42" s="9">
        <v>1.0013700000000001</v>
      </c>
      <c r="F42" s="24">
        <v>1.0013700000000001</v>
      </c>
      <c r="G42" s="25"/>
      <c r="H42" s="9">
        <v>1.0013700000000001</v>
      </c>
      <c r="I42" s="9">
        <v>1.0013700000000001</v>
      </c>
      <c r="J42" s="9">
        <v>1.0013700000000001</v>
      </c>
      <c r="K42" s="24">
        <v>1.0013700000000001</v>
      </c>
      <c r="M42" s="149">
        <v>1.0013764543612262</v>
      </c>
    </row>
    <row r="43" spans="1:13" s="20" customFormat="1" ht="25.5" customHeight="1" thickBot="1">
      <c r="A43" s="23">
        <v>28</v>
      </c>
      <c r="B43" s="20" t="s">
        <v>15</v>
      </c>
      <c r="C43" s="22">
        <f t="shared" ref="C43:E43" si="37">+C41*C42</f>
        <v>696925.60609306162</v>
      </c>
      <c r="D43" s="22">
        <f t="shared" ref="D43" si="38">+D41*D42</f>
        <v>72402.346476739491</v>
      </c>
      <c r="E43" s="22">
        <f t="shared" si="37"/>
        <v>-20858410.630917449</v>
      </c>
      <c r="F43" s="21">
        <f>+F41*F42</f>
        <v>-20089082.678347643</v>
      </c>
      <c r="H43" s="22">
        <f t="shared" ref="H43:K43" si="39">+H41*H42</f>
        <v>825455.45514571387</v>
      </c>
      <c r="I43" s="22">
        <f>+I41*I42</f>
        <v>85866.703973751049</v>
      </c>
      <c r="J43" s="22">
        <f t="shared" si="39"/>
        <v>-20518014.224776153</v>
      </c>
      <c r="K43" s="21">
        <f t="shared" si="39"/>
        <v>-19606692.065656688</v>
      </c>
      <c r="M43" s="22">
        <f t="shared" ref="M43" si="40">+M41*M42</f>
        <v>197392.58366108986</v>
      </c>
    </row>
    <row r="44" spans="1:13" thickTop="1">
      <c r="C44" s="12"/>
      <c r="D44" s="12"/>
      <c r="E44" s="19"/>
      <c r="G44" s="9"/>
      <c r="H44" s="18"/>
      <c r="I44" s="18"/>
      <c r="J44" s="18"/>
      <c r="M44" s="18"/>
    </row>
    <row r="45" spans="1:13">
      <c r="B45" s="17" t="s">
        <v>0</v>
      </c>
      <c r="F45" s="16"/>
      <c r="G45" s="9"/>
      <c r="K45" s="16"/>
    </row>
    <row r="46" spans="1:13" ht="18">
      <c r="B46" s="9" t="s">
        <v>14</v>
      </c>
      <c r="F46" s="16"/>
      <c r="K46" s="16"/>
    </row>
    <row r="47" spans="1:13" ht="18">
      <c r="B47" s="9" t="s">
        <v>13</v>
      </c>
    </row>
    <row r="48" spans="1:13" ht="18">
      <c r="B48" s="9" t="s">
        <v>12</v>
      </c>
    </row>
    <row r="49" spans="2:13" ht="18">
      <c r="B49" s="9" t="s">
        <v>203</v>
      </c>
      <c r="C49" s="13"/>
      <c r="D49" s="13"/>
      <c r="E49" s="14"/>
      <c r="H49" s="13"/>
      <c r="I49" s="13"/>
      <c r="J49" s="13"/>
      <c r="M49" s="13"/>
    </row>
    <row r="50" spans="2:13">
      <c r="B50" s="13"/>
      <c r="C50" s="13"/>
      <c r="D50" s="13"/>
      <c r="E50" s="14"/>
      <c r="H50" s="13"/>
      <c r="I50" s="13"/>
      <c r="J50" s="13"/>
      <c r="M50" s="13"/>
    </row>
    <row r="51" spans="2:13">
      <c r="B51" s="13"/>
      <c r="C51" s="13"/>
      <c r="D51" s="13"/>
      <c r="E51" s="14"/>
      <c r="H51" s="15"/>
      <c r="I51" s="15"/>
      <c r="J51" s="15"/>
      <c r="M51" s="15"/>
    </row>
    <row r="52" spans="2:13">
      <c r="B52" s="13"/>
      <c r="C52" s="13"/>
      <c r="D52" s="13"/>
      <c r="E52" s="14"/>
      <c r="H52" s="13"/>
      <c r="I52" s="13"/>
      <c r="J52" s="13"/>
      <c r="M52" s="13"/>
    </row>
    <row r="53" spans="2:13">
      <c r="B53" s="13"/>
      <c r="C53" s="13"/>
      <c r="D53" s="13"/>
      <c r="E53" s="14"/>
      <c r="H53" s="15"/>
      <c r="I53" s="15"/>
      <c r="J53" s="15"/>
      <c r="M53" s="15"/>
    </row>
    <row r="54" spans="2:13">
      <c r="B54" s="13"/>
      <c r="C54" s="13"/>
      <c r="D54" s="13"/>
      <c r="E54" s="14"/>
      <c r="H54" s="13"/>
      <c r="I54" s="13"/>
      <c r="J54" s="13"/>
      <c r="M54" s="13"/>
    </row>
    <row r="55" spans="2:13">
      <c r="B55" s="13"/>
      <c r="C55" s="13"/>
      <c r="D55" s="13"/>
      <c r="E55" s="14"/>
      <c r="H55" s="13"/>
      <c r="I55" s="13"/>
      <c r="J55" s="13"/>
      <c r="M55" s="13"/>
    </row>
  </sheetData>
  <mergeCells count="2">
    <mergeCell ref="C4:F4"/>
    <mergeCell ref="H4:K4"/>
  </mergeCells>
  <pageMargins left="0" right="0" top="0.25" bottom="0.25" header="0.25" footer="0.25"/>
  <pageSetup scale="51" orientation="landscape"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activeCell="A2" sqref="A2"/>
    </sheetView>
  </sheetViews>
  <sheetFormatPr defaultColWidth="9.28515625" defaultRowHeight="10.199999999999999"/>
  <cols>
    <col min="1" max="1" width="136" style="1" customWidth="1"/>
    <col min="2" max="2" width="19.140625" style="1" customWidth="1"/>
    <col min="3" max="3" width="17.42578125" style="1" customWidth="1"/>
    <col min="4" max="16384" width="9.28515625" style="1"/>
  </cols>
  <sheetData>
    <row r="1" spans="1:1">
      <c r="A1" s="221" t="s">
        <v>237</v>
      </c>
    </row>
    <row r="2" spans="1:1">
      <c r="A2" s="221" t="s">
        <v>235</v>
      </c>
    </row>
    <row r="3" spans="1:1" ht="15.6">
      <c r="A3" s="76" t="s">
        <v>51</v>
      </c>
    </row>
    <row r="4" spans="1:1" ht="15.6">
      <c r="A4" s="76" t="s">
        <v>52</v>
      </c>
    </row>
    <row r="5" spans="1:1" ht="15.6">
      <c r="A5" s="76" t="s">
        <v>53</v>
      </c>
    </row>
    <row r="6" spans="1:1" ht="15.6">
      <c r="A6" s="76" t="s">
        <v>54</v>
      </c>
    </row>
    <row r="7" spans="1:1" ht="15.6">
      <c r="A7" s="76" t="s">
        <v>55</v>
      </c>
    </row>
    <row r="8" spans="1:1" ht="15.6">
      <c r="A8" s="76" t="s">
        <v>56</v>
      </c>
    </row>
    <row r="9" spans="1:1" ht="15.6">
      <c r="A9" s="76" t="s">
        <v>57</v>
      </c>
    </row>
    <row r="10" spans="1:1" ht="15.6">
      <c r="A10" s="76" t="s">
        <v>58</v>
      </c>
    </row>
    <row r="11" spans="1:1" ht="15.6">
      <c r="A11" s="76" t="s">
        <v>59</v>
      </c>
    </row>
    <row r="12" spans="1:1" ht="15.6">
      <c r="A12" s="76" t="s">
        <v>60</v>
      </c>
    </row>
    <row r="13" spans="1:1" ht="15.6">
      <c r="A13" s="76"/>
    </row>
    <row r="14" spans="1:1" ht="15.6">
      <c r="A14" s="76"/>
    </row>
    <row r="15" spans="1:1" ht="15.6">
      <c r="A15" s="77" t="s">
        <v>20</v>
      </c>
    </row>
    <row r="16" spans="1:1" ht="15.6">
      <c r="A16" s="78" t="s">
        <v>61</v>
      </c>
    </row>
    <row r="17" spans="1:4" ht="31.2">
      <c r="A17" s="79" t="s">
        <v>62</v>
      </c>
    </row>
    <row r="18" spans="1:4" ht="15.6">
      <c r="A18" s="79"/>
    </row>
    <row r="19" spans="1:4" ht="15.6">
      <c r="A19" s="79" t="s">
        <v>63</v>
      </c>
    </row>
    <row r="20" spans="1:4" ht="46.8">
      <c r="A20" s="79" t="s">
        <v>64</v>
      </c>
    </row>
    <row r="21" spans="1:4" ht="46.8">
      <c r="A21" s="79" t="s">
        <v>65</v>
      </c>
    </row>
    <row r="22" spans="1:4" ht="15.6">
      <c r="A22" s="80"/>
    </row>
    <row r="23" spans="1:4" ht="15.6">
      <c r="A23" s="80"/>
    </row>
    <row r="24" spans="1:4" ht="15.6">
      <c r="A24" s="78" t="s">
        <v>66</v>
      </c>
    </row>
    <row r="25" spans="1:4" ht="15.6">
      <c r="A25" s="79"/>
    </row>
    <row r="26" spans="1:4" ht="31.2">
      <c r="A26" s="79" t="s">
        <v>67</v>
      </c>
    </row>
    <row r="27" spans="1:4" ht="15.6">
      <c r="A27" s="79">
        <v>2017</v>
      </c>
      <c r="B27" s="79">
        <v>54</v>
      </c>
    </row>
    <row r="28" spans="1:4" ht="15.6">
      <c r="A28" s="79">
        <v>2018</v>
      </c>
      <c r="B28" s="79">
        <v>51</v>
      </c>
    </row>
    <row r="29" spans="1:4" ht="15.6">
      <c r="A29" s="79">
        <v>2019</v>
      </c>
      <c r="B29" s="79">
        <v>53</v>
      </c>
    </row>
    <row r="30" spans="1:4" ht="15.6">
      <c r="A30" s="79"/>
    </row>
    <row r="31" spans="1:4" ht="15.6">
      <c r="A31" s="79"/>
      <c r="B31" s="81">
        <v>2017</v>
      </c>
      <c r="C31" s="83">
        <v>2018</v>
      </c>
    </row>
    <row r="32" spans="1:4" ht="78">
      <c r="A32" s="79" t="s">
        <v>68</v>
      </c>
      <c r="B32" s="84">
        <v>715000</v>
      </c>
      <c r="C32" s="84">
        <v>850000</v>
      </c>
      <c r="D32" s="1" t="s">
        <v>73</v>
      </c>
    </row>
    <row r="33" spans="1:4" ht="15.6">
      <c r="A33" s="79"/>
    </row>
    <row r="34" spans="1:4" ht="31.2">
      <c r="A34" s="79" t="s">
        <v>69</v>
      </c>
    </row>
    <row r="35" spans="1:4" ht="15.6">
      <c r="A35" s="79"/>
    </row>
    <row r="36" spans="1:4" ht="109.2">
      <c r="A36" s="79" t="s">
        <v>70</v>
      </c>
      <c r="B36" s="84">
        <v>123557</v>
      </c>
      <c r="C36" s="84">
        <f>B36</f>
        <v>123557</v>
      </c>
      <c r="D36" s="1" t="s">
        <v>74</v>
      </c>
    </row>
    <row r="37" spans="1:4" ht="15.6">
      <c r="A37" s="79"/>
    </row>
    <row r="38" spans="1:4" ht="93.6">
      <c r="A38" s="79" t="s">
        <v>71</v>
      </c>
      <c r="B38" s="84">
        <v>143225</v>
      </c>
      <c r="C38" s="84">
        <v>150074</v>
      </c>
      <c r="D38" s="1" t="s">
        <v>75</v>
      </c>
    </row>
    <row r="39" spans="1:4" ht="15.6">
      <c r="A39" s="79"/>
    </row>
    <row r="40" spans="1:4" ht="46.8">
      <c r="A40" s="79" t="s">
        <v>72</v>
      </c>
      <c r="B40" s="84">
        <f>B36-B38</f>
        <v>-19668</v>
      </c>
      <c r="C40" s="84">
        <f>C36-C38</f>
        <v>-26517</v>
      </c>
      <c r="D40" s="1" t="s">
        <v>76</v>
      </c>
    </row>
    <row r="42" spans="1:4" ht="13.2">
      <c r="B42" s="136">
        <v>0.96745351419595038</v>
      </c>
      <c r="C42" s="136">
        <v>0.96820423313819504</v>
      </c>
      <c r="D42" s="1" t="s">
        <v>174</v>
      </c>
    </row>
    <row r="44" spans="1:4" ht="15.6">
      <c r="B44" s="84">
        <f>B40*B42</f>
        <v>-19027.875717205952</v>
      </c>
      <c r="C44" s="84">
        <f>C40*C42</f>
        <v>-25673.871650125518</v>
      </c>
      <c r="D44" s="1" t="s">
        <v>175</v>
      </c>
    </row>
  </sheetData>
  <pageMargins left="0.7" right="0.7" top="0.75" bottom="0.75" header="0.3" footer="0.3"/>
  <pageSetup scale="52"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1"/>
  <sheetViews>
    <sheetView zoomScale="90" zoomScaleNormal="90" workbookViewId="0"/>
  </sheetViews>
  <sheetFormatPr defaultColWidth="9.28515625" defaultRowHeight="15.6"/>
  <cols>
    <col min="1" max="1" width="53.140625" style="104" customWidth="1"/>
    <col min="2" max="2" width="19.140625" style="105" customWidth="1"/>
    <col min="3" max="4" width="19" style="105" bestFit="1" customWidth="1"/>
    <col min="5" max="26" width="21.7109375" style="105" customWidth="1"/>
    <col min="27" max="27" width="21.7109375" style="104" customWidth="1"/>
    <col min="28" max="16384" width="9.28515625" style="104"/>
  </cols>
  <sheetData>
    <row r="1" spans="1:26">
      <c r="A1" s="106" t="s">
        <v>238</v>
      </c>
    </row>
    <row r="2" spans="1:26">
      <c r="A2" s="106" t="s">
        <v>235</v>
      </c>
    </row>
    <row r="3" spans="1:26">
      <c r="A3" s="104" t="s">
        <v>134</v>
      </c>
    </row>
    <row r="4" spans="1:26">
      <c r="A4" s="104" t="s">
        <v>135</v>
      </c>
    </row>
    <row r="6" spans="1:26">
      <c r="A6" s="106" t="s">
        <v>136</v>
      </c>
    </row>
    <row r="7" spans="1:26">
      <c r="A7" s="106" t="s">
        <v>205</v>
      </c>
    </row>
    <row r="8" spans="1:26">
      <c r="B8" s="107" t="s">
        <v>137</v>
      </c>
      <c r="C8" s="107" t="s">
        <v>138</v>
      </c>
      <c r="D8" s="107" t="s">
        <v>139</v>
      </c>
      <c r="E8" s="107" t="s">
        <v>140</v>
      </c>
      <c r="F8" s="107" t="s">
        <v>141</v>
      </c>
      <c r="G8" s="107" t="s">
        <v>142</v>
      </c>
      <c r="H8" s="107" t="s">
        <v>143</v>
      </c>
      <c r="I8" s="107" t="s">
        <v>144</v>
      </c>
      <c r="J8" s="107" t="s">
        <v>145</v>
      </c>
      <c r="K8" s="107" t="s">
        <v>146</v>
      </c>
      <c r="L8" s="107" t="s">
        <v>147</v>
      </c>
      <c r="M8" s="107" t="s">
        <v>148</v>
      </c>
      <c r="N8" s="107" t="s">
        <v>149</v>
      </c>
      <c r="O8" s="107" t="s">
        <v>150</v>
      </c>
      <c r="P8" s="107" t="s">
        <v>151</v>
      </c>
      <c r="Q8" s="107" t="s">
        <v>152</v>
      </c>
      <c r="R8" s="107" t="s">
        <v>153</v>
      </c>
      <c r="S8" s="107" t="s">
        <v>154</v>
      </c>
      <c r="T8" s="107" t="s">
        <v>155</v>
      </c>
      <c r="U8" s="107" t="s">
        <v>156</v>
      </c>
      <c r="V8" s="107" t="s">
        <v>157</v>
      </c>
      <c r="W8" s="107" t="s">
        <v>158</v>
      </c>
      <c r="X8" s="107" t="s">
        <v>159</v>
      </c>
      <c r="Y8" s="107" t="s">
        <v>160</v>
      </c>
      <c r="Z8" s="107" t="s">
        <v>161</v>
      </c>
    </row>
    <row r="10" spans="1:26" s="110" customFormat="1" ht="31.2">
      <c r="A10" s="108" t="s">
        <v>162</v>
      </c>
      <c r="B10" s="109">
        <f>39228610*-1</f>
        <v>-39228610</v>
      </c>
      <c r="C10" s="109">
        <f>39360550*-1</f>
        <v>-39360550</v>
      </c>
      <c r="D10" s="109">
        <f>39492490*-1</f>
        <v>-39492490</v>
      </c>
      <c r="E10" s="109">
        <f>39624430*-1</f>
        <v>-39624430</v>
      </c>
      <c r="F10" s="109">
        <f>39756370*-1</f>
        <v>-39756370</v>
      </c>
      <c r="G10" s="109">
        <f>39888310*-1</f>
        <v>-39888310</v>
      </c>
      <c r="H10" s="109">
        <f>40020250*-1</f>
        <v>-40020250</v>
      </c>
      <c r="I10" s="109">
        <f>40152190*-1</f>
        <v>-40152190</v>
      </c>
      <c r="J10" s="109">
        <f>40284130*-1</f>
        <v>-40284130</v>
      </c>
      <c r="K10" s="109">
        <f>40416070*-1</f>
        <v>-40416070</v>
      </c>
      <c r="L10" s="109">
        <f>+-1*40548010</f>
        <v>-40548010</v>
      </c>
      <c r="M10" s="109">
        <f>-1*40679950</f>
        <v>-40679950</v>
      </c>
      <c r="N10" s="109">
        <f>-1*40811890</f>
        <v>-40811890</v>
      </c>
      <c r="O10" s="109">
        <f>-1*40943830</f>
        <v>-40943830</v>
      </c>
      <c r="P10" s="109">
        <f>-1*41075770</f>
        <v>-41075770</v>
      </c>
      <c r="Q10" s="109">
        <f>-1*41207710</f>
        <v>-41207710</v>
      </c>
      <c r="R10" s="109">
        <f>-1*41339650</f>
        <v>-41339650</v>
      </c>
      <c r="S10" s="109">
        <f>-1*41471590</f>
        <v>-41471590</v>
      </c>
      <c r="T10" s="109">
        <f>-1*41603530</f>
        <v>-41603530</v>
      </c>
      <c r="U10" s="109">
        <f>-1*41735470</f>
        <v>-41735470</v>
      </c>
      <c r="V10" s="109">
        <f>-1*41867410</f>
        <v>-41867410</v>
      </c>
      <c r="W10" s="109">
        <f>-1*41999350</f>
        <v>-41999350</v>
      </c>
      <c r="X10" s="109">
        <f>-1*42131290</f>
        <v>-42131290</v>
      </c>
      <c r="Y10" s="109">
        <f>-1*42263230</f>
        <v>-42263230</v>
      </c>
      <c r="Z10" s="109">
        <f>-1*42395170</f>
        <v>-42395170</v>
      </c>
    </row>
    <row r="11" spans="1:26" s="106" customFormat="1">
      <c r="A11" s="111" t="s">
        <v>163</v>
      </c>
      <c r="B11" s="112"/>
      <c r="C11" s="112"/>
      <c r="D11" s="112"/>
      <c r="E11" s="112"/>
      <c r="F11" s="112"/>
      <c r="G11" s="112"/>
      <c r="H11" s="112"/>
      <c r="I11" s="112"/>
      <c r="J11" s="112"/>
      <c r="K11" s="112"/>
      <c r="L11" s="112"/>
      <c r="M11" s="112"/>
      <c r="N11" s="113">
        <f>+SUM(B10:N10)/13</f>
        <v>-40020250</v>
      </c>
      <c r="O11" s="112"/>
      <c r="P11" s="112"/>
      <c r="Q11" s="112"/>
      <c r="R11" s="112"/>
      <c r="S11" s="112"/>
      <c r="T11" s="112"/>
      <c r="U11" s="112"/>
      <c r="V11" s="112"/>
      <c r="W11" s="112"/>
      <c r="X11" s="112"/>
      <c r="Y11" s="112"/>
      <c r="Z11" s="114">
        <f>+SUM(N10:Z10)/13</f>
        <v>-41603530</v>
      </c>
    </row>
    <row r="12" spans="1:26" s="106" customFormat="1">
      <c r="A12" s="111"/>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8.600000000000001">
      <c r="A13" s="104" t="s">
        <v>198</v>
      </c>
      <c r="B13" s="115"/>
      <c r="C13" s="115">
        <v>131940</v>
      </c>
      <c r="D13" s="115">
        <v>131940</v>
      </c>
      <c r="E13" s="115">
        <v>131940</v>
      </c>
      <c r="F13" s="115">
        <v>131940</v>
      </c>
      <c r="G13" s="115">
        <v>131940</v>
      </c>
      <c r="H13" s="115">
        <v>131940</v>
      </c>
      <c r="I13" s="115">
        <v>131940</v>
      </c>
      <c r="J13" s="115">
        <v>131940</v>
      </c>
      <c r="K13" s="115">
        <v>131940</v>
      </c>
      <c r="L13" s="115">
        <v>131940</v>
      </c>
      <c r="M13" s="115">
        <v>131940</v>
      </c>
      <c r="N13" s="115">
        <v>131940</v>
      </c>
      <c r="O13" s="115">
        <v>131940</v>
      </c>
      <c r="P13" s="115">
        <v>131940</v>
      </c>
      <c r="Q13" s="115">
        <v>131940</v>
      </c>
      <c r="R13" s="115">
        <v>131940</v>
      </c>
      <c r="S13" s="115">
        <v>131940</v>
      </c>
      <c r="T13" s="115">
        <v>131940</v>
      </c>
      <c r="U13" s="115">
        <v>131940</v>
      </c>
      <c r="V13" s="115">
        <v>131940</v>
      </c>
      <c r="W13" s="115">
        <v>131940</v>
      </c>
      <c r="X13" s="115">
        <v>131940</v>
      </c>
      <c r="Y13" s="115">
        <v>131940</v>
      </c>
      <c r="Z13" s="115">
        <v>131940</v>
      </c>
    </row>
    <row r="14" spans="1:26">
      <c r="N14" s="116"/>
    </row>
    <row r="15" spans="1:26">
      <c r="A15" s="117" t="s">
        <v>164</v>
      </c>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row>
    <row r="16" spans="1:26">
      <c r="A16" s="106"/>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row>
    <row r="17" spans="1:26" s="110" customFormat="1" ht="31.2">
      <c r="A17" s="108" t="s">
        <v>162</v>
      </c>
      <c r="B17" s="118">
        <v>-38484874.5</v>
      </c>
      <c r="C17" s="118">
        <f>+B17-C20</f>
        <v>-38593572.75</v>
      </c>
      <c r="D17" s="118">
        <f t="shared" ref="D17:Z17" si="0">+C17-D20</f>
        <v>-38702271</v>
      </c>
      <c r="E17" s="118">
        <f t="shared" si="0"/>
        <v>-38810969.25</v>
      </c>
      <c r="F17" s="118">
        <f t="shared" si="0"/>
        <v>-38919667.5</v>
      </c>
      <c r="G17" s="118">
        <f t="shared" si="0"/>
        <v>-39028365.75</v>
      </c>
      <c r="H17" s="118">
        <f t="shared" si="0"/>
        <v>-39137064</v>
      </c>
      <c r="I17" s="118">
        <f t="shared" si="0"/>
        <v>-39245762.25</v>
      </c>
      <c r="J17" s="118">
        <f t="shared" si="0"/>
        <v>-39354460.5</v>
      </c>
      <c r="K17" s="118">
        <f t="shared" si="0"/>
        <v>-39463158.75</v>
      </c>
      <c r="L17" s="118">
        <f t="shared" si="0"/>
        <v>-39571857</v>
      </c>
      <c r="M17" s="118">
        <f t="shared" si="0"/>
        <v>-39680555.25</v>
      </c>
      <c r="N17" s="118">
        <f t="shared" si="0"/>
        <v>-39789253.5</v>
      </c>
      <c r="O17" s="118">
        <f t="shared" si="0"/>
        <v>-39897951.75</v>
      </c>
      <c r="P17" s="118">
        <f t="shared" si="0"/>
        <v>-40006650</v>
      </c>
      <c r="Q17" s="118">
        <f t="shared" si="0"/>
        <v>-40115348.25</v>
      </c>
      <c r="R17" s="118">
        <f t="shared" si="0"/>
        <v>-40224046.5</v>
      </c>
      <c r="S17" s="118">
        <f t="shared" si="0"/>
        <v>-40332744.75</v>
      </c>
      <c r="T17" s="118">
        <f t="shared" si="0"/>
        <v>-40441443</v>
      </c>
      <c r="U17" s="118">
        <f t="shared" si="0"/>
        <v>-40550141.25</v>
      </c>
      <c r="V17" s="118">
        <f t="shared" si="0"/>
        <v>-40658839.5</v>
      </c>
      <c r="W17" s="118">
        <f t="shared" si="0"/>
        <v>-40767537.75</v>
      </c>
      <c r="X17" s="118">
        <f t="shared" si="0"/>
        <v>-40876236</v>
      </c>
      <c r="Y17" s="118">
        <f t="shared" si="0"/>
        <v>-40984934.25</v>
      </c>
      <c r="Z17" s="118">
        <f t="shared" si="0"/>
        <v>-41093632.5</v>
      </c>
    </row>
    <row r="18" spans="1:26" s="106" customFormat="1">
      <c r="A18" s="111" t="s">
        <v>163</v>
      </c>
      <c r="B18" s="112"/>
      <c r="C18" s="112"/>
      <c r="D18" s="112"/>
      <c r="E18" s="112"/>
      <c r="F18" s="112"/>
      <c r="G18" s="112"/>
      <c r="H18" s="112"/>
      <c r="I18" s="112"/>
      <c r="J18" s="112"/>
      <c r="K18" s="112"/>
      <c r="L18" s="112"/>
      <c r="M18" s="112"/>
      <c r="N18" s="113">
        <f>+SUM(B17:N17)/13</f>
        <v>-39137064</v>
      </c>
      <c r="O18" s="112"/>
      <c r="P18" s="112"/>
      <c r="Q18" s="112"/>
      <c r="R18" s="112"/>
      <c r="S18" s="112"/>
      <c r="T18" s="112"/>
      <c r="U18" s="112"/>
      <c r="V18" s="112"/>
      <c r="W18" s="112"/>
      <c r="X18" s="112"/>
      <c r="Y18" s="112"/>
      <c r="Z18" s="114">
        <f>+SUM(N17:Z17)/13</f>
        <v>-40441443</v>
      </c>
    </row>
    <row r="19" spans="1:26" s="106" customFormat="1">
      <c r="A19" s="111"/>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8.600000000000001">
      <c r="A20" s="104" t="s">
        <v>199</v>
      </c>
      <c r="B20" s="115"/>
      <c r="C20" s="115">
        <v>108698.25</v>
      </c>
      <c r="D20" s="115">
        <v>108698.25</v>
      </c>
      <c r="E20" s="115">
        <v>108698.25</v>
      </c>
      <c r="F20" s="115">
        <v>108698.25</v>
      </c>
      <c r="G20" s="115">
        <v>108698.25</v>
      </c>
      <c r="H20" s="115">
        <v>108698.25</v>
      </c>
      <c r="I20" s="115">
        <v>108698.25</v>
      </c>
      <c r="J20" s="115">
        <v>108698.25</v>
      </c>
      <c r="K20" s="115">
        <v>108698.25</v>
      </c>
      <c r="L20" s="115">
        <v>108698.25</v>
      </c>
      <c r="M20" s="115">
        <v>108698.25</v>
      </c>
      <c r="N20" s="115">
        <v>108698.25</v>
      </c>
      <c r="O20" s="115">
        <v>108698.25</v>
      </c>
      <c r="P20" s="115">
        <v>108698.25</v>
      </c>
      <c r="Q20" s="115">
        <v>108698.25</v>
      </c>
      <c r="R20" s="115">
        <v>108698.25</v>
      </c>
      <c r="S20" s="115">
        <v>108698.25</v>
      </c>
      <c r="T20" s="115">
        <v>108698.25</v>
      </c>
      <c r="U20" s="115">
        <v>108698.25</v>
      </c>
      <c r="V20" s="115">
        <v>108698.25</v>
      </c>
      <c r="W20" s="115">
        <v>108698.25</v>
      </c>
      <c r="X20" s="115">
        <v>108698.25</v>
      </c>
      <c r="Y20" s="115">
        <v>108698.25</v>
      </c>
      <c r="Z20" s="115">
        <v>108698.25</v>
      </c>
    </row>
    <row r="21" spans="1:26">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row>
    <row r="22" spans="1:26">
      <c r="A22" s="104" t="s">
        <v>206</v>
      </c>
      <c r="B22" s="115"/>
      <c r="C22" s="119">
        <f t="shared" ref="C22:Z22" si="1">+(C13-C20)*-1</f>
        <v>-23241.75</v>
      </c>
      <c r="D22" s="119">
        <f t="shared" si="1"/>
        <v>-23241.75</v>
      </c>
      <c r="E22" s="119">
        <f t="shared" si="1"/>
        <v>-23241.75</v>
      </c>
      <c r="F22" s="119">
        <f t="shared" si="1"/>
        <v>-23241.75</v>
      </c>
      <c r="G22" s="119">
        <f t="shared" si="1"/>
        <v>-23241.75</v>
      </c>
      <c r="H22" s="119">
        <f t="shared" si="1"/>
        <v>-23241.75</v>
      </c>
      <c r="I22" s="119">
        <f t="shared" si="1"/>
        <v>-23241.75</v>
      </c>
      <c r="J22" s="119">
        <f t="shared" si="1"/>
        <v>-23241.75</v>
      </c>
      <c r="K22" s="119">
        <f t="shared" si="1"/>
        <v>-23241.75</v>
      </c>
      <c r="L22" s="119">
        <f t="shared" si="1"/>
        <v>-23241.75</v>
      </c>
      <c r="M22" s="119">
        <f t="shared" si="1"/>
        <v>-23241.75</v>
      </c>
      <c r="N22" s="119">
        <f t="shared" si="1"/>
        <v>-23241.75</v>
      </c>
      <c r="O22" s="119">
        <f t="shared" si="1"/>
        <v>-23241.75</v>
      </c>
      <c r="P22" s="119">
        <f t="shared" si="1"/>
        <v>-23241.75</v>
      </c>
      <c r="Q22" s="119">
        <f t="shared" si="1"/>
        <v>-23241.75</v>
      </c>
      <c r="R22" s="119">
        <f t="shared" si="1"/>
        <v>-23241.75</v>
      </c>
      <c r="S22" s="119">
        <f t="shared" si="1"/>
        <v>-23241.75</v>
      </c>
      <c r="T22" s="119">
        <f t="shared" si="1"/>
        <v>-23241.75</v>
      </c>
      <c r="U22" s="119">
        <f t="shared" si="1"/>
        <v>-23241.75</v>
      </c>
      <c r="V22" s="119">
        <f t="shared" si="1"/>
        <v>-23241.75</v>
      </c>
      <c r="W22" s="119">
        <f t="shared" si="1"/>
        <v>-23241.75</v>
      </c>
      <c r="X22" s="119">
        <f t="shared" si="1"/>
        <v>-23241.75</v>
      </c>
      <c r="Y22" s="119">
        <f t="shared" si="1"/>
        <v>-23241.75</v>
      </c>
      <c r="Z22" s="119">
        <f t="shared" si="1"/>
        <v>-23241.75</v>
      </c>
    </row>
    <row r="23" spans="1:26" ht="16.2" thickBot="1">
      <c r="A23" s="120" t="s">
        <v>207</v>
      </c>
      <c r="B23" s="115"/>
      <c r="C23" s="115"/>
      <c r="D23" s="115"/>
      <c r="E23" s="115"/>
      <c r="F23" s="115"/>
      <c r="G23" s="115"/>
      <c r="H23" s="115"/>
      <c r="I23" s="115"/>
      <c r="J23" s="115"/>
      <c r="K23" s="115"/>
      <c r="L23" s="115"/>
      <c r="M23" s="115"/>
      <c r="N23" s="121">
        <f>SUM(C22:N22)</f>
        <v>-278901</v>
      </c>
      <c r="O23" s="115"/>
      <c r="P23" s="115"/>
      <c r="Q23" s="115"/>
      <c r="R23" s="115"/>
      <c r="S23" s="115"/>
      <c r="T23" s="115"/>
      <c r="U23" s="115"/>
      <c r="V23" s="115"/>
      <c r="W23" s="115"/>
      <c r="X23" s="115"/>
      <c r="Y23" s="115"/>
      <c r="Z23" s="121">
        <f>SUM(O22:Z22)</f>
        <v>-278901</v>
      </c>
    </row>
    <row r="24" spans="1:26" ht="16.2" thickTop="1">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row>
    <row r="25" spans="1:26" ht="16.2" thickBot="1">
      <c r="A25" s="122" t="s">
        <v>165</v>
      </c>
      <c r="B25" s="115"/>
      <c r="C25" s="115"/>
      <c r="D25" s="115"/>
      <c r="E25" s="115"/>
      <c r="F25" s="115"/>
      <c r="G25" s="115"/>
      <c r="H25" s="115"/>
      <c r="I25" s="115"/>
      <c r="J25" s="115"/>
      <c r="K25" s="115"/>
      <c r="L25" s="115"/>
      <c r="M25" s="115"/>
      <c r="N25" s="123">
        <f>+N18-N11</f>
        <v>883186</v>
      </c>
      <c r="O25" s="115"/>
      <c r="P25" s="115"/>
      <c r="Q25" s="115"/>
      <c r="R25" s="115"/>
      <c r="S25" s="115"/>
      <c r="T25" s="115"/>
      <c r="U25" s="115"/>
      <c r="V25" s="115"/>
      <c r="W25" s="115"/>
      <c r="X25" s="115"/>
      <c r="Y25" s="115"/>
      <c r="Z25" s="123">
        <f>+Z18-Z11</f>
        <v>1162087</v>
      </c>
    </row>
    <row r="26" spans="1:26" ht="16.2" thickTop="1">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row>
    <row r="27" spans="1:26" s="124" customFormat="1" ht="16.2" thickBot="1">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row>
    <row r="28" spans="1:26" s="128" customFormat="1">
      <c r="A28" s="126" t="s">
        <v>166</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row>
    <row r="29" spans="1:26" s="128" customFormat="1">
      <c r="A29" s="126" t="s">
        <v>167</v>
      </c>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row>
    <row r="30" spans="1:26" s="128" customFormat="1">
      <c r="A30" s="126"/>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row>
    <row r="31" spans="1:26">
      <c r="A31" s="106" t="s">
        <v>208</v>
      </c>
    </row>
    <row r="32" spans="1:26">
      <c r="B32" s="107" t="s">
        <v>137</v>
      </c>
      <c r="C32" s="107" t="s">
        <v>138</v>
      </c>
      <c r="D32" s="107" t="s">
        <v>139</v>
      </c>
      <c r="E32" s="107" t="s">
        <v>140</v>
      </c>
      <c r="F32" s="107" t="s">
        <v>141</v>
      </c>
      <c r="G32" s="107" t="s">
        <v>142</v>
      </c>
      <c r="H32" s="107" t="s">
        <v>143</v>
      </c>
      <c r="I32" s="107" t="s">
        <v>144</v>
      </c>
      <c r="J32" s="107" t="s">
        <v>145</v>
      </c>
      <c r="K32" s="107" t="s">
        <v>146</v>
      </c>
      <c r="L32" s="107" t="s">
        <v>147</v>
      </c>
      <c r="M32" s="107" t="s">
        <v>148</v>
      </c>
      <c r="N32" s="107" t="s">
        <v>149</v>
      </c>
      <c r="O32" s="107" t="s">
        <v>150</v>
      </c>
      <c r="P32" s="107" t="s">
        <v>151</v>
      </c>
      <c r="Q32" s="107" t="s">
        <v>152</v>
      </c>
      <c r="R32" s="107" t="s">
        <v>153</v>
      </c>
      <c r="S32" s="107" t="s">
        <v>154</v>
      </c>
      <c r="T32" s="107" t="s">
        <v>155</v>
      </c>
      <c r="U32" s="107" t="s">
        <v>156</v>
      </c>
      <c r="V32" s="107" t="s">
        <v>157</v>
      </c>
      <c r="W32" s="107" t="s">
        <v>158</v>
      </c>
      <c r="X32" s="107" t="s">
        <v>159</v>
      </c>
      <c r="Y32" s="107" t="s">
        <v>160</v>
      </c>
      <c r="Z32" s="107" t="s">
        <v>161</v>
      </c>
    </row>
    <row r="34" spans="1:26" s="110" customFormat="1" ht="46.8">
      <c r="A34" s="108" t="s">
        <v>168</v>
      </c>
      <c r="B34" s="118">
        <f>+B17</f>
        <v>-38484874.5</v>
      </c>
      <c r="C34" s="118">
        <f t="shared" ref="C34:Z34" si="2">+C17</f>
        <v>-38593572.75</v>
      </c>
      <c r="D34" s="118">
        <f t="shared" si="2"/>
        <v>-38702271</v>
      </c>
      <c r="E34" s="118">
        <f t="shared" si="2"/>
        <v>-38810969.25</v>
      </c>
      <c r="F34" s="118">
        <f t="shared" si="2"/>
        <v>-38919667.5</v>
      </c>
      <c r="G34" s="118">
        <f t="shared" si="2"/>
        <v>-39028365.75</v>
      </c>
      <c r="H34" s="118">
        <f t="shared" si="2"/>
        <v>-39137064</v>
      </c>
      <c r="I34" s="118">
        <f t="shared" si="2"/>
        <v>-39245762.25</v>
      </c>
      <c r="J34" s="118">
        <f t="shared" si="2"/>
        <v>-39354460.5</v>
      </c>
      <c r="K34" s="118">
        <f t="shared" si="2"/>
        <v>-39463158.75</v>
      </c>
      <c r="L34" s="118">
        <f t="shared" si="2"/>
        <v>-39571857</v>
      </c>
      <c r="M34" s="118">
        <f t="shared" si="2"/>
        <v>-39680555.25</v>
      </c>
      <c r="N34" s="118">
        <f t="shared" si="2"/>
        <v>-39789253.5</v>
      </c>
      <c r="O34" s="118">
        <f t="shared" si="2"/>
        <v>-39897951.75</v>
      </c>
      <c r="P34" s="118">
        <f t="shared" si="2"/>
        <v>-40006650</v>
      </c>
      <c r="Q34" s="118">
        <f t="shared" si="2"/>
        <v>-40115348.25</v>
      </c>
      <c r="R34" s="118">
        <f t="shared" si="2"/>
        <v>-40224046.5</v>
      </c>
      <c r="S34" s="118">
        <f t="shared" si="2"/>
        <v>-40332744.75</v>
      </c>
      <c r="T34" s="118">
        <f t="shared" si="2"/>
        <v>-40441443</v>
      </c>
      <c r="U34" s="118">
        <f t="shared" si="2"/>
        <v>-40550141.25</v>
      </c>
      <c r="V34" s="118">
        <f t="shared" si="2"/>
        <v>-40658839.5</v>
      </c>
      <c r="W34" s="118">
        <f t="shared" si="2"/>
        <v>-40767537.75</v>
      </c>
      <c r="X34" s="118">
        <f t="shared" si="2"/>
        <v>-40876236</v>
      </c>
      <c r="Y34" s="118">
        <f t="shared" si="2"/>
        <v>-40984934.25</v>
      </c>
      <c r="Z34" s="118">
        <f t="shared" si="2"/>
        <v>-41093632.5</v>
      </c>
    </row>
    <row r="35" spans="1:26" s="106" customFormat="1">
      <c r="A35" s="111" t="s">
        <v>163</v>
      </c>
      <c r="B35" s="112"/>
      <c r="C35" s="112"/>
      <c r="D35" s="112"/>
      <c r="E35" s="112"/>
      <c r="F35" s="112"/>
      <c r="G35" s="112"/>
      <c r="H35" s="112"/>
      <c r="I35" s="112"/>
      <c r="J35" s="112"/>
      <c r="K35" s="112"/>
      <c r="L35" s="112"/>
      <c r="M35" s="112"/>
      <c r="N35" s="114">
        <f>+SUM(B34:N34)/13</f>
        <v>-39137064</v>
      </c>
      <c r="O35" s="112"/>
      <c r="P35" s="112"/>
      <c r="Q35" s="112"/>
      <c r="R35" s="112"/>
      <c r="S35" s="112"/>
      <c r="T35" s="112"/>
      <c r="U35" s="112"/>
      <c r="V35" s="112"/>
      <c r="W35" s="112"/>
      <c r="X35" s="112"/>
      <c r="Y35" s="112"/>
      <c r="Z35" s="114">
        <f>+SUM(N34:Z34)/13</f>
        <v>-40441443</v>
      </c>
    </row>
    <row r="36" spans="1:26" s="106" customFormat="1">
      <c r="A36" s="111"/>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8.600000000000001">
      <c r="A37" s="104" t="s">
        <v>200</v>
      </c>
      <c r="B37" s="115"/>
      <c r="C37" s="115">
        <f>+C20</f>
        <v>108698.25</v>
      </c>
      <c r="D37" s="115">
        <f t="shared" ref="D37:Z37" si="3">+D20</f>
        <v>108698.25</v>
      </c>
      <c r="E37" s="115">
        <f t="shared" si="3"/>
        <v>108698.25</v>
      </c>
      <c r="F37" s="115">
        <f t="shared" si="3"/>
        <v>108698.25</v>
      </c>
      <c r="G37" s="115">
        <f t="shared" si="3"/>
        <v>108698.25</v>
      </c>
      <c r="H37" s="115">
        <f t="shared" si="3"/>
        <v>108698.25</v>
      </c>
      <c r="I37" s="115">
        <f t="shared" si="3"/>
        <v>108698.25</v>
      </c>
      <c r="J37" s="115">
        <f t="shared" si="3"/>
        <v>108698.25</v>
      </c>
      <c r="K37" s="115">
        <f t="shared" si="3"/>
        <v>108698.25</v>
      </c>
      <c r="L37" s="115">
        <f t="shared" si="3"/>
        <v>108698.25</v>
      </c>
      <c r="M37" s="115">
        <f t="shared" si="3"/>
        <v>108698.25</v>
      </c>
      <c r="N37" s="115">
        <f t="shared" si="3"/>
        <v>108698.25</v>
      </c>
      <c r="O37" s="115">
        <f t="shared" si="3"/>
        <v>108698.25</v>
      </c>
      <c r="P37" s="115">
        <f t="shared" si="3"/>
        <v>108698.25</v>
      </c>
      <c r="Q37" s="115">
        <f t="shared" si="3"/>
        <v>108698.25</v>
      </c>
      <c r="R37" s="115">
        <f t="shared" si="3"/>
        <v>108698.25</v>
      </c>
      <c r="S37" s="115">
        <f t="shared" si="3"/>
        <v>108698.25</v>
      </c>
      <c r="T37" s="115">
        <f t="shared" si="3"/>
        <v>108698.25</v>
      </c>
      <c r="U37" s="115">
        <f t="shared" si="3"/>
        <v>108698.25</v>
      </c>
      <c r="V37" s="115">
        <f t="shared" si="3"/>
        <v>108698.25</v>
      </c>
      <c r="W37" s="115">
        <f t="shared" si="3"/>
        <v>108698.25</v>
      </c>
      <c r="X37" s="115">
        <f t="shared" si="3"/>
        <v>108698.25</v>
      </c>
      <c r="Y37" s="115">
        <f t="shared" si="3"/>
        <v>108698.25</v>
      </c>
      <c r="Z37" s="115">
        <f t="shared" si="3"/>
        <v>108698.25</v>
      </c>
    </row>
    <row r="39" spans="1:26">
      <c r="A39" s="129" t="s">
        <v>169</v>
      </c>
    </row>
    <row r="40" spans="1:26">
      <c r="B40" s="107" t="s">
        <v>137</v>
      </c>
      <c r="C40" s="107" t="s">
        <v>138</v>
      </c>
      <c r="D40" s="107" t="s">
        <v>139</v>
      </c>
      <c r="E40" s="107" t="s">
        <v>140</v>
      </c>
      <c r="F40" s="107" t="s">
        <v>141</v>
      </c>
      <c r="G40" s="107" t="s">
        <v>142</v>
      </c>
      <c r="H40" s="107" t="s">
        <v>143</v>
      </c>
      <c r="I40" s="107" t="s">
        <v>144</v>
      </c>
      <c r="J40" s="107" t="s">
        <v>145</v>
      </c>
      <c r="K40" s="107" t="s">
        <v>146</v>
      </c>
      <c r="L40" s="107" t="s">
        <v>147</v>
      </c>
      <c r="M40" s="107" t="s">
        <v>148</v>
      </c>
      <c r="N40" s="107" t="s">
        <v>149</v>
      </c>
      <c r="O40" s="107" t="s">
        <v>150</v>
      </c>
      <c r="P40" s="107" t="s">
        <v>151</v>
      </c>
      <c r="Q40" s="107" t="s">
        <v>152</v>
      </c>
      <c r="R40" s="107" t="s">
        <v>153</v>
      </c>
      <c r="S40" s="107" t="s">
        <v>154</v>
      </c>
      <c r="T40" s="107" t="s">
        <v>155</v>
      </c>
      <c r="U40" s="107" t="s">
        <v>156</v>
      </c>
      <c r="V40" s="107" t="s">
        <v>157</v>
      </c>
      <c r="W40" s="107" t="s">
        <v>158</v>
      </c>
      <c r="X40" s="107" t="s">
        <v>159</v>
      </c>
      <c r="Y40" s="107" t="s">
        <v>160</v>
      </c>
      <c r="Z40" s="107" t="s">
        <v>161</v>
      </c>
    </row>
    <row r="41" spans="1:26" s="110" customFormat="1" ht="46.8">
      <c r="A41" s="108" t="s">
        <v>168</v>
      </c>
      <c r="B41" s="118">
        <f>+B34</f>
        <v>-38484874.5</v>
      </c>
      <c r="C41" s="118">
        <f>+B41-C44</f>
        <v>-38604741.666666664</v>
      </c>
      <c r="D41" s="118">
        <f t="shared" ref="D41:Z41" si="4">+C41-D44</f>
        <v>-38724608.833333328</v>
      </c>
      <c r="E41" s="118">
        <f t="shared" si="4"/>
        <v>-38844475.999999993</v>
      </c>
      <c r="F41" s="118">
        <f t="shared" si="4"/>
        <v>-38964343.166666657</v>
      </c>
      <c r="G41" s="118">
        <f t="shared" si="4"/>
        <v>-39084210.333333321</v>
      </c>
      <c r="H41" s="118">
        <f t="shared" si="4"/>
        <v>-39204077.499999985</v>
      </c>
      <c r="I41" s="118">
        <f t="shared" si="4"/>
        <v>-39323944.666666649</v>
      </c>
      <c r="J41" s="118">
        <f t="shared" si="4"/>
        <v>-39443811.833333313</v>
      </c>
      <c r="K41" s="118">
        <f t="shared" si="4"/>
        <v>-39563678.999999978</v>
      </c>
      <c r="L41" s="118">
        <f t="shared" si="4"/>
        <v>-39683546.166666642</v>
      </c>
      <c r="M41" s="118">
        <f t="shared" si="4"/>
        <v>-39803413.333333306</v>
      </c>
      <c r="N41" s="118">
        <f t="shared" si="4"/>
        <v>-39923280.49999997</v>
      </c>
      <c r="O41" s="118">
        <f t="shared" si="4"/>
        <v>-40043147.666666634</v>
      </c>
      <c r="P41" s="118">
        <f t="shared" si="4"/>
        <v>-40163014.833333299</v>
      </c>
      <c r="Q41" s="118">
        <f t="shared" si="4"/>
        <v>-40282881.999999963</v>
      </c>
      <c r="R41" s="118">
        <f t="shared" si="4"/>
        <v>-40402749.166666627</v>
      </c>
      <c r="S41" s="118">
        <f t="shared" si="4"/>
        <v>-40522616.333333291</v>
      </c>
      <c r="T41" s="118">
        <f t="shared" si="4"/>
        <v>-40642483.499999955</v>
      </c>
      <c r="U41" s="118">
        <f t="shared" si="4"/>
        <v>-40762350.666666619</v>
      </c>
      <c r="V41" s="118">
        <f t="shared" si="4"/>
        <v>-40882217.833333284</v>
      </c>
      <c r="W41" s="118">
        <f t="shared" si="4"/>
        <v>-41002084.999999948</v>
      </c>
      <c r="X41" s="118">
        <f t="shared" si="4"/>
        <v>-41121952.166666612</v>
      </c>
      <c r="Y41" s="118">
        <f t="shared" si="4"/>
        <v>-41241819.333333276</v>
      </c>
      <c r="Z41" s="118">
        <f t="shared" si="4"/>
        <v>-41361686.49999994</v>
      </c>
    </row>
    <row r="42" spans="1:26" s="106" customFormat="1">
      <c r="A42" s="111" t="s">
        <v>163</v>
      </c>
      <c r="B42" s="112"/>
      <c r="C42" s="112"/>
      <c r="D42" s="112"/>
      <c r="E42" s="112"/>
      <c r="F42" s="112"/>
      <c r="G42" s="112"/>
      <c r="H42" s="112"/>
      <c r="I42" s="112"/>
      <c r="J42" s="112"/>
      <c r="K42" s="112"/>
      <c r="L42" s="112"/>
      <c r="M42" s="112"/>
      <c r="N42" s="113">
        <f>+SUM(B41:N41)/13</f>
        <v>-39204077.499999985</v>
      </c>
      <c r="O42" s="112"/>
      <c r="P42" s="112"/>
      <c r="Q42" s="112"/>
      <c r="R42" s="112"/>
      <c r="S42" s="112"/>
      <c r="T42" s="112"/>
      <c r="U42" s="112"/>
      <c r="V42" s="112"/>
      <c r="W42" s="112"/>
      <c r="X42" s="112"/>
      <c r="Y42" s="112"/>
      <c r="Z42" s="114">
        <f>+SUM(N41:Z41)/13</f>
        <v>-40642483.499999955</v>
      </c>
    </row>
    <row r="44" spans="1:26" ht="18.600000000000001">
      <c r="A44" s="104" t="s">
        <v>201</v>
      </c>
      <c r="C44" s="115">
        <f>1438406/12</f>
        <v>119867.16666666667</v>
      </c>
      <c r="D44" s="115">
        <f t="shared" ref="D44:Z44" si="5">1438406/12</f>
        <v>119867.16666666667</v>
      </c>
      <c r="E44" s="115">
        <f t="shared" si="5"/>
        <v>119867.16666666667</v>
      </c>
      <c r="F44" s="115">
        <f t="shared" si="5"/>
        <v>119867.16666666667</v>
      </c>
      <c r="G44" s="115">
        <f t="shared" si="5"/>
        <v>119867.16666666667</v>
      </c>
      <c r="H44" s="115">
        <f t="shared" si="5"/>
        <v>119867.16666666667</v>
      </c>
      <c r="I44" s="115">
        <f t="shared" si="5"/>
        <v>119867.16666666667</v>
      </c>
      <c r="J44" s="115">
        <f t="shared" si="5"/>
        <v>119867.16666666667</v>
      </c>
      <c r="K44" s="115">
        <f t="shared" si="5"/>
        <v>119867.16666666667</v>
      </c>
      <c r="L44" s="115">
        <f t="shared" si="5"/>
        <v>119867.16666666667</v>
      </c>
      <c r="M44" s="115">
        <f t="shared" si="5"/>
        <v>119867.16666666667</v>
      </c>
      <c r="N44" s="115">
        <f t="shared" si="5"/>
        <v>119867.16666666667</v>
      </c>
      <c r="O44" s="115">
        <f t="shared" si="5"/>
        <v>119867.16666666667</v>
      </c>
      <c r="P44" s="115">
        <f t="shared" si="5"/>
        <v>119867.16666666667</v>
      </c>
      <c r="Q44" s="115">
        <f t="shared" si="5"/>
        <v>119867.16666666667</v>
      </c>
      <c r="R44" s="115">
        <f t="shared" si="5"/>
        <v>119867.16666666667</v>
      </c>
      <c r="S44" s="115">
        <f t="shared" si="5"/>
        <v>119867.16666666667</v>
      </c>
      <c r="T44" s="115">
        <f t="shared" si="5"/>
        <v>119867.16666666667</v>
      </c>
      <c r="U44" s="115">
        <f t="shared" si="5"/>
        <v>119867.16666666667</v>
      </c>
      <c r="V44" s="115">
        <f t="shared" si="5"/>
        <v>119867.16666666667</v>
      </c>
      <c r="W44" s="115">
        <f t="shared" si="5"/>
        <v>119867.16666666667</v>
      </c>
      <c r="X44" s="115">
        <f t="shared" si="5"/>
        <v>119867.16666666667</v>
      </c>
      <c r="Y44" s="115">
        <f t="shared" si="5"/>
        <v>119867.16666666667</v>
      </c>
      <c r="Z44" s="115">
        <f t="shared" si="5"/>
        <v>119867.16666666667</v>
      </c>
    </row>
    <row r="46" spans="1:26" ht="18.600000000000001">
      <c r="A46" s="104" t="s">
        <v>209</v>
      </c>
      <c r="B46" s="115">
        <f t="shared" ref="B46" si="6">+B36-B44</f>
        <v>0</v>
      </c>
      <c r="C46" s="119">
        <f>+C44-C37</f>
        <v>11168.916666666672</v>
      </c>
      <c r="D46" s="119">
        <f t="shared" ref="D46:Z46" si="7">+D44-D37</f>
        <v>11168.916666666672</v>
      </c>
      <c r="E46" s="119">
        <f t="shared" si="7"/>
        <v>11168.916666666672</v>
      </c>
      <c r="F46" s="119">
        <f t="shared" si="7"/>
        <v>11168.916666666672</v>
      </c>
      <c r="G46" s="119">
        <f t="shared" si="7"/>
        <v>11168.916666666672</v>
      </c>
      <c r="H46" s="119">
        <f t="shared" si="7"/>
        <v>11168.916666666672</v>
      </c>
      <c r="I46" s="119">
        <f t="shared" si="7"/>
        <v>11168.916666666672</v>
      </c>
      <c r="J46" s="119">
        <f t="shared" si="7"/>
        <v>11168.916666666672</v>
      </c>
      <c r="K46" s="119">
        <f t="shared" si="7"/>
        <v>11168.916666666672</v>
      </c>
      <c r="L46" s="119">
        <f t="shared" si="7"/>
        <v>11168.916666666672</v>
      </c>
      <c r="M46" s="119">
        <f t="shared" si="7"/>
        <v>11168.916666666672</v>
      </c>
      <c r="N46" s="119">
        <f t="shared" si="7"/>
        <v>11168.916666666672</v>
      </c>
      <c r="O46" s="119">
        <f t="shared" si="7"/>
        <v>11168.916666666672</v>
      </c>
      <c r="P46" s="119">
        <f t="shared" si="7"/>
        <v>11168.916666666672</v>
      </c>
      <c r="Q46" s="119">
        <f t="shared" si="7"/>
        <v>11168.916666666672</v>
      </c>
      <c r="R46" s="119">
        <f t="shared" si="7"/>
        <v>11168.916666666672</v>
      </c>
      <c r="S46" s="119">
        <f t="shared" si="7"/>
        <v>11168.916666666672</v>
      </c>
      <c r="T46" s="119">
        <f t="shared" si="7"/>
        <v>11168.916666666672</v>
      </c>
      <c r="U46" s="119">
        <f t="shared" si="7"/>
        <v>11168.916666666672</v>
      </c>
      <c r="V46" s="119">
        <f t="shared" si="7"/>
        <v>11168.916666666672</v>
      </c>
      <c r="W46" s="119">
        <f t="shared" si="7"/>
        <v>11168.916666666672</v>
      </c>
      <c r="X46" s="119">
        <f t="shared" si="7"/>
        <v>11168.916666666672</v>
      </c>
      <c r="Y46" s="119">
        <f t="shared" si="7"/>
        <v>11168.916666666672</v>
      </c>
      <c r="Z46" s="119">
        <f t="shared" si="7"/>
        <v>11168.916666666672</v>
      </c>
    </row>
    <row r="47" spans="1:26" ht="16.2" thickBot="1">
      <c r="A47" s="120" t="s">
        <v>207</v>
      </c>
      <c r="B47" s="115"/>
      <c r="C47" s="115"/>
      <c r="D47" s="115"/>
      <c r="E47" s="115"/>
      <c r="F47" s="115"/>
      <c r="G47" s="115"/>
      <c r="H47" s="115"/>
      <c r="I47" s="115"/>
      <c r="J47" s="115"/>
      <c r="K47" s="115"/>
      <c r="L47" s="115"/>
      <c r="M47" s="115"/>
      <c r="N47" s="121">
        <f>SUM(C46:N46)</f>
        <v>134027.00000000006</v>
      </c>
      <c r="O47" s="115"/>
      <c r="P47" s="115"/>
      <c r="Q47" s="115"/>
      <c r="R47" s="115"/>
      <c r="S47" s="115"/>
      <c r="T47" s="115"/>
      <c r="U47" s="115"/>
      <c r="V47" s="115"/>
      <c r="W47" s="115"/>
      <c r="X47" s="115"/>
      <c r="Y47" s="115"/>
      <c r="Z47" s="121">
        <f>SUM(O46:Z46)</f>
        <v>134027.00000000006</v>
      </c>
    </row>
    <row r="48" spans="1:26" ht="16.2" thickTop="1">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row>
    <row r="49" spans="1:26" ht="16.2" thickBot="1">
      <c r="A49" s="122" t="s">
        <v>170</v>
      </c>
      <c r="B49" s="115"/>
      <c r="C49" s="115"/>
      <c r="D49" s="115"/>
      <c r="E49" s="115"/>
      <c r="F49" s="115"/>
      <c r="G49" s="115"/>
      <c r="H49" s="115"/>
      <c r="I49" s="115"/>
      <c r="J49" s="115"/>
      <c r="K49" s="115"/>
      <c r="L49" s="115"/>
      <c r="M49" s="115"/>
      <c r="N49" s="123">
        <f>+N42-N35</f>
        <v>-67013.499999985099</v>
      </c>
      <c r="O49" s="115"/>
      <c r="P49" s="115"/>
      <c r="Q49" s="115"/>
      <c r="R49" s="115"/>
      <c r="S49" s="115"/>
      <c r="T49" s="115"/>
      <c r="U49" s="115"/>
      <c r="V49" s="115"/>
      <c r="W49" s="115"/>
      <c r="X49" s="115"/>
      <c r="Y49" s="115"/>
      <c r="Z49" s="123">
        <f>+Z42-Z35</f>
        <v>-201040.4999999553</v>
      </c>
    </row>
    <row r="50" spans="1:26" ht="16.2" thickTop="1"/>
    <row r="51" spans="1:26" s="124" customFormat="1" ht="16.2" thickBot="1">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row>
    <row r="52" spans="1:26">
      <c r="A52" s="106" t="s">
        <v>171</v>
      </c>
    </row>
    <row r="54" spans="1:26" ht="18.600000000000001">
      <c r="A54" s="122" t="s">
        <v>210</v>
      </c>
      <c r="C54" s="118">
        <f>+(C22+C46)</f>
        <v>-12072.833333333328</v>
      </c>
      <c r="D54" s="118">
        <f t="shared" ref="D54:Z54" si="8">+(D22+D46)</f>
        <v>-12072.833333333328</v>
      </c>
      <c r="E54" s="118">
        <f t="shared" si="8"/>
        <v>-12072.833333333328</v>
      </c>
      <c r="F54" s="118">
        <f t="shared" si="8"/>
        <v>-12072.833333333328</v>
      </c>
      <c r="G54" s="118">
        <f t="shared" si="8"/>
        <v>-12072.833333333328</v>
      </c>
      <c r="H54" s="118">
        <f t="shared" si="8"/>
        <v>-12072.833333333328</v>
      </c>
      <c r="I54" s="118">
        <f t="shared" si="8"/>
        <v>-12072.833333333328</v>
      </c>
      <c r="J54" s="118">
        <f t="shared" si="8"/>
        <v>-12072.833333333328</v>
      </c>
      <c r="K54" s="118">
        <f t="shared" si="8"/>
        <v>-12072.833333333328</v>
      </c>
      <c r="L54" s="118">
        <f t="shared" si="8"/>
        <v>-12072.833333333328</v>
      </c>
      <c r="M54" s="118">
        <f t="shared" si="8"/>
        <v>-12072.833333333328</v>
      </c>
      <c r="N54" s="118">
        <f t="shared" si="8"/>
        <v>-12072.833333333328</v>
      </c>
      <c r="O54" s="118">
        <f t="shared" si="8"/>
        <v>-12072.833333333328</v>
      </c>
      <c r="P54" s="118">
        <f t="shared" si="8"/>
        <v>-12072.833333333328</v>
      </c>
      <c r="Q54" s="118">
        <f t="shared" si="8"/>
        <v>-12072.833333333328</v>
      </c>
      <c r="R54" s="118">
        <f t="shared" si="8"/>
        <v>-12072.833333333328</v>
      </c>
      <c r="S54" s="118">
        <f t="shared" si="8"/>
        <v>-12072.833333333328</v>
      </c>
      <c r="T54" s="118">
        <f t="shared" si="8"/>
        <v>-12072.833333333328</v>
      </c>
      <c r="U54" s="118">
        <f t="shared" si="8"/>
        <v>-12072.833333333328</v>
      </c>
      <c r="V54" s="118">
        <f t="shared" si="8"/>
        <v>-12072.833333333328</v>
      </c>
      <c r="W54" s="118">
        <f t="shared" si="8"/>
        <v>-12072.833333333328</v>
      </c>
      <c r="X54" s="118">
        <f t="shared" si="8"/>
        <v>-12072.833333333328</v>
      </c>
      <c r="Y54" s="118">
        <f t="shared" si="8"/>
        <v>-12072.833333333328</v>
      </c>
      <c r="Z54" s="118">
        <f t="shared" si="8"/>
        <v>-12072.833333333328</v>
      </c>
    </row>
    <row r="55" spans="1:26" ht="16.2" thickBot="1">
      <c r="N55" s="131">
        <f>SUM(C54:N54)</f>
        <v>-144873.99999999994</v>
      </c>
      <c r="Z55" s="131">
        <f>SUM(O54:Z54)</f>
        <v>-144873.99999999994</v>
      </c>
    </row>
    <row r="56" spans="1:26" ht="16.2" thickTop="1">
      <c r="N56" s="132"/>
      <c r="Z56" s="132"/>
    </row>
    <row r="57" spans="1:26" ht="16.2" thickBot="1">
      <c r="A57" s="122" t="s">
        <v>172</v>
      </c>
      <c r="N57" s="131">
        <f>+N25+N49</f>
        <v>816172.5000000149</v>
      </c>
      <c r="Z57" s="131">
        <f>+Z25+Z49</f>
        <v>961046.5000000447</v>
      </c>
    </row>
    <row r="58" spans="1:26" ht="16.2" thickTop="1"/>
    <row r="59" spans="1:26">
      <c r="A59" s="106" t="s">
        <v>0</v>
      </c>
      <c r="N59" s="1">
        <v>0.95059518137784804</v>
      </c>
      <c r="Z59" s="1">
        <v>0.95128373722490955</v>
      </c>
    </row>
    <row r="60" spans="1:26" ht="18.600000000000001">
      <c r="A60" s="104" t="s">
        <v>204</v>
      </c>
    </row>
    <row r="61" spans="1:26">
      <c r="N61" s="105">
        <f>+N57*N59</f>
        <v>775849.64567312587</v>
      </c>
      <c r="Z61" s="105">
        <f>Z57*Z59</f>
        <v>914227.90616696153</v>
      </c>
    </row>
  </sheetData>
  <pageMargins left="0" right="0" top="0.25" bottom="0.25" header="0.25" footer="0.25"/>
  <pageSetup scale="35"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9"/>
  <sheetViews>
    <sheetView zoomScale="70" zoomScaleNormal="70" workbookViewId="0">
      <selection activeCell="A2" sqref="A2"/>
    </sheetView>
  </sheetViews>
  <sheetFormatPr defaultColWidth="9.28515625" defaultRowHeight="10.199999999999999"/>
  <cols>
    <col min="1" max="1" width="6" style="1" customWidth="1"/>
    <col min="2" max="2" width="43.7109375" style="1" customWidth="1"/>
    <col min="3" max="3" width="15.28515625" style="1" customWidth="1"/>
    <col min="4" max="4" width="16.7109375" style="1" bestFit="1" customWidth="1"/>
    <col min="5" max="5" width="17.140625" style="1" bestFit="1" customWidth="1"/>
    <col min="6" max="7" width="16.85546875" style="1" bestFit="1" customWidth="1"/>
    <col min="8" max="8" width="17.42578125" style="1" bestFit="1" customWidth="1"/>
    <col min="9" max="9" width="16.85546875" style="1" bestFit="1" customWidth="1"/>
    <col min="10" max="10" width="18" style="1" bestFit="1" customWidth="1"/>
    <col min="11" max="11" width="17.140625" style="1" bestFit="1" customWidth="1"/>
    <col min="12" max="12" width="21" style="1" customWidth="1"/>
    <col min="13" max="13" width="17.42578125" style="1" bestFit="1" customWidth="1"/>
    <col min="14" max="14" width="18" style="1" bestFit="1" customWidth="1"/>
    <col min="15" max="16" width="18.42578125" style="1" bestFit="1" customWidth="1"/>
    <col min="17" max="17" width="19.42578125" style="1" bestFit="1" customWidth="1"/>
    <col min="18" max="18" width="20.85546875" style="1" bestFit="1" customWidth="1"/>
    <col min="19" max="19" width="17.85546875" style="1" bestFit="1" customWidth="1"/>
    <col min="20" max="21" width="18.42578125" style="1" bestFit="1" customWidth="1"/>
    <col min="22" max="22" width="18" style="1" bestFit="1" customWidth="1"/>
    <col min="23" max="24" width="18.42578125" style="1" bestFit="1" customWidth="1"/>
    <col min="25" max="25" width="18" style="1" bestFit="1" customWidth="1"/>
    <col min="26" max="26" width="18.42578125" style="1" bestFit="1" customWidth="1"/>
    <col min="27" max="27" width="18" style="1" bestFit="1" customWidth="1"/>
    <col min="28" max="30" width="18.42578125" style="1" bestFit="1" customWidth="1"/>
    <col min="31" max="31" width="18" style="1" bestFit="1" customWidth="1"/>
    <col min="32" max="32" width="17.85546875" style="1" bestFit="1" customWidth="1"/>
    <col min="33" max="33" width="18.42578125" style="1" bestFit="1" customWidth="1"/>
    <col min="34" max="16384" width="9.28515625" style="1"/>
  </cols>
  <sheetData>
    <row r="1" spans="1:33">
      <c r="A1" s="221" t="s">
        <v>239</v>
      </c>
    </row>
    <row r="2" spans="1:33">
      <c r="A2" s="221" t="s">
        <v>235</v>
      </c>
    </row>
    <row r="3" spans="1:33" s="86" customFormat="1" ht="21">
      <c r="A3" s="164" t="s">
        <v>93</v>
      </c>
      <c r="B3" s="164"/>
      <c r="C3" s="85"/>
    </row>
    <row r="4" spans="1:33" s="86" customFormat="1" ht="13.8">
      <c r="A4" s="90"/>
      <c r="B4" s="90"/>
      <c r="C4" s="85"/>
      <c r="Q4" s="95">
        <v>2017</v>
      </c>
      <c r="R4" s="95">
        <v>2017</v>
      </c>
      <c r="AF4" s="95">
        <v>2018</v>
      </c>
      <c r="AG4" s="95">
        <v>2018</v>
      </c>
    </row>
    <row r="5" spans="1:33" s="86" customFormat="1" ht="13.8">
      <c r="A5" s="96" t="s">
        <v>78</v>
      </c>
      <c r="B5" s="96"/>
      <c r="C5" s="97" t="s">
        <v>79</v>
      </c>
      <c r="D5" s="97">
        <v>42705</v>
      </c>
      <c r="E5" s="97">
        <v>42736</v>
      </c>
      <c r="F5" s="97">
        <v>42767</v>
      </c>
      <c r="G5" s="97">
        <v>42795</v>
      </c>
      <c r="H5" s="97">
        <v>42826</v>
      </c>
      <c r="I5" s="97">
        <v>42856</v>
      </c>
      <c r="J5" s="97">
        <v>42887</v>
      </c>
      <c r="K5" s="97">
        <v>42917</v>
      </c>
      <c r="L5" s="97">
        <v>42948</v>
      </c>
      <c r="M5" s="97">
        <v>42979</v>
      </c>
      <c r="N5" s="97">
        <v>43009</v>
      </c>
      <c r="O5" s="97">
        <v>43040</v>
      </c>
      <c r="P5" s="97">
        <v>43070</v>
      </c>
      <c r="Q5" s="97" t="s">
        <v>41</v>
      </c>
      <c r="R5" s="82" t="s">
        <v>80</v>
      </c>
      <c r="T5" s="97">
        <v>43101</v>
      </c>
      <c r="U5" s="97">
        <v>43132</v>
      </c>
      <c r="V5" s="97">
        <v>43160</v>
      </c>
      <c r="W5" s="97">
        <v>43191</v>
      </c>
      <c r="X5" s="97">
        <v>43221</v>
      </c>
      <c r="Y5" s="97">
        <v>43252</v>
      </c>
      <c r="Z5" s="97">
        <v>43282</v>
      </c>
      <c r="AA5" s="97">
        <v>43313</v>
      </c>
      <c r="AB5" s="97">
        <v>43344</v>
      </c>
      <c r="AC5" s="97">
        <v>43374</v>
      </c>
      <c r="AD5" s="97">
        <v>43405</v>
      </c>
      <c r="AE5" s="97">
        <v>43435</v>
      </c>
      <c r="AF5" s="97" t="s">
        <v>41</v>
      </c>
      <c r="AG5" s="82" t="s">
        <v>80</v>
      </c>
    </row>
    <row r="6" spans="1:33" s="86" customFormat="1" ht="13.8">
      <c r="A6" s="90"/>
      <c r="B6" s="90"/>
      <c r="C6" s="85"/>
    </row>
    <row r="7" spans="1:33" s="86" customFormat="1" ht="13.8">
      <c r="A7" s="90" t="s">
        <v>81</v>
      </c>
      <c r="B7" s="90"/>
      <c r="C7" s="85" t="s">
        <v>8</v>
      </c>
      <c r="D7" s="85"/>
      <c r="E7" s="87">
        <v>2284008.0451277848</v>
      </c>
      <c r="F7" s="87">
        <v>2284268.1687388318</v>
      </c>
      <c r="G7" s="87">
        <v>2285836.8114720369</v>
      </c>
      <c r="H7" s="87">
        <v>2288778.5611131121</v>
      </c>
      <c r="I7" s="87">
        <v>2292017.9475066997</v>
      </c>
      <c r="J7" s="87">
        <v>2296139.7648097053</v>
      </c>
      <c r="K7" s="87">
        <v>2300481.1779170856</v>
      </c>
      <c r="L7" s="87">
        <v>2303921.2859089687</v>
      </c>
      <c r="M7" s="87">
        <v>2306654.7888465757</v>
      </c>
      <c r="N7" s="87">
        <v>2308920.2050029738</v>
      </c>
      <c r="O7" s="87">
        <v>2310590.0017779088</v>
      </c>
      <c r="P7" s="87">
        <v>2311929.6156305973</v>
      </c>
      <c r="Q7" s="87">
        <f t="shared" ref="Q7:Q13" si="0">SUM(E7:P7)</f>
        <v>27573546.373852279</v>
      </c>
      <c r="T7" s="87">
        <v>2312923.7544850735</v>
      </c>
      <c r="U7" s="87">
        <v>2313346.6944836024</v>
      </c>
      <c r="V7" s="87">
        <v>2314939.9966230053</v>
      </c>
      <c r="W7" s="87">
        <v>2320323.3839094052</v>
      </c>
      <c r="X7" s="87">
        <v>2328222.2705935109</v>
      </c>
      <c r="Y7" s="87">
        <v>2336115.2009491613</v>
      </c>
      <c r="Z7" s="87">
        <v>2343675.484249732</v>
      </c>
      <c r="AA7" s="87">
        <v>2350170.4002072467</v>
      </c>
      <c r="AB7" s="87">
        <v>2355232.9719896009</v>
      </c>
      <c r="AC7" s="87">
        <v>2359099.2421138906</v>
      </c>
      <c r="AD7" s="87">
        <v>2361867.9551887885</v>
      </c>
      <c r="AE7" s="87">
        <v>2363719.212141972</v>
      </c>
      <c r="AF7" s="87">
        <f t="shared" ref="AF7:AF12" si="1">SUM(T7:AE7)</f>
        <v>28059636.566934988</v>
      </c>
    </row>
    <row r="8" spans="1:33" s="86" customFormat="1" ht="13.8">
      <c r="A8" s="90" t="s">
        <v>82</v>
      </c>
      <c r="B8" s="90"/>
      <c r="C8" s="85" t="s">
        <v>8</v>
      </c>
      <c r="D8" s="85"/>
      <c r="E8" s="87">
        <v>13244398.943754725</v>
      </c>
      <c r="F8" s="87">
        <v>13243518.342186712</v>
      </c>
      <c r="G8" s="87">
        <v>13242738.860717054</v>
      </c>
      <c r="H8" s="87">
        <v>13247503.58597192</v>
      </c>
      <c r="I8" s="87">
        <v>13252840.868058912</v>
      </c>
      <c r="J8" s="87">
        <v>13256735.137322763</v>
      </c>
      <c r="K8" s="87">
        <v>13260305.393371707</v>
      </c>
      <c r="L8" s="87">
        <v>13260591.783537451</v>
      </c>
      <c r="M8" s="87">
        <v>13261104.101966428</v>
      </c>
      <c r="N8" s="87">
        <v>13266816.934515437</v>
      </c>
      <c r="O8" s="87">
        <v>13273231.994624222</v>
      </c>
      <c r="P8" s="87">
        <v>13282423.674565949</v>
      </c>
      <c r="Q8" s="87">
        <f t="shared" si="0"/>
        <v>159092209.62059325</v>
      </c>
      <c r="T8" s="87">
        <v>13292007.002646234</v>
      </c>
      <c r="U8" s="87">
        <v>13294239.032177247</v>
      </c>
      <c r="V8" s="87">
        <v>13295822.681603834</v>
      </c>
      <c r="W8" s="87">
        <v>13298158.293565992</v>
      </c>
      <c r="X8" s="87">
        <v>13300388.251473531</v>
      </c>
      <c r="Y8" s="87">
        <v>13301165.748281963</v>
      </c>
      <c r="Z8" s="87">
        <v>13301273.534859871</v>
      </c>
      <c r="AA8" s="87">
        <v>13300907.036399616</v>
      </c>
      <c r="AB8" s="87">
        <v>13301160.731064435</v>
      </c>
      <c r="AC8" s="87">
        <v>13302220.808064921</v>
      </c>
      <c r="AD8" s="87">
        <v>13302939.329916954</v>
      </c>
      <c r="AE8" s="87">
        <v>13303033.048823694</v>
      </c>
      <c r="AF8" s="87">
        <f t="shared" si="1"/>
        <v>159593315.49887827</v>
      </c>
    </row>
    <row r="9" spans="1:33" s="86" customFormat="1" ht="13.8">
      <c r="A9" s="90" t="s">
        <v>83</v>
      </c>
      <c r="B9" s="90"/>
      <c r="C9" s="85" t="s">
        <v>8</v>
      </c>
      <c r="D9" s="85"/>
      <c r="E9" s="87">
        <v>4275486.7638934832</v>
      </c>
      <c r="F9" s="87">
        <v>4255246.9191020457</v>
      </c>
      <c r="G9" s="87">
        <v>4272530.6469190074</v>
      </c>
      <c r="H9" s="87">
        <v>4288668.7606085567</v>
      </c>
      <c r="I9" s="87">
        <v>4322485.0335444761</v>
      </c>
      <c r="J9" s="87">
        <v>4358379.3884579102</v>
      </c>
      <c r="K9" s="87">
        <v>4357978.8256091587</v>
      </c>
      <c r="L9" s="87">
        <v>4346246.4682783764</v>
      </c>
      <c r="M9" s="87">
        <v>4334015.1639632834</v>
      </c>
      <c r="N9" s="87">
        <v>4325401.924045912</v>
      </c>
      <c r="O9" s="87">
        <v>4314766.734185908</v>
      </c>
      <c r="P9" s="87">
        <v>4335074.6408363879</v>
      </c>
      <c r="Q9" s="87">
        <f t="shared" si="0"/>
        <v>51786281.26944451</v>
      </c>
      <c r="T9" s="87">
        <v>4348755.9457014836</v>
      </c>
      <c r="U9" s="87">
        <v>4351424.6224946044</v>
      </c>
      <c r="V9" s="87">
        <v>4345457.6430951953</v>
      </c>
      <c r="W9" s="87">
        <v>4326583.2316819467</v>
      </c>
      <c r="X9" s="87">
        <v>4328631.8130050926</v>
      </c>
      <c r="Y9" s="87">
        <v>4321671.2310133101</v>
      </c>
      <c r="Z9" s="87">
        <v>4315881.2183874678</v>
      </c>
      <c r="AA9" s="87">
        <v>4314805.7176910769</v>
      </c>
      <c r="AB9" s="87">
        <v>4317737.7073299401</v>
      </c>
      <c r="AC9" s="87">
        <v>4326022.2379818019</v>
      </c>
      <c r="AD9" s="87">
        <v>4315448.1308359569</v>
      </c>
      <c r="AE9" s="87">
        <v>4311521.3980886387</v>
      </c>
      <c r="AF9" s="87">
        <f t="shared" si="1"/>
        <v>51923940.897306524</v>
      </c>
    </row>
    <row r="10" spans="1:33" s="86" customFormat="1" ht="13.8">
      <c r="A10" s="90" t="s">
        <v>84</v>
      </c>
      <c r="B10" s="90"/>
      <c r="C10" s="85" t="s">
        <v>8</v>
      </c>
      <c r="D10" s="85"/>
      <c r="E10" s="87">
        <v>-612361.75671827898</v>
      </c>
      <c r="F10" s="87">
        <v>-621436.65273079905</v>
      </c>
      <c r="G10" s="87">
        <v>-629783.50447163708</v>
      </c>
      <c r="H10" s="87">
        <v>-638286.39344509807</v>
      </c>
      <c r="I10" s="87">
        <v>-646464.5021015536</v>
      </c>
      <c r="J10" s="87">
        <v>-654129.62658173707</v>
      </c>
      <c r="K10" s="87">
        <v>-661359.52595063311</v>
      </c>
      <c r="L10" s="87">
        <v>-668473.99421077571</v>
      </c>
      <c r="M10" s="87">
        <v>-675529.31060460489</v>
      </c>
      <c r="N10" s="87">
        <v>-682375.67772671918</v>
      </c>
      <c r="O10" s="87">
        <v>-689261.77421193209</v>
      </c>
      <c r="P10" s="87">
        <v>-716958.79131859099</v>
      </c>
      <c r="Q10" s="87">
        <f t="shared" si="0"/>
        <v>-7896421.5100723598</v>
      </c>
      <c r="T10" s="87">
        <v>-744529.78610181739</v>
      </c>
      <c r="U10" s="87">
        <v>-751429.52015084913</v>
      </c>
      <c r="V10" s="87">
        <v>-758688.36745880742</v>
      </c>
      <c r="W10" s="87">
        <v>-766087.08808980219</v>
      </c>
      <c r="X10" s="87">
        <v>-799240.79025735089</v>
      </c>
      <c r="Y10" s="87">
        <v>-838577.26250413177</v>
      </c>
      <c r="Z10" s="87">
        <v>-851729.23207042541</v>
      </c>
      <c r="AA10" s="87">
        <v>-858320.06394273601</v>
      </c>
      <c r="AB10" s="87">
        <v>-864755.42515640275</v>
      </c>
      <c r="AC10" s="87">
        <v>-871071.55089204747</v>
      </c>
      <c r="AD10" s="87">
        <v>-877636.38401762932</v>
      </c>
      <c r="AE10" s="87">
        <v>-891641.14731917623</v>
      </c>
      <c r="AF10" s="87">
        <f t="shared" si="1"/>
        <v>-9873706.6179611757</v>
      </c>
    </row>
    <row r="11" spans="1:33" s="86" customFormat="1" ht="13.8">
      <c r="A11" s="90" t="s">
        <v>85</v>
      </c>
      <c r="B11" s="90"/>
      <c r="C11" s="85" t="s">
        <v>8</v>
      </c>
      <c r="D11" s="85"/>
      <c r="E11" s="87">
        <v>-1951465.2746081746</v>
      </c>
      <c r="F11" s="87">
        <v>-1930219.9835355864</v>
      </c>
      <c r="G11" s="87">
        <v>-1908021.8168800999</v>
      </c>
      <c r="H11" s="87">
        <v>-1884802.8723920914</v>
      </c>
      <c r="I11" s="87">
        <v>-1860590.7605954271</v>
      </c>
      <c r="J11" s="87">
        <v>-1837151.0874657072</v>
      </c>
      <c r="K11" s="87">
        <v>-1813732.1680041971</v>
      </c>
      <c r="L11" s="87">
        <v>-1788735.5280830611</v>
      </c>
      <c r="M11" s="87">
        <v>-1763142.7453287374</v>
      </c>
      <c r="N11" s="87">
        <v>-1737425.2788059737</v>
      </c>
      <c r="O11" s="87">
        <v>-1712098.8197203302</v>
      </c>
      <c r="P11" s="87">
        <v>-1687928.8776697232</v>
      </c>
      <c r="Q11" s="87">
        <f t="shared" si="0"/>
        <v>-21875315.213089112</v>
      </c>
      <c r="T11" s="87">
        <v>-1664800.2530761031</v>
      </c>
      <c r="U11" s="87">
        <v>-1641365.6326657124</v>
      </c>
      <c r="V11" s="87">
        <v>-1616714.3433627607</v>
      </c>
      <c r="W11" s="87">
        <v>-1590627.1063313112</v>
      </c>
      <c r="X11" s="87">
        <v>-1563536.1483127959</v>
      </c>
      <c r="Y11" s="87">
        <v>-1536329.6788485975</v>
      </c>
      <c r="Z11" s="87">
        <v>-1509706.467735562</v>
      </c>
      <c r="AA11" s="87">
        <v>-1483099.872806303</v>
      </c>
      <c r="AB11" s="87">
        <v>-1455787.2347394316</v>
      </c>
      <c r="AC11" s="87">
        <v>-1428018.9339619398</v>
      </c>
      <c r="AD11" s="87">
        <v>-1400695.1944915312</v>
      </c>
      <c r="AE11" s="87">
        <v>-1374748.9704121351</v>
      </c>
      <c r="AF11" s="87">
        <f t="shared" si="1"/>
        <v>-18265429.836744186</v>
      </c>
    </row>
    <row r="12" spans="1:33" s="86" customFormat="1" ht="13.8">
      <c r="A12" s="90" t="s">
        <v>86</v>
      </c>
      <c r="B12" s="90"/>
      <c r="C12" s="85" t="s">
        <v>8</v>
      </c>
      <c r="D12" s="85"/>
      <c r="E12" s="88">
        <v>-224999.27030154766</v>
      </c>
      <c r="F12" s="88">
        <v>-224345.86764372897</v>
      </c>
      <c r="G12" s="88">
        <v>-223617.29270381897</v>
      </c>
      <c r="H12" s="88">
        <v>-222871.81744999596</v>
      </c>
      <c r="I12" s="88">
        <v>-222155.35763006323</v>
      </c>
      <c r="J12" s="88">
        <v>-221493.4020873867</v>
      </c>
      <c r="K12" s="88">
        <v>-220899.94192110747</v>
      </c>
      <c r="L12" s="88">
        <v>-220334.30697680858</v>
      </c>
      <c r="M12" s="88">
        <v>-219776.29483016866</v>
      </c>
      <c r="N12" s="88">
        <v>-219265.28348475031</v>
      </c>
      <c r="O12" s="88">
        <v>-218847.9366025957</v>
      </c>
      <c r="P12" s="88">
        <v>-218542.85046757737</v>
      </c>
      <c r="Q12" s="88">
        <f t="shared" si="0"/>
        <v>-2657149.62209955</v>
      </c>
      <c r="T12" s="89">
        <v>-218204.51897989813</v>
      </c>
      <c r="U12" s="89">
        <v>-217711.03670552501</v>
      </c>
      <c r="V12" s="89">
        <v>-217106.63175018237</v>
      </c>
      <c r="W12" s="89">
        <v>-216426.11895626283</v>
      </c>
      <c r="X12" s="89">
        <v>-215690.05969191348</v>
      </c>
      <c r="Y12" s="89">
        <v>-214911.96048187799</v>
      </c>
      <c r="Z12" s="89">
        <v>-214106.53696754534</v>
      </c>
      <c r="AA12" s="89">
        <v>-213287.06028373208</v>
      </c>
      <c r="AB12" s="89">
        <v>-212464.94698513453</v>
      </c>
      <c r="AC12" s="89">
        <v>-211648.13629267647</v>
      </c>
      <c r="AD12" s="89">
        <v>-210838.41707085527</v>
      </c>
      <c r="AE12" s="89">
        <v>-210034.22138735859</v>
      </c>
      <c r="AF12" s="88">
        <f t="shared" si="1"/>
        <v>-2572429.6455529621</v>
      </c>
    </row>
    <row r="13" spans="1:33" s="86" customFormat="1" ht="13.8">
      <c r="A13" s="90" t="s">
        <v>41</v>
      </c>
      <c r="B13" s="90"/>
      <c r="C13" s="85"/>
      <c r="D13" s="91">
        <v>0</v>
      </c>
      <c r="E13" s="87">
        <f t="shared" ref="E13:P13" si="2">SUM(E7:E12)</f>
        <v>17015067.451147992</v>
      </c>
      <c r="F13" s="87">
        <f t="shared" si="2"/>
        <v>17007030.926117472</v>
      </c>
      <c r="G13" s="87">
        <f t="shared" si="2"/>
        <v>17039683.705052543</v>
      </c>
      <c r="H13" s="87">
        <f t="shared" si="2"/>
        <v>17078989.824406404</v>
      </c>
      <c r="I13" s="87">
        <f t="shared" si="2"/>
        <v>17138133.228783045</v>
      </c>
      <c r="J13" s="87">
        <f t="shared" si="2"/>
        <v>17198480.17445555</v>
      </c>
      <c r="K13" s="87">
        <f t="shared" si="2"/>
        <v>17222773.761022013</v>
      </c>
      <c r="L13" s="87">
        <f t="shared" si="2"/>
        <v>17233215.708454151</v>
      </c>
      <c r="M13" s="87">
        <f t="shared" si="2"/>
        <v>17243325.704012778</v>
      </c>
      <c r="N13" s="87">
        <f t="shared" si="2"/>
        <v>17262072.823546879</v>
      </c>
      <c r="O13" s="87">
        <f t="shared" si="2"/>
        <v>17278380.200053178</v>
      </c>
      <c r="P13" s="87">
        <f t="shared" si="2"/>
        <v>17305997.411577042</v>
      </c>
      <c r="Q13" s="87">
        <f t="shared" si="0"/>
        <v>206023150.91862908</v>
      </c>
      <c r="T13" s="87">
        <f t="shared" ref="T13:AF13" si="3">SUM(T7:T12)</f>
        <v>17326152.144674972</v>
      </c>
      <c r="U13" s="87">
        <f t="shared" si="3"/>
        <v>17348504.159633372</v>
      </c>
      <c r="V13" s="87">
        <f t="shared" si="3"/>
        <v>17363710.978750285</v>
      </c>
      <c r="W13" s="87">
        <f t="shared" si="3"/>
        <v>17371924.595779967</v>
      </c>
      <c r="X13" s="87">
        <f t="shared" si="3"/>
        <v>17378775.336810075</v>
      </c>
      <c r="Y13" s="87">
        <f t="shared" si="3"/>
        <v>17369133.278409828</v>
      </c>
      <c r="Z13" s="87">
        <f t="shared" si="3"/>
        <v>17385288.000723537</v>
      </c>
      <c r="AA13" s="87">
        <f t="shared" si="3"/>
        <v>17411176.157265168</v>
      </c>
      <c r="AB13" s="87">
        <f t="shared" si="3"/>
        <v>17441123.80350301</v>
      </c>
      <c r="AC13" s="87">
        <f t="shared" si="3"/>
        <v>17476603.667013951</v>
      </c>
      <c r="AD13" s="87">
        <f t="shared" si="3"/>
        <v>17491085.420361686</v>
      </c>
      <c r="AE13" s="87">
        <f t="shared" si="3"/>
        <v>17501849.319935635</v>
      </c>
      <c r="AF13" s="87">
        <f t="shared" si="3"/>
        <v>208865326.86286145</v>
      </c>
    </row>
    <row r="14" spans="1:33" s="86" customFormat="1" ht="13.8">
      <c r="A14" s="90"/>
      <c r="B14" s="90"/>
      <c r="C14" s="85"/>
      <c r="D14" s="85"/>
      <c r="Q14" s="92"/>
      <c r="AF14" s="92"/>
    </row>
    <row r="15" spans="1:33" s="86" customFormat="1" ht="13.8">
      <c r="A15" s="90"/>
      <c r="B15" s="90"/>
      <c r="C15" s="85"/>
      <c r="E15" s="93"/>
      <c r="F15" s="93"/>
      <c r="G15" s="93"/>
      <c r="H15" s="93"/>
      <c r="I15" s="93"/>
      <c r="J15" s="93"/>
      <c r="K15" s="93"/>
      <c r="L15" s="93"/>
      <c r="M15" s="93"/>
      <c r="N15" s="93"/>
      <c r="O15" s="93"/>
      <c r="P15" s="93"/>
      <c r="Q15" s="85"/>
      <c r="R15" s="98"/>
      <c r="T15" s="93"/>
      <c r="U15" s="93"/>
      <c r="V15" s="93"/>
      <c r="W15" s="93"/>
      <c r="X15" s="93"/>
      <c r="Y15" s="93"/>
      <c r="Z15" s="93"/>
      <c r="AA15" s="93"/>
      <c r="AB15" s="93"/>
      <c r="AC15" s="93"/>
      <c r="AD15" s="93"/>
      <c r="AE15" s="93"/>
      <c r="AF15" s="85"/>
      <c r="AG15" s="87"/>
    </row>
    <row r="16" spans="1:33" s="86" customFormat="1" ht="13.8">
      <c r="A16" s="90" t="s">
        <v>87</v>
      </c>
      <c r="B16" s="90"/>
      <c r="C16" s="85" t="s">
        <v>7</v>
      </c>
      <c r="E16" s="93">
        <f t="shared" ref="E16:E21" si="4">-E7</f>
        <v>-2284008.0451277848</v>
      </c>
      <c r="F16" s="93">
        <f t="shared" ref="F16:P16" si="5">E16-F7</f>
        <v>-4568276.2138666166</v>
      </c>
      <c r="G16" s="93">
        <f t="shared" si="5"/>
        <v>-6854113.0253386535</v>
      </c>
      <c r="H16" s="93">
        <f t="shared" si="5"/>
        <v>-9142891.5864517651</v>
      </c>
      <c r="I16" s="93">
        <f t="shared" si="5"/>
        <v>-11434909.533958465</v>
      </c>
      <c r="J16" s="93">
        <f t="shared" si="5"/>
        <v>-13731049.29876817</v>
      </c>
      <c r="K16" s="93">
        <f t="shared" si="5"/>
        <v>-16031530.476685256</v>
      </c>
      <c r="L16" s="93">
        <f t="shared" si="5"/>
        <v>-18335451.762594223</v>
      </c>
      <c r="M16" s="93">
        <f t="shared" si="5"/>
        <v>-20642106.551440798</v>
      </c>
      <c r="N16" s="93">
        <f t="shared" si="5"/>
        <v>-22951026.756443772</v>
      </c>
      <c r="O16" s="93">
        <f t="shared" si="5"/>
        <v>-25261616.758221682</v>
      </c>
      <c r="P16" s="93">
        <f t="shared" si="5"/>
        <v>-27573546.373852279</v>
      </c>
      <c r="Q16" s="85"/>
      <c r="R16" s="87">
        <f>SUM(D16:P16)/13</f>
        <v>-13754655.875596114</v>
      </c>
      <c r="T16" s="87">
        <f t="shared" ref="T16:T21" si="6">P16-T7</f>
        <v>-29886470.128337353</v>
      </c>
      <c r="U16" s="87">
        <f t="shared" ref="U16:AE16" si="7">T16-U7</f>
        <v>-32199816.822820954</v>
      </c>
      <c r="V16" s="87">
        <f t="shared" si="7"/>
        <v>-34514756.819443956</v>
      </c>
      <c r="W16" s="87">
        <f t="shared" si="7"/>
        <v>-36835080.20335336</v>
      </c>
      <c r="X16" s="87">
        <f t="shared" si="7"/>
        <v>-39163302.473946869</v>
      </c>
      <c r="Y16" s="87">
        <f t="shared" si="7"/>
        <v>-41499417.674896032</v>
      </c>
      <c r="Z16" s="87">
        <f t="shared" si="7"/>
        <v>-43843093.159145765</v>
      </c>
      <c r="AA16" s="87">
        <f t="shared" si="7"/>
        <v>-46193263.559353009</v>
      </c>
      <c r="AB16" s="87">
        <f t="shared" si="7"/>
        <v>-48548496.531342611</v>
      </c>
      <c r="AC16" s="87">
        <f t="shared" si="7"/>
        <v>-50907595.773456499</v>
      </c>
      <c r="AD16" s="87">
        <f t="shared" si="7"/>
        <v>-53269463.728645287</v>
      </c>
      <c r="AE16" s="87">
        <f t="shared" si="7"/>
        <v>-55633182.940787256</v>
      </c>
      <c r="AF16" s="85"/>
      <c r="AG16" s="87">
        <f t="shared" ref="AG16:AG21" si="8">(P16+SUM(T16:AE16))/13</f>
        <v>-41543652.783798561</v>
      </c>
    </row>
    <row r="17" spans="1:33" s="86" customFormat="1" ht="13.8">
      <c r="A17" s="90" t="s">
        <v>88</v>
      </c>
      <c r="B17" s="90"/>
      <c r="C17" s="85" t="s">
        <v>7</v>
      </c>
      <c r="E17" s="93">
        <f t="shared" si="4"/>
        <v>-13244398.943754725</v>
      </c>
      <c r="F17" s="93">
        <f t="shared" ref="F17:P17" si="9">E17-F8</f>
        <v>-26487917.285941437</v>
      </c>
      <c r="G17" s="93">
        <f t="shared" si="9"/>
        <v>-39730656.146658495</v>
      </c>
      <c r="H17" s="93">
        <f t="shared" si="9"/>
        <v>-52978159.732630417</v>
      </c>
      <c r="I17" s="93">
        <f t="shared" si="9"/>
        <v>-66231000.600689329</v>
      </c>
      <c r="J17" s="93">
        <f t="shared" si="9"/>
        <v>-79487735.73801209</v>
      </c>
      <c r="K17" s="93">
        <f t="shared" si="9"/>
        <v>-92748041.131383792</v>
      </c>
      <c r="L17" s="93">
        <f t="shared" si="9"/>
        <v>-106008632.91492124</v>
      </c>
      <c r="M17" s="93">
        <f t="shared" si="9"/>
        <v>-119269737.01688766</v>
      </c>
      <c r="N17" s="93">
        <f t="shared" si="9"/>
        <v>-132536553.9514031</v>
      </c>
      <c r="O17" s="93">
        <f t="shared" si="9"/>
        <v>-145809785.94602731</v>
      </c>
      <c r="P17" s="93">
        <f t="shared" si="9"/>
        <v>-159092209.62059325</v>
      </c>
      <c r="Q17" s="85"/>
      <c r="R17" s="87">
        <f t="shared" ref="R17:R22" si="10">SUM(D17:P17)/13</f>
        <v>-79509602.232992515</v>
      </c>
      <c r="T17" s="87">
        <f t="shared" si="6"/>
        <v>-172384216.62323949</v>
      </c>
      <c r="U17" s="87">
        <f t="shared" ref="U17:AE17" si="11">T17-U8</f>
        <v>-185678455.65541673</v>
      </c>
      <c r="V17" s="87">
        <f t="shared" si="11"/>
        <v>-198974278.33702058</v>
      </c>
      <c r="W17" s="87">
        <f t="shared" si="11"/>
        <v>-212272436.63058656</v>
      </c>
      <c r="X17" s="87">
        <f t="shared" si="11"/>
        <v>-225572824.88206011</v>
      </c>
      <c r="Y17" s="87">
        <f t="shared" si="11"/>
        <v>-238873990.63034207</v>
      </c>
      <c r="Z17" s="87">
        <f t="shared" si="11"/>
        <v>-252175264.16520193</v>
      </c>
      <c r="AA17" s="87">
        <f t="shared" si="11"/>
        <v>-265476171.20160154</v>
      </c>
      <c r="AB17" s="87">
        <f t="shared" si="11"/>
        <v>-278777331.93266594</v>
      </c>
      <c r="AC17" s="87">
        <f t="shared" si="11"/>
        <v>-292079552.74073088</v>
      </c>
      <c r="AD17" s="87">
        <f t="shared" si="11"/>
        <v>-305382492.07064784</v>
      </c>
      <c r="AE17" s="87">
        <f t="shared" si="11"/>
        <v>-318685525.11947155</v>
      </c>
      <c r="AF17" s="85"/>
      <c r="AG17" s="87">
        <f t="shared" si="8"/>
        <v>-238878826.89304447</v>
      </c>
    </row>
    <row r="18" spans="1:33" s="86" customFormat="1" ht="13.8">
      <c r="A18" s="90" t="s">
        <v>89</v>
      </c>
      <c r="B18" s="90"/>
      <c r="C18" s="85" t="s">
        <v>7</v>
      </c>
      <c r="E18" s="93">
        <f t="shared" si="4"/>
        <v>-4275486.7638934832</v>
      </c>
      <c r="F18" s="93">
        <f t="shared" ref="F18:P18" si="12">E18-F9</f>
        <v>-8530733.682995528</v>
      </c>
      <c r="G18" s="93">
        <f t="shared" si="12"/>
        <v>-12803264.329914536</v>
      </c>
      <c r="H18" s="93">
        <f t="shared" si="12"/>
        <v>-17091933.090523094</v>
      </c>
      <c r="I18" s="93">
        <f t="shared" si="12"/>
        <v>-21414418.124067571</v>
      </c>
      <c r="J18" s="93">
        <f t="shared" si="12"/>
        <v>-25772797.51252548</v>
      </c>
      <c r="K18" s="93">
        <f t="shared" si="12"/>
        <v>-30130776.338134639</v>
      </c>
      <c r="L18" s="93">
        <f t="shared" si="12"/>
        <v>-34477022.806413017</v>
      </c>
      <c r="M18" s="93">
        <f t="shared" si="12"/>
        <v>-38811037.970376298</v>
      </c>
      <c r="N18" s="93">
        <f t="shared" si="12"/>
        <v>-43136439.894422211</v>
      </c>
      <c r="O18" s="93">
        <f t="shared" si="12"/>
        <v>-47451206.628608122</v>
      </c>
      <c r="P18" s="93">
        <f t="shared" si="12"/>
        <v>-51786281.26944451</v>
      </c>
      <c r="Q18" s="85"/>
      <c r="R18" s="87">
        <f t="shared" si="10"/>
        <v>-25821646.031639889</v>
      </c>
      <c r="T18" s="87">
        <f t="shared" si="6"/>
        <v>-56135037.21514599</v>
      </c>
      <c r="U18" s="87">
        <f t="shared" ref="U18:AE18" si="13">T18-U9</f>
        <v>-60486461.837640598</v>
      </c>
      <c r="V18" s="87">
        <f t="shared" si="13"/>
        <v>-64831919.480735794</v>
      </c>
      <c r="W18" s="87">
        <f t="shared" si="13"/>
        <v>-69158502.712417737</v>
      </c>
      <c r="X18" s="87">
        <f t="shared" si="13"/>
        <v>-73487134.525422826</v>
      </c>
      <c r="Y18" s="87">
        <f t="shared" si="13"/>
        <v>-77808805.756436139</v>
      </c>
      <c r="Z18" s="87">
        <f t="shared" si="13"/>
        <v>-82124686.974823609</v>
      </c>
      <c r="AA18" s="87">
        <f t="shared" si="13"/>
        <v>-86439492.692514688</v>
      </c>
      <c r="AB18" s="87">
        <f t="shared" si="13"/>
        <v>-90757230.399844632</v>
      </c>
      <c r="AC18" s="87">
        <f t="shared" si="13"/>
        <v>-95083252.637826428</v>
      </c>
      <c r="AD18" s="87">
        <f t="shared" si="13"/>
        <v>-99398700.768662378</v>
      </c>
      <c r="AE18" s="87">
        <f t="shared" si="13"/>
        <v>-103710222.16675101</v>
      </c>
      <c r="AF18" s="85"/>
      <c r="AG18" s="87">
        <f t="shared" si="8"/>
        <v>-77785209.879820481</v>
      </c>
    </row>
    <row r="19" spans="1:33" s="86" customFormat="1" ht="13.8">
      <c r="A19" s="90" t="s">
        <v>90</v>
      </c>
      <c r="B19" s="90"/>
      <c r="C19" s="85" t="s">
        <v>7</v>
      </c>
      <c r="E19" s="93">
        <f t="shared" si="4"/>
        <v>612361.75671827898</v>
      </c>
      <c r="F19" s="93">
        <f t="shared" ref="F19:P19" si="14">E19-F10</f>
        <v>1233798.4094490781</v>
      </c>
      <c r="G19" s="93">
        <f t="shared" si="14"/>
        <v>1863581.9139207152</v>
      </c>
      <c r="H19" s="93">
        <f t="shared" si="14"/>
        <v>2501868.3073658133</v>
      </c>
      <c r="I19" s="93">
        <f t="shared" si="14"/>
        <v>3148332.8094673669</v>
      </c>
      <c r="J19" s="93">
        <f t="shared" si="14"/>
        <v>3802462.4360491037</v>
      </c>
      <c r="K19" s="93">
        <f t="shared" si="14"/>
        <v>4463821.9619997367</v>
      </c>
      <c r="L19" s="93">
        <f t="shared" si="14"/>
        <v>5132295.9562105127</v>
      </c>
      <c r="M19" s="93">
        <f t="shared" si="14"/>
        <v>5807825.2668151176</v>
      </c>
      <c r="N19" s="93">
        <f t="shared" si="14"/>
        <v>6490200.9445418371</v>
      </c>
      <c r="O19" s="93">
        <f t="shared" si="14"/>
        <v>7179462.7187537691</v>
      </c>
      <c r="P19" s="93">
        <f t="shared" si="14"/>
        <v>7896421.5100723598</v>
      </c>
      <c r="Q19" s="85"/>
      <c r="R19" s="87">
        <f t="shared" si="10"/>
        <v>3856341.0762587455</v>
      </c>
      <c r="T19" s="87">
        <f t="shared" si="6"/>
        <v>8640951.2961741779</v>
      </c>
      <c r="U19" s="87">
        <f t="shared" ref="U19:AE19" si="15">T19-U10</f>
        <v>9392380.8163250275</v>
      </c>
      <c r="V19" s="87">
        <f t="shared" si="15"/>
        <v>10151069.183783835</v>
      </c>
      <c r="W19" s="87">
        <f t="shared" si="15"/>
        <v>10917156.271873636</v>
      </c>
      <c r="X19" s="87">
        <f t="shared" si="15"/>
        <v>11716397.062130988</v>
      </c>
      <c r="Y19" s="87">
        <f t="shared" si="15"/>
        <v>12554974.32463512</v>
      </c>
      <c r="Z19" s="87">
        <f t="shared" si="15"/>
        <v>13406703.556705546</v>
      </c>
      <c r="AA19" s="87">
        <f t="shared" si="15"/>
        <v>14265023.620648282</v>
      </c>
      <c r="AB19" s="87">
        <f t="shared" si="15"/>
        <v>15129779.045804685</v>
      </c>
      <c r="AC19" s="87">
        <f t="shared" si="15"/>
        <v>16000850.596696733</v>
      </c>
      <c r="AD19" s="87">
        <f t="shared" si="15"/>
        <v>16878486.980714362</v>
      </c>
      <c r="AE19" s="87">
        <f t="shared" si="15"/>
        <v>17770128.128033537</v>
      </c>
      <c r="AF19" s="85"/>
      <c r="AG19" s="87">
        <f t="shared" si="8"/>
        <v>12670794.030276792</v>
      </c>
    </row>
    <row r="20" spans="1:33" s="86" customFormat="1" ht="13.8">
      <c r="A20" s="90" t="s">
        <v>91</v>
      </c>
      <c r="B20" s="90"/>
      <c r="C20" s="85" t="s">
        <v>7</v>
      </c>
      <c r="E20" s="93">
        <f t="shared" si="4"/>
        <v>1951465.2746081746</v>
      </c>
      <c r="F20" s="93">
        <f t="shared" ref="F20:P20" si="16">E20-F11</f>
        <v>3881685.2581437612</v>
      </c>
      <c r="G20" s="93">
        <f t="shared" si="16"/>
        <v>5789707.0750238616</v>
      </c>
      <c r="H20" s="93">
        <f t="shared" si="16"/>
        <v>7674509.9474159535</v>
      </c>
      <c r="I20" s="93">
        <f t="shared" si="16"/>
        <v>9535100.7080113813</v>
      </c>
      <c r="J20" s="93">
        <f t="shared" si="16"/>
        <v>11372251.795477089</v>
      </c>
      <c r="K20" s="93">
        <f t="shared" si="16"/>
        <v>13185983.963481285</v>
      </c>
      <c r="L20" s="93">
        <f t="shared" si="16"/>
        <v>14974719.491564346</v>
      </c>
      <c r="M20" s="93">
        <f t="shared" si="16"/>
        <v>16737862.236893084</v>
      </c>
      <c r="N20" s="93">
        <f t="shared" si="16"/>
        <v>18475287.515699059</v>
      </c>
      <c r="O20" s="93">
        <f t="shared" si="16"/>
        <v>20187386.33541939</v>
      </c>
      <c r="P20" s="93">
        <f t="shared" si="16"/>
        <v>21875315.213089112</v>
      </c>
      <c r="Q20" s="85"/>
      <c r="R20" s="87">
        <f t="shared" si="10"/>
        <v>11203174.985755883</v>
      </c>
      <c r="T20" s="87">
        <f t="shared" si="6"/>
        <v>23540115.466165215</v>
      </c>
      <c r="U20" s="87">
        <f t="shared" ref="U20:AE20" si="17">T20-U11</f>
        <v>25181481.098830927</v>
      </c>
      <c r="V20" s="87">
        <f t="shared" si="17"/>
        <v>26798195.442193687</v>
      </c>
      <c r="W20" s="87">
        <f t="shared" si="17"/>
        <v>28388822.548524998</v>
      </c>
      <c r="X20" s="87">
        <f t="shared" si="17"/>
        <v>29952358.696837794</v>
      </c>
      <c r="Y20" s="87">
        <f t="shared" si="17"/>
        <v>31488688.375686392</v>
      </c>
      <c r="Z20" s="87">
        <f t="shared" si="17"/>
        <v>32998394.843421955</v>
      </c>
      <c r="AA20" s="87">
        <f t="shared" si="17"/>
        <v>34481494.716228254</v>
      </c>
      <c r="AB20" s="87">
        <f t="shared" si="17"/>
        <v>35937281.950967684</v>
      </c>
      <c r="AC20" s="87">
        <f t="shared" si="17"/>
        <v>37365300.884929627</v>
      </c>
      <c r="AD20" s="87">
        <f t="shared" si="17"/>
        <v>38765996.079421155</v>
      </c>
      <c r="AE20" s="87">
        <f t="shared" si="17"/>
        <v>40140745.04983329</v>
      </c>
      <c r="AF20" s="85"/>
      <c r="AG20" s="87">
        <f t="shared" si="8"/>
        <v>31301091.566625394</v>
      </c>
    </row>
    <row r="21" spans="1:33" s="86" customFormat="1" ht="13.8">
      <c r="A21" s="90" t="s">
        <v>92</v>
      </c>
      <c r="B21" s="90"/>
      <c r="C21" s="85" t="s">
        <v>7</v>
      </c>
      <c r="E21" s="88">
        <f t="shared" si="4"/>
        <v>224999.27030154766</v>
      </c>
      <c r="F21" s="88">
        <f t="shared" ref="F21:P21" si="18">E21-F12</f>
        <v>449345.13794527663</v>
      </c>
      <c r="G21" s="88">
        <f t="shared" si="18"/>
        <v>672962.43064909556</v>
      </c>
      <c r="H21" s="88">
        <f t="shared" si="18"/>
        <v>895834.24809909146</v>
      </c>
      <c r="I21" s="88">
        <f t="shared" si="18"/>
        <v>1117989.6057291548</v>
      </c>
      <c r="J21" s="88">
        <f t="shared" si="18"/>
        <v>1339483.0078165415</v>
      </c>
      <c r="K21" s="88">
        <f t="shared" si="18"/>
        <v>1560382.9497376489</v>
      </c>
      <c r="L21" s="88">
        <f t="shared" si="18"/>
        <v>1780717.2567144576</v>
      </c>
      <c r="M21" s="88">
        <f t="shared" si="18"/>
        <v>2000493.5515446262</v>
      </c>
      <c r="N21" s="88">
        <f t="shared" si="18"/>
        <v>2219758.8350293767</v>
      </c>
      <c r="O21" s="88">
        <f t="shared" si="18"/>
        <v>2438606.7716319724</v>
      </c>
      <c r="P21" s="88">
        <f t="shared" si="18"/>
        <v>2657149.62209955</v>
      </c>
      <c r="Q21" s="99"/>
      <c r="R21" s="88">
        <f t="shared" si="10"/>
        <v>1335209.4374844877</v>
      </c>
      <c r="T21" s="89">
        <f t="shared" si="6"/>
        <v>2875354.1410794482</v>
      </c>
      <c r="U21" s="89">
        <f t="shared" ref="U21:AE21" si="19">T21-U12</f>
        <v>3093065.1777849733</v>
      </c>
      <c r="V21" s="89">
        <f t="shared" si="19"/>
        <v>3310171.8095351555</v>
      </c>
      <c r="W21" s="89">
        <f t="shared" si="19"/>
        <v>3526597.9284914182</v>
      </c>
      <c r="X21" s="89">
        <f t="shared" si="19"/>
        <v>3742287.9881833317</v>
      </c>
      <c r="Y21" s="89">
        <f t="shared" si="19"/>
        <v>3957199.9486652096</v>
      </c>
      <c r="Z21" s="89">
        <f t="shared" si="19"/>
        <v>4171306.4856327549</v>
      </c>
      <c r="AA21" s="89">
        <f t="shared" si="19"/>
        <v>4384593.5459164865</v>
      </c>
      <c r="AB21" s="89">
        <f t="shared" si="19"/>
        <v>4597058.4929016214</v>
      </c>
      <c r="AC21" s="89">
        <f t="shared" si="19"/>
        <v>4808706.6291942978</v>
      </c>
      <c r="AD21" s="89">
        <f t="shared" si="19"/>
        <v>5019545.0462651532</v>
      </c>
      <c r="AE21" s="89">
        <f t="shared" si="19"/>
        <v>5229579.2676525116</v>
      </c>
      <c r="AF21" s="85"/>
      <c r="AG21" s="88">
        <f t="shared" si="8"/>
        <v>3951739.698723224</v>
      </c>
    </row>
    <row r="22" spans="1:33" s="86" customFormat="1" ht="13.8">
      <c r="A22" s="90" t="s">
        <v>41</v>
      </c>
      <c r="B22" s="90"/>
      <c r="C22" s="85"/>
      <c r="D22" s="94">
        <f>SUM(D15:D21)</f>
        <v>0</v>
      </c>
      <c r="E22" s="87">
        <f t="shared" ref="E22:P22" si="20">SUM(E15:E21)</f>
        <v>-17015067.451147992</v>
      </c>
      <c r="F22" s="87">
        <f t="shared" si="20"/>
        <v>-34022098.377265468</v>
      </c>
      <c r="G22" s="87">
        <f t="shared" si="20"/>
        <v>-51061782.082318015</v>
      </c>
      <c r="H22" s="87">
        <f t="shared" si="20"/>
        <v>-68140771.906724423</v>
      </c>
      <c r="I22" s="87">
        <f t="shared" si="20"/>
        <v>-85278905.135507479</v>
      </c>
      <c r="J22" s="87">
        <f t="shared" si="20"/>
        <v>-102477385.30996302</v>
      </c>
      <c r="K22" s="87">
        <f t="shared" si="20"/>
        <v>-119700159.070985</v>
      </c>
      <c r="L22" s="87">
        <f t="shared" si="20"/>
        <v>-136933374.77943915</v>
      </c>
      <c r="M22" s="87">
        <f t="shared" si="20"/>
        <v>-154176700.4834519</v>
      </c>
      <c r="N22" s="87">
        <f t="shared" si="20"/>
        <v>-171438773.30699882</v>
      </c>
      <c r="O22" s="87">
        <f t="shared" si="20"/>
        <v>-188717153.507052</v>
      </c>
      <c r="P22" s="87">
        <f t="shared" si="20"/>
        <v>-206023150.91862902</v>
      </c>
      <c r="Q22" s="85"/>
      <c r="R22" s="87">
        <f t="shared" si="10"/>
        <v>-102691178.64072941</v>
      </c>
      <c r="T22" s="87">
        <f t="shared" ref="T22:AD22" si="21">SUM(T15:T21)</f>
        <v>-223349303.06330401</v>
      </c>
      <c r="U22" s="87">
        <f t="shared" si="21"/>
        <v>-240697807.22293735</v>
      </c>
      <c r="V22" s="87">
        <f t="shared" si="21"/>
        <v>-258061518.20168763</v>
      </c>
      <c r="W22" s="87">
        <f t="shared" si="21"/>
        <v>-275433442.79746759</v>
      </c>
      <c r="X22" s="87">
        <f t="shared" si="21"/>
        <v>-292812218.1342777</v>
      </c>
      <c r="Y22" s="87">
        <f t="shared" si="21"/>
        <v>-310181351.41268748</v>
      </c>
      <c r="Z22" s="87">
        <f t="shared" si="21"/>
        <v>-327566639.41341102</v>
      </c>
      <c r="AA22" s="87">
        <f t="shared" si="21"/>
        <v>-344977815.57067627</v>
      </c>
      <c r="AB22" s="87">
        <f t="shared" si="21"/>
        <v>-362418939.37417924</v>
      </c>
      <c r="AC22" s="87">
        <f t="shared" si="21"/>
        <v>-379895543.04119319</v>
      </c>
      <c r="AD22" s="87">
        <f t="shared" si="21"/>
        <v>-397386628.46155483</v>
      </c>
      <c r="AE22" s="87">
        <f>SUM(AE15:AE21)</f>
        <v>-414888477.7814905</v>
      </c>
      <c r="AF22" s="85"/>
      <c r="AG22" s="87">
        <f>SUM(AG15:AG21)</f>
        <v>-310284064.26103812</v>
      </c>
    </row>
    <row r="25" spans="1:33" s="86" customFormat="1" ht="21">
      <c r="A25" s="164" t="s">
        <v>94</v>
      </c>
      <c r="B25" s="164"/>
      <c r="C25" s="85"/>
    </row>
    <row r="26" spans="1:33" s="86" customFormat="1" ht="13.8">
      <c r="A26" s="90"/>
      <c r="B26" s="90"/>
      <c r="C26" s="85"/>
      <c r="Q26" s="95">
        <v>2017</v>
      </c>
      <c r="R26" s="95">
        <v>2017</v>
      </c>
      <c r="AF26" s="95">
        <v>2018</v>
      </c>
      <c r="AG26" s="95">
        <v>2018</v>
      </c>
    </row>
    <row r="27" spans="1:33" s="86" customFormat="1" ht="13.8">
      <c r="A27" s="96" t="s">
        <v>78</v>
      </c>
      <c r="B27" s="96"/>
      <c r="C27" s="97" t="s">
        <v>79</v>
      </c>
      <c r="D27" s="97">
        <v>42705</v>
      </c>
      <c r="E27" s="97">
        <v>42736</v>
      </c>
      <c r="F27" s="97">
        <v>42767</v>
      </c>
      <c r="G27" s="97">
        <v>42795</v>
      </c>
      <c r="H27" s="97">
        <v>42826</v>
      </c>
      <c r="I27" s="97">
        <v>42856</v>
      </c>
      <c r="J27" s="97">
        <v>42887</v>
      </c>
      <c r="K27" s="97">
        <v>42917</v>
      </c>
      <c r="L27" s="97">
        <v>42948</v>
      </c>
      <c r="M27" s="97">
        <v>42979</v>
      </c>
      <c r="N27" s="97">
        <v>43009</v>
      </c>
      <c r="O27" s="97">
        <v>43040</v>
      </c>
      <c r="P27" s="97">
        <v>43070</v>
      </c>
      <c r="Q27" s="97" t="s">
        <v>41</v>
      </c>
      <c r="R27" s="82" t="s">
        <v>80</v>
      </c>
      <c r="T27" s="97">
        <v>43101</v>
      </c>
      <c r="U27" s="97">
        <v>43132</v>
      </c>
      <c r="V27" s="97">
        <v>43160</v>
      </c>
      <c r="W27" s="97">
        <v>43191</v>
      </c>
      <c r="X27" s="97">
        <v>43221</v>
      </c>
      <c r="Y27" s="97">
        <v>43252</v>
      </c>
      <c r="Z27" s="97">
        <v>43282</v>
      </c>
      <c r="AA27" s="97">
        <v>43313</v>
      </c>
      <c r="AB27" s="97">
        <v>43344</v>
      </c>
      <c r="AC27" s="97">
        <v>43374</v>
      </c>
      <c r="AD27" s="97">
        <v>43405</v>
      </c>
      <c r="AE27" s="97">
        <v>43435</v>
      </c>
      <c r="AF27" s="97" t="s">
        <v>41</v>
      </c>
      <c r="AG27" s="82" t="s">
        <v>80</v>
      </c>
    </row>
    <row r="28" spans="1:33" s="86" customFormat="1" ht="13.8">
      <c r="A28" s="90"/>
      <c r="B28" s="90"/>
      <c r="C28" s="85"/>
    </row>
    <row r="29" spans="1:33" s="86" customFormat="1" ht="13.8">
      <c r="A29" s="90" t="s">
        <v>81</v>
      </c>
      <c r="B29" s="90"/>
      <c r="C29" s="85" t="s">
        <v>8</v>
      </c>
      <c r="D29" s="85"/>
      <c r="E29" s="87">
        <v>2020405.169652408</v>
      </c>
      <c r="F29" s="87">
        <v>2020675.247571012</v>
      </c>
      <c r="G29" s="87">
        <v>2022250.3508523656</v>
      </c>
      <c r="H29" s="87">
        <v>2025147.7103273058</v>
      </c>
      <c r="I29" s="87">
        <v>2028229.7227482293</v>
      </c>
      <c r="J29" s="87">
        <v>2031985.6451864969</v>
      </c>
      <c r="K29" s="87">
        <v>2035850.9120939039</v>
      </c>
      <c r="L29" s="87">
        <v>2038907.1741168657</v>
      </c>
      <c r="M29" s="87">
        <v>2041330.054245946</v>
      </c>
      <c r="N29" s="87">
        <v>2043327.9565524748</v>
      </c>
      <c r="O29" s="87">
        <v>2044818.6262273416</v>
      </c>
      <c r="P29" s="87">
        <v>2046053.2518757032</v>
      </c>
      <c r="Q29" s="87">
        <f t="shared" ref="Q29:Q47" si="22">SUM(E29:P29)</f>
        <v>24398981.821450051</v>
      </c>
      <c r="T29" s="87">
        <v>2046984.9679829478</v>
      </c>
      <c r="U29" s="87">
        <v>2047415.0031167138</v>
      </c>
      <c r="V29" s="87">
        <v>2049024.8048840985</v>
      </c>
      <c r="W29" s="87">
        <v>2054523.1855122875</v>
      </c>
      <c r="X29" s="87">
        <v>2062672.6997007951</v>
      </c>
      <c r="Y29" s="87">
        <v>2070653.6094140271</v>
      </c>
      <c r="Z29" s="87">
        <v>2078028.7372240452</v>
      </c>
      <c r="AA29" s="87">
        <v>2084260.4509066883</v>
      </c>
      <c r="AB29" s="87">
        <v>2089095.8038700735</v>
      </c>
      <c r="AC29" s="87">
        <v>2092781.6219612882</v>
      </c>
      <c r="AD29" s="87">
        <v>2095442.8153470336</v>
      </c>
      <c r="AE29" s="87">
        <v>2097255.4649793766</v>
      </c>
      <c r="AF29" s="87">
        <f t="shared" ref="AF29:AF32" si="23">SUM(T29:AE29)</f>
        <v>24868139.164899375</v>
      </c>
    </row>
    <row r="30" spans="1:33" s="86" customFormat="1" ht="13.8">
      <c r="A30" s="90" t="s">
        <v>82</v>
      </c>
      <c r="B30" s="90"/>
      <c r="C30" s="85" t="s">
        <v>8</v>
      </c>
      <c r="D30" s="85"/>
      <c r="E30" s="87">
        <v>12386837.656836765</v>
      </c>
      <c r="F30" s="87">
        <v>12387570.299243985</v>
      </c>
      <c r="G30" s="87">
        <v>12388480.627106663</v>
      </c>
      <c r="H30" s="87">
        <v>12403102.785140293</v>
      </c>
      <c r="I30" s="87">
        <v>12419157.652888838</v>
      </c>
      <c r="J30" s="87">
        <v>12431998.368637616</v>
      </c>
      <c r="K30" s="87">
        <v>12444792.372137351</v>
      </c>
      <c r="L30" s="87">
        <v>12449148.483842103</v>
      </c>
      <c r="M30" s="87">
        <v>12455110.904568216</v>
      </c>
      <c r="N30" s="87">
        <v>12467228.95372946</v>
      </c>
      <c r="O30" s="87">
        <v>12479659.871292278</v>
      </c>
      <c r="P30" s="87">
        <v>12505405.640284657</v>
      </c>
      <c r="Q30" s="87">
        <f t="shared" si="22"/>
        <v>149218493.61570823</v>
      </c>
      <c r="T30" s="87">
        <v>12530839.173442995</v>
      </c>
      <c r="U30" s="87">
        <v>12537831.016373113</v>
      </c>
      <c r="V30" s="87">
        <v>12544429.635204248</v>
      </c>
      <c r="W30" s="87">
        <v>12551868.280349551</v>
      </c>
      <c r="X30" s="87">
        <v>12559207.529983625</v>
      </c>
      <c r="Y30" s="87">
        <v>12570185.161035353</v>
      </c>
      <c r="Z30" s="87">
        <v>12580447.553748829</v>
      </c>
      <c r="AA30" s="87">
        <v>12585020.30680771</v>
      </c>
      <c r="AB30" s="87">
        <v>12590502.498458179</v>
      </c>
      <c r="AC30" s="87">
        <v>12604196.41600303</v>
      </c>
      <c r="AD30" s="87">
        <v>12903786.732024802</v>
      </c>
      <c r="AE30" s="87">
        <v>13214984.945950929</v>
      </c>
      <c r="AF30" s="87">
        <f t="shared" si="23"/>
        <v>151773299.24938238</v>
      </c>
    </row>
    <row r="31" spans="1:33" s="86" customFormat="1" ht="13.8">
      <c r="A31" s="90" t="s">
        <v>83</v>
      </c>
      <c r="B31" s="90"/>
      <c r="C31" s="85" t="s">
        <v>8</v>
      </c>
      <c r="D31" s="85"/>
      <c r="E31" s="87">
        <v>3876523.7746710479</v>
      </c>
      <c r="F31" s="87">
        <v>3856274.9652830586</v>
      </c>
      <c r="G31" s="87">
        <v>3862984.8381530568</v>
      </c>
      <c r="H31" s="87">
        <v>3868586.4089821875</v>
      </c>
      <c r="I31" s="87">
        <v>3893057.3411037549</v>
      </c>
      <c r="J31" s="87">
        <v>3920384.0293902904</v>
      </c>
      <c r="K31" s="87">
        <v>3913805.4748921543</v>
      </c>
      <c r="L31" s="87">
        <v>3894166.4602354169</v>
      </c>
      <c r="M31" s="87">
        <v>3874563.0674966872</v>
      </c>
      <c r="N31" s="87">
        <v>3859586.4926411286</v>
      </c>
      <c r="O31" s="87">
        <v>3846510.6359340996</v>
      </c>
      <c r="P31" s="87">
        <v>3862209.5398965329</v>
      </c>
      <c r="Q31" s="87">
        <f t="shared" si="22"/>
        <v>46528653.028679416</v>
      </c>
      <c r="T31" s="87">
        <v>3872352.361921452</v>
      </c>
      <c r="U31" s="87">
        <v>3872874.9727887735</v>
      </c>
      <c r="V31" s="87">
        <v>3866181.3960586935</v>
      </c>
      <c r="W31" s="87">
        <v>3845137.7408317029</v>
      </c>
      <c r="X31" s="87">
        <v>3844829.1086406782</v>
      </c>
      <c r="Y31" s="87">
        <v>3837006.5154030547</v>
      </c>
      <c r="Z31" s="87">
        <v>3830351.4504907057</v>
      </c>
      <c r="AA31" s="87">
        <v>3827387.4458817765</v>
      </c>
      <c r="AB31" s="87">
        <v>3827936.3487327471</v>
      </c>
      <c r="AC31" s="87">
        <v>3834045.1693885699</v>
      </c>
      <c r="AD31" s="87">
        <v>3823105.9410408959</v>
      </c>
      <c r="AE31" s="87">
        <v>3818903.1727236435</v>
      </c>
      <c r="AF31" s="87">
        <f t="shared" si="23"/>
        <v>46100111.623902693</v>
      </c>
    </row>
    <row r="32" spans="1:33" s="86" customFormat="1" ht="13.8">
      <c r="A32" s="90" t="s">
        <v>84</v>
      </c>
      <c r="B32" s="90"/>
      <c r="C32" s="85" t="s">
        <v>8</v>
      </c>
      <c r="D32" s="85"/>
      <c r="E32" s="87">
        <v>-656261.61650601029</v>
      </c>
      <c r="F32" s="87">
        <v>-665797.24816967361</v>
      </c>
      <c r="G32" s="87">
        <v>-674566.51715178974</v>
      </c>
      <c r="H32" s="87">
        <v>-683500.03563012928</v>
      </c>
      <c r="I32" s="87">
        <v>-692091.6799203027</v>
      </c>
      <c r="J32" s="87">
        <v>-700143.34073664434</v>
      </c>
      <c r="K32" s="87">
        <v>-707736.86975702457</v>
      </c>
      <c r="L32" s="87">
        <v>-715208.89227067307</v>
      </c>
      <c r="M32" s="87">
        <v>-722618.64960332401</v>
      </c>
      <c r="N32" s="87">
        <v>-729808.46028930135</v>
      </c>
      <c r="O32" s="87">
        <v>-737040.09132314287</v>
      </c>
      <c r="P32" s="87">
        <v>-766177.95456379279</v>
      </c>
      <c r="Q32" s="87">
        <f t="shared" si="22"/>
        <v>-8450951.3559218086</v>
      </c>
      <c r="T32" s="87">
        <v>-795183.16270698234</v>
      </c>
      <c r="U32" s="87">
        <v>-802429.14900928922</v>
      </c>
      <c r="V32" s="87">
        <v>-810053.14925654419</v>
      </c>
      <c r="W32" s="87">
        <v>-817824.38457161561</v>
      </c>
      <c r="X32" s="87">
        <v>-852706.12676036172</v>
      </c>
      <c r="Y32" s="87">
        <v>-894096.04797455855</v>
      </c>
      <c r="Z32" s="87">
        <v>-907923.33478418365</v>
      </c>
      <c r="AA32" s="87">
        <v>-914844.16086017154</v>
      </c>
      <c r="AB32" s="87">
        <v>-921601.33360890299</v>
      </c>
      <c r="AC32" s="87">
        <v>-928232.99532631598</v>
      </c>
      <c r="AD32" s="87">
        <v>-935126.45429489017</v>
      </c>
      <c r="AE32" s="87">
        <v>-949851.41871078499</v>
      </c>
      <c r="AF32" s="87">
        <f t="shared" si="23"/>
        <v>-10529871.717864601</v>
      </c>
    </row>
    <row r="33" spans="1:32" s="86" customFormat="1" ht="13.8">
      <c r="A33" s="90" t="s">
        <v>85</v>
      </c>
      <c r="B33" s="90"/>
      <c r="C33" s="85"/>
      <c r="D33" s="85"/>
      <c r="E33" s="87"/>
      <c r="F33" s="87"/>
      <c r="G33" s="87"/>
      <c r="H33" s="87"/>
      <c r="I33" s="87"/>
      <c r="J33" s="87"/>
      <c r="K33" s="87"/>
      <c r="L33" s="87"/>
      <c r="M33" s="87"/>
      <c r="N33" s="87"/>
      <c r="O33" s="87"/>
      <c r="P33" s="87"/>
      <c r="Q33" s="87"/>
      <c r="T33" s="87"/>
      <c r="U33" s="87"/>
      <c r="V33" s="87"/>
      <c r="W33" s="87"/>
      <c r="X33" s="87"/>
      <c r="Y33" s="87"/>
      <c r="Z33" s="87"/>
      <c r="AA33" s="87"/>
      <c r="AB33" s="87"/>
      <c r="AC33" s="87"/>
      <c r="AD33" s="87"/>
      <c r="AE33" s="87"/>
      <c r="AF33" s="87"/>
    </row>
    <row r="34" spans="1:32" s="86" customFormat="1" ht="13.8">
      <c r="B34" s="90" t="s">
        <v>104</v>
      </c>
      <c r="C34" s="85" t="s">
        <v>8</v>
      </c>
      <c r="D34" s="85"/>
      <c r="E34" s="138">
        <v>-24072.903174642124</v>
      </c>
      <c r="F34" s="138">
        <v>-24120.573396910448</v>
      </c>
      <c r="G34" s="138">
        <v>-24167.921708217182</v>
      </c>
      <c r="H34" s="138">
        <v>-24219.318879513536</v>
      </c>
      <c r="I34" s="138">
        <v>-24278.121234870865</v>
      </c>
      <c r="J34" s="138">
        <v>-24376.365147062985</v>
      </c>
      <c r="K34" s="138">
        <v>-24479.949833010149</v>
      </c>
      <c r="L34" s="138">
        <v>-24547.17705107748</v>
      </c>
      <c r="M34" s="138">
        <v>-24607.948881374497</v>
      </c>
      <c r="N34" s="138">
        <v>-24666.989022592723</v>
      </c>
      <c r="O34" s="138">
        <v>-24721.74453756999</v>
      </c>
      <c r="P34" s="138">
        <v>-24767.133056634921</v>
      </c>
      <c r="Q34" s="87">
        <f t="shared" si="22"/>
        <v>-293026.1459234769</v>
      </c>
      <c r="T34" s="133">
        <v>-24809.457795408322</v>
      </c>
      <c r="U34" s="133">
        <v>-24854.421519099385</v>
      </c>
      <c r="V34" s="133">
        <v>-24898.393038333801</v>
      </c>
      <c r="W34" s="133">
        <v>-24945.494476867607</v>
      </c>
      <c r="X34" s="133">
        <v>-24998.700829350564</v>
      </c>
      <c r="Y34" s="133">
        <v>-25059.16104133497</v>
      </c>
      <c r="Z34" s="133">
        <v>-25128.632954263652</v>
      </c>
      <c r="AA34" s="133">
        <v>-25197.290693143965</v>
      </c>
      <c r="AB34" s="133">
        <v>-25260.08940286393</v>
      </c>
      <c r="AC34" s="133">
        <v>-25321.17838593031</v>
      </c>
      <c r="AD34" s="133">
        <v>-25378.079224694986</v>
      </c>
      <c r="AE34" s="133">
        <v>-25425.203327147465</v>
      </c>
      <c r="AF34" s="87">
        <f t="shared" ref="AF34:AF44" si="24">SUM(T34:AE34)</f>
        <v>-301276.10268843896</v>
      </c>
    </row>
    <row r="35" spans="1:32" s="86" customFormat="1" ht="13.8">
      <c r="B35" s="90" t="s">
        <v>105</v>
      </c>
      <c r="C35" s="85" t="s">
        <v>8</v>
      </c>
      <c r="D35" s="85"/>
      <c r="E35" s="139">
        <v>-345502.26601068163</v>
      </c>
      <c r="F35" s="139">
        <v>-347603.4898636858</v>
      </c>
      <c r="G35" s="139">
        <v>-349690.89191104751</v>
      </c>
      <c r="H35" s="139">
        <v>-351952.13878667867</v>
      </c>
      <c r="I35" s="139">
        <v>-354531.34008770203</v>
      </c>
      <c r="J35" s="139">
        <v>-358804.03306106711</v>
      </c>
      <c r="K35" s="139">
        <v>-363306.04142164718</v>
      </c>
      <c r="L35" s="139">
        <v>-366246.97881994303</v>
      </c>
      <c r="M35" s="139">
        <v>-368910.74294446735</v>
      </c>
      <c r="N35" s="139">
        <v>-371500.15399397491</v>
      </c>
      <c r="O35" s="139">
        <v>-373905.59718214907</v>
      </c>
      <c r="P35" s="139">
        <v>-375908.85214944091</v>
      </c>
      <c r="Q35" s="87">
        <f t="shared" si="22"/>
        <v>-4327862.5262324847</v>
      </c>
      <c r="T35" s="133">
        <v>-377780.55839436967</v>
      </c>
      <c r="U35" s="133">
        <v>-379765.57403528178</v>
      </c>
      <c r="V35" s="133">
        <v>-381707.98765640659</v>
      </c>
      <c r="W35" s="133">
        <v>-383784.78979294188</v>
      </c>
      <c r="X35" s="133">
        <v>-386123.7170016896</v>
      </c>
      <c r="Y35" s="133">
        <v>-388774.10125331208</v>
      </c>
      <c r="Z35" s="133">
        <v>-391811.41851994535</v>
      </c>
      <c r="AA35" s="133">
        <v>-394813.77781125065</v>
      </c>
      <c r="AB35" s="133">
        <v>-397564.56952036498</v>
      </c>
      <c r="AC35" s="133">
        <v>-400241.95114927087</v>
      </c>
      <c r="AD35" s="133">
        <v>-402739.50753632374</v>
      </c>
      <c r="AE35" s="133">
        <v>-404817.28278753627</v>
      </c>
      <c r="AF35" s="87">
        <f t="shared" si="24"/>
        <v>-4689925.2354586935</v>
      </c>
    </row>
    <row r="36" spans="1:32" s="86" customFormat="1" ht="13.8">
      <c r="B36" s="90" t="s">
        <v>106</v>
      </c>
      <c r="C36" s="85" t="s">
        <v>8</v>
      </c>
      <c r="D36" s="85"/>
      <c r="E36" s="139">
        <v>1156121.9472528342</v>
      </c>
      <c r="F36" s="139">
        <v>1169665.6115550622</v>
      </c>
      <c r="G36" s="139">
        <v>1183850.4924942199</v>
      </c>
      <c r="H36" s="139">
        <v>1198854.1462362641</v>
      </c>
      <c r="I36" s="139">
        <v>1214758.4420322105</v>
      </c>
      <c r="J36" s="139">
        <v>1231318.819841682</v>
      </c>
      <c r="K36" s="139">
        <v>1248025.3073571716</v>
      </c>
      <c r="L36" s="139">
        <v>1264718.3330109427</v>
      </c>
      <c r="M36" s="139">
        <v>1281624.8267415119</v>
      </c>
      <c r="N36" s="139">
        <v>1298564.5168418176</v>
      </c>
      <c r="O36" s="139">
        <v>1315108.5336789405</v>
      </c>
      <c r="P36" s="139">
        <v>1330581.4523123018</v>
      </c>
      <c r="Q36" s="87">
        <f t="shared" si="22"/>
        <v>14893192.429354962</v>
      </c>
      <c r="T36" s="133">
        <v>1345251.1321497355</v>
      </c>
      <c r="U36" s="133">
        <v>1360209.0280892607</v>
      </c>
      <c r="V36" s="133">
        <v>1375968.2124698162</v>
      </c>
      <c r="W36" s="133">
        <v>1392802.1794562489</v>
      </c>
      <c r="X36" s="133">
        <v>1410504.9740117257</v>
      </c>
      <c r="Y36" s="133">
        <v>1428504.3714670427</v>
      </c>
      <c r="Z36" s="133">
        <v>1446375.8211840047</v>
      </c>
      <c r="AA36" s="133">
        <v>1464211.4861662388</v>
      </c>
      <c r="AB36" s="133">
        <v>1482353.5862345546</v>
      </c>
      <c r="AC36" s="133">
        <v>1500755.6225527199</v>
      </c>
      <c r="AD36" s="133">
        <v>1518728.3003231315</v>
      </c>
      <c r="AE36" s="133">
        <v>1535466.626217261</v>
      </c>
      <c r="AF36" s="87">
        <f t="shared" si="24"/>
        <v>17261131.340321742</v>
      </c>
    </row>
    <row r="37" spans="1:32" s="86" customFormat="1" ht="13.8">
      <c r="B37" s="90" t="s">
        <v>107</v>
      </c>
      <c r="C37" s="85" t="s">
        <v>8</v>
      </c>
      <c r="D37" s="85"/>
      <c r="E37" s="139">
        <v>-383430.80654746946</v>
      </c>
      <c r="F37" s="139">
        <v>-386763.33716195449</v>
      </c>
      <c r="G37" s="139">
        <v>-390254.69696116913</v>
      </c>
      <c r="H37" s="139">
        <v>-393948.86655861139</v>
      </c>
      <c r="I37" s="139">
        <v>-397866.12494527176</v>
      </c>
      <c r="J37" s="139">
        <v>-401945.89466634206</v>
      </c>
      <c r="K37" s="139">
        <v>-406061.85572145134</v>
      </c>
      <c r="L37" s="139">
        <v>-410174.48227709997</v>
      </c>
      <c r="M37" s="139">
        <v>-414339.98481671046</v>
      </c>
      <c r="N37" s="139">
        <v>-418513.71008797456</v>
      </c>
      <c r="O37" s="139">
        <v>-422589.42720070109</v>
      </c>
      <c r="P37" s="139">
        <v>-426399.83358275332</v>
      </c>
      <c r="Q37" s="87">
        <f t="shared" si="22"/>
        <v>-4852289.020527509</v>
      </c>
      <c r="T37" s="133">
        <v>-430011.27793581691</v>
      </c>
      <c r="U37" s="133">
        <v>-433694.11333815567</v>
      </c>
      <c r="V37" s="133">
        <v>-437575.42766710091</v>
      </c>
      <c r="W37" s="133">
        <v>-441722.96535212267</v>
      </c>
      <c r="X37" s="133">
        <v>-446085.71138718911</v>
      </c>
      <c r="Y37" s="133">
        <v>-450521.92587902956</v>
      </c>
      <c r="Z37" s="133">
        <v>-454926.44775124639</v>
      </c>
      <c r="AA37" s="133">
        <v>-459322.10575450584</v>
      </c>
      <c r="AB37" s="133">
        <v>-463793.66764436755</v>
      </c>
      <c r="AC37" s="133">
        <v>-468329.6156718675</v>
      </c>
      <c r="AD37" s="133">
        <v>-472759.21170510538</v>
      </c>
      <c r="AE37" s="133">
        <v>-476883.05911784247</v>
      </c>
      <c r="AF37" s="87">
        <f t="shared" si="24"/>
        <v>-5435625.52920435</v>
      </c>
    </row>
    <row r="38" spans="1:32" s="86" customFormat="1" ht="13.8">
      <c r="B38" s="90" t="s">
        <v>108</v>
      </c>
      <c r="C38" s="85" t="s">
        <v>8</v>
      </c>
      <c r="D38" s="85"/>
      <c r="E38" s="139">
        <v>-109806.55487817293</v>
      </c>
      <c r="F38" s="139">
        <v>-110249.67078699707</v>
      </c>
      <c r="G38" s="139">
        <v>-110713.321624737</v>
      </c>
      <c r="H38" s="139">
        <v>-111203.19361822307</v>
      </c>
      <c r="I38" s="139">
        <v>-111721.90862589469</v>
      </c>
      <c r="J38" s="139">
        <v>-112261.63462538039</v>
      </c>
      <c r="K38" s="139">
        <v>-112806.03978048079</v>
      </c>
      <c r="L38" s="139">
        <v>-113350.01382017089</v>
      </c>
      <c r="M38" s="139">
        <v>-113900.8241637405</v>
      </c>
      <c r="N38" s="139">
        <v>-114452.69761929568</v>
      </c>
      <c r="O38" s="139">
        <v>-114991.89965950651</v>
      </c>
      <c r="P38" s="139">
        <v>-115496.79983634129</v>
      </c>
      <c r="Q38" s="87">
        <f t="shared" si="22"/>
        <v>-1350954.5590389408</v>
      </c>
      <c r="T38" s="133">
        <v>-115975.97633317998</v>
      </c>
      <c r="U38" s="133">
        <v>-116464.38293545926</v>
      </c>
      <c r="V38" s="133">
        <v>-116978.45075772051</v>
      </c>
      <c r="W38" s="133">
        <v>-117526.93843614124</v>
      </c>
      <c r="X38" s="133">
        <v>-118103.25027155085</v>
      </c>
      <c r="Y38" s="133">
        <v>-118689.06079915399</v>
      </c>
      <c r="Z38" s="133">
        <v>-119270.77380719734</v>
      </c>
      <c r="AA38" s="133">
        <v>-119851.3408110016</v>
      </c>
      <c r="AB38" s="133">
        <v>-120441.72138224589</v>
      </c>
      <c r="AC38" s="133">
        <v>-121040.42639815575</v>
      </c>
      <c r="AD38" s="133">
        <v>-121625.3812292614</v>
      </c>
      <c r="AE38" s="133">
        <v>-122170.80600675568</v>
      </c>
      <c r="AF38" s="87">
        <f t="shared" si="24"/>
        <v>-1428138.5091678235</v>
      </c>
    </row>
    <row r="39" spans="1:32" s="86" customFormat="1" ht="13.8">
      <c r="B39" s="90" t="s">
        <v>109</v>
      </c>
      <c r="C39" s="85" t="s">
        <v>8</v>
      </c>
      <c r="D39" s="85"/>
      <c r="E39" s="139">
        <v>-410416.63483907562</v>
      </c>
      <c r="F39" s="139">
        <v>-413552.70101682656</v>
      </c>
      <c r="G39" s="139">
        <v>-416842.47170214448</v>
      </c>
      <c r="H39" s="139">
        <v>-420328.50845921505</v>
      </c>
      <c r="I39" s="139">
        <v>-424030.43597054016</v>
      </c>
      <c r="J39" s="139">
        <v>-427889.63133332226</v>
      </c>
      <c r="K39" s="139">
        <v>-431783.85030454118</v>
      </c>
      <c r="L39" s="139">
        <v>-435674.84236505907</v>
      </c>
      <c r="M39" s="139">
        <v>-439617.00434808899</v>
      </c>
      <c r="N39" s="139">
        <v>-443567.12375357281</v>
      </c>
      <c r="O39" s="139">
        <v>-447422.39726677351</v>
      </c>
      <c r="P39" s="139">
        <v>-451020.92038942408</v>
      </c>
      <c r="Q39" s="87">
        <f t="shared" si="22"/>
        <v>-5162146.5217485838</v>
      </c>
      <c r="T39" s="133">
        <v>-454426.90106000379</v>
      </c>
      <c r="U39" s="133">
        <v>-457901.96932358947</v>
      </c>
      <c r="V39" s="133">
        <v>-461569.11252434179</v>
      </c>
      <c r="W39" s="133">
        <v>-465493.88929486834</v>
      </c>
      <c r="X39" s="133">
        <v>-469626.93064552452</v>
      </c>
      <c r="Y39" s="133">
        <v>-473831.06996843033</v>
      </c>
      <c r="Z39" s="133">
        <v>-478004.5392447589</v>
      </c>
      <c r="AA39" s="133">
        <v>-482169.43064785749</v>
      </c>
      <c r="AB39" s="133">
        <v>-486407.77687306888</v>
      </c>
      <c r="AC39" s="133">
        <v>-490708.43179549929</v>
      </c>
      <c r="AD39" s="133">
        <v>-494906.16620659642</v>
      </c>
      <c r="AE39" s="133">
        <v>-498808.01707946043</v>
      </c>
      <c r="AF39" s="87">
        <f t="shared" si="24"/>
        <v>-5713854.2346639996</v>
      </c>
    </row>
    <row r="40" spans="1:32" s="86" customFormat="1" ht="13.8">
      <c r="B40" s="90" t="s">
        <v>110</v>
      </c>
      <c r="C40" s="85" t="s">
        <v>8</v>
      </c>
      <c r="D40" s="85"/>
      <c r="E40" s="139">
        <v>-1485591.5979694473</v>
      </c>
      <c r="F40" s="139">
        <v>-1487765.1555507984</v>
      </c>
      <c r="G40" s="139">
        <v>-1490141.2572093196</v>
      </c>
      <c r="H40" s="139">
        <v>-1492775.9884357862</v>
      </c>
      <c r="I40" s="139">
        <v>-1495695.2096507512</v>
      </c>
      <c r="J40" s="139">
        <v>-1498821.6705384245</v>
      </c>
      <c r="K40" s="139">
        <v>-1501994.2837775312</v>
      </c>
      <c r="L40" s="139">
        <v>-1505162.6447558533</v>
      </c>
      <c r="M40" s="139">
        <v>-1508398.4348870227</v>
      </c>
      <c r="N40" s="139">
        <v>-1511644.7109096786</v>
      </c>
      <c r="O40" s="139">
        <v>-1514766.0037810309</v>
      </c>
      <c r="P40" s="139">
        <v>-1517548.9638881646</v>
      </c>
      <c r="Q40" s="87">
        <f t="shared" si="22"/>
        <v>-18010305.92135381</v>
      </c>
      <c r="T40" s="133">
        <v>-1520078.2012262791</v>
      </c>
      <c r="U40" s="133">
        <v>-1522698.4787231451</v>
      </c>
      <c r="V40" s="133">
        <v>-1525571.8629213758</v>
      </c>
      <c r="W40" s="133">
        <v>-1528784.7436930342</v>
      </c>
      <c r="X40" s="133">
        <v>-1532272.0650640968</v>
      </c>
      <c r="Y40" s="133">
        <v>-1535853.0757706724</v>
      </c>
      <c r="Z40" s="133">
        <v>-1539393.6710308921</v>
      </c>
      <c r="AA40" s="133">
        <v>-1542922.962800757</v>
      </c>
      <c r="AB40" s="133">
        <v>-1546549.0496444646</v>
      </c>
      <c r="AC40" s="133">
        <v>-1550257.2437586607</v>
      </c>
      <c r="AD40" s="133">
        <v>-1553829.8143942654</v>
      </c>
      <c r="AE40" s="133">
        <v>-1557012.4845699025</v>
      </c>
      <c r="AF40" s="87">
        <f t="shared" si="24"/>
        <v>-18455223.653597549</v>
      </c>
    </row>
    <row r="41" spans="1:32" s="86" customFormat="1" ht="13.8">
      <c r="B41" s="90" t="s">
        <v>111</v>
      </c>
      <c r="C41" s="85" t="s">
        <v>8</v>
      </c>
      <c r="D41" s="85"/>
      <c r="E41" s="139">
        <v>-137925.26455501886</v>
      </c>
      <c r="F41" s="139">
        <v>-134622.27659284556</v>
      </c>
      <c r="G41" s="139">
        <v>-131170.45926592778</v>
      </c>
      <c r="H41" s="139">
        <v>-127528.63748060726</v>
      </c>
      <c r="I41" s="139">
        <v>-123677.82733011805</v>
      </c>
      <c r="J41" s="139">
        <v>-119674.78016886953</v>
      </c>
      <c r="K41" s="139">
        <v>-115637.8276300421</v>
      </c>
      <c r="L41" s="139">
        <v>-111605.72046112781</v>
      </c>
      <c r="M41" s="139">
        <v>-107524.9876477397</v>
      </c>
      <c r="N41" s="139">
        <v>-103435.30432122061</v>
      </c>
      <c r="O41" s="139">
        <v>-99436.772574525326</v>
      </c>
      <c r="P41" s="139">
        <v>-95686.421651837882</v>
      </c>
      <c r="Q41" s="87">
        <f t="shared" si="22"/>
        <v>-1407926.2796798805</v>
      </c>
      <c r="T41" s="133">
        <v>-92122.264020129573</v>
      </c>
      <c r="U41" s="133">
        <v>-88491.136649182998</v>
      </c>
      <c r="V41" s="133">
        <v>-84674.037158112507</v>
      </c>
      <c r="W41" s="133">
        <v>-80607.530772516038</v>
      </c>
      <c r="X41" s="133">
        <v>-76339.417490855791</v>
      </c>
      <c r="Y41" s="133">
        <v>-72002.476505903993</v>
      </c>
      <c r="Z41" s="133">
        <v>-67695.219261805993</v>
      </c>
      <c r="AA41" s="133">
        <v>-63398.038588779978</v>
      </c>
      <c r="AB41" s="133">
        <v>-59030.688394795172</v>
      </c>
      <c r="AC41" s="133">
        <v>-54601.740058045834</v>
      </c>
      <c r="AD41" s="133">
        <v>-50271.739578918554</v>
      </c>
      <c r="AE41" s="133">
        <v>-46227.789139402565</v>
      </c>
      <c r="AF41" s="87">
        <f t="shared" si="24"/>
        <v>-835462.077618449</v>
      </c>
    </row>
    <row r="42" spans="1:32" s="86" customFormat="1" ht="13.8">
      <c r="B42" s="90" t="s">
        <v>112</v>
      </c>
      <c r="C42" s="85" t="s">
        <v>8</v>
      </c>
      <c r="D42" s="85"/>
      <c r="E42" s="139">
        <v>93391.495736476034</v>
      </c>
      <c r="F42" s="139">
        <v>94288.346070567146</v>
      </c>
      <c r="G42" s="139">
        <v>95230.509060582146</v>
      </c>
      <c r="H42" s="139">
        <v>96230.532012677751</v>
      </c>
      <c r="I42" s="139">
        <v>97294.200355661102</v>
      </c>
      <c r="J42" s="139">
        <v>98404.231841493398</v>
      </c>
      <c r="K42" s="139">
        <v>99524.588416314684</v>
      </c>
      <c r="L42" s="139">
        <v>100643.99368595704</v>
      </c>
      <c r="M42" s="139">
        <v>101778.48403754085</v>
      </c>
      <c r="N42" s="139">
        <v>102915.32026662584</v>
      </c>
      <c r="O42" s="139">
        <v>104024.19557674043</v>
      </c>
      <c r="P42" s="139">
        <v>105057.37992442586</v>
      </c>
      <c r="Q42" s="87">
        <f t="shared" si="22"/>
        <v>1188783.2769850623</v>
      </c>
      <c r="T42" s="133">
        <v>106033.80204685032</v>
      </c>
      <c r="U42" s="133">
        <v>107030.59144660365</v>
      </c>
      <c r="V42" s="133">
        <v>108084.00524648838</v>
      </c>
      <c r="W42" s="133">
        <v>109213.37037328724</v>
      </c>
      <c r="X42" s="133">
        <v>110404.13266670704</v>
      </c>
      <c r="Y42" s="133">
        <v>111615.85490466468</v>
      </c>
      <c r="Z42" s="133">
        <v>112818.53549972549</v>
      </c>
      <c r="AA42" s="133">
        <v>114018.68730610982</v>
      </c>
      <c r="AB42" s="133">
        <v>115240.49386508111</v>
      </c>
      <c r="AC42" s="133">
        <v>116480.66925787181</v>
      </c>
      <c r="AD42" s="133">
        <v>117690.50330418721</v>
      </c>
      <c r="AE42" s="133">
        <v>118813.10979177058</v>
      </c>
      <c r="AF42" s="87">
        <f t="shared" si="24"/>
        <v>1347443.7557093473</v>
      </c>
    </row>
    <row r="43" spans="1:32" s="86" customFormat="1" ht="13.8">
      <c r="B43" s="90" t="s">
        <v>113</v>
      </c>
      <c r="C43" s="85" t="s">
        <v>8</v>
      </c>
      <c r="D43" s="85"/>
      <c r="E43" s="139">
        <v>-43587.174125984719</v>
      </c>
      <c r="F43" s="139">
        <v>-43754.854181466799</v>
      </c>
      <c r="G43" s="139">
        <v>-43931.958075172937</v>
      </c>
      <c r="H43" s="139">
        <v>-44121.095316100516</v>
      </c>
      <c r="I43" s="139">
        <v>-44323.469120967231</v>
      </c>
      <c r="J43" s="139">
        <v>-44535.485237653134</v>
      </c>
      <c r="K43" s="139">
        <v>-44749.648700732097</v>
      </c>
      <c r="L43" s="139">
        <v>-44963.614317405183</v>
      </c>
      <c r="M43" s="139">
        <v>-45180.717233558389</v>
      </c>
      <c r="N43" s="139">
        <v>-45398.308030405868</v>
      </c>
      <c r="O43" s="139">
        <v>-45610.083693011635</v>
      </c>
      <c r="P43" s="139">
        <v>-45806.117630258639</v>
      </c>
      <c r="Q43" s="87">
        <f t="shared" si="22"/>
        <v>-535962.52566271729</v>
      </c>
      <c r="T43" s="134">
        <v>-45990.346520612191</v>
      </c>
      <c r="U43" s="134">
        <v>-46178.811267871293</v>
      </c>
      <c r="V43" s="134">
        <v>-46379.052398031316</v>
      </c>
      <c r="W43" s="134">
        <v>-46595.089402503101</v>
      </c>
      <c r="X43" s="134">
        <v>-46823.895399517351</v>
      </c>
      <c r="Y43" s="134">
        <v>-47057.060512599011</v>
      </c>
      <c r="Z43" s="134">
        <v>-47288.345202251396</v>
      </c>
      <c r="AA43" s="134">
        <v>-47519.103970504395</v>
      </c>
      <c r="AB43" s="134">
        <v>-47754.366356584738</v>
      </c>
      <c r="AC43" s="134">
        <v>-47993.44897599364</v>
      </c>
      <c r="AD43" s="134">
        <v>-48226.22139497858</v>
      </c>
      <c r="AE43" s="134">
        <v>-48440.852780616638</v>
      </c>
      <c r="AF43" s="87">
        <f t="shared" si="24"/>
        <v>-566246.59418206359</v>
      </c>
    </row>
    <row r="44" spans="1:32" s="86" customFormat="1" ht="13.8">
      <c r="B44" s="90" t="s">
        <v>114</v>
      </c>
      <c r="C44" s="85" t="s">
        <v>8</v>
      </c>
      <c r="D44" s="85"/>
      <c r="E44" s="140">
        <v>-456793.76056828396</v>
      </c>
      <c r="F44" s="140">
        <v>-458371.37769988715</v>
      </c>
      <c r="G44" s="140">
        <v>-460047.47622522665</v>
      </c>
      <c r="H44" s="140">
        <v>-461849.32614585967</v>
      </c>
      <c r="I44" s="140">
        <v>-463789.50136813894</v>
      </c>
      <c r="J44" s="140">
        <v>-465830.44108618121</v>
      </c>
      <c r="K44" s="140">
        <v>-467893.82109453832</v>
      </c>
      <c r="L44" s="140">
        <v>-469955.1335599951</v>
      </c>
      <c r="M44" s="140">
        <v>-472049.2315654885</v>
      </c>
      <c r="N44" s="140">
        <v>-474148.42804249702</v>
      </c>
      <c r="O44" s="140">
        <v>-476186.85495711653</v>
      </c>
      <c r="P44" s="140">
        <v>-478060.77702601417</v>
      </c>
      <c r="Q44" s="88">
        <f t="shared" si="22"/>
        <v>-5604976.1293392275</v>
      </c>
      <c r="T44" s="135">
        <v>-479811.33349338709</v>
      </c>
      <c r="U44" s="135">
        <v>-481606.15569217457</v>
      </c>
      <c r="V44" s="135">
        <v>-483524.04394681822</v>
      </c>
      <c r="W44" s="135">
        <v>-485607.00291686738</v>
      </c>
      <c r="X44" s="135">
        <v>-487823.40095413104</v>
      </c>
      <c r="Y44" s="135">
        <v>-490085.35281092976</v>
      </c>
      <c r="Z44" s="135">
        <v>-492327.65378708532</v>
      </c>
      <c r="AA44" s="135">
        <v>-494564.45875713718</v>
      </c>
      <c r="AB44" s="135">
        <v>-496848.32762514264</v>
      </c>
      <c r="AC44" s="135">
        <v>-499172.11885743635</v>
      </c>
      <c r="AD44" s="135">
        <v>-501429.96696573799</v>
      </c>
      <c r="AE44" s="135">
        <v>-503498.23687825771</v>
      </c>
      <c r="AF44" s="88">
        <f t="shared" si="24"/>
        <v>-5896298.0526851062</v>
      </c>
    </row>
    <row r="45" spans="1:32" s="86" customFormat="1" ht="13.8">
      <c r="A45" s="90"/>
      <c r="B45" s="90" t="s">
        <v>102</v>
      </c>
      <c r="C45" s="85"/>
      <c r="D45" s="85"/>
      <c r="E45" s="87">
        <f>SUM(E34:E44)</f>
        <v>-2147613.5196794663</v>
      </c>
      <c r="F45" s="87">
        <f t="shared" ref="F45:P45" si="25">SUM(F34:F44)</f>
        <v>-2142849.4786257427</v>
      </c>
      <c r="G45" s="87">
        <f t="shared" si="25"/>
        <v>-2137879.45312816</v>
      </c>
      <c r="H45" s="87">
        <f t="shared" si="25"/>
        <v>-2132842.3954316536</v>
      </c>
      <c r="I45" s="87">
        <f t="shared" si="25"/>
        <v>-2127861.2959463834</v>
      </c>
      <c r="J45" s="87">
        <f t="shared" si="25"/>
        <v>-2124416.8841811279</v>
      </c>
      <c r="K45" s="87">
        <f t="shared" si="25"/>
        <v>-2121163.4224904878</v>
      </c>
      <c r="L45" s="87">
        <f t="shared" si="25"/>
        <v>-2116318.2807308324</v>
      </c>
      <c r="M45" s="87">
        <f t="shared" si="25"/>
        <v>-2111126.5657091383</v>
      </c>
      <c r="N45" s="87">
        <f t="shared" si="25"/>
        <v>-2105847.5886727693</v>
      </c>
      <c r="O45" s="87">
        <f t="shared" si="25"/>
        <v>-2100498.0515967039</v>
      </c>
      <c r="P45" s="87">
        <f t="shared" si="25"/>
        <v>-2095056.9869741423</v>
      </c>
      <c r="Q45" s="87">
        <f>SUM(Q34:Q44)</f>
        <v>-25463473.923166603</v>
      </c>
      <c r="T45" s="87">
        <f>SUM(T34:T44)</f>
        <v>-2089721.3825826009</v>
      </c>
      <c r="U45" s="87">
        <f t="shared" ref="U45" si="26">SUM(U34:U44)</f>
        <v>-2084415.4239480952</v>
      </c>
      <c r="V45" s="87">
        <f t="shared" ref="V45" si="27">SUM(V34:V44)</f>
        <v>-2078826.1503519369</v>
      </c>
      <c r="W45" s="87">
        <f t="shared" ref="W45" si="28">SUM(W34:W44)</f>
        <v>-2073052.8943083263</v>
      </c>
      <c r="X45" s="87">
        <f t="shared" ref="X45" si="29">SUM(X34:X44)</f>
        <v>-2067287.9823654729</v>
      </c>
      <c r="Y45" s="87">
        <f t="shared" ref="Y45" si="30">SUM(Y34:Y44)</f>
        <v>-2061753.0581696588</v>
      </c>
      <c r="Z45" s="87">
        <f t="shared" ref="Z45" si="31">SUM(Z34:Z44)</f>
        <v>-2056652.3448757161</v>
      </c>
      <c r="AA45" s="87">
        <f t="shared" ref="AA45" si="32">SUM(AA34:AA44)</f>
        <v>-2051528.3363625894</v>
      </c>
      <c r="AB45" s="87">
        <f t="shared" ref="AB45" si="33">SUM(AB34:AB44)</f>
        <v>-2046056.1767442627</v>
      </c>
      <c r="AC45" s="87">
        <f t="shared" ref="AC45" si="34">SUM(AC34:AC44)</f>
        <v>-2040429.8632402685</v>
      </c>
      <c r="AD45" s="87">
        <f t="shared" ref="AD45" si="35">SUM(AD34:AD44)</f>
        <v>-2034747.2846085636</v>
      </c>
      <c r="AE45" s="87">
        <f t="shared" ref="AE45" si="36">SUM(AE34:AE44)</f>
        <v>-2029003.9956778903</v>
      </c>
      <c r="AF45" s="87">
        <f t="shared" ref="AF45" si="37">SUM(AF34:AF44)</f>
        <v>-24713474.893235385</v>
      </c>
    </row>
    <row r="46" spans="1:32" s="86" customFormat="1" ht="13.8">
      <c r="A46" s="90"/>
      <c r="B46" s="90"/>
      <c r="C46" s="85"/>
      <c r="D46" s="85"/>
      <c r="E46" s="87"/>
      <c r="F46" s="87"/>
      <c r="G46" s="87"/>
      <c r="H46" s="87"/>
      <c r="I46" s="87"/>
      <c r="J46" s="87"/>
      <c r="K46" s="87"/>
      <c r="L46" s="87"/>
      <c r="M46" s="87"/>
      <c r="N46" s="87"/>
      <c r="O46" s="87"/>
      <c r="P46" s="87"/>
      <c r="Q46" s="87"/>
      <c r="T46" s="87"/>
      <c r="U46" s="87"/>
      <c r="V46" s="87"/>
      <c r="W46" s="87"/>
      <c r="X46" s="87"/>
      <c r="Y46" s="87"/>
      <c r="Z46" s="87"/>
      <c r="AA46" s="87"/>
      <c r="AB46" s="87"/>
      <c r="AC46" s="87"/>
      <c r="AD46" s="87"/>
      <c r="AE46" s="87"/>
      <c r="AF46" s="87"/>
    </row>
    <row r="47" spans="1:32" s="86" customFormat="1" ht="13.8">
      <c r="A47" s="90" t="s">
        <v>86</v>
      </c>
      <c r="B47" s="90"/>
      <c r="C47" s="85" t="s">
        <v>8</v>
      </c>
      <c r="D47" s="85"/>
      <c r="E47" s="88">
        <v>-242414.108746449</v>
      </c>
      <c r="F47" s="88">
        <v>-243970.46089144703</v>
      </c>
      <c r="G47" s="88">
        <v>-245395.05550725479</v>
      </c>
      <c r="H47" s="88">
        <v>-246754.84396222746</v>
      </c>
      <c r="I47" s="88">
        <v>-248103.09010349866</v>
      </c>
      <c r="J47" s="88">
        <v>-249471.50377619034</v>
      </c>
      <c r="K47" s="88">
        <v>-250879.34286492504</v>
      </c>
      <c r="L47" s="88">
        <v>-252290.39614817128</v>
      </c>
      <c r="M47" s="88">
        <v>-253688.23619539337</v>
      </c>
      <c r="N47" s="88">
        <v>-255115.43697171006</v>
      </c>
      <c r="O47" s="88">
        <v>-256621.36788408924</v>
      </c>
      <c r="P47" s="88">
        <v>-258226.91598986043</v>
      </c>
      <c r="Q47" s="88">
        <f t="shared" si="22"/>
        <v>-3002930.7590412167</v>
      </c>
      <c r="T47" s="88">
        <v>-259792.33066620212</v>
      </c>
      <c r="U47" s="88">
        <v>-261200.57909223251</v>
      </c>
      <c r="V47" s="88">
        <v>-262496.19851812813</v>
      </c>
      <c r="W47" s="88">
        <v>-263714.26551222149</v>
      </c>
      <c r="X47" s="88">
        <v>-264875.56302342936</v>
      </c>
      <c r="Y47" s="88">
        <v>-265993.78516981797</v>
      </c>
      <c r="Z47" s="88">
        <v>-267083.80641186005</v>
      </c>
      <c r="AA47" s="88">
        <v>-268159.03234278504</v>
      </c>
      <c r="AB47" s="88">
        <v>-269230.99335163087</v>
      </c>
      <c r="AC47" s="88">
        <v>-270307.72503303364</v>
      </c>
      <c r="AD47" s="88">
        <v>-271391.09784280229</v>
      </c>
      <c r="AE47" s="88">
        <v>-272479.61297760997</v>
      </c>
      <c r="AF47" s="88">
        <f t="shared" ref="AF47" si="38">SUM(T47:AE47)</f>
        <v>-3196724.9899417534</v>
      </c>
    </row>
    <row r="48" spans="1:32" s="86" customFormat="1" ht="13.8">
      <c r="A48" s="90" t="s">
        <v>41</v>
      </c>
      <c r="B48" s="90"/>
      <c r="C48" s="85"/>
      <c r="D48" s="91">
        <v>0</v>
      </c>
      <c r="E48" s="87">
        <f>E29+E30+E31+E32+E45+E47</f>
        <v>15237477.356228296</v>
      </c>
      <c r="F48" s="87">
        <f t="shared" ref="F48:P48" si="39">F29+F30+F31+F32+F45+F47</f>
        <v>15211903.324411195</v>
      </c>
      <c r="G48" s="87">
        <f t="shared" si="39"/>
        <v>15215874.790324885</v>
      </c>
      <c r="H48" s="87">
        <f t="shared" si="39"/>
        <v>15233739.629425777</v>
      </c>
      <c r="I48" s="87">
        <f t="shared" si="39"/>
        <v>15272388.650770642</v>
      </c>
      <c r="J48" s="87">
        <f t="shared" si="39"/>
        <v>15310336.314520443</v>
      </c>
      <c r="K48" s="87">
        <f t="shared" si="39"/>
        <v>15314669.124010967</v>
      </c>
      <c r="L48" s="87">
        <f t="shared" si="39"/>
        <v>15298404.54904471</v>
      </c>
      <c r="M48" s="87">
        <f t="shared" si="39"/>
        <v>15283570.574802993</v>
      </c>
      <c r="N48" s="87">
        <f t="shared" si="39"/>
        <v>15279371.916989285</v>
      </c>
      <c r="O48" s="87">
        <f t="shared" si="39"/>
        <v>15276829.622649781</v>
      </c>
      <c r="P48" s="87">
        <f t="shared" si="39"/>
        <v>15294206.574529096</v>
      </c>
      <c r="Q48" s="87">
        <f>Q29+Q30+Q31+Q32+Q45+Q47</f>
        <v>183228772.42770809</v>
      </c>
      <c r="R48" s="102"/>
      <c r="T48" s="87">
        <f>T29+T30+T31+T32+T45+T47</f>
        <v>15305479.62739161</v>
      </c>
      <c r="U48" s="87">
        <f t="shared" ref="U48" si="40">U29+U30+U31+U32+U45+U47</f>
        <v>15310075.840228984</v>
      </c>
      <c r="V48" s="87">
        <f t="shared" ref="V48" si="41">V29+V30+V31+V32+V45+V47</f>
        <v>15308260.338020433</v>
      </c>
      <c r="W48" s="87">
        <f t="shared" ref="W48" si="42">W29+W30+W31+W32+W45+W47</f>
        <v>15296937.662301376</v>
      </c>
      <c r="X48" s="87">
        <f t="shared" ref="X48" si="43">X29+X30+X31+X32+X45+X47</f>
        <v>15281839.666175833</v>
      </c>
      <c r="Y48" s="87">
        <f t="shared" ref="Y48" si="44">Y29+Y30+Y31+Y32+Y45+Y47</f>
        <v>15256002.394538399</v>
      </c>
      <c r="Z48" s="87">
        <f t="shared" ref="Z48" si="45">Z29+Z30+Z31+Z32+Z45+Z47</f>
        <v>15257168.255391819</v>
      </c>
      <c r="AA48" s="87">
        <f t="shared" ref="AA48" si="46">AA29+AA30+AA31+AA32+AA45+AA47</f>
        <v>15262136.674030628</v>
      </c>
      <c r="AB48" s="87">
        <f t="shared" ref="AB48" si="47">AB29+AB30+AB31+AB32+AB45+AB47</f>
        <v>15270646.147356201</v>
      </c>
      <c r="AC48" s="87">
        <f t="shared" ref="AC48" si="48">AC29+AC30+AC31+AC32+AC45+AC47</f>
        <v>15292052.623753272</v>
      </c>
      <c r="AD48" s="87">
        <f t="shared" ref="AD48" si="49">AD29+AD30+AD31+AD32+AD45+AD47</f>
        <v>15581070.651666474</v>
      </c>
      <c r="AE48" s="87">
        <f t="shared" ref="AE48" si="50">AE29+AE30+AE31+AE32+AE45+AE47</f>
        <v>15879808.556287665</v>
      </c>
      <c r="AF48" s="87">
        <f t="shared" ref="AF48" si="51">AF29+AF30+AF31+AF32+AF45+AF47</f>
        <v>184301478.43714273</v>
      </c>
    </row>
    <row r="49" spans="1:33" s="86" customFormat="1" ht="13.8">
      <c r="A49" s="90"/>
      <c r="B49" s="90"/>
      <c r="C49" s="85"/>
      <c r="D49" s="85"/>
      <c r="Q49" s="92"/>
      <c r="AF49" s="92"/>
    </row>
    <row r="50" spans="1:33" s="86" customFormat="1" ht="13.8">
      <c r="A50" s="90"/>
      <c r="B50" s="90"/>
      <c r="C50" s="85"/>
      <c r="E50" s="93"/>
      <c r="F50" s="93"/>
      <c r="G50" s="93"/>
      <c r="H50" s="93"/>
      <c r="I50" s="93"/>
      <c r="J50" s="93"/>
      <c r="K50" s="93"/>
      <c r="L50" s="93"/>
      <c r="M50" s="93"/>
      <c r="N50" s="93"/>
      <c r="O50" s="93"/>
      <c r="P50" s="93"/>
      <c r="Q50" s="85"/>
      <c r="R50" s="98"/>
      <c r="T50" s="93"/>
      <c r="U50" s="93"/>
      <c r="V50" s="93"/>
      <c r="W50" s="93"/>
      <c r="X50" s="93"/>
      <c r="Y50" s="93"/>
      <c r="Z50" s="93"/>
      <c r="AA50" s="93"/>
      <c r="AB50" s="93"/>
      <c r="AC50" s="93"/>
      <c r="AD50" s="93"/>
      <c r="AE50" s="93"/>
      <c r="AF50" s="85"/>
      <c r="AG50" s="87"/>
    </row>
    <row r="51" spans="1:33" s="86" customFormat="1" ht="13.8">
      <c r="A51" s="90" t="s">
        <v>87</v>
      </c>
      <c r="B51" s="90"/>
      <c r="C51" s="85" t="s">
        <v>7</v>
      </c>
      <c r="E51" s="87">
        <f>-E29</f>
        <v>-2020405.169652408</v>
      </c>
      <c r="F51" s="87">
        <f>E51-F29</f>
        <v>-4041080.41722342</v>
      </c>
      <c r="G51" s="87">
        <f t="shared" ref="G51:P51" si="52">F51-G29</f>
        <v>-6063330.7680757856</v>
      </c>
      <c r="H51" s="87">
        <f t="shared" si="52"/>
        <v>-8088478.4784030914</v>
      </c>
      <c r="I51" s="87">
        <f t="shared" si="52"/>
        <v>-10116708.201151321</v>
      </c>
      <c r="J51" s="87">
        <f t="shared" si="52"/>
        <v>-12148693.846337818</v>
      </c>
      <c r="K51" s="87">
        <f t="shared" si="52"/>
        <v>-14184544.758431721</v>
      </c>
      <c r="L51" s="87">
        <f t="shared" si="52"/>
        <v>-16223451.932548586</v>
      </c>
      <c r="M51" s="87">
        <f t="shared" si="52"/>
        <v>-18264781.986794531</v>
      </c>
      <c r="N51" s="87">
        <f t="shared" si="52"/>
        <v>-20308109.943347007</v>
      </c>
      <c r="O51" s="87">
        <f t="shared" si="52"/>
        <v>-22352928.569574349</v>
      </c>
      <c r="P51" s="87">
        <f t="shared" si="52"/>
        <v>-24398981.821450051</v>
      </c>
      <c r="Q51" s="85"/>
      <c r="R51" s="87">
        <f>SUM(D51:P51)/13</f>
        <v>-12170115.068691544</v>
      </c>
      <c r="T51" s="87">
        <f>P51-T29</f>
        <v>-26445966.789432999</v>
      </c>
      <c r="U51" s="87">
        <f>T51-U29</f>
        <v>-28493381.792549714</v>
      </c>
      <c r="V51" s="87">
        <f>U51-V29</f>
        <v>-30542406.597433813</v>
      </c>
      <c r="W51" s="87">
        <f t="shared" ref="W51:AE51" si="53">V51-W29</f>
        <v>-32596929.782946102</v>
      </c>
      <c r="X51" s="87">
        <f t="shared" si="53"/>
        <v>-34659602.482646897</v>
      </c>
      <c r="Y51" s="87">
        <f t="shared" si="53"/>
        <v>-36730256.092060924</v>
      </c>
      <c r="Z51" s="87">
        <f t="shared" si="53"/>
        <v>-38808284.829284966</v>
      </c>
      <c r="AA51" s="87">
        <f t="shared" si="53"/>
        <v>-40892545.280191652</v>
      </c>
      <c r="AB51" s="87">
        <f t="shared" si="53"/>
        <v>-42981641.084061727</v>
      </c>
      <c r="AC51" s="87">
        <f t="shared" si="53"/>
        <v>-45074422.706023015</v>
      </c>
      <c r="AD51" s="87">
        <f t="shared" si="53"/>
        <v>-47169865.521370046</v>
      </c>
      <c r="AE51" s="87">
        <f t="shared" si="53"/>
        <v>-49267120.986349419</v>
      </c>
      <c r="AF51" s="85"/>
      <c r="AG51" s="87">
        <f t="shared" ref="AG51:AG69" si="54">(P51+SUM(T51:AE51))/13</f>
        <v>-36773954.289677031</v>
      </c>
    </row>
    <row r="52" spans="1:33" s="86" customFormat="1" ht="13.8">
      <c r="A52" s="90" t="s">
        <v>88</v>
      </c>
      <c r="B52" s="90"/>
      <c r="C52" s="85" t="s">
        <v>7</v>
      </c>
      <c r="E52" s="87">
        <f>-E30</f>
        <v>-12386837.656836765</v>
      </c>
      <c r="F52" s="87">
        <f>E52-F30</f>
        <v>-24774407.95608075</v>
      </c>
      <c r="G52" s="87">
        <f t="shared" ref="G52:P52" si="55">F52-G30</f>
        <v>-37162888.583187416</v>
      </c>
      <c r="H52" s="87">
        <f t="shared" si="55"/>
        <v>-49565991.368327707</v>
      </c>
      <c r="I52" s="87">
        <f t="shared" si="55"/>
        <v>-61985149.021216542</v>
      </c>
      <c r="J52" s="87">
        <f t="shared" si="55"/>
        <v>-74417147.389854163</v>
      </c>
      <c r="K52" s="87">
        <f t="shared" si="55"/>
        <v>-86861939.761991516</v>
      </c>
      <c r="L52" s="87">
        <f t="shared" si="55"/>
        <v>-99311088.24583362</v>
      </c>
      <c r="M52" s="87">
        <f t="shared" si="55"/>
        <v>-111766199.15040183</v>
      </c>
      <c r="N52" s="87">
        <f t="shared" si="55"/>
        <v>-124233428.1041313</v>
      </c>
      <c r="O52" s="87">
        <f t="shared" si="55"/>
        <v>-136713087.97542357</v>
      </c>
      <c r="P52" s="87">
        <f t="shared" si="55"/>
        <v>-149218493.61570823</v>
      </c>
      <c r="Q52" s="85"/>
      <c r="R52" s="87">
        <f t="shared" ref="R52:R70" si="56">SUM(D52:P52)/13</f>
        <v>-74492050.679153353</v>
      </c>
      <c r="T52" s="87">
        <f>P52-T30</f>
        <v>-161749332.78915122</v>
      </c>
      <c r="U52" s="87">
        <f>T52-U30</f>
        <v>-174287163.80552435</v>
      </c>
      <c r="V52" s="87">
        <f t="shared" ref="V52:AE52" si="57">U52-V30</f>
        <v>-186831593.4407286</v>
      </c>
      <c r="W52" s="87">
        <f t="shared" si="57"/>
        <v>-199383461.72107816</v>
      </c>
      <c r="X52" s="87">
        <f t="shared" si="57"/>
        <v>-211942669.2510618</v>
      </c>
      <c r="Y52" s="87">
        <f t="shared" si="57"/>
        <v>-224512854.41209716</v>
      </c>
      <c r="Z52" s="87">
        <f t="shared" si="57"/>
        <v>-237093301.96584597</v>
      </c>
      <c r="AA52" s="87">
        <f t="shared" si="57"/>
        <v>-249678322.27265367</v>
      </c>
      <c r="AB52" s="87">
        <f t="shared" si="57"/>
        <v>-262268824.77111185</v>
      </c>
      <c r="AC52" s="87">
        <f t="shared" si="57"/>
        <v>-274873021.18711489</v>
      </c>
      <c r="AD52" s="87">
        <f t="shared" si="57"/>
        <v>-287776807.91913968</v>
      </c>
      <c r="AE52" s="87">
        <f t="shared" si="57"/>
        <v>-300991792.86509061</v>
      </c>
      <c r="AF52" s="85"/>
      <c r="AG52" s="87">
        <f t="shared" si="54"/>
        <v>-224662126.15510046</v>
      </c>
    </row>
    <row r="53" spans="1:33" s="86" customFormat="1" ht="13.8">
      <c r="A53" s="90" t="s">
        <v>89</v>
      </c>
      <c r="B53" s="90"/>
      <c r="C53" s="85" t="s">
        <v>7</v>
      </c>
      <c r="E53" s="87">
        <f>-E31</f>
        <v>-3876523.7746710479</v>
      </c>
      <c r="F53" s="87">
        <f>E53-F31</f>
        <v>-7732798.7399541065</v>
      </c>
      <c r="G53" s="87">
        <f t="shared" ref="G53:P53" si="58">F53-G31</f>
        <v>-11595783.578107163</v>
      </c>
      <c r="H53" s="87">
        <f t="shared" si="58"/>
        <v>-15464369.987089351</v>
      </c>
      <c r="I53" s="87">
        <f t="shared" si="58"/>
        <v>-19357427.328193106</v>
      </c>
      <c r="J53" s="87">
        <f t="shared" si="58"/>
        <v>-23277811.357583396</v>
      </c>
      <c r="K53" s="87">
        <f t="shared" si="58"/>
        <v>-27191616.83247555</v>
      </c>
      <c r="L53" s="87">
        <f t="shared" si="58"/>
        <v>-31085783.292710967</v>
      </c>
      <c r="M53" s="87">
        <f t="shared" si="58"/>
        <v>-34960346.360207655</v>
      </c>
      <c r="N53" s="87">
        <f t="shared" si="58"/>
        <v>-38819932.852848783</v>
      </c>
      <c r="O53" s="87">
        <f t="shared" si="58"/>
        <v>-42666443.488782883</v>
      </c>
      <c r="P53" s="87">
        <f t="shared" si="58"/>
        <v>-46528653.028679416</v>
      </c>
      <c r="Q53" s="85"/>
      <c r="R53" s="87">
        <f t="shared" si="56"/>
        <v>-23273653.124715649</v>
      </c>
      <c r="T53" s="87">
        <f>P53-T31</f>
        <v>-50401005.390600868</v>
      </c>
      <c r="U53" s="87">
        <f>T53-U31</f>
        <v>-54273880.363389641</v>
      </c>
      <c r="V53" s="87">
        <f t="shared" ref="V53:AE53" si="59">U53-V31</f>
        <v>-58140061.759448335</v>
      </c>
      <c r="W53" s="87">
        <f t="shared" si="59"/>
        <v>-61985199.500280038</v>
      </c>
      <c r="X53" s="87">
        <f t="shared" si="59"/>
        <v>-65830028.608920716</v>
      </c>
      <c r="Y53" s="87">
        <f t="shared" si="59"/>
        <v>-69667035.12432377</v>
      </c>
      <c r="Z53" s="87">
        <f t="shared" si="59"/>
        <v>-73497386.574814469</v>
      </c>
      <c r="AA53" s="87">
        <f t="shared" si="59"/>
        <v>-77324774.020696253</v>
      </c>
      <c r="AB53" s="87">
        <f t="shared" si="59"/>
        <v>-81152710.369428992</v>
      </c>
      <c r="AC53" s="87">
        <f t="shared" si="59"/>
        <v>-84986755.538817555</v>
      </c>
      <c r="AD53" s="87">
        <f t="shared" si="59"/>
        <v>-88809861.479858458</v>
      </c>
      <c r="AE53" s="87">
        <f t="shared" si="59"/>
        <v>-92628764.652582109</v>
      </c>
      <c r="AF53" s="85"/>
      <c r="AG53" s="87">
        <f t="shared" si="54"/>
        <v>-69632778.185526207</v>
      </c>
    </row>
    <row r="54" spans="1:33" s="86" customFormat="1" ht="13.8">
      <c r="A54" s="90" t="s">
        <v>90</v>
      </c>
      <c r="B54" s="90"/>
      <c r="C54" s="85" t="s">
        <v>7</v>
      </c>
      <c r="E54" s="87">
        <f>-E32</f>
        <v>656261.61650601029</v>
      </c>
      <c r="F54" s="87">
        <f>E54-F32</f>
        <v>1322058.8646756839</v>
      </c>
      <c r="G54" s="87">
        <f t="shared" ref="G54:P54" si="60">F54-G32</f>
        <v>1996625.3818274736</v>
      </c>
      <c r="H54" s="87">
        <f t="shared" si="60"/>
        <v>2680125.4174576029</v>
      </c>
      <c r="I54" s="87">
        <f t="shared" si="60"/>
        <v>3372217.0973779056</v>
      </c>
      <c r="J54" s="87">
        <f t="shared" si="60"/>
        <v>4072360.43811455</v>
      </c>
      <c r="K54" s="87">
        <f t="shared" si="60"/>
        <v>4780097.3078715745</v>
      </c>
      <c r="L54" s="87">
        <f t="shared" si="60"/>
        <v>5495306.2001422476</v>
      </c>
      <c r="M54" s="87">
        <f t="shared" si="60"/>
        <v>6217924.8497455716</v>
      </c>
      <c r="N54" s="87">
        <f t="shared" si="60"/>
        <v>6947733.310034873</v>
      </c>
      <c r="O54" s="87">
        <f t="shared" si="60"/>
        <v>7684773.4013580158</v>
      </c>
      <c r="P54" s="87">
        <f t="shared" si="60"/>
        <v>8450951.3559218086</v>
      </c>
      <c r="Q54" s="85"/>
      <c r="R54" s="87">
        <f t="shared" si="56"/>
        <v>4128956.5570025626</v>
      </c>
      <c r="T54" s="87">
        <f>P54-T32</f>
        <v>9246134.518628791</v>
      </c>
      <c r="U54" s="87">
        <f>T54-U32</f>
        <v>10048563.66763808</v>
      </c>
      <c r="V54" s="87">
        <f t="shared" ref="V54:AE54" si="61">U54-V32</f>
        <v>10858616.816894624</v>
      </c>
      <c r="W54" s="87">
        <f t="shared" si="61"/>
        <v>11676441.20146624</v>
      </c>
      <c r="X54" s="87">
        <f t="shared" si="61"/>
        <v>12529147.328226602</v>
      </c>
      <c r="Y54" s="87">
        <f t="shared" si="61"/>
        <v>13423243.37620116</v>
      </c>
      <c r="Z54" s="87">
        <f t="shared" si="61"/>
        <v>14331166.710985344</v>
      </c>
      <c r="AA54" s="87">
        <f t="shared" si="61"/>
        <v>15246010.871845515</v>
      </c>
      <c r="AB54" s="87">
        <f t="shared" si="61"/>
        <v>16167612.205454418</v>
      </c>
      <c r="AC54" s="87">
        <f t="shared" si="61"/>
        <v>17095845.200780734</v>
      </c>
      <c r="AD54" s="87">
        <f t="shared" si="61"/>
        <v>18030971.655075625</v>
      </c>
      <c r="AE54" s="87">
        <f t="shared" si="61"/>
        <v>18980823.073786408</v>
      </c>
      <c r="AF54" s="85"/>
      <c r="AG54" s="87">
        <f t="shared" si="54"/>
        <v>13545040.614069642</v>
      </c>
    </row>
    <row r="55" spans="1:33" s="86" customFormat="1" ht="13.8">
      <c r="A55" s="90" t="s">
        <v>91</v>
      </c>
      <c r="B55" s="90"/>
      <c r="C55" s="85"/>
      <c r="E55" s="87"/>
      <c r="F55" s="87"/>
      <c r="G55" s="87"/>
      <c r="H55" s="87"/>
      <c r="I55" s="87"/>
      <c r="J55" s="87"/>
      <c r="K55" s="87"/>
      <c r="L55" s="87"/>
      <c r="M55" s="87"/>
      <c r="N55" s="87"/>
      <c r="O55" s="87"/>
      <c r="P55" s="87"/>
      <c r="Q55" s="85"/>
      <c r="R55" s="87"/>
      <c r="T55" s="87"/>
      <c r="U55" s="87"/>
      <c r="V55" s="87"/>
      <c r="W55" s="87"/>
      <c r="X55" s="87"/>
      <c r="Y55" s="87"/>
      <c r="Z55" s="87"/>
      <c r="AA55" s="87"/>
      <c r="AB55" s="87"/>
      <c r="AC55" s="87"/>
      <c r="AD55" s="87"/>
      <c r="AE55" s="87"/>
      <c r="AF55" s="85"/>
      <c r="AG55" s="87"/>
    </row>
    <row r="56" spans="1:33" s="86" customFormat="1" ht="13.8">
      <c r="B56" s="90" t="s">
        <v>104</v>
      </c>
      <c r="C56" s="85" t="s">
        <v>7</v>
      </c>
      <c r="D56" s="85"/>
      <c r="E56" s="133">
        <f t="shared" ref="E56:E66" si="62">-E34</f>
        <v>24072.903174642124</v>
      </c>
      <c r="F56" s="133">
        <f t="shared" ref="F56:F66" si="63">E56-F34</f>
        <v>48193.476571552572</v>
      </c>
      <c r="G56" s="133">
        <f t="shared" ref="G56:G66" si="64">F56-G34</f>
        <v>72361.398279769754</v>
      </c>
      <c r="H56" s="133">
        <f t="shared" ref="H56:H66" si="65">G56-H34</f>
        <v>96580.717159283289</v>
      </c>
      <c r="I56" s="133">
        <f t="shared" ref="I56:I66" si="66">H56-I34</f>
        <v>120858.83839415415</v>
      </c>
      <c r="J56" s="133">
        <f t="shared" ref="J56:J66" si="67">I56-J34</f>
        <v>145235.20354121714</v>
      </c>
      <c r="K56" s="133">
        <f t="shared" ref="K56:K66" si="68">J56-K34</f>
        <v>169715.15337422729</v>
      </c>
      <c r="L56" s="133">
        <f t="shared" ref="L56:L66" si="69">K56-L34</f>
        <v>194262.33042530477</v>
      </c>
      <c r="M56" s="133">
        <f t="shared" ref="M56:M66" si="70">L56-M34</f>
        <v>218870.27930667927</v>
      </c>
      <c r="N56" s="133">
        <f t="shared" ref="N56:N66" si="71">M56-N34</f>
        <v>243537.26832927199</v>
      </c>
      <c r="O56" s="133">
        <f t="shared" ref="O56:O65" si="72">N56-O34</f>
        <v>268259.01286684198</v>
      </c>
      <c r="P56" s="133">
        <f t="shared" ref="P56:P66" si="73">O56-P34</f>
        <v>293026.1459234769</v>
      </c>
      <c r="Q56" s="87"/>
      <c r="R56" s="87">
        <f t="shared" si="56"/>
        <v>145767.13287280165</v>
      </c>
      <c r="T56" s="133">
        <f>P56-T34</f>
        <v>317835.60371888522</v>
      </c>
      <c r="U56" s="133">
        <f>T56-U34</f>
        <v>342690.02523798461</v>
      </c>
      <c r="V56" s="133">
        <f>U56-V34</f>
        <v>367588.41827631841</v>
      </c>
      <c r="W56" s="133">
        <f>V56-W34</f>
        <v>392533.91275318601</v>
      </c>
      <c r="X56" s="133">
        <f>W56-X34</f>
        <v>417532.61358253658</v>
      </c>
      <c r="Y56" s="133">
        <f t="shared" ref="Y56:Y66" si="74">X56-Y34</f>
        <v>442591.77462387155</v>
      </c>
      <c r="Z56" s="133">
        <f t="shared" ref="Z56:Z66" si="75">Y56-Z34</f>
        <v>467720.4075781352</v>
      </c>
      <c r="AA56" s="133">
        <f t="shared" ref="AA56:AA66" si="76">Z56-AA34</f>
        <v>492917.69827127917</v>
      </c>
      <c r="AB56" s="133">
        <f t="shared" ref="AB56:AB66" si="77">AA56-AB34</f>
        <v>518177.7876741431</v>
      </c>
      <c r="AC56" s="133">
        <f t="shared" ref="AC56:AC66" si="78">AB56-AC34</f>
        <v>543498.96606007335</v>
      </c>
      <c r="AD56" s="133">
        <f t="shared" ref="AD56:AD66" si="79">AC56-AD34</f>
        <v>568877.04528476833</v>
      </c>
      <c r="AE56" s="133">
        <f t="shared" ref="AE56:AE66" si="80">AD56-AE34</f>
        <v>594302.24861191586</v>
      </c>
      <c r="AF56" s="87"/>
      <c r="AG56" s="87">
        <f>(P56+SUM(T56:AE56))/13</f>
        <v>443022.51135358267</v>
      </c>
    </row>
    <row r="57" spans="1:33" s="86" customFormat="1" ht="13.8">
      <c r="B57" s="90" t="s">
        <v>105</v>
      </c>
      <c r="C57" s="85" t="s">
        <v>7</v>
      </c>
      <c r="D57" s="85"/>
      <c r="E57" s="133">
        <f t="shared" si="62"/>
        <v>345502.26601068163</v>
      </c>
      <c r="F57" s="133">
        <f t="shared" si="63"/>
        <v>693105.75587436743</v>
      </c>
      <c r="G57" s="133">
        <f t="shared" si="64"/>
        <v>1042796.6477854149</v>
      </c>
      <c r="H57" s="133">
        <f t="shared" si="65"/>
        <v>1394748.7865720936</v>
      </c>
      <c r="I57" s="133">
        <f t="shared" si="66"/>
        <v>1749280.1266597956</v>
      </c>
      <c r="J57" s="133">
        <f t="shared" si="67"/>
        <v>2108084.1597208627</v>
      </c>
      <c r="K57" s="133">
        <f t="shared" si="68"/>
        <v>2471390.2011425099</v>
      </c>
      <c r="L57" s="133">
        <f t="shared" si="69"/>
        <v>2837637.179962453</v>
      </c>
      <c r="M57" s="133">
        <f t="shared" si="70"/>
        <v>3206547.9229069203</v>
      </c>
      <c r="N57" s="133">
        <f t="shared" si="71"/>
        <v>3578048.0769008952</v>
      </c>
      <c r="O57" s="133">
        <f t="shared" si="72"/>
        <v>3951953.6740830443</v>
      </c>
      <c r="P57" s="133">
        <f t="shared" si="73"/>
        <v>4327862.5262324847</v>
      </c>
      <c r="Q57" s="87"/>
      <c r="R57" s="87">
        <f t="shared" si="56"/>
        <v>2131304.4095270401</v>
      </c>
      <c r="T57" s="133">
        <f t="shared" ref="T57:T66" si="81">P57-T35</f>
        <v>4705643.0846268544</v>
      </c>
      <c r="U57" s="133">
        <f t="shared" ref="U57" si="82">T57-U35</f>
        <v>5085408.6586621366</v>
      </c>
      <c r="V57" s="133">
        <f t="shared" ref="V57:V66" si="83">U57-V35</f>
        <v>5467116.6463185437</v>
      </c>
      <c r="W57" s="133">
        <f t="shared" ref="W57:W66" si="84">V57-W35</f>
        <v>5850901.4361114856</v>
      </c>
      <c r="X57" s="133">
        <f t="shared" ref="X57:X66" si="85">W57-X35</f>
        <v>6237025.1531131752</v>
      </c>
      <c r="Y57" s="133">
        <f t="shared" si="74"/>
        <v>6625799.2543664873</v>
      </c>
      <c r="Z57" s="133">
        <f t="shared" si="75"/>
        <v>7017610.6728864331</v>
      </c>
      <c r="AA57" s="133">
        <f t="shared" si="76"/>
        <v>7412424.4506976837</v>
      </c>
      <c r="AB57" s="133">
        <f t="shared" si="77"/>
        <v>7809989.0202180482</v>
      </c>
      <c r="AC57" s="133">
        <f t="shared" si="78"/>
        <v>8210230.9713673191</v>
      </c>
      <c r="AD57" s="133">
        <f t="shared" si="79"/>
        <v>8612970.4789036438</v>
      </c>
      <c r="AE57" s="133">
        <f t="shared" si="80"/>
        <v>9017787.7616911791</v>
      </c>
      <c r="AF57" s="87"/>
      <c r="AG57" s="87">
        <f t="shared" si="54"/>
        <v>6644674.6242458066</v>
      </c>
    </row>
    <row r="58" spans="1:33" s="86" customFormat="1" ht="13.8">
      <c r="B58" s="90" t="s">
        <v>106</v>
      </c>
      <c r="C58" s="85" t="s">
        <v>7</v>
      </c>
      <c r="D58" s="85"/>
      <c r="E58" s="133">
        <f t="shared" si="62"/>
        <v>-1156121.9472528342</v>
      </c>
      <c r="F58" s="133">
        <f t="shared" si="63"/>
        <v>-2325787.5588078965</v>
      </c>
      <c r="G58" s="133">
        <f t="shared" si="64"/>
        <v>-3509638.0513021164</v>
      </c>
      <c r="H58" s="133">
        <f t="shared" si="65"/>
        <v>-4708492.1975383805</v>
      </c>
      <c r="I58" s="133">
        <f t="shared" si="66"/>
        <v>-5923250.639570591</v>
      </c>
      <c r="J58" s="133">
        <f t="shared" si="67"/>
        <v>-7154569.459412273</v>
      </c>
      <c r="K58" s="133">
        <f t="shared" si="68"/>
        <v>-8402594.7667694446</v>
      </c>
      <c r="L58" s="133">
        <f t="shared" si="69"/>
        <v>-9667313.0997803882</v>
      </c>
      <c r="M58" s="133">
        <f t="shared" si="70"/>
        <v>-10948937.926521901</v>
      </c>
      <c r="N58" s="133">
        <f t="shared" si="71"/>
        <v>-12247502.443363719</v>
      </c>
      <c r="O58" s="133">
        <f t="shared" si="72"/>
        <v>-13562610.97704266</v>
      </c>
      <c r="P58" s="133">
        <f t="shared" si="73"/>
        <v>-14893192.429354962</v>
      </c>
      <c r="Q58" s="87"/>
      <c r="R58" s="87">
        <f t="shared" si="56"/>
        <v>-7269231.6535936277</v>
      </c>
      <c r="T58" s="133">
        <f t="shared" si="81"/>
        <v>-16238443.561504697</v>
      </c>
      <c r="U58" s="133">
        <f t="shared" ref="U58:U66" si="86">T58-U36</f>
        <v>-17598652.589593958</v>
      </c>
      <c r="V58" s="133">
        <f t="shared" si="83"/>
        <v>-18974620.802063774</v>
      </c>
      <c r="W58" s="133">
        <f t="shared" si="84"/>
        <v>-20367422.981520023</v>
      </c>
      <c r="X58" s="133">
        <f>W58-X36</f>
        <v>-21777927.95553175</v>
      </c>
      <c r="Y58" s="133">
        <f t="shared" si="74"/>
        <v>-23206432.326998793</v>
      </c>
      <c r="Z58" s="133">
        <f t="shared" si="75"/>
        <v>-24652808.148182798</v>
      </c>
      <c r="AA58" s="133">
        <f t="shared" si="76"/>
        <v>-26117019.634349037</v>
      </c>
      <c r="AB58" s="133">
        <f t="shared" si="77"/>
        <v>-27599373.220583592</v>
      </c>
      <c r="AC58" s="133">
        <f t="shared" si="78"/>
        <v>-29100128.843136311</v>
      </c>
      <c r="AD58" s="133">
        <f t="shared" si="79"/>
        <v>-30618857.143459443</v>
      </c>
      <c r="AE58" s="133">
        <f t="shared" si="80"/>
        <v>-32154323.769676704</v>
      </c>
      <c r="AF58" s="87"/>
      <c r="AG58" s="87">
        <f t="shared" si="54"/>
        <v>-23330707.954304297</v>
      </c>
    </row>
    <row r="59" spans="1:33" s="86" customFormat="1" ht="13.8">
      <c r="B59" s="90" t="s">
        <v>107</v>
      </c>
      <c r="C59" s="85" t="s">
        <v>7</v>
      </c>
      <c r="D59" s="85"/>
      <c r="E59" s="133">
        <f t="shared" si="62"/>
        <v>383430.80654746946</v>
      </c>
      <c r="F59" s="133">
        <f t="shared" si="63"/>
        <v>770194.14370942395</v>
      </c>
      <c r="G59" s="133">
        <f t="shared" si="64"/>
        <v>1160448.8406705931</v>
      </c>
      <c r="H59" s="133">
        <f t="shared" si="65"/>
        <v>1554397.7072292045</v>
      </c>
      <c r="I59" s="133">
        <f t="shared" si="66"/>
        <v>1952263.8321744762</v>
      </c>
      <c r="J59" s="133">
        <f t="shared" si="67"/>
        <v>2354209.7268408183</v>
      </c>
      <c r="K59" s="133">
        <f t="shared" si="68"/>
        <v>2760271.5825622696</v>
      </c>
      <c r="L59" s="133">
        <f t="shared" si="69"/>
        <v>3170446.0648393696</v>
      </c>
      <c r="M59" s="133">
        <f t="shared" si="70"/>
        <v>3584786.0496560801</v>
      </c>
      <c r="N59" s="133">
        <f t="shared" si="71"/>
        <v>4003299.7597440546</v>
      </c>
      <c r="O59" s="133">
        <f t="shared" si="72"/>
        <v>4425889.1869447557</v>
      </c>
      <c r="P59" s="133">
        <f t="shared" si="73"/>
        <v>4852289.020527509</v>
      </c>
      <c r="Q59" s="87"/>
      <c r="R59" s="87">
        <f t="shared" si="56"/>
        <v>2382455.901649694</v>
      </c>
      <c r="T59" s="133">
        <f t="shared" si="81"/>
        <v>5282300.2984633259</v>
      </c>
      <c r="U59" s="133">
        <f t="shared" si="86"/>
        <v>5715994.4118014816</v>
      </c>
      <c r="V59" s="133">
        <f t="shared" si="83"/>
        <v>6153569.8394685825</v>
      </c>
      <c r="W59" s="133">
        <f t="shared" si="84"/>
        <v>6595292.8048207052</v>
      </c>
      <c r="X59" s="133">
        <f t="shared" si="85"/>
        <v>7041378.5162078943</v>
      </c>
      <c r="Y59" s="133">
        <f t="shared" si="74"/>
        <v>7491900.4420869239</v>
      </c>
      <c r="Z59" s="133">
        <f t="shared" si="75"/>
        <v>7946826.8898381703</v>
      </c>
      <c r="AA59" s="133">
        <f t="shared" si="76"/>
        <v>8406148.9955926761</v>
      </c>
      <c r="AB59" s="133">
        <f t="shared" si="77"/>
        <v>8869942.6632370427</v>
      </c>
      <c r="AC59" s="133">
        <f t="shared" si="78"/>
        <v>9338272.2789089102</v>
      </c>
      <c r="AD59" s="133">
        <f t="shared" si="79"/>
        <v>9811031.4906140156</v>
      </c>
      <c r="AE59" s="133">
        <f t="shared" si="80"/>
        <v>10287914.549731858</v>
      </c>
      <c r="AF59" s="87"/>
      <c r="AG59" s="87">
        <f t="shared" si="54"/>
        <v>7522527.8616383923</v>
      </c>
    </row>
    <row r="60" spans="1:33" s="86" customFormat="1" ht="13.8">
      <c r="B60" s="90" t="s">
        <v>108</v>
      </c>
      <c r="C60" s="85" t="s">
        <v>7</v>
      </c>
      <c r="D60" s="85"/>
      <c r="E60" s="133">
        <f t="shared" si="62"/>
        <v>109806.55487817293</v>
      </c>
      <c r="F60" s="133">
        <f t="shared" si="63"/>
        <v>220056.22566517</v>
      </c>
      <c r="G60" s="133">
        <f t="shared" si="64"/>
        <v>330769.547289907</v>
      </c>
      <c r="H60" s="133">
        <f t="shared" si="65"/>
        <v>441972.74090813007</v>
      </c>
      <c r="I60" s="133">
        <f t="shared" si="66"/>
        <v>553694.64953402476</v>
      </c>
      <c r="J60" s="133">
        <f t="shared" si="67"/>
        <v>665956.28415940516</v>
      </c>
      <c r="K60" s="133">
        <f t="shared" si="68"/>
        <v>778762.32393988594</v>
      </c>
      <c r="L60" s="133">
        <f t="shared" si="69"/>
        <v>892112.33776005683</v>
      </c>
      <c r="M60" s="133">
        <f t="shared" si="70"/>
        <v>1006013.1619237973</v>
      </c>
      <c r="N60" s="133">
        <f t="shared" si="71"/>
        <v>1120465.859543093</v>
      </c>
      <c r="O60" s="133">
        <f t="shared" si="72"/>
        <v>1235457.7592025995</v>
      </c>
      <c r="P60" s="133">
        <f t="shared" si="73"/>
        <v>1350954.5590389408</v>
      </c>
      <c r="Q60" s="87"/>
      <c r="R60" s="87">
        <f t="shared" si="56"/>
        <v>669694.00029562949</v>
      </c>
      <c r="T60" s="133">
        <f t="shared" si="81"/>
        <v>1466930.5353721208</v>
      </c>
      <c r="U60" s="133">
        <f t="shared" si="86"/>
        <v>1583394.9183075801</v>
      </c>
      <c r="V60" s="133">
        <f t="shared" si="83"/>
        <v>1700373.3690653006</v>
      </c>
      <c r="W60" s="133">
        <f t="shared" si="84"/>
        <v>1817900.3075014418</v>
      </c>
      <c r="X60" s="133">
        <f t="shared" si="85"/>
        <v>1936003.5577729926</v>
      </c>
      <c r="Y60" s="133">
        <f t="shared" si="74"/>
        <v>2054692.6185721466</v>
      </c>
      <c r="Z60" s="133">
        <f t="shared" si="75"/>
        <v>2173963.392379344</v>
      </c>
      <c r="AA60" s="133">
        <f t="shared" si="76"/>
        <v>2293814.7331903456</v>
      </c>
      <c r="AB60" s="133">
        <f t="shared" si="77"/>
        <v>2414256.4545725915</v>
      </c>
      <c r="AC60" s="133">
        <f t="shared" si="78"/>
        <v>2535296.8809707472</v>
      </c>
      <c r="AD60" s="133">
        <f t="shared" si="79"/>
        <v>2656922.2622000086</v>
      </c>
      <c r="AE60" s="133">
        <f t="shared" si="80"/>
        <v>2779093.0682067643</v>
      </c>
      <c r="AF60" s="87"/>
      <c r="AG60" s="87">
        <f t="shared" si="54"/>
        <v>2058738.2043961787</v>
      </c>
    </row>
    <row r="61" spans="1:33" s="86" customFormat="1" ht="13.8">
      <c r="B61" s="90" t="s">
        <v>109</v>
      </c>
      <c r="C61" s="85" t="s">
        <v>7</v>
      </c>
      <c r="D61" s="85"/>
      <c r="E61" s="133">
        <f t="shared" si="62"/>
        <v>410416.63483907562</v>
      </c>
      <c r="F61" s="133">
        <f t="shared" si="63"/>
        <v>823969.33585590217</v>
      </c>
      <c r="G61" s="133">
        <f t="shared" si="64"/>
        <v>1240811.8075580467</v>
      </c>
      <c r="H61" s="133">
        <f t="shared" si="65"/>
        <v>1661140.3160172617</v>
      </c>
      <c r="I61" s="133">
        <f t="shared" si="66"/>
        <v>2085170.7519878019</v>
      </c>
      <c r="J61" s="133">
        <f t="shared" si="67"/>
        <v>2513060.3833211241</v>
      </c>
      <c r="K61" s="133">
        <f t="shared" si="68"/>
        <v>2944844.2336256653</v>
      </c>
      <c r="L61" s="133">
        <f t="shared" si="69"/>
        <v>3380519.0759907244</v>
      </c>
      <c r="M61" s="133">
        <f t="shared" si="70"/>
        <v>3820136.0803388134</v>
      </c>
      <c r="N61" s="133">
        <f t="shared" si="71"/>
        <v>4263703.2040923862</v>
      </c>
      <c r="O61" s="133">
        <f t="shared" si="72"/>
        <v>4711125.6013591597</v>
      </c>
      <c r="P61" s="133">
        <f t="shared" si="73"/>
        <v>5162146.5217485838</v>
      </c>
      <c r="Q61" s="87"/>
      <c r="R61" s="87">
        <f t="shared" si="56"/>
        <v>2539772.6112872725</v>
      </c>
      <c r="T61" s="133">
        <f t="shared" si="81"/>
        <v>5616573.4228085876</v>
      </c>
      <c r="U61" s="133">
        <f t="shared" si="86"/>
        <v>6074475.392132177</v>
      </c>
      <c r="V61" s="133">
        <f t="shared" si="83"/>
        <v>6536044.5046565188</v>
      </c>
      <c r="W61" s="133">
        <f t="shared" si="84"/>
        <v>7001538.3939513871</v>
      </c>
      <c r="X61" s="133">
        <f t="shared" si="85"/>
        <v>7471165.3245969117</v>
      </c>
      <c r="Y61" s="133">
        <f t="shared" si="74"/>
        <v>7944996.394565342</v>
      </c>
      <c r="Z61" s="133">
        <f t="shared" si="75"/>
        <v>8423000.9338101</v>
      </c>
      <c r="AA61" s="133">
        <f t="shared" si="76"/>
        <v>8905170.3644579574</v>
      </c>
      <c r="AB61" s="133">
        <f t="shared" si="77"/>
        <v>9391578.1413310263</v>
      </c>
      <c r="AC61" s="133">
        <f t="shared" si="78"/>
        <v>9882286.5731265247</v>
      </c>
      <c r="AD61" s="133">
        <f t="shared" si="79"/>
        <v>10377192.739333121</v>
      </c>
      <c r="AE61" s="133">
        <f t="shared" si="80"/>
        <v>10876000.756412581</v>
      </c>
      <c r="AF61" s="87"/>
      <c r="AG61" s="87">
        <f t="shared" si="54"/>
        <v>7974013.0356100639</v>
      </c>
    </row>
    <row r="62" spans="1:33" s="86" customFormat="1" ht="13.8">
      <c r="B62" s="90" t="s">
        <v>110</v>
      </c>
      <c r="C62" s="85" t="s">
        <v>7</v>
      </c>
      <c r="D62" s="85"/>
      <c r="E62" s="133">
        <f t="shared" si="62"/>
        <v>1485591.5979694473</v>
      </c>
      <c r="F62" s="133">
        <f t="shared" si="63"/>
        <v>2973356.7535202457</v>
      </c>
      <c r="G62" s="133">
        <f t="shared" si="64"/>
        <v>4463498.0107295653</v>
      </c>
      <c r="H62" s="133">
        <f t="shared" si="65"/>
        <v>5956273.9991653515</v>
      </c>
      <c r="I62" s="133">
        <f t="shared" si="66"/>
        <v>7451969.2088161027</v>
      </c>
      <c r="J62" s="133">
        <f t="shared" si="67"/>
        <v>8950790.8793545272</v>
      </c>
      <c r="K62" s="133">
        <f t="shared" si="68"/>
        <v>10452785.163132058</v>
      </c>
      <c r="L62" s="133">
        <f t="shared" si="69"/>
        <v>11957947.807887912</v>
      </c>
      <c r="M62" s="133">
        <f t="shared" si="70"/>
        <v>13466346.242774934</v>
      </c>
      <c r="N62" s="133">
        <f t="shared" si="71"/>
        <v>14977990.953684613</v>
      </c>
      <c r="O62" s="133">
        <f t="shared" si="72"/>
        <v>16492756.957465645</v>
      </c>
      <c r="P62" s="133">
        <f t="shared" si="73"/>
        <v>18010305.92135381</v>
      </c>
      <c r="Q62" s="87"/>
      <c r="R62" s="87">
        <f t="shared" si="56"/>
        <v>8972277.9612195529</v>
      </c>
      <c r="T62" s="133">
        <f t="shared" si="81"/>
        <v>19530384.122580089</v>
      </c>
      <c r="U62" s="133">
        <f t="shared" si="86"/>
        <v>21053082.601303235</v>
      </c>
      <c r="V62" s="133">
        <f t="shared" si="83"/>
        <v>22578654.46422461</v>
      </c>
      <c r="W62" s="133">
        <f t="shared" si="84"/>
        <v>24107439.207917646</v>
      </c>
      <c r="X62" s="133">
        <f t="shared" si="85"/>
        <v>25639711.272981741</v>
      </c>
      <c r="Y62" s="133">
        <f t="shared" si="74"/>
        <v>27175564.348752413</v>
      </c>
      <c r="Z62" s="133">
        <f t="shared" si="75"/>
        <v>28714958.019783303</v>
      </c>
      <c r="AA62" s="133">
        <f t="shared" si="76"/>
        <v>30257880.982584059</v>
      </c>
      <c r="AB62" s="133">
        <f t="shared" si="77"/>
        <v>31804430.032228522</v>
      </c>
      <c r="AC62" s="133">
        <f t="shared" si="78"/>
        <v>33354687.275987182</v>
      </c>
      <c r="AD62" s="133">
        <f t="shared" si="79"/>
        <v>34908517.090381444</v>
      </c>
      <c r="AE62" s="133">
        <f t="shared" si="80"/>
        <v>36465529.574951343</v>
      </c>
      <c r="AF62" s="87"/>
      <c r="AG62" s="87">
        <f t="shared" si="54"/>
        <v>27200088.070386883</v>
      </c>
    </row>
    <row r="63" spans="1:33" s="86" customFormat="1" ht="13.8">
      <c r="B63" s="90" t="s">
        <v>111</v>
      </c>
      <c r="C63" s="85" t="s">
        <v>7</v>
      </c>
      <c r="D63" s="85"/>
      <c r="E63" s="133">
        <f t="shared" si="62"/>
        <v>137925.26455501886</v>
      </c>
      <c r="F63" s="133">
        <f t="shared" si="63"/>
        <v>272547.54114786442</v>
      </c>
      <c r="G63" s="133">
        <f t="shared" si="64"/>
        <v>403718.00041379221</v>
      </c>
      <c r="H63" s="133">
        <f t="shared" si="65"/>
        <v>531246.63789439946</v>
      </c>
      <c r="I63" s="133">
        <f t="shared" si="66"/>
        <v>654924.46522451751</v>
      </c>
      <c r="J63" s="133">
        <f t="shared" si="67"/>
        <v>774599.24539338704</v>
      </c>
      <c r="K63" s="133">
        <f t="shared" si="68"/>
        <v>890237.07302342914</v>
      </c>
      <c r="L63" s="133">
        <f t="shared" si="69"/>
        <v>1001842.793484557</v>
      </c>
      <c r="M63" s="133">
        <f t="shared" si="70"/>
        <v>1109367.7811322967</v>
      </c>
      <c r="N63" s="133">
        <f t="shared" si="71"/>
        <v>1212803.0854535173</v>
      </c>
      <c r="O63" s="133">
        <f t="shared" si="72"/>
        <v>1312239.8580280426</v>
      </c>
      <c r="P63" s="133">
        <f t="shared" si="73"/>
        <v>1407926.2796798805</v>
      </c>
      <c r="Q63" s="87"/>
      <c r="R63" s="87">
        <f t="shared" si="56"/>
        <v>746875.23272543855</v>
      </c>
      <c r="T63" s="133">
        <f t="shared" si="81"/>
        <v>1500048.5437000101</v>
      </c>
      <c r="U63" s="133">
        <f t="shared" si="86"/>
        <v>1588539.680349193</v>
      </c>
      <c r="V63" s="133">
        <f t="shared" si="83"/>
        <v>1673213.7175073056</v>
      </c>
      <c r="W63" s="133">
        <f t="shared" si="84"/>
        <v>1753821.2482798216</v>
      </c>
      <c r="X63" s="133">
        <f t="shared" si="85"/>
        <v>1830160.6657706774</v>
      </c>
      <c r="Y63" s="133">
        <f t="shared" si="74"/>
        <v>1902163.1422765814</v>
      </c>
      <c r="Z63" s="133">
        <f t="shared" si="75"/>
        <v>1969858.3615383874</v>
      </c>
      <c r="AA63" s="133">
        <f t="shared" si="76"/>
        <v>2033256.4001271673</v>
      </c>
      <c r="AB63" s="133">
        <f t="shared" si="77"/>
        <v>2092287.0885219625</v>
      </c>
      <c r="AC63" s="133">
        <f t="shared" si="78"/>
        <v>2146888.8285800084</v>
      </c>
      <c r="AD63" s="133">
        <f t="shared" si="79"/>
        <v>2197160.5681589269</v>
      </c>
      <c r="AE63" s="133">
        <f t="shared" si="80"/>
        <v>2243388.3572983295</v>
      </c>
      <c r="AF63" s="87"/>
      <c r="AG63" s="87">
        <f t="shared" si="54"/>
        <v>1872208.683214481</v>
      </c>
    </row>
    <row r="64" spans="1:33" s="86" customFormat="1" ht="13.8">
      <c r="B64" s="90" t="s">
        <v>112</v>
      </c>
      <c r="C64" s="85" t="s">
        <v>7</v>
      </c>
      <c r="D64" s="85"/>
      <c r="E64" s="133">
        <f t="shared" si="62"/>
        <v>-93391.495736476034</v>
      </c>
      <c r="F64" s="133">
        <f t="shared" si="63"/>
        <v>-187679.84180704318</v>
      </c>
      <c r="G64" s="133">
        <f t="shared" si="64"/>
        <v>-282910.35086762533</v>
      </c>
      <c r="H64" s="133">
        <f t="shared" si="65"/>
        <v>-379140.88288030308</v>
      </c>
      <c r="I64" s="133">
        <f t="shared" si="66"/>
        <v>-476435.08323596418</v>
      </c>
      <c r="J64" s="133">
        <f t="shared" si="67"/>
        <v>-574839.31507745758</v>
      </c>
      <c r="K64" s="133">
        <f t="shared" si="68"/>
        <v>-674363.90349377226</v>
      </c>
      <c r="L64" s="133">
        <f t="shared" si="69"/>
        <v>-775007.89717972931</v>
      </c>
      <c r="M64" s="133">
        <f t="shared" si="70"/>
        <v>-876786.38121727016</v>
      </c>
      <c r="N64" s="133">
        <f t="shared" si="71"/>
        <v>-979701.701483896</v>
      </c>
      <c r="O64" s="133">
        <f t="shared" si="72"/>
        <v>-1083725.8970606364</v>
      </c>
      <c r="P64" s="133">
        <f t="shared" si="73"/>
        <v>-1188783.2769850623</v>
      </c>
      <c r="Q64" s="87"/>
      <c r="R64" s="87">
        <f t="shared" si="56"/>
        <v>-582520.46361732588</v>
      </c>
      <c r="T64" s="133">
        <f t="shared" si="81"/>
        <v>-1294817.0790319126</v>
      </c>
      <c r="U64" s="133">
        <f t="shared" si="86"/>
        <v>-1401847.6704785163</v>
      </c>
      <c r="V64" s="133">
        <f t="shared" si="83"/>
        <v>-1509931.6757250046</v>
      </c>
      <c r="W64" s="133">
        <f t="shared" si="84"/>
        <v>-1619145.0460982919</v>
      </c>
      <c r="X64" s="133">
        <f t="shared" si="85"/>
        <v>-1729549.1787649989</v>
      </c>
      <c r="Y64" s="133">
        <f t="shared" si="74"/>
        <v>-1841165.0336696636</v>
      </c>
      <c r="Z64" s="133">
        <f t="shared" si="75"/>
        <v>-1953983.5691693891</v>
      </c>
      <c r="AA64" s="133">
        <f t="shared" si="76"/>
        <v>-2068002.2564754989</v>
      </c>
      <c r="AB64" s="133">
        <f t="shared" si="77"/>
        <v>-2183242.75034058</v>
      </c>
      <c r="AC64" s="133">
        <f t="shared" si="78"/>
        <v>-2299723.4195984518</v>
      </c>
      <c r="AD64" s="133">
        <f t="shared" si="79"/>
        <v>-2417413.922902639</v>
      </c>
      <c r="AE64" s="133">
        <f t="shared" si="80"/>
        <v>-2536227.0326944096</v>
      </c>
      <c r="AF64" s="87"/>
      <c r="AG64" s="87">
        <f t="shared" si="54"/>
        <v>-1849525.5316872632</v>
      </c>
    </row>
    <row r="65" spans="1:33" s="86" customFormat="1" ht="13.8">
      <c r="B65" s="90" t="s">
        <v>113</v>
      </c>
      <c r="C65" s="85" t="s">
        <v>7</v>
      </c>
      <c r="D65" s="85"/>
      <c r="E65" s="133">
        <f t="shared" si="62"/>
        <v>43587.174125984719</v>
      </c>
      <c r="F65" s="133">
        <f t="shared" si="63"/>
        <v>87342.028307451517</v>
      </c>
      <c r="G65" s="133">
        <f t="shared" si="64"/>
        <v>131273.98638262445</v>
      </c>
      <c r="H65" s="133">
        <f t="shared" si="65"/>
        <v>175395.08169872497</v>
      </c>
      <c r="I65" s="133">
        <f t="shared" si="66"/>
        <v>219718.5508196922</v>
      </c>
      <c r="J65" s="133">
        <f t="shared" si="67"/>
        <v>264254.03605734534</v>
      </c>
      <c r="K65" s="133">
        <f t="shared" si="68"/>
        <v>309003.68475807743</v>
      </c>
      <c r="L65" s="133">
        <f t="shared" si="69"/>
        <v>353967.29907548265</v>
      </c>
      <c r="M65" s="133">
        <f t="shared" si="70"/>
        <v>399148.01630904106</v>
      </c>
      <c r="N65" s="133">
        <f t="shared" si="71"/>
        <v>444546.32433944696</v>
      </c>
      <c r="O65" s="133">
        <f t="shared" si="72"/>
        <v>490156.40803245862</v>
      </c>
      <c r="P65" s="133">
        <f t="shared" si="73"/>
        <v>535962.52566271729</v>
      </c>
      <c r="Q65" s="87"/>
      <c r="R65" s="87">
        <f t="shared" si="56"/>
        <v>265719.62427454215</v>
      </c>
      <c r="T65" s="133">
        <f t="shared" si="81"/>
        <v>581952.87218332943</v>
      </c>
      <c r="U65" s="133">
        <f t="shared" si="86"/>
        <v>628131.68345120072</v>
      </c>
      <c r="V65" s="133">
        <f t="shared" si="83"/>
        <v>674510.73584923206</v>
      </c>
      <c r="W65" s="133">
        <f t="shared" si="84"/>
        <v>721105.82525173516</v>
      </c>
      <c r="X65" s="133">
        <f t="shared" si="85"/>
        <v>767929.72065125254</v>
      </c>
      <c r="Y65" s="133">
        <f t="shared" si="74"/>
        <v>814986.7811638515</v>
      </c>
      <c r="Z65" s="133">
        <f t="shared" si="75"/>
        <v>862275.12636610284</v>
      </c>
      <c r="AA65" s="133">
        <f t="shared" si="76"/>
        <v>909794.2303366072</v>
      </c>
      <c r="AB65" s="133">
        <f t="shared" si="77"/>
        <v>957548.59669319191</v>
      </c>
      <c r="AC65" s="133">
        <f t="shared" si="78"/>
        <v>1005542.0456691856</v>
      </c>
      <c r="AD65" s="133">
        <f t="shared" si="79"/>
        <v>1053768.2670641642</v>
      </c>
      <c r="AE65" s="133">
        <f t="shared" si="80"/>
        <v>1102209.1198447808</v>
      </c>
      <c r="AF65" s="87"/>
      <c r="AG65" s="87">
        <f t="shared" si="54"/>
        <v>816593.65616825782</v>
      </c>
    </row>
    <row r="66" spans="1:33" s="86" customFormat="1" ht="13.8">
      <c r="B66" s="90" t="s">
        <v>114</v>
      </c>
      <c r="C66" s="85" t="s">
        <v>7</v>
      </c>
      <c r="D66" s="85"/>
      <c r="E66" s="135">
        <f t="shared" si="62"/>
        <v>456793.76056828396</v>
      </c>
      <c r="F66" s="135">
        <f t="shared" si="63"/>
        <v>915165.13826817111</v>
      </c>
      <c r="G66" s="135">
        <f t="shared" si="64"/>
        <v>1375212.6144933978</v>
      </c>
      <c r="H66" s="135">
        <f t="shared" si="65"/>
        <v>1837061.9406392574</v>
      </c>
      <c r="I66" s="135">
        <f t="shared" si="66"/>
        <v>2300851.4420073964</v>
      </c>
      <c r="J66" s="135">
        <f t="shared" si="67"/>
        <v>2766681.8830935778</v>
      </c>
      <c r="K66" s="135">
        <f t="shared" si="68"/>
        <v>3234575.7041881159</v>
      </c>
      <c r="L66" s="135">
        <f t="shared" si="69"/>
        <v>3704530.8377481112</v>
      </c>
      <c r="M66" s="135">
        <f t="shared" si="70"/>
        <v>4176580.0693135997</v>
      </c>
      <c r="N66" s="135">
        <f t="shared" si="71"/>
        <v>4650728.4973560963</v>
      </c>
      <c r="O66" s="135">
        <f t="shared" ref="O66" si="87">N66-O44</f>
        <v>5126915.3523132131</v>
      </c>
      <c r="P66" s="135">
        <f t="shared" si="73"/>
        <v>5604976.1293392275</v>
      </c>
      <c r="Q66" s="87"/>
      <c r="R66" s="88">
        <f t="shared" si="56"/>
        <v>2780774.8745637266</v>
      </c>
      <c r="T66" s="135">
        <f t="shared" si="81"/>
        <v>6084787.4628326148</v>
      </c>
      <c r="U66" s="135">
        <f t="shared" si="86"/>
        <v>6566393.6185247898</v>
      </c>
      <c r="V66" s="135">
        <f t="shared" si="83"/>
        <v>7049917.6624716083</v>
      </c>
      <c r="W66" s="135">
        <f t="shared" si="84"/>
        <v>7535524.6653884761</v>
      </c>
      <c r="X66" s="135">
        <f t="shared" si="85"/>
        <v>8023348.0663426071</v>
      </c>
      <c r="Y66" s="135">
        <f t="shared" si="74"/>
        <v>8513433.4191535376</v>
      </c>
      <c r="Z66" s="135">
        <f t="shared" si="75"/>
        <v>9005761.0729406234</v>
      </c>
      <c r="AA66" s="135">
        <f t="shared" si="76"/>
        <v>9500325.5316977613</v>
      </c>
      <c r="AB66" s="135">
        <f t="shared" si="77"/>
        <v>9997173.8593229037</v>
      </c>
      <c r="AC66" s="135">
        <f t="shared" si="78"/>
        <v>10496345.97818034</v>
      </c>
      <c r="AD66" s="135">
        <f t="shared" si="79"/>
        <v>10997775.945146078</v>
      </c>
      <c r="AE66" s="135">
        <f t="shared" si="80"/>
        <v>11501274.182024335</v>
      </c>
      <c r="AF66" s="87"/>
      <c r="AG66" s="88">
        <f t="shared" si="54"/>
        <v>8529002.8917973004</v>
      </c>
    </row>
    <row r="67" spans="1:33" s="86" customFormat="1" ht="13.8">
      <c r="A67" s="90"/>
      <c r="B67" s="90" t="s">
        <v>102</v>
      </c>
      <c r="C67" s="85"/>
      <c r="D67" s="85"/>
      <c r="E67" s="87">
        <f>SUM(E56:E66)</f>
        <v>2147613.5196794663</v>
      </c>
      <c r="F67" s="87">
        <f t="shared" ref="F67" si="88">SUM(F56:F66)</f>
        <v>4290462.998305209</v>
      </c>
      <c r="G67" s="87">
        <f t="shared" ref="G67" si="89">SUM(G56:G66)</f>
        <v>6428342.4514333699</v>
      </c>
      <c r="H67" s="87">
        <f t="shared" ref="H67" si="90">SUM(H56:H66)</f>
        <v>8561184.8468650244</v>
      </c>
      <c r="I67" s="87">
        <f t="shared" ref="I67" si="91">SUM(I56:I66)</f>
        <v>10689046.142811406</v>
      </c>
      <c r="J67" s="87">
        <f t="shared" ref="J67" si="92">SUM(J56:J66)</f>
        <v>12813463.026992533</v>
      </c>
      <c r="K67" s="87">
        <f t="shared" ref="K67" si="93">SUM(K56:K66)</f>
        <v>14934626.449483022</v>
      </c>
      <c r="L67" s="87">
        <f t="shared" ref="L67" si="94">SUM(L56:L66)</f>
        <v>17050944.730213854</v>
      </c>
      <c r="M67" s="87">
        <f t="shared" ref="M67" si="95">SUM(M56:M66)</f>
        <v>19162071.295922991</v>
      </c>
      <c r="N67" s="87">
        <f t="shared" ref="N67" si="96">SUM(N56:N66)</f>
        <v>21267918.884595759</v>
      </c>
      <c r="O67" s="87">
        <f t="shared" ref="O67" si="97">SUM(O56:O66)</f>
        <v>23368416.936192464</v>
      </c>
      <c r="P67" s="87">
        <f t="shared" ref="P67" si="98">SUM(P56:P66)</f>
        <v>25463473.923166603</v>
      </c>
      <c r="Q67" s="87"/>
      <c r="R67" s="87">
        <f t="shared" si="56"/>
        <v>12782889.631204745</v>
      </c>
      <c r="T67" s="87">
        <f>SUM(T56:T66)</f>
        <v>27553195.305749208</v>
      </c>
      <c r="U67" s="87">
        <f t="shared" ref="U67" si="99">SUM(U56:U66)</f>
        <v>29637610.729697306</v>
      </c>
      <c r="V67" s="87">
        <f t="shared" ref="V67" si="100">SUM(V56:V66)</f>
        <v>31716436.88004924</v>
      </c>
      <c r="W67" s="87">
        <f t="shared" ref="W67" si="101">SUM(W56:W66)</f>
        <v>33789489.774357572</v>
      </c>
      <c r="X67" s="87">
        <f t="shared" ref="X67" si="102">SUM(X56:X66)</f>
        <v>35856777.756723039</v>
      </c>
      <c r="Y67" s="87">
        <f t="shared" ref="Y67" si="103">SUM(Y56:Y66)</f>
        <v>37918530.814892702</v>
      </c>
      <c r="Z67" s="87">
        <f t="shared" ref="Z67" si="104">SUM(Z56:Z66)</f>
        <v>39975183.15976841</v>
      </c>
      <c r="AA67" s="87">
        <f t="shared" ref="AA67" si="105">SUM(AA56:AA66)</f>
        <v>42026711.496131003</v>
      </c>
      <c r="AB67" s="87">
        <f t="shared" ref="AB67" si="106">SUM(AB56:AB66)</f>
        <v>44072767.67287527</v>
      </c>
      <c r="AC67" s="87">
        <f t="shared" ref="AC67" si="107">SUM(AC56:AC66)</f>
        <v>46113197.536115527</v>
      </c>
      <c r="AD67" s="87">
        <f t="shared" ref="AD67" si="108">SUM(AD56:AD66)</f>
        <v>48147944.820724085</v>
      </c>
      <c r="AE67" s="87">
        <f t="shared" ref="AE67" si="109">SUM(AE56:AE66)</f>
        <v>50176948.816401973</v>
      </c>
      <c r="AF67" s="87"/>
      <c r="AG67" s="87">
        <f t="shared" si="54"/>
        <v>37880636.052819379</v>
      </c>
    </row>
    <row r="68" spans="1:33" s="86" customFormat="1" ht="13.8">
      <c r="A68" s="90"/>
      <c r="B68" s="90"/>
      <c r="C68" s="85"/>
      <c r="D68" s="85"/>
      <c r="E68" s="87"/>
      <c r="F68" s="87"/>
      <c r="G68" s="87"/>
      <c r="H68" s="87"/>
      <c r="I68" s="87"/>
      <c r="J68" s="87"/>
      <c r="K68" s="87"/>
      <c r="L68" s="87"/>
      <c r="M68" s="87"/>
      <c r="N68" s="87"/>
      <c r="O68" s="87"/>
      <c r="P68" s="87"/>
      <c r="Q68" s="87"/>
      <c r="R68" s="87"/>
      <c r="T68" s="87"/>
      <c r="U68" s="87"/>
      <c r="V68" s="87"/>
      <c r="W68" s="87"/>
      <c r="X68" s="87"/>
      <c r="Y68" s="87"/>
      <c r="Z68" s="87"/>
      <c r="AA68" s="87"/>
      <c r="AB68" s="87"/>
      <c r="AC68" s="87"/>
      <c r="AD68" s="87"/>
      <c r="AE68" s="87"/>
      <c r="AF68" s="87"/>
      <c r="AG68" s="87"/>
    </row>
    <row r="69" spans="1:33" s="86" customFormat="1" ht="13.8">
      <c r="A69" s="90" t="s">
        <v>92</v>
      </c>
      <c r="B69" s="90"/>
      <c r="C69" s="85" t="s">
        <v>7</v>
      </c>
      <c r="E69" s="88">
        <f>-E47</f>
        <v>242414.108746449</v>
      </c>
      <c r="F69" s="88">
        <f>E69-F47</f>
        <v>486384.56963789603</v>
      </c>
      <c r="G69" s="88">
        <f t="shared" ref="G69:P69" si="110">F69-G47</f>
        <v>731779.62514515081</v>
      </c>
      <c r="H69" s="88">
        <f t="shared" si="110"/>
        <v>978534.46910737827</v>
      </c>
      <c r="I69" s="88">
        <f t="shared" si="110"/>
        <v>1226637.5592108769</v>
      </c>
      <c r="J69" s="88">
        <f t="shared" si="110"/>
        <v>1476109.0629870673</v>
      </c>
      <c r="K69" s="88">
        <f t="shared" si="110"/>
        <v>1726988.4058519923</v>
      </c>
      <c r="L69" s="88">
        <f t="shared" si="110"/>
        <v>1979278.8020001636</v>
      </c>
      <c r="M69" s="88">
        <f t="shared" si="110"/>
        <v>2232967.038195557</v>
      </c>
      <c r="N69" s="88">
        <f t="shared" si="110"/>
        <v>2488082.475167267</v>
      </c>
      <c r="O69" s="88">
        <f t="shared" si="110"/>
        <v>2744703.8430513563</v>
      </c>
      <c r="P69" s="88">
        <f t="shared" si="110"/>
        <v>3002930.7590412167</v>
      </c>
      <c r="Q69" s="99"/>
      <c r="R69" s="88">
        <f t="shared" si="56"/>
        <v>1485908.5167801823</v>
      </c>
      <c r="T69" s="88">
        <f>P69-T47</f>
        <v>3262723.0897074188</v>
      </c>
      <c r="U69" s="88">
        <f>T69-U47</f>
        <v>3523923.6687996513</v>
      </c>
      <c r="V69" s="88">
        <f t="shared" ref="V69:AE69" si="111">U69-V47</f>
        <v>3786419.8673177795</v>
      </c>
      <c r="W69" s="88">
        <f t="shared" si="111"/>
        <v>4050134.1328300009</v>
      </c>
      <c r="X69" s="88">
        <f t="shared" si="111"/>
        <v>4315009.6958534308</v>
      </c>
      <c r="Y69" s="88">
        <f t="shared" si="111"/>
        <v>4581003.4810232483</v>
      </c>
      <c r="Z69" s="88">
        <f t="shared" si="111"/>
        <v>4848087.2874351088</v>
      </c>
      <c r="AA69" s="88">
        <f t="shared" si="111"/>
        <v>5116246.3197778938</v>
      </c>
      <c r="AB69" s="88">
        <f t="shared" si="111"/>
        <v>5385477.3131295247</v>
      </c>
      <c r="AC69" s="88">
        <f t="shared" si="111"/>
        <v>5655785.0381625583</v>
      </c>
      <c r="AD69" s="88">
        <f t="shared" si="111"/>
        <v>5927176.1360053606</v>
      </c>
      <c r="AE69" s="88">
        <f t="shared" si="111"/>
        <v>6199655.7489829706</v>
      </c>
      <c r="AF69" s="85"/>
      <c r="AG69" s="88">
        <f t="shared" si="54"/>
        <v>4588813.2721589366</v>
      </c>
    </row>
    <row r="70" spans="1:33" s="86" customFormat="1" ht="13.8">
      <c r="A70" s="90" t="s">
        <v>41</v>
      </c>
      <c r="B70" s="90"/>
      <c r="C70" s="85"/>
      <c r="D70" s="94">
        <f>SUM(D50:D69)</f>
        <v>0</v>
      </c>
      <c r="E70" s="87">
        <f>E51+E52+E53+E54+E67+E69</f>
        <v>-15237477.356228296</v>
      </c>
      <c r="F70" s="87">
        <f t="shared" ref="F70" si="112">F51+F52+F53+F54+F67+F69</f>
        <v>-30449380.680639483</v>
      </c>
      <c r="G70" s="87">
        <f t="shared" ref="G70" si="113">G51+G52+G53+G54+G67+G69</f>
        <v>-45665255.470964372</v>
      </c>
      <c r="H70" s="87">
        <f t="shared" ref="H70" si="114">H51+H52+H53+H54+H67+H69</f>
        <v>-60898995.100390151</v>
      </c>
      <c r="I70" s="87">
        <f t="shared" ref="I70" si="115">I51+I52+I53+I54+I67+I69</f>
        <v>-76171383.751160786</v>
      </c>
      <c r="J70" s="87">
        <f t="shared" ref="J70" si="116">J51+J52+J53+J54+J67+J69</f>
        <v>-91481720.065681234</v>
      </c>
      <c r="K70" s="87">
        <f t="shared" ref="K70" si="117">K51+K52+K53+K54+K67+K69</f>
        <v>-106796389.18969218</v>
      </c>
      <c r="L70" s="87">
        <f t="shared" ref="L70" si="118">L51+L52+L53+L54+L67+L69</f>
        <v>-122094793.73873693</v>
      </c>
      <c r="M70" s="87">
        <f t="shared" ref="M70" si="119">M51+M52+M53+M54+M67+M69</f>
        <v>-137378364.31353989</v>
      </c>
      <c r="N70" s="87">
        <f t="shared" ref="N70" si="120">N51+N52+N53+N54+N67+N69</f>
        <v>-152657736.23052919</v>
      </c>
      <c r="O70" s="87">
        <f t="shared" ref="O70" si="121">O51+O52+O53+O54+O67+O69</f>
        <v>-167934565.85317901</v>
      </c>
      <c r="P70" s="87">
        <f t="shared" ref="P70" si="122">P51+P52+P53+P54+P67+P69</f>
        <v>-183228772.42770809</v>
      </c>
      <c r="Q70" s="85"/>
      <c r="R70" s="87">
        <f t="shared" si="56"/>
        <v>-91538064.16757305</v>
      </c>
      <c r="T70" s="87">
        <f>T51+T52+T53+T54+T67+T69</f>
        <v>-198534252.05509967</v>
      </c>
      <c r="U70" s="87">
        <f t="shared" ref="U70" si="123">U51+U52+U53+U54+U67+U69</f>
        <v>-213844327.89532867</v>
      </c>
      <c r="V70" s="87">
        <f t="shared" ref="V70" si="124">V51+V52+V53+V54+V67+V69</f>
        <v>-229152588.23334914</v>
      </c>
      <c r="W70" s="87">
        <f t="shared" ref="W70" si="125">W51+W52+W53+W54+W67+W69</f>
        <v>-244449525.89565048</v>
      </c>
      <c r="X70" s="87">
        <f t="shared" ref="X70" si="126">X51+X52+X53+X54+X67+X69</f>
        <v>-259731365.56182626</v>
      </c>
      <c r="Y70" s="87">
        <f t="shared" ref="Y70" si="127">Y51+Y52+Y53+Y54+Y67+Y69</f>
        <v>-274987367.95636475</v>
      </c>
      <c r="Z70" s="87">
        <f t="shared" ref="Z70" si="128">Z51+Z52+Z53+Z54+Z67+Z69</f>
        <v>-290244536.21175653</v>
      </c>
      <c r="AA70" s="87">
        <f t="shared" ref="AA70" si="129">AA51+AA52+AA53+AA54+AA67+AA69</f>
        <v>-305506672.88578707</v>
      </c>
      <c r="AB70" s="87">
        <f t="shared" ref="AB70" si="130">AB51+AB52+AB53+AB54+AB67+AB69</f>
        <v>-320777319.03314334</v>
      </c>
      <c r="AC70" s="87">
        <f t="shared" ref="AC70" si="131">AC51+AC52+AC53+AC54+AC67+AC69</f>
        <v>-336069371.65689665</v>
      </c>
      <c r="AD70" s="87">
        <f t="shared" ref="AD70" si="132">AD51+AD52+AD53+AD54+AD67+AD69</f>
        <v>-351650442.30856317</v>
      </c>
      <c r="AE70" s="87">
        <f t="shared" ref="AE70" si="133">AE51+AE52+AE53+AE54+AE67+AE69</f>
        <v>-367530250.86485082</v>
      </c>
      <c r="AF70" s="85"/>
      <c r="AG70" s="87">
        <f>(P70+SUM(T70:AE70))/13</f>
        <v>-275054368.69125575</v>
      </c>
    </row>
    <row r="74" spans="1:33" ht="21">
      <c r="A74" s="164" t="s">
        <v>95</v>
      </c>
      <c r="B74" s="164"/>
      <c r="C74" s="85"/>
    </row>
    <row r="75" spans="1:33" ht="13.8">
      <c r="A75" s="90"/>
      <c r="B75" s="90"/>
      <c r="C75" s="85"/>
    </row>
    <row r="76" spans="1:33" s="86" customFormat="1" ht="27.6">
      <c r="A76" s="96" t="s">
        <v>78</v>
      </c>
      <c r="B76" s="96"/>
      <c r="C76" s="100" t="s">
        <v>96</v>
      </c>
      <c r="D76" s="100" t="s">
        <v>115</v>
      </c>
      <c r="E76" s="100" t="s">
        <v>116</v>
      </c>
      <c r="F76" s="100" t="s">
        <v>117</v>
      </c>
      <c r="G76" s="100" t="s">
        <v>118</v>
      </c>
      <c r="H76" s="100" t="s">
        <v>119</v>
      </c>
      <c r="I76" s="100" t="s">
        <v>120</v>
      </c>
      <c r="J76" s="100" t="s">
        <v>121</v>
      </c>
      <c r="K76" s="100" t="s">
        <v>122</v>
      </c>
      <c r="L76" s="100" t="s">
        <v>97</v>
      </c>
      <c r="M76" s="100" t="s">
        <v>123</v>
      </c>
      <c r="N76" s="100" t="s">
        <v>124</v>
      </c>
      <c r="O76" s="100" t="s">
        <v>125</v>
      </c>
      <c r="P76" s="100" t="s">
        <v>126</v>
      </c>
      <c r="Q76" s="100" t="s">
        <v>127</v>
      </c>
      <c r="R76" s="100" t="s">
        <v>128</v>
      </c>
      <c r="S76" s="100" t="s">
        <v>129</v>
      </c>
      <c r="T76" s="100" t="s">
        <v>130</v>
      </c>
    </row>
    <row r="77" spans="1:33" s="86" customFormat="1" ht="13.8">
      <c r="A77" s="90"/>
      <c r="B77" s="90"/>
    </row>
    <row r="78" spans="1:33" s="86" customFormat="1" ht="13.8">
      <c r="A78" s="90" t="s">
        <v>98</v>
      </c>
      <c r="B78" s="90"/>
      <c r="C78" s="101">
        <v>0.95059518137784804</v>
      </c>
      <c r="D78" s="93">
        <f>Q7</f>
        <v>27573546.373852279</v>
      </c>
      <c r="E78" s="102">
        <f>R16</f>
        <v>-13754655.875596114</v>
      </c>
      <c r="F78" s="93">
        <f>Q29</f>
        <v>24398981.821450051</v>
      </c>
      <c r="G78" s="93">
        <f>R51</f>
        <v>-12170115.068691544</v>
      </c>
      <c r="H78" s="102">
        <f>F78-D78</f>
        <v>-3174564.5524022281</v>
      </c>
      <c r="I78" s="102">
        <f>G78-E78</f>
        <v>1584540.8069045693</v>
      </c>
      <c r="J78" s="102">
        <f>H78*C78</f>
        <v>-3017725.7664864832</v>
      </c>
      <c r="K78" s="102">
        <f>I78*C78</f>
        <v>1506256.8557400508</v>
      </c>
      <c r="L78" s="101">
        <v>0.95128373722490966</v>
      </c>
      <c r="M78" s="93">
        <f>AF7</f>
        <v>28059636.566934988</v>
      </c>
      <c r="N78" s="93">
        <f>AG16</f>
        <v>-41543652.783798561</v>
      </c>
      <c r="O78" s="93">
        <f>AF29</f>
        <v>24868139.164899375</v>
      </c>
      <c r="P78" s="93">
        <f>AG51</f>
        <v>-36773954.289677031</v>
      </c>
      <c r="Q78" s="102">
        <f>O78-M78</f>
        <v>-3191497.4020356126</v>
      </c>
      <c r="R78" s="102">
        <f>P78-N78</f>
        <v>4769698.4941215292</v>
      </c>
      <c r="S78" s="102">
        <f>Q78*L78</f>
        <v>-3036019.5759520275</v>
      </c>
      <c r="T78" s="102">
        <f>R78*L78</f>
        <v>4537336.6089239521</v>
      </c>
    </row>
    <row r="79" spans="1:33" s="86" customFormat="1" ht="13.8">
      <c r="A79" s="90" t="s">
        <v>99</v>
      </c>
      <c r="B79" s="90"/>
      <c r="C79" s="101">
        <v>0.95059518137784804</v>
      </c>
      <c r="D79" s="93">
        <f>Q8</f>
        <v>159092209.62059325</v>
      </c>
      <c r="E79" s="102">
        <f>R17</f>
        <v>-79509602.232992515</v>
      </c>
      <c r="F79" s="93">
        <f>Q30</f>
        <v>149218493.61570823</v>
      </c>
      <c r="G79" s="102">
        <f>R52</f>
        <v>-74492050.679153353</v>
      </c>
      <c r="H79" s="102">
        <f t="shared" ref="H79:H81" si="134">F79-D79</f>
        <v>-9873716.0048850179</v>
      </c>
      <c r="I79" s="102">
        <f t="shared" ref="I79:I81" si="135">G79-E79</f>
        <v>5017551.553839162</v>
      </c>
      <c r="J79" s="102">
        <f t="shared" ref="J79:J81" si="136">H79*C79</f>
        <v>-9385906.8565370347</v>
      </c>
      <c r="K79" s="102">
        <f t="shared" ref="K79:K81" si="137">I79*C79</f>
        <v>4769660.3293944411</v>
      </c>
      <c r="L79" s="101">
        <v>0.95128373722490944</v>
      </c>
      <c r="M79" s="93">
        <f>AF8</f>
        <v>159593315.49887827</v>
      </c>
      <c r="N79" s="93">
        <f>AG17</f>
        <v>-238878826.89304447</v>
      </c>
      <c r="O79" s="93">
        <f>AF30</f>
        <v>151773299.24938238</v>
      </c>
      <c r="P79" s="102">
        <f>AG52</f>
        <v>-224662126.15510046</v>
      </c>
      <c r="Q79" s="102">
        <f t="shared" ref="Q79:Q81" si="138">O79-M79</f>
        <v>-7820016.2494958937</v>
      </c>
      <c r="R79" s="102">
        <f t="shared" ref="R79:R81" si="139">P79-N79</f>
        <v>14216700.737944007</v>
      </c>
      <c r="S79" s="102">
        <f t="shared" ref="S79:S81" si="140">Q79*L79</f>
        <v>-7439054.2829799736</v>
      </c>
      <c r="T79" s="102">
        <f t="shared" ref="T79:T81" si="141">R79*L79</f>
        <v>13524116.208999503</v>
      </c>
    </row>
    <row r="80" spans="1:33" s="86" customFormat="1" ht="13.8">
      <c r="A80" s="90" t="s">
        <v>100</v>
      </c>
      <c r="B80" s="90"/>
      <c r="C80" s="101">
        <v>0.95059518137784804</v>
      </c>
      <c r="D80" s="93">
        <f>Q9</f>
        <v>51786281.26944451</v>
      </c>
      <c r="E80" s="102">
        <f>R18</f>
        <v>-25821646.031639889</v>
      </c>
      <c r="F80" s="93">
        <f>Q31</f>
        <v>46528653.028679416</v>
      </c>
      <c r="G80" s="102">
        <f>R53</f>
        <v>-23273653.124715649</v>
      </c>
      <c r="H80" s="102">
        <f t="shared" si="134"/>
        <v>-5257628.2407650948</v>
      </c>
      <c r="I80" s="102">
        <f t="shared" si="135"/>
        <v>2547992.9069242403</v>
      </c>
      <c r="J80" s="102">
        <f t="shared" si="136"/>
        <v>-4997876.0711473916</v>
      </c>
      <c r="K80" s="102">
        <f t="shared" si="137"/>
        <v>2422109.7795071183</v>
      </c>
      <c r="L80" s="101">
        <v>0.95128373722490944</v>
      </c>
      <c r="M80" s="93">
        <f>AF9</f>
        <v>51923940.897306524</v>
      </c>
      <c r="N80" s="93">
        <f>AG18</f>
        <v>-77785209.879820481</v>
      </c>
      <c r="O80" s="93">
        <f>AF31</f>
        <v>46100111.623902693</v>
      </c>
      <c r="P80" s="102">
        <f>AG53</f>
        <v>-69632778.185526207</v>
      </c>
      <c r="Q80" s="102">
        <f t="shared" si="138"/>
        <v>-5823829.2734038308</v>
      </c>
      <c r="R80" s="102">
        <f t="shared" si="139"/>
        <v>8152431.6942942739</v>
      </c>
      <c r="S80" s="102">
        <f t="shared" si="140"/>
        <v>-5540114.0761634251</v>
      </c>
      <c r="T80" s="102">
        <f t="shared" si="141"/>
        <v>7755275.6896190569</v>
      </c>
    </row>
    <row r="81" spans="1:20" s="86" customFormat="1" ht="13.8">
      <c r="A81" s="90" t="s">
        <v>101</v>
      </c>
      <c r="B81" s="90"/>
      <c r="C81" s="101">
        <v>0.89674086323795554</v>
      </c>
      <c r="D81" s="93">
        <f>Q10</f>
        <v>-7896421.5100723598</v>
      </c>
      <c r="E81" s="102">
        <f>R19</f>
        <v>3856341.0762587455</v>
      </c>
      <c r="F81" s="93">
        <f>Q32</f>
        <v>-8450951.3559218086</v>
      </c>
      <c r="G81" s="102">
        <f>R54</f>
        <v>4128956.5570025626</v>
      </c>
      <c r="H81" s="102">
        <f t="shared" si="134"/>
        <v>-554529.84584944881</v>
      </c>
      <c r="I81" s="102">
        <f t="shared" si="135"/>
        <v>272615.48074381705</v>
      </c>
      <c r="J81" s="102">
        <f t="shared" si="136"/>
        <v>-497269.57265824516</v>
      </c>
      <c r="K81" s="102">
        <f t="shared" si="137"/>
        <v>244465.44153424076</v>
      </c>
      <c r="L81" s="151">
        <v>0.89873521778242393</v>
      </c>
      <c r="M81" s="93">
        <f>AF10</f>
        <v>-9873706.6179611757</v>
      </c>
      <c r="N81" s="93">
        <f>AG19</f>
        <v>12670794.030276792</v>
      </c>
      <c r="O81" s="93">
        <f>AF32</f>
        <v>-10529871.717864601</v>
      </c>
      <c r="P81" s="102">
        <f>AG54</f>
        <v>13545040.614069642</v>
      </c>
      <c r="Q81" s="102">
        <f t="shared" si="138"/>
        <v>-656165.0999034252</v>
      </c>
      <c r="R81" s="102">
        <f t="shared" si="139"/>
        <v>874246.58379285038</v>
      </c>
      <c r="S81" s="102">
        <f t="shared" si="140"/>
        <v>-589718.68396293081</v>
      </c>
      <c r="T81" s="102">
        <f t="shared" si="141"/>
        <v>785716.19388060749</v>
      </c>
    </row>
    <row r="82" spans="1:20" s="86" customFormat="1" ht="13.8">
      <c r="A82" s="90" t="s">
        <v>77</v>
      </c>
      <c r="B82" s="90"/>
      <c r="E82" s="102"/>
      <c r="H82" s="102"/>
      <c r="I82" s="102"/>
      <c r="L82" s="101"/>
      <c r="N82" s="102"/>
      <c r="Q82" s="102"/>
      <c r="R82" s="102"/>
    </row>
    <row r="83" spans="1:20" s="86" customFormat="1" ht="13.8">
      <c r="B83" s="90" t="s">
        <v>104</v>
      </c>
      <c r="C83" s="101">
        <v>1</v>
      </c>
      <c r="D83" s="102">
        <v>0</v>
      </c>
      <c r="E83" s="102">
        <v>0</v>
      </c>
      <c r="F83" s="93">
        <f>Q34</f>
        <v>-293026.1459234769</v>
      </c>
      <c r="G83" s="102">
        <f t="shared" ref="G83:G93" si="142">R56</f>
        <v>145767.13287280165</v>
      </c>
      <c r="H83" s="102">
        <f>F83-D83</f>
        <v>-293026.1459234769</v>
      </c>
      <c r="I83" s="102">
        <f t="shared" ref="I83:I93" si="143">G83-E83</f>
        <v>145767.13287280165</v>
      </c>
      <c r="J83" s="102">
        <f>H83*C83</f>
        <v>-293026.1459234769</v>
      </c>
      <c r="K83" s="102">
        <f t="shared" ref="K83:K93" si="144">I83*C83</f>
        <v>145767.13287280165</v>
      </c>
      <c r="L83" s="101">
        <v>1</v>
      </c>
      <c r="M83" s="102">
        <v>0</v>
      </c>
      <c r="N83" s="102">
        <v>0</v>
      </c>
      <c r="O83" s="93">
        <f t="shared" ref="O83:O93" si="145">AF34</f>
        <v>-301276.10268843896</v>
      </c>
      <c r="P83" s="102">
        <f t="shared" ref="P83:P93" si="146">AG56</f>
        <v>443022.51135358267</v>
      </c>
      <c r="Q83" s="102">
        <f t="shared" ref="Q83:Q93" si="147">O83-M83</f>
        <v>-301276.10268843896</v>
      </c>
      <c r="R83" s="102">
        <f t="shared" ref="R83:R93" si="148">P83-N83</f>
        <v>443022.51135358267</v>
      </c>
      <c r="S83" s="102">
        <f t="shared" ref="S83:S93" si="149">Q83*L83</f>
        <v>-301276.10268843896</v>
      </c>
      <c r="T83" s="102">
        <f t="shared" ref="T83:T93" si="150">R83*L83</f>
        <v>443022.51135358267</v>
      </c>
    </row>
    <row r="84" spans="1:20" s="86" customFormat="1" ht="13.8">
      <c r="B84" s="90" t="s">
        <v>105</v>
      </c>
      <c r="C84" s="101">
        <v>1</v>
      </c>
      <c r="D84" s="102">
        <v>0</v>
      </c>
      <c r="E84" s="102">
        <v>0</v>
      </c>
      <c r="F84" s="102">
        <f t="shared" ref="F84:F93" si="151">Q35</f>
        <v>-4327862.5262324847</v>
      </c>
      <c r="G84" s="102">
        <f t="shared" si="142"/>
        <v>2131304.4095270401</v>
      </c>
      <c r="H84" s="102">
        <f>F84-D84</f>
        <v>-4327862.5262324847</v>
      </c>
      <c r="I84" s="102">
        <f t="shared" si="143"/>
        <v>2131304.4095270401</v>
      </c>
      <c r="J84" s="102">
        <f t="shared" ref="J84:J93" si="152">H84*C84</f>
        <v>-4327862.5262324847</v>
      </c>
      <c r="K84" s="102">
        <f t="shared" si="144"/>
        <v>2131304.4095270401</v>
      </c>
      <c r="L84" s="101">
        <v>1</v>
      </c>
      <c r="M84" s="102">
        <v>0</v>
      </c>
      <c r="N84" s="102">
        <v>0</v>
      </c>
      <c r="O84" s="102">
        <f t="shared" si="145"/>
        <v>-4689925.2354586935</v>
      </c>
      <c r="P84" s="102">
        <f t="shared" si="146"/>
        <v>6644674.6242458066</v>
      </c>
      <c r="Q84" s="102">
        <f t="shared" si="147"/>
        <v>-4689925.2354586935</v>
      </c>
      <c r="R84" s="102">
        <f t="shared" si="148"/>
        <v>6644674.6242458066</v>
      </c>
      <c r="S84" s="102">
        <f t="shared" si="149"/>
        <v>-4689925.2354586935</v>
      </c>
      <c r="T84" s="102">
        <f t="shared" si="150"/>
        <v>6644674.6242458066</v>
      </c>
    </row>
    <row r="85" spans="1:20" s="86" customFormat="1" ht="13.8">
      <c r="B85" s="90" t="s">
        <v>106</v>
      </c>
      <c r="C85" s="101">
        <v>1</v>
      </c>
      <c r="D85" s="102">
        <v>0</v>
      </c>
      <c r="E85" s="102">
        <v>0</v>
      </c>
      <c r="F85" s="102">
        <f t="shared" si="151"/>
        <v>14893192.429354962</v>
      </c>
      <c r="G85" s="102">
        <f t="shared" si="142"/>
        <v>-7269231.6535936277</v>
      </c>
      <c r="H85" s="102">
        <f t="shared" ref="H85:H93" si="153">F85-D85</f>
        <v>14893192.429354962</v>
      </c>
      <c r="I85" s="102">
        <f t="shared" si="143"/>
        <v>-7269231.6535936277</v>
      </c>
      <c r="J85" s="102">
        <f t="shared" si="152"/>
        <v>14893192.429354962</v>
      </c>
      <c r="K85" s="102">
        <f t="shared" si="144"/>
        <v>-7269231.6535936277</v>
      </c>
      <c r="L85" s="101">
        <v>1</v>
      </c>
      <c r="M85" s="102">
        <v>0</v>
      </c>
      <c r="N85" s="102">
        <v>0</v>
      </c>
      <c r="O85" s="102">
        <f t="shared" si="145"/>
        <v>17261131.340321742</v>
      </c>
      <c r="P85" s="102">
        <f t="shared" si="146"/>
        <v>-23330707.954304297</v>
      </c>
      <c r="Q85" s="102">
        <f t="shared" si="147"/>
        <v>17261131.340321742</v>
      </c>
      <c r="R85" s="102">
        <f t="shared" si="148"/>
        <v>-23330707.954304297</v>
      </c>
      <c r="S85" s="102">
        <f t="shared" si="149"/>
        <v>17261131.340321742</v>
      </c>
      <c r="T85" s="102">
        <f t="shared" si="150"/>
        <v>-23330707.954304297</v>
      </c>
    </row>
    <row r="86" spans="1:20" s="86" customFormat="1" ht="13.8">
      <c r="B86" s="90" t="s">
        <v>107</v>
      </c>
      <c r="C86" s="101">
        <v>1</v>
      </c>
      <c r="D86" s="102">
        <v>0</v>
      </c>
      <c r="E86" s="102">
        <v>0</v>
      </c>
      <c r="F86" s="102">
        <f t="shared" si="151"/>
        <v>-4852289.020527509</v>
      </c>
      <c r="G86" s="102">
        <f t="shared" si="142"/>
        <v>2382455.901649694</v>
      </c>
      <c r="H86" s="102">
        <f t="shared" si="153"/>
        <v>-4852289.020527509</v>
      </c>
      <c r="I86" s="102">
        <f t="shared" si="143"/>
        <v>2382455.901649694</v>
      </c>
      <c r="J86" s="102">
        <f t="shared" si="152"/>
        <v>-4852289.020527509</v>
      </c>
      <c r="K86" s="102">
        <f t="shared" si="144"/>
        <v>2382455.901649694</v>
      </c>
      <c r="L86" s="101">
        <v>1</v>
      </c>
      <c r="M86" s="102">
        <v>0</v>
      </c>
      <c r="N86" s="102">
        <v>0</v>
      </c>
      <c r="O86" s="102">
        <f t="shared" si="145"/>
        <v>-5435625.52920435</v>
      </c>
      <c r="P86" s="102">
        <f t="shared" si="146"/>
        <v>7522527.8616383923</v>
      </c>
      <c r="Q86" s="102">
        <f t="shared" si="147"/>
        <v>-5435625.52920435</v>
      </c>
      <c r="R86" s="102">
        <f t="shared" si="148"/>
        <v>7522527.8616383923</v>
      </c>
      <c r="S86" s="102">
        <f t="shared" si="149"/>
        <v>-5435625.52920435</v>
      </c>
      <c r="T86" s="102">
        <f t="shared" si="150"/>
        <v>7522527.8616383923</v>
      </c>
    </row>
    <row r="87" spans="1:20" s="86" customFormat="1" ht="13.8">
      <c r="B87" s="90" t="s">
        <v>108</v>
      </c>
      <c r="C87" s="101">
        <v>1</v>
      </c>
      <c r="D87" s="102">
        <v>0</v>
      </c>
      <c r="E87" s="102">
        <v>0</v>
      </c>
      <c r="F87" s="102">
        <f t="shared" si="151"/>
        <v>-1350954.5590389408</v>
      </c>
      <c r="G87" s="102">
        <f t="shared" si="142"/>
        <v>669694.00029562949</v>
      </c>
      <c r="H87" s="102">
        <f t="shared" si="153"/>
        <v>-1350954.5590389408</v>
      </c>
      <c r="I87" s="102">
        <f t="shared" si="143"/>
        <v>669694.00029562949</v>
      </c>
      <c r="J87" s="102">
        <f t="shared" si="152"/>
        <v>-1350954.5590389408</v>
      </c>
      <c r="K87" s="102">
        <f t="shared" si="144"/>
        <v>669694.00029562949</v>
      </c>
      <c r="L87" s="101">
        <v>1</v>
      </c>
      <c r="M87" s="102">
        <v>0</v>
      </c>
      <c r="N87" s="102">
        <v>0</v>
      </c>
      <c r="O87" s="102">
        <f t="shared" si="145"/>
        <v>-1428138.5091678235</v>
      </c>
      <c r="P87" s="102">
        <f t="shared" si="146"/>
        <v>2058738.2043961787</v>
      </c>
      <c r="Q87" s="102">
        <f t="shared" si="147"/>
        <v>-1428138.5091678235</v>
      </c>
      <c r="R87" s="102">
        <f t="shared" si="148"/>
        <v>2058738.2043961787</v>
      </c>
      <c r="S87" s="102">
        <f t="shared" si="149"/>
        <v>-1428138.5091678235</v>
      </c>
      <c r="T87" s="102">
        <f t="shared" si="150"/>
        <v>2058738.2043961787</v>
      </c>
    </row>
    <row r="88" spans="1:20" s="86" customFormat="1" ht="13.8">
      <c r="B88" s="90" t="s">
        <v>109</v>
      </c>
      <c r="C88" s="101">
        <v>1</v>
      </c>
      <c r="D88" s="102">
        <v>0</v>
      </c>
      <c r="E88" s="102">
        <v>0</v>
      </c>
      <c r="F88" s="102">
        <f t="shared" si="151"/>
        <v>-5162146.5217485838</v>
      </c>
      <c r="G88" s="102">
        <f t="shared" si="142"/>
        <v>2539772.6112872725</v>
      </c>
      <c r="H88" s="102">
        <f t="shared" si="153"/>
        <v>-5162146.5217485838</v>
      </c>
      <c r="I88" s="102">
        <f t="shared" si="143"/>
        <v>2539772.6112872725</v>
      </c>
      <c r="J88" s="102">
        <f t="shared" si="152"/>
        <v>-5162146.5217485838</v>
      </c>
      <c r="K88" s="102">
        <f t="shared" si="144"/>
        <v>2539772.6112872725</v>
      </c>
      <c r="L88" s="101">
        <v>1</v>
      </c>
      <c r="M88" s="102">
        <v>0</v>
      </c>
      <c r="N88" s="102">
        <v>0</v>
      </c>
      <c r="O88" s="102">
        <f t="shared" si="145"/>
        <v>-5713854.2346639996</v>
      </c>
      <c r="P88" s="102">
        <f t="shared" si="146"/>
        <v>7974013.0356100639</v>
      </c>
      <c r="Q88" s="102">
        <f t="shared" si="147"/>
        <v>-5713854.2346639996</v>
      </c>
      <c r="R88" s="102">
        <f t="shared" si="148"/>
        <v>7974013.0356100639</v>
      </c>
      <c r="S88" s="102">
        <f t="shared" si="149"/>
        <v>-5713854.2346639996</v>
      </c>
      <c r="T88" s="102">
        <f t="shared" si="150"/>
        <v>7974013.0356100639</v>
      </c>
    </row>
    <row r="89" spans="1:20" s="86" customFormat="1" ht="13.8">
      <c r="B89" s="90" t="s">
        <v>110</v>
      </c>
      <c r="C89" s="101">
        <v>1</v>
      </c>
      <c r="D89" s="102">
        <f>Q11</f>
        <v>-21875315.213089112</v>
      </c>
      <c r="E89" s="102">
        <f>R20</f>
        <v>11203174.985755883</v>
      </c>
      <c r="F89" s="102">
        <f t="shared" si="151"/>
        <v>-18010305.92135381</v>
      </c>
      <c r="G89" s="102">
        <f t="shared" si="142"/>
        <v>8972277.9612195529</v>
      </c>
      <c r="H89" s="102">
        <f t="shared" si="153"/>
        <v>3865009.2917353027</v>
      </c>
      <c r="I89" s="102">
        <f t="shared" si="143"/>
        <v>-2230897.0245363303</v>
      </c>
      <c r="J89" s="102">
        <f t="shared" si="152"/>
        <v>3865009.2917353027</v>
      </c>
      <c r="K89" s="102">
        <f t="shared" si="144"/>
        <v>-2230897.0245363303</v>
      </c>
      <c r="L89" s="101">
        <v>1</v>
      </c>
      <c r="M89" s="93">
        <f>AF11</f>
        <v>-18265429.836744186</v>
      </c>
      <c r="N89" s="93">
        <f>AG20</f>
        <v>31301091.566625394</v>
      </c>
      <c r="O89" s="102">
        <f t="shared" si="145"/>
        <v>-18455223.653597549</v>
      </c>
      <c r="P89" s="102">
        <f t="shared" si="146"/>
        <v>27200088.070386883</v>
      </c>
      <c r="Q89" s="102">
        <f t="shared" si="147"/>
        <v>-189793.81685336307</v>
      </c>
      <c r="R89" s="102">
        <f t="shared" si="148"/>
        <v>-4101003.4962385111</v>
      </c>
      <c r="S89" s="102">
        <f t="shared" si="149"/>
        <v>-189793.81685336307</v>
      </c>
      <c r="T89" s="102">
        <f t="shared" si="150"/>
        <v>-4101003.4962385111</v>
      </c>
    </row>
    <row r="90" spans="1:20" s="86" customFormat="1" ht="13.8">
      <c r="B90" s="90" t="s">
        <v>111</v>
      </c>
      <c r="C90" s="101">
        <v>1</v>
      </c>
      <c r="D90" s="102">
        <v>0</v>
      </c>
      <c r="E90" s="102">
        <v>0</v>
      </c>
      <c r="F90" s="102">
        <f t="shared" si="151"/>
        <v>-1407926.2796798805</v>
      </c>
      <c r="G90" s="102">
        <f t="shared" si="142"/>
        <v>746875.23272543855</v>
      </c>
      <c r="H90" s="102">
        <f t="shared" si="153"/>
        <v>-1407926.2796798805</v>
      </c>
      <c r="I90" s="102">
        <f t="shared" si="143"/>
        <v>746875.23272543855</v>
      </c>
      <c r="J90" s="102">
        <f t="shared" si="152"/>
        <v>-1407926.2796798805</v>
      </c>
      <c r="K90" s="102">
        <f t="shared" si="144"/>
        <v>746875.23272543855</v>
      </c>
      <c r="L90" s="101">
        <v>1</v>
      </c>
      <c r="M90" s="102">
        <v>0</v>
      </c>
      <c r="N90" s="102">
        <v>0</v>
      </c>
      <c r="O90" s="102">
        <f t="shared" si="145"/>
        <v>-835462.077618449</v>
      </c>
      <c r="P90" s="102">
        <f t="shared" si="146"/>
        <v>1872208.683214481</v>
      </c>
      <c r="Q90" s="102">
        <f t="shared" si="147"/>
        <v>-835462.077618449</v>
      </c>
      <c r="R90" s="102">
        <f t="shared" si="148"/>
        <v>1872208.683214481</v>
      </c>
      <c r="S90" s="102">
        <f t="shared" si="149"/>
        <v>-835462.077618449</v>
      </c>
      <c r="T90" s="102">
        <f t="shared" si="150"/>
        <v>1872208.683214481</v>
      </c>
    </row>
    <row r="91" spans="1:20" s="86" customFormat="1" ht="13.8">
      <c r="B91" s="90" t="s">
        <v>112</v>
      </c>
      <c r="C91" s="101">
        <v>0.99772038906027838</v>
      </c>
      <c r="D91" s="102">
        <v>0</v>
      </c>
      <c r="E91" s="102">
        <v>0</v>
      </c>
      <c r="F91" s="102">
        <f t="shared" si="151"/>
        <v>1188783.2769850623</v>
      </c>
      <c r="G91" s="102">
        <f t="shared" si="142"/>
        <v>-582520.46361732588</v>
      </c>
      <c r="H91" s="102">
        <f t="shared" si="153"/>
        <v>1188783.2769850623</v>
      </c>
      <c r="I91" s="102">
        <f t="shared" si="143"/>
        <v>-582520.46361732588</v>
      </c>
      <c r="J91" s="102">
        <f t="shared" si="152"/>
        <v>1186073.3136218891</v>
      </c>
      <c r="K91" s="102">
        <f t="shared" si="144"/>
        <v>-581192.5435958521</v>
      </c>
      <c r="L91" s="101">
        <v>0.99772038906027838</v>
      </c>
      <c r="M91" s="102">
        <v>0</v>
      </c>
      <c r="N91" s="102">
        <v>0</v>
      </c>
      <c r="O91" s="102">
        <f t="shared" si="145"/>
        <v>1347443.7557093473</v>
      </c>
      <c r="P91" s="102">
        <f t="shared" si="146"/>
        <v>-1849525.5316872632</v>
      </c>
      <c r="Q91" s="102">
        <f t="shared" si="147"/>
        <v>1347443.7557093473</v>
      </c>
      <c r="R91" s="102">
        <f t="shared" si="148"/>
        <v>-1849525.5316872632</v>
      </c>
      <c r="S91" s="102">
        <f t="shared" si="149"/>
        <v>1344372.1081831728</v>
      </c>
      <c r="T91" s="102">
        <f t="shared" si="150"/>
        <v>-1845309.3330519344</v>
      </c>
    </row>
    <row r="92" spans="1:20" s="86" customFormat="1" ht="13.8">
      <c r="B92" s="90" t="s">
        <v>113</v>
      </c>
      <c r="C92" s="101">
        <v>1</v>
      </c>
      <c r="D92" s="102">
        <v>0</v>
      </c>
      <c r="E92" s="102">
        <v>0</v>
      </c>
      <c r="F92" s="102">
        <f t="shared" si="151"/>
        <v>-535962.52566271729</v>
      </c>
      <c r="G92" s="102">
        <f t="shared" si="142"/>
        <v>265719.62427454215</v>
      </c>
      <c r="H92" s="102">
        <f t="shared" si="153"/>
        <v>-535962.52566271729</v>
      </c>
      <c r="I92" s="102">
        <f t="shared" si="143"/>
        <v>265719.62427454215</v>
      </c>
      <c r="J92" s="102">
        <f t="shared" si="152"/>
        <v>-535962.52566271729</v>
      </c>
      <c r="K92" s="102">
        <f t="shared" si="144"/>
        <v>265719.62427454215</v>
      </c>
      <c r="L92" s="101">
        <v>1</v>
      </c>
      <c r="M92" s="102">
        <v>0</v>
      </c>
      <c r="N92" s="102">
        <v>0</v>
      </c>
      <c r="O92" s="102">
        <f t="shared" si="145"/>
        <v>-566246.59418206359</v>
      </c>
      <c r="P92" s="102">
        <f t="shared" si="146"/>
        <v>816593.65616825782</v>
      </c>
      <c r="Q92" s="102">
        <f t="shared" si="147"/>
        <v>-566246.59418206359</v>
      </c>
      <c r="R92" s="102">
        <f t="shared" si="148"/>
        <v>816593.65616825782</v>
      </c>
      <c r="S92" s="102">
        <f t="shared" si="149"/>
        <v>-566246.59418206359</v>
      </c>
      <c r="T92" s="102">
        <f t="shared" si="150"/>
        <v>816593.65616825782</v>
      </c>
    </row>
    <row r="93" spans="1:20" s="86" customFormat="1" ht="13.8">
      <c r="B93" s="90" t="s">
        <v>114</v>
      </c>
      <c r="C93" s="101">
        <v>1</v>
      </c>
      <c r="D93" s="103">
        <v>0</v>
      </c>
      <c r="E93" s="103">
        <v>0</v>
      </c>
      <c r="F93" s="103">
        <f t="shared" si="151"/>
        <v>-5604976.1293392275</v>
      </c>
      <c r="G93" s="103">
        <f t="shared" si="142"/>
        <v>2780774.8745637266</v>
      </c>
      <c r="H93" s="103">
        <f t="shared" si="153"/>
        <v>-5604976.1293392275</v>
      </c>
      <c r="I93" s="103">
        <f t="shared" si="143"/>
        <v>2780774.8745637266</v>
      </c>
      <c r="J93" s="103">
        <f t="shared" si="152"/>
        <v>-5604976.1293392275</v>
      </c>
      <c r="K93" s="103">
        <f t="shared" si="144"/>
        <v>2780774.8745637266</v>
      </c>
      <c r="L93" s="101">
        <v>1</v>
      </c>
      <c r="M93" s="103">
        <v>0</v>
      </c>
      <c r="N93" s="103">
        <v>0</v>
      </c>
      <c r="O93" s="103">
        <f t="shared" si="145"/>
        <v>-5896298.0526851062</v>
      </c>
      <c r="P93" s="103">
        <f t="shared" si="146"/>
        <v>8529002.8917973004</v>
      </c>
      <c r="Q93" s="103">
        <f t="shared" si="147"/>
        <v>-5896298.0526851062</v>
      </c>
      <c r="R93" s="103">
        <f t="shared" si="148"/>
        <v>8529002.8917973004</v>
      </c>
      <c r="S93" s="103">
        <f t="shared" si="149"/>
        <v>-5896298.0526851062</v>
      </c>
      <c r="T93" s="103">
        <f t="shared" si="150"/>
        <v>8529002.8917973004</v>
      </c>
    </row>
    <row r="94" spans="1:20" s="86" customFormat="1" ht="13.8">
      <c r="A94" s="90"/>
      <c r="B94" s="90" t="s">
        <v>102</v>
      </c>
      <c r="C94" s="101"/>
      <c r="D94" s="102">
        <f>SUM(D83:D93)</f>
        <v>-21875315.213089112</v>
      </c>
      <c r="E94" s="102">
        <f t="shared" ref="E94:K94" si="154">SUM(E83:E93)</f>
        <v>11203174.985755883</v>
      </c>
      <c r="F94" s="102">
        <f t="shared" si="154"/>
        <v>-25463473.923166603</v>
      </c>
      <c r="G94" s="102">
        <f t="shared" si="154"/>
        <v>12782889.631204743</v>
      </c>
      <c r="H94" s="102">
        <f>SUM(H83:H93)</f>
        <v>-3588158.7100774935</v>
      </c>
      <c r="I94" s="102">
        <f t="shared" si="154"/>
        <v>1579714.6454488616</v>
      </c>
      <c r="J94" s="102">
        <f t="shared" si="154"/>
        <v>-3590868.6734406669</v>
      </c>
      <c r="K94" s="102">
        <f t="shared" si="154"/>
        <v>1581042.5654703355</v>
      </c>
      <c r="L94" s="101"/>
      <c r="M94" s="102">
        <f>SUM(M83:M93)</f>
        <v>-18265429.836744186</v>
      </c>
      <c r="N94" s="102">
        <f t="shared" ref="N94" si="155">SUM(N83:N93)</f>
        <v>31301091.566625394</v>
      </c>
      <c r="O94" s="102">
        <f t="shared" ref="O94" si="156">SUM(O83:O93)</f>
        <v>-24713474.893235385</v>
      </c>
      <c r="P94" s="102">
        <f t="shared" ref="P94" si="157">SUM(P83:P93)</f>
        <v>37880636.052819386</v>
      </c>
      <c r="Q94" s="102">
        <f t="shared" ref="Q94" si="158">SUM(Q83:Q93)</f>
        <v>-6448045.0564911999</v>
      </c>
      <c r="R94" s="102">
        <f t="shared" ref="R94" si="159">SUM(R83:R93)</f>
        <v>6579544.4861939941</v>
      </c>
      <c r="S94" s="102">
        <f t="shared" ref="S94" si="160">SUM(S83:S93)</f>
        <v>-6451116.7040173747</v>
      </c>
      <c r="T94" s="102">
        <f t="shared" ref="T94" si="161">SUM(T83:T93)</f>
        <v>6583760.6848293226</v>
      </c>
    </row>
    <row r="95" spans="1:20" s="86" customFormat="1" ht="13.8">
      <c r="A95" s="90"/>
      <c r="B95" s="90"/>
      <c r="C95" s="101"/>
      <c r="D95" s="102"/>
      <c r="E95" s="102"/>
      <c r="F95" s="102"/>
      <c r="G95" s="102"/>
      <c r="H95" s="102"/>
      <c r="I95" s="102"/>
      <c r="J95" s="102"/>
      <c r="K95" s="102"/>
      <c r="L95" s="101"/>
      <c r="M95" s="102"/>
      <c r="N95" s="102"/>
      <c r="O95" s="102"/>
      <c r="P95" s="102"/>
      <c r="Q95" s="102"/>
      <c r="R95" s="102"/>
      <c r="S95" s="102"/>
      <c r="T95" s="102"/>
    </row>
    <row r="96" spans="1:20" s="86" customFormat="1" ht="13.8">
      <c r="A96" s="90" t="s">
        <v>103</v>
      </c>
      <c r="B96" s="90"/>
      <c r="C96" s="101">
        <v>0.96745351419595016</v>
      </c>
      <c r="D96" s="89">
        <f>Q12</f>
        <v>-2657149.62209955</v>
      </c>
      <c r="E96" s="103">
        <f>R21</f>
        <v>1335209.4374844877</v>
      </c>
      <c r="F96" s="103">
        <f>Q47</f>
        <v>-3002930.7590412167</v>
      </c>
      <c r="G96" s="103">
        <f>R69</f>
        <v>1485908.5167801823</v>
      </c>
      <c r="H96" s="103">
        <f>F96-D96</f>
        <v>-345781.13694166671</v>
      </c>
      <c r="I96" s="103">
        <f>G96-E96</f>
        <v>150699.0792956946</v>
      </c>
      <c r="J96" s="103">
        <f>H96*C96</f>
        <v>-334527.17607688654</v>
      </c>
      <c r="K96" s="103">
        <f>I96*C96</f>
        <v>145794.3538507139</v>
      </c>
      <c r="L96" s="152">
        <v>0.96820423313819459</v>
      </c>
      <c r="M96" s="89">
        <f>AF12</f>
        <v>-2572429.6455529621</v>
      </c>
      <c r="N96" s="103">
        <f>AG21</f>
        <v>3951739.698723224</v>
      </c>
      <c r="O96" s="103">
        <f>AF47</f>
        <v>-3196724.9899417534</v>
      </c>
      <c r="P96" s="103">
        <f>AG69</f>
        <v>4588813.2721589366</v>
      </c>
      <c r="Q96" s="103">
        <f>O96-M96</f>
        <v>-624295.34438879136</v>
      </c>
      <c r="R96" s="103">
        <f>P96-N96</f>
        <v>637073.57343571261</v>
      </c>
      <c r="S96" s="103">
        <f>Q96*L96</f>
        <v>-604445.39516569488</v>
      </c>
      <c r="T96" s="103">
        <f>R96*L96</f>
        <v>616817.33062093344</v>
      </c>
    </row>
    <row r="97" spans="1:20" s="86" customFormat="1" ht="13.8">
      <c r="A97" s="90" t="s">
        <v>41</v>
      </c>
      <c r="B97" s="90"/>
      <c r="C97" s="85"/>
      <c r="D97" s="93">
        <f>D78+D79+D80+D81+D94+D96</f>
        <v>206023150.91862902</v>
      </c>
      <c r="E97" s="93">
        <f t="shared" ref="E97:K97" si="162">E78+E79+E80+E81+E94+E96</f>
        <v>-102691178.64072941</v>
      </c>
      <c r="F97" s="93">
        <f>F78+F79+F80+F81+F94+F96</f>
        <v>183228772.42770809</v>
      </c>
      <c r="G97" s="93">
        <f t="shared" si="162"/>
        <v>-91538064.167573079</v>
      </c>
      <c r="H97" s="93">
        <f t="shared" si="162"/>
        <v>-22794378.49092095</v>
      </c>
      <c r="I97" s="93">
        <f t="shared" si="162"/>
        <v>11153114.473156346</v>
      </c>
      <c r="J97" s="93">
        <f t="shared" si="162"/>
        <v>-21824174.116346706</v>
      </c>
      <c r="K97" s="93">
        <f t="shared" si="162"/>
        <v>10669329.325496901</v>
      </c>
      <c r="M97" s="93">
        <f>M78+M79+M80+M81+M94+M96</f>
        <v>208865326.86286145</v>
      </c>
      <c r="N97" s="93">
        <f t="shared" ref="N97" si="163">N78+N79+N80+N81+N94+N96</f>
        <v>-310284064.26103812</v>
      </c>
      <c r="O97" s="93">
        <f t="shared" ref="O97" si="164">O78+O79+O80+O81+O94+O96</f>
        <v>184301478.43714273</v>
      </c>
      <c r="P97" s="93">
        <f t="shared" ref="P97" si="165">P78+P79+P80+P81+P94+P96</f>
        <v>-275054368.69125575</v>
      </c>
      <c r="Q97" s="93">
        <f t="shared" ref="Q97" si="166">Q78+Q79+Q80+Q81+Q94+Q96</f>
        <v>-24563848.425718751</v>
      </c>
      <c r="R97" s="93">
        <f t="shared" ref="R97" si="167">R78+R79+R80+R81+R94+R96</f>
        <v>35229695.569782361</v>
      </c>
      <c r="S97" s="93">
        <f t="shared" ref="S97" si="168">S78+S79+S80+S81+S94+S96</f>
        <v>-23660468.718241423</v>
      </c>
      <c r="T97" s="93">
        <f t="shared" ref="T97" si="169">T78+T79+T80+T81+T94+T96</f>
        <v>33803022.716873378</v>
      </c>
    </row>
    <row r="98" spans="1:20" ht="13.8">
      <c r="A98" s="90"/>
      <c r="B98" s="90"/>
      <c r="C98" s="85"/>
    </row>
    <row r="99" spans="1:20" ht="13.8">
      <c r="A99" s="90"/>
      <c r="B99" s="90"/>
      <c r="C99" s="85"/>
    </row>
  </sheetData>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3"/>
  <sheetViews>
    <sheetView workbookViewId="0">
      <selection activeCell="A2" sqref="A2"/>
    </sheetView>
  </sheetViews>
  <sheetFormatPr defaultColWidth="9.28515625" defaultRowHeight="10.199999999999999"/>
  <cols>
    <col min="1" max="1" width="40" style="1" customWidth="1"/>
    <col min="2" max="15" width="11.85546875" style="1" customWidth="1"/>
    <col min="16" max="16" width="11.42578125" style="1" customWidth="1"/>
    <col min="17" max="16384" width="9.28515625" style="1"/>
  </cols>
  <sheetData>
    <row r="1" spans="1:17">
      <c r="A1" s="221" t="s">
        <v>240</v>
      </c>
    </row>
    <row r="2" spans="1:17">
      <c r="A2" s="221" t="s">
        <v>235</v>
      </c>
    </row>
    <row r="3" spans="1:17" ht="13.2">
      <c r="A3" s="150" t="s">
        <v>194</v>
      </c>
    </row>
    <row r="5" spans="1:17">
      <c r="A5" s="163" t="s">
        <v>178</v>
      </c>
    </row>
    <row r="7" spans="1:17">
      <c r="A7" s="141" t="s">
        <v>181</v>
      </c>
      <c r="B7" s="142" t="s">
        <v>185</v>
      </c>
      <c r="C7" s="142" t="s">
        <v>186</v>
      </c>
      <c r="D7" s="142" t="s">
        <v>187</v>
      </c>
      <c r="E7" s="147"/>
    </row>
    <row r="8" spans="1:17">
      <c r="D8" s="143"/>
    </row>
    <row r="9" spans="1:17">
      <c r="A9" s="1" t="s">
        <v>182</v>
      </c>
      <c r="B9" s="144">
        <v>41298.223865602107</v>
      </c>
      <c r="C9" s="144">
        <v>39286.32873962092</v>
      </c>
      <c r="D9" s="143">
        <v>0.95128373722490955</v>
      </c>
      <c r="E9" s="144"/>
    </row>
    <row r="10" spans="1:17">
      <c r="A10" s="1" t="s">
        <v>183</v>
      </c>
      <c r="B10" s="144">
        <v>1069.6865386319021</v>
      </c>
      <c r="C10" s="144">
        <v>961.36496425626979</v>
      </c>
      <c r="D10" s="143">
        <v>0.89873521778242393</v>
      </c>
      <c r="E10" s="144"/>
    </row>
    <row r="11" spans="1:17">
      <c r="A11" s="1" t="s">
        <v>184</v>
      </c>
      <c r="B11" s="145">
        <v>901.2860376222053</v>
      </c>
      <c r="C11" s="145">
        <v>857.3787501778819</v>
      </c>
      <c r="D11" s="143">
        <v>0.95128373722490955</v>
      </c>
      <c r="E11" s="144"/>
    </row>
    <row r="12" spans="1:17">
      <c r="B12" s="148">
        <f>SUM(B9:B11)</f>
        <v>43269.19644185622</v>
      </c>
      <c r="C12" s="148">
        <f>SUM(C9:C11)</f>
        <v>41105.072454055065</v>
      </c>
      <c r="D12" s="143"/>
    </row>
    <row r="14" spans="1:17">
      <c r="B14" s="143" t="s">
        <v>192</v>
      </c>
      <c r="C14" s="143" t="s">
        <v>188</v>
      </c>
      <c r="D14" s="143" t="s">
        <v>188</v>
      </c>
      <c r="E14" s="143" t="s">
        <v>188</v>
      </c>
      <c r="F14" s="143" t="s">
        <v>188</v>
      </c>
      <c r="G14" s="143" t="s">
        <v>188</v>
      </c>
      <c r="H14" s="143" t="s">
        <v>188</v>
      </c>
      <c r="I14" s="143" t="s">
        <v>188</v>
      </c>
      <c r="J14" s="143" t="s">
        <v>188</v>
      </c>
      <c r="K14" s="143" t="s">
        <v>188</v>
      </c>
      <c r="L14" s="143" t="s">
        <v>188</v>
      </c>
      <c r="M14" s="143" t="s">
        <v>188</v>
      </c>
      <c r="N14" s="143" t="s">
        <v>188</v>
      </c>
    </row>
    <row r="15" spans="1:17">
      <c r="A15" s="141" t="s">
        <v>193</v>
      </c>
      <c r="B15" s="146">
        <v>43617</v>
      </c>
      <c r="C15" s="146">
        <v>43647</v>
      </c>
      <c r="D15" s="146">
        <v>43678</v>
      </c>
      <c r="E15" s="146">
        <v>43709</v>
      </c>
      <c r="F15" s="146">
        <v>43739</v>
      </c>
      <c r="G15" s="146">
        <v>43770</v>
      </c>
      <c r="H15" s="146">
        <v>43800</v>
      </c>
      <c r="I15" s="146">
        <v>43831</v>
      </c>
      <c r="J15" s="146">
        <v>43862</v>
      </c>
      <c r="K15" s="146">
        <v>43891</v>
      </c>
      <c r="L15" s="146">
        <v>43922</v>
      </c>
      <c r="M15" s="146">
        <v>43952</v>
      </c>
      <c r="N15" s="146">
        <v>43983</v>
      </c>
      <c r="O15" s="142" t="s">
        <v>189</v>
      </c>
      <c r="Q15" s="142" t="s">
        <v>186</v>
      </c>
    </row>
    <row r="16" spans="1:17">
      <c r="A16" s="1" t="s">
        <v>190</v>
      </c>
      <c r="B16" s="144">
        <v>0</v>
      </c>
      <c r="C16" s="144">
        <v>3441.518655466843</v>
      </c>
      <c r="D16" s="144">
        <v>6883.0373109336861</v>
      </c>
      <c r="E16" s="144">
        <v>10324.555966400529</v>
      </c>
      <c r="F16" s="144">
        <v>13766.074621867372</v>
      </c>
      <c r="G16" s="144">
        <v>17207.593277334214</v>
      </c>
      <c r="H16" s="144">
        <v>20649.111932801057</v>
      </c>
      <c r="I16" s="144">
        <v>24090.630588267901</v>
      </c>
      <c r="J16" s="144">
        <v>27532.149243734744</v>
      </c>
      <c r="K16" s="144">
        <v>30973.667899201588</v>
      </c>
      <c r="L16" s="144">
        <v>34415.186554668428</v>
      </c>
      <c r="M16" s="144">
        <v>37856.705210135267</v>
      </c>
      <c r="N16" s="144">
        <v>41298.223865602107</v>
      </c>
      <c r="O16" s="144">
        <f>SUM(B16:N16)/13</f>
        <v>20649.111932801057</v>
      </c>
      <c r="P16" s="1">
        <f>D9</f>
        <v>0.95128373722490955</v>
      </c>
      <c r="Q16" s="144">
        <f>+O16*P16</f>
        <v>19643.164369810464</v>
      </c>
    </row>
    <row r="17" spans="1:17">
      <c r="A17" s="1" t="s">
        <v>190</v>
      </c>
      <c r="B17" s="144">
        <v>0</v>
      </c>
      <c r="C17" s="144">
        <v>89.068200007204368</v>
      </c>
      <c r="D17" s="144">
        <v>178.21532170035874</v>
      </c>
      <c r="E17" s="144">
        <v>267.3624433935131</v>
      </c>
      <c r="F17" s="144">
        <v>356.50956508666746</v>
      </c>
      <c r="G17" s="144">
        <v>445.65668677982183</v>
      </c>
      <c r="H17" s="144">
        <v>534.80380847297624</v>
      </c>
      <c r="I17" s="144">
        <v>623.95093016613055</v>
      </c>
      <c r="J17" s="144">
        <v>713.09805185928485</v>
      </c>
      <c r="K17" s="144">
        <v>802.24517355243916</v>
      </c>
      <c r="L17" s="144">
        <v>891.39229524559346</v>
      </c>
      <c r="M17" s="144">
        <v>980.53941693874776</v>
      </c>
      <c r="N17" s="144">
        <v>1069.6865386319021</v>
      </c>
      <c r="O17" s="144">
        <f>SUM(B17:N17)/13</f>
        <v>534.80987937189536</v>
      </c>
      <c r="P17" s="1">
        <f>D10</f>
        <v>0.89873521778242393</v>
      </c>
      <c r="Q17" s="144">
        <f t="shared" ref="Q17:Q18" si="0">+O17*P17</f>
        <v>480.65247340949225</v>
      </c>
    </row>
    <row r="18" spans="1:17">
      <c r="A18" s="1" t="s">
        <v>191</v>
      </c>
      <c r="B18" s="145">
        <v>0</v>
      </c>
      <c r="C18" s="145">
        <v>75.107169801850446</v>
      </c>
      <c r="D18" s="145">
        <v>150.21433960370089</v>
      </c>
      <c r="E18" s="145">
        <v>225.32150940555135</v>
      </c>
      <c r="F18" s="145">
        <v>300.42867920740179</v>
      </c>
      <c r="G18" s="145">
        <v>375.53584900925222</v>
      </c>
      <c r="H18" s="145">
        <v>450.64301881110265</v>
      </c>
      <c r="I18" s="145">
        <v>525.75018861295314</v>
      </c>
      <c r="J18" s="145">
        <v>600.85735841480357</v>
      </c>
      <c r="K18" s="145">
        <v>675.964528216654</v>
      </c>
      <c r="L18" s="145">
        <v>751.07169801850443</v>
      </c>
      <c r="M18" s="145">
        <v>826.17886782035487</v>
      </c>
      <c r="N18" s="145">
        <v>901.2860376222053</v>
      </c>
      <c r="O18" s="145">
        <f>SUM(B18:N18)/13</f>
        <v>450.64301881110265</v>
      </c>
      <c r="P18" s="1">
        <f>D11</f>
        <v>0.95128373722490955</v>
      </c>
      <c r="Q18" s="145">
        <f t="shared" si="0"/>
        <v>428.68937508894095</v>
      </c>
    </row>
    <row r="19" spans="1:17">
      <c r="A19" s="1" t="s">
        <v>41</v>
      </c>
      <c r="B19" s="144">
        <f>SUM(B16:B18)</f>
        <v>0</v>
      </c>
      <c r="C19" s="144">
        <f t="shared" ref="C19:O19" si="1">SUM(C16:C18)</f>
        <v>3605.6940252758977</v>
      </c>
      <c r="D19" s="144">
        <f t="shared" si="1"/>
        <v>7211.4669722377457</v>
      </c>
      <c r="E19" s="144">
        <f t="shared" si="1"/>
        <v>10817.239919199594</v>
      </c>
      <c r="F19" s="144">
        <f t="shared" si="1"/>
        <v>14423.012866161442</v>
      </c>
      <c r="G19" s="144">
        <f t="shared" si="1"/>
        <v>18028.785813123286</v>
      </c>
      <c r="H19" s="144">
        <f t="shared" si="1"/>
        <v>21634.55876008514</v>
      </c>
      <c r="I19" s="144">
        <f t="shared" si="1"/>
        <v>25240.331707046986</v>
      </c>
      <c r="J19" s="144">
        <f t="shared" si="1"/>
        <v>28846.104654008832</v>
      </c>
      <c r="K19" s="144">
        <f t="shared" si="1"/>
        <v>32451.877600970678</v>
      </c>
      <c r="L19" s="144">
        <f t="shared" si="1"/>
        <v>36057.650547932521</v>
      </c>
      <c r="M19" s="144">
        <f t="shared" si="1"/>
        <v>39663.42349489437</v>
      </c>
      <c r="N19" s="144">
        <f t="shared" si="1"/>
        <v>43269.19644185622</v>
      </c>
      <c r="O19" s="144">
        <f t="shared" si="1"/>
        <v>21634.564830984058</v>
      </c>
      <c r="Q19" s="144">
        <f>SUM(Q16:Q18)</f>
        <v>20552.506218308896</v>
      </c>
    </row>
    <row r="22" spans="1:17">
      <c r="A22" s="163" t="s">
        <v>179</v>
      </c>
    </row>
    <row r="24" spans="1:17">
      <c r="A24" s="141" t="s">
        <v>181</v>
      </c>
      <c r="B24" s="142" t="s">
        <v>185</v>
      </c>
      <c r="C24" s="142" t="s">
        <v>186</v>
      </c>
      <c r="D24" s="142" t="s">
        <v>187</v>
      </c>
      <c r="E24" s="147"/>
    </row>
    <row r="25" spans="1:17">
      <c r="D25" s="143"/>
    </row>
    <row r="26" spans="1:17">
      <c r="A26" s="1" t="s">
        <v>182</v>
      </c>
      <c r="B26" s="144">
        <v>41527.658442633248</v>
      </c>
      <c r="C26" s="144">
        <f>B26*D26</f>
        <v>39504.586121507724</v>
      </c>
      <c r="D26" s="143">
        <v>0.95128373722490955</v>
      </c>
      <c r="E26" s="144"/>
    </row>
    <row r="27" spans="1:17">
      <c r="A27" s="1" t="s">
        <v>183</v>
      </c>
      <c r="B27" s="144">
        <v>1068.8642835785488</v>
      </c>
      <c r="C27" s="144">
        <f t="shared" ref="C27:C28" si="2">B27*D27</f>
        <v>960.62597468182162</v>
      </c>
      <c r="D27" s="143">
        <v>0.89873521778242393</v>
      </c>
      <c r="E27" s="144"/>
    </row>
    <row r="28" spans="1:17">
      <c r="A28" s="1" t="s">
        <v>184</v>
      </c>
      <c r="B28" s="145">
        <v>893.64802035422053</v>
      </c>
      <c r="C28" s="145">
        <f t="shared" si="2"/>
        <v>850.11282856620494</v>
      </c>
      <c r="D28" s="143">
        <v>0.95128373722490955</v>
      </c>
      <c r="E28" s="144"/>
    </row>
    <row r="29" spans="1:17">
      <c r="B29" s="148">
        <f>SUM(B26:B28)</f>
        <v>43490.170746566022</v>
      </c>
      <c r="C29" s="148">
        <f>SUM(C26:C28)</f>
        <v>41315.324924755754</v>
      </c>
      <c r="D29" s="143"/>
    </row>
    <row r="31" spans="1:17">
      <c r="B31" s="143" t="s">
        <v>192</v>
      </c>
      <c r="C31" s="143" t="s">
        <v>188</v>
      </c>
      <c r="D31" s="143" t="s">
        <v>188</v>
      </c>
      <c r="E31" s="143" t="s">
        <v>188</v>
      </c>
      <c r="F31" s="143" t="s">
        <v>188</v>
      </c>
      <c r="G31" s="143" t="s">
        <v>188</v>
      </c>
      <c r="H31" s="143" t="s">
        <v>188</v>
      </c>
      <c r="I31" s="143" t="s">
        <v>188</v>
      </c>
      <c r="J31" s="143" t="s">
        <v>188</v>
      </c>
      <c r="K31" s="143" t="s">
        <v>188</v>
      </c>
      <c r="L31" s="143" t="s">
        <v>188</v>
      </c>
      <c r="M31" s="143" t="s">
        <v>188</v>
      </c>
      <c r="N31" s="143" t="s">
        <v>188</v>
      </c>
    </row>
    <row r="32" spans="1:17">
      <c r="A32" s="141" t="s">
        <v>193</v>
      </c>
      <c r="B32" s="146">
        <v>43617</v>
      </c>
      <c r="C32" s="146">
        <v>43647</v>
      </c>
      <c r="D32" s="146">
        <v>43678</v>
      </c>
      <c r="E32" s="146">
        <v>43709</v>
      </c>
      <c r="F32" s="146">
        <v>43739</v>
      </c>
      <c r="G32" s="146">
        <v>43770</v>
      </c>
      <c r="H32" s="146">
        <v>43800</v>
      </c>
      <c r="I32" s="146">
        <v>43831</v>
      </c>
      <c r="J32" s="146">
        <v>43862</v>
      </c>
      <c r="K32" s="146">
        <v>43891</v>
      </c>
      <c r="L32" s="146">
        <v>43922</v>
      </c>
      <c r="M32" s="146">
        <v>43952</v>
      </c>
      <c r="N32" s="146">
        <v>43983</v>
      </c>
      <c r="O32" s="142" t="s">
        <v>189</v>
      </c>
      <c r="Q32" s="142" t="s">
        <v>186</v>
      </c>
    </row>
    <row r="33" spans="1:17">
      <c r="A33" s="1" t="s">
        <v>190</v>
      </c>
      <c r="B33" s="144">
        <v>0</v>
      </c>
      <c r="C33" s="144">
        <v>3460.6382035527708</v>
      </c>
      <c r="D33" s="144">
        <v>6921.2764071055417</v>
      </c>
      <c r="E33" s="144">
        <v>10381.914610658312</v>
      </c>
      <c r="F33" s="144">
        <v>13842.552814211083</v>
      </c>
      <c r="G33" s="144">
        <v>17303.191017763853</v>
      </c>
      <c r="H33" s="144">
        <v>20763.829221316624</v>
      </c>
      <c r="I33" s="144">
        <v>24224.467424869395</v>
      </c>
      <c r="J33" s="144">
        <v>27685.105628422167</v>
      </c>
      <c r="K33" s="144">
        <v>31145.743831974938</v>
      </c>
      <c r="L33" s="144">
        <v>34606.382035527706</v>
      </c>
      <c r="M33" s="144">
        <v>38067.020239080477</v>
      </c>
      <c r="N33" s="144">
        <v>41527.658442633248</v>
      </c>
      <c r="O33" s="144">
        <f>SUM(B33:N33)/13</f>
        <v>20763.829221316621</v>
      </c>
      <c r="P33" s="1">
        <f>D26</f>
        <v>0.95128373722490955</v>
      </c>
      <c r="Q33" s="144">
        <f>+O33*P33</f>
        <v>19752.293060753858</v>
      </c>
    </row>
    <row r="34" spans="1:17">
      <c r="A34" s="1" t="s">
        <v>190</v>
      </c>
      <c r="B34" s="144">
        <v>0</v>
      </c>
      <c r="C34" s="144">
        <v>88.9997343633881</v>
      </c>
      <c r="D34" s="144">
        <v>178.07832974658453</v>
      </c>
      <c r="E34" s="144">
        <v>267.15692512978097</v>
      </c>
      <c r="F34" s="144">
        <v>356.23552051297742</v>
      </c>
      <c r="G34" s="144">
        <v>445.31411589617386</v>
      </c>
      <c r="H34" s="144">
        <v>534.39271127937025</v>
      </c>
      <c r="I34" s="144">
        <v>623.47130666256669</v>
      </c>
      <c r="J34" s="144">
        <v>712.54990204576313</v>
      </c>
      <c r="K34" s="144">
        <v>801.62849742895958</v>
      </c>
      <c r="L34" s="144">
        <v>890.70709281215602</v>
      </c>
      <c r="M34" s="144">
        <v>979.78568819535246</v>
      </c>
      <c r="N34" s="144">
        <v>1068.8642835785488</v>
      </c>
      <c r="O34" s="144">
        <f>SUM(B34:N34)/13</f>
        <v>534.39877751166318</v>
      </c>
      <c r="P34" s="1">
        <f>D27</f>
        <v>0.89873521778242393</v>
      </c>
      <c r="Q34" s="144">
        <f t="shared" ref="Q34:Q35" si="3">+O34*P34</f>
        <v>480.28300168960573</v>
      </c>
    </row>
    <row r="35" spans="1:17">
      <c r="A35" s="1" t="s">
        <v>191</v>
      </c>
      <c r="B35" s="145">
        <v>0</v>
      </c>
      <c r="C35" s="145">
        <v>74.470668362851711</v>
      </c>
      <c r="D35" s="145">
        <v>148.94133672570342</v>
      </c>
      <c r="E35" s="145">
        <v>223.41200508855513</v>
      </c>
      <c r="F35" s="145">
        <v>297.88267345140684</v>
      </c>
      <c r="G35" s="145">
        <v>372.35334181425856</v>
      </c>
      <c r="H35" s="145">
        <v>446.82401017711027</v>
      </c>
      <c r="I35" s="145">
        <v>521.29467853996198</v>
      </c>
      <c r="J35" s="145">
        <v>595.76534690281369</v>
      </c>
      <c r="K35" s="145">
        <v>670.2360152656654</v>
      </c>
      <c r="L35" s="145">
        <v>744.70668362851711</v>
      </c>
      <c r="M35" s="145">
        <v>819.17735199136882</v>
      </c>
      <c r="N35" s="145">
        <v>893.64802035422053</v>
      </c>
      <c r="O35" s="145">
        <f>SUM(B35:N35)/13</f>
        <v>446.82401017711032</v>
      </c>
      <c r="P35" s="1">
        <f>D28</f>
        <v>0.95128373722490955</v>
      </c>
      <c r="Q35" s="145">
        <f t="shared" si="3"/>
        <v>425.05641428310253</v>
      </c>
    </row>
    <row r="36" spans="1:17">
      <c r="A36" s="1" t="s">
        <v>41</v>
      </c>
      <c r="B36" s="144">
        <f>SUM(B33:B35)</f>
        <v>0</v>
      </c>
      <c r="C36" s="144">
        <f t="shared" ref="C36" si="4">SUM(C33:C35)</f>
        <v>3624.1086062790109</v>
      </c>
      <c r="D36" s="144">
        <f t="shared" ref="D36" si="5">SUM(D33:D35)</f>
        <v>7248.2960735778288</v>
      </c>
      <c r="E36" s="144">
        <f t="shared" ref="E36" si="6">SUM(E33:E35)</f>
        <v>10872.483540876648</v>
      </c>
      <c r="F36" s="144">
        <f t="shared" ref="F36" si="7">SUM(F33:F35)</f>
        <v>14496.671008175468</v>
      </c>
      <c r="G36" s="144">
        <f t="shared" ref="G36" si="8">SUM(G33:G35)</f>
        <v>18120.858475474284</v>
      </c>
      <c r="H36" s="144">
        <f t="shared" ref="H36" si="9">SUM(H33:H35)</f>
        <v>21745.045942773108</v>
      </c>
      <c r="I36" s="144">
        <f t="shared" ref="I36" si="10">SUM(I33:I35)</f>
        <v>25369.233410071924</v>
      </c>
      <c r="J36" s="144">
        <f t="shared" ref="J36" si="11">SUM(J33:J35)</f>
        <v>28993.420877370743</v>
      </c>
      <c r="K36" s="144">
        <f t="shared" ref="K36" si="12">SUM(K33:K35)</f>
        <v>32617.608344669563</v>
      </c>
      <c r="L36" s="144">
        <f t="shared" ref="L36" si="13">SUM(L33:L35)</f>
        <v>36241.795811968375</v>
      </c>
      <c r="M36" s="144">
        <f t="shared" ref="M36" si="14">SUM(M33:M35)</f>
        <v>39865.983279267202</v>
      </c>
      <c r="N36" s="144">
        <f t="shared" ref="N36" si="15">SUM(N33:N35)</f>
        <v>43490.170746566022</v>
      </c>
      <c r="O36" s="144">
        <f t="shared" ref="O36" si="16">SUM(O33:O35)</f>
        <v>21745.052009005394</v>
      </c>
      <c r="Q36" s="144">
        <f>SUM(Q33:Q35)</f>
        <v>20657.632476726565</v>
      </c>
    </row>
    <row r="39" spans="1:17">
      <c r="A39" s="163" t="s">
        <v>180</v>
      </c>
    </row>
    <row r="41" spans="1:17">
      <c r="A41" s="141" t="s">
        <v>181</v>
      </c>
      <c r="B41" s="142" t="s">
        <v>185</v>
      </c>
      <c r="C41" s="142" t="s">
        <v>186</v>
      </c>
      <c r="D41" s="142" t="s">
        <v>187</v>
      </c>
      <c r="E41" s="147"/>
    </row>
    <row r="42" spans="1:17">
      <c r="D42" s="143"/>
    </row>
    <row r="43" spans="1:17">
      <c r="A43" s="1" t="s">
        <v>182</v>
      </c>
      <c r="B43" s="144">
        <f>B26-B9</f>
        <v>229.43457703114109</v>
      </c>
      <c r="C43" s="144">
        <f t="shared" ref="C43:C45" si="17">C26-C9</f>
        <v>218.25738188680407</v>
      </c>
      <c r="D43" s="143">
        <v>0.95128373722490955</v>
      </c>
      <c r="E43" s="144"/>
    </row>
    <row r="44" spans="1:17">
      <c r="A44" s="1" t="s">
        <v>183</v>
      </c>
      <c r="B44" s="144">
        <f t="shared" ref="B44" si="18">B27-B10</f>
        <v>-0.82225505335327398</v>
      </c>
      <c r="C44" s="144">
        <f t="shared" si="17"/>
        <v>-0.73898957444816915</v>
      </c>
      <c r="D44" s="143">
        <v>0.89873521778242393</v>
      </c>
      <c r="E44" s="144"/>
    </row>
    <row r="45" spans="1:17">
      <c r="A45" s="1" t="s">
        <v>184</v>
      </c>
      <c r="B45" s="145">
        <f t="shared" ref="B45" si="19">B28-B11</f>
        <v>-7.6380172679847647</v>
      </c>
      <c r="C45" s="145">
        <f t="shared" si="17"/>
        <v>-7.2659216116769585</v>
      </c>
      <c r="D45" s="143">
        <v>0.95128373722490955</v>
      </c>
      <c r="E45" s="144"/>
    </row>
    <row r="46" spans="1:17">
      <c r="B46" s="148">
        <f>SUM(B43:B45)</f>
        <v>220.97430470980305</v>
      </c>
      <c r="C46" s="148">
        <f>SUM(C43:C45)</f>
        <v>210.25247070067894</v>
      </c>
      <c r="D46" s="143"/>
    </row>
    <row r="48" spans="1:17">
      <c r="B48" s="143" t="s">
        <v>192</v>
      </c>
      <c r="C48" s="143" t="s">
        <v>188</v>
      </c>
      <c r="D48" s="143" t="s">
        <v>188</v>
      </c>
      <c r="E48" s="143" t="s">
        <v>188</v>
      </c>
      <c r="F48" s="143" t="s">
        <v>188</v>
      </c>
      <c r="G48" s="143" t="s">
        <v>188</v>
      </c>
      <c r="H48" s="143" t="s">
        <v>188</v>
      </c>
      <c r="I48" s="143" t="s">
        <v>188</v>
      </c>
      <c r="J48" s="143" t="s">
        <v>188</v>
      </c>
      <c r="K48" s="143" t="s">
        <v>188</v>
      </c>
      <c r="L48" s="143" t="s">
        <v>188</v>
      </c>
      <c r="M48" s="143" t="s">
        <v>188</v>
      </c>
      <c r="N48" s="143" t="s">
        <v>188</v>
      </c>
    </row>
    <row r="49" spans="1:17">
      <c r="A49" s="141" t="s">
        <v>193</v>
      </c>
      <c r="B49" s="146">
        <v>43617</v>
      </c>
      <c r="C49" s="146">
        <v>43647</v>
      </c>
      <c r="D49" s="146">
        <v>43678</v>
      </c>
      <c r="E49" s="146">
        <v>43709</v>
      </c>
      <c r="F49" s="146">
        <v>43739</v>
      </c>
      <c r="G49" s="146">
        <v>43770</v>
      </c>
      <c r="H49" s="146">
        <v>43800</v>
      </c>
      <c r="I49" s="146">
        <v>43831</v>
      </c>
      <c r="J49" s="146">
        <v>43862</v>
      </c>
      <c r="K49" s="146">
        <v>43891</v>
      </c>
      <c r="L49" s="146">
        <v>43922</v>
      </c>
      <c r="M49" s="146">
        <v>43952</v>
      </c>
      <c r="N49" s="146">
        <v>43983</v>
      </c>
      <c r="O49" s="142" t="s">
        <v>189</v>
      </c>
      <c r="Q49" s="142" t="s">
        <v>186</v>
      </c>
    </row>
    <row r="50" spans="1:17">
      <c r="A50" s="1" t="s">
        <v>190</v>
      </c>
      <c r="B50" s="144">
        <v>0</v>
      </c>
      <c r="C50" s="144">
        <f>C33-C16</f>
        <v>19.119548085927818</v>
      </c>
      <c r="D50" s="144">
        <f t="shared" ref="D50:N50" si="20">D33-D16</f>
        <v>38.239096171855635</v>
      </c>
      <c r="E50" s="144">
        <f t="shared" si="20"/>
        <v>57.358644257783453</v>
      </c>
      <c r="F50" s="144">
        <f t="shared" si="20"/>
        <v>76.478192343711271</v>
      </c>
      <c r="G50" s="144">
        <f t="shared" si="20"/>
        <v>95.597740429639089</v>
      </c>
      <c r="H50" s="144">
        <f t="shared" si="20"/>
        <v>114.71728851556691</v>
      </c>
      <c r="I50" s="144">
        <f t="shared" si="20"/>
        <v>133.83683660149472</v>
      </c>
      <c r="J50" s="144">
        <f t="shared" si="20"/>
        <v>152.95638468742254</v>
      </c>
      <c r="K50" s="144">
        <f t="shared" si="20"/>
        <v>172.07593277335036</v>
      </c>
      <c r="L50" s="144">
        <f t="shared" si="20"/>
        <v>191.19548085927818</v>
      </c>
      <c r="M50" s="144">
        <f t="shared" si="20"/>
        <v>210.31502894520963</v>
      </c>
      <c r="N50" s="144">
        <f t="shared" si="20"/>
        <v>229.43457703114109</v>
      </c>
      <c r="O50" s="144">
        <f>SUM(B50:N50)/13</f>
        <v>114.71728851556774</v>
      </c>
      <c r="P50" s="1">
        <f>D43</f>
        <v>0.95128373722490955</v>
      </c>
      <c r="Q50" s="144">
        <f>+O50*P50</f>
        <v>109.12869094339749</v>
      </c>
    </row>
    <row r="51" spans="1:17">
      <c r="A51" s="1" t="s">
        <v>190</v>
      </c>
      <c r="B51" s="144">
        <v>0</v>
      </c>
      <c r="C51" s="144">
        <f t="shared" ref="C51:N51" si="21">C34-C17</f>
        <v>-6.846564381626763E-2</v>
      </c>
      <c r="D51" s="144">
        <f t="shared" si="21"/>
        <v>-0.13699195377421347</v>
      </c>
      <c r="E51" s="144">
        <f t="shared" si="21"/>
        <v>-0.20551826373213089</v>
      </c>
      <c r="F51" s="144">
        <f t="shared" si="21"/>
        <v>-0.27404457369004831</v>
      </c>
      <c r="G51" s="144">
        <f t="shared" si="21"/>
        <v>-0.34257088364796573</v>
      </c>
      <c r="H51" s="144">
        <f t="shared" si="21"/>
        <v>-0.41109719360599684</v>
      </c>
      <c r="I51" s="144">
        <f t="shared" si="21"/>
        <v>-0.47962350356385741</v>
      </c>
      <c r="J51" s="144">
        <f t="shared" si="21"/>
        <v>-0.54814981352171799</v>
      </c>
      <c r="K51" s="144">
        <f t="shared" si="21"/>
        <v>-0.61667612347957856</v>
      </c>
      <c r="L51" s="144">
        <f t="shared" si="21"/>
        <v>-0.68520243343743914</v>
      </c>
      <c r="M51" s="144">
        <f t="shared" si="21"/>
        <v>-0.75372874339529972</v>
      </c>
      <c r="N51" s="144">
        <f t="shared" si="21"/>
        <v>-0.82225505335327398</v>
      </c>
      <c r="O51" s="144">
        <f>SUM(B51:N51)/13</f>
        <v>-0.41110186023213768</v>
      </c>
      <c r="P51" s="1">
        <f>D44</f>
        <v>0.89873521778242393</v>
      </c>
      <c r="Q51" s="144">
        <f t="shared" ref="Q51:Q52" si="22">+O51*P51</f>
        <v>-0.36947171988648986</v>
      </c>
    </row>
    <row r="52" spans="1:17">
      <c r="A52" s="1" t="s">
        <v>191</v>
      </c>
      <c r="B52" s="145">
        <v>0</v>
      </c>
      <c r="C52" s="145">
        <f t="shared" ref="C52:N52" si="23">C35-C18</f>
        <v>-0.63650143899873513</v>
      </c>
      <c r="D52" s="145">
        <f t="shared" si="23"/>
        <v>-1.2730028779974703</v>
      </c>
      <c r="E52" s="145">
        <f t="shared" si="23"/>
        <v>-1.9095043169962196</v>
      </c>
      <c r="F52" s="145">
        <f t="shared" si="23"/>
        <v>-2.5460057559949405</v>
      </c>
      <c r="G52" s="145">
        <f t="shared" si="23"/>
        <v>-3.1825071949936614</v>
      </c>
      <c r="H52" s="145">
        <f t="shared" si="23"/>
        <v>-3.8190086339923823</v>
      </c>
      <c r="I52" s="145">
        <f t="shared" si="23"/>
        <v>-4.4555100729911601</v>
      </c>
      <c r="J52" s="145">
        <f t="shared" si="23"/>
        <v>-5.092011511989881</v>
      </c>
      <c r="K52" s="145">
        <f t="shared" si="23"/>
        <v>-5.7285129509886019</v>
      </c>
      <c r="L52" s="145">
        <f t="shared" si="23"/>
        <v>-6.3650143899873228</v>
      </c>
      <c r="M52" s="145">
        <f t="shared" si="23"/>
        <v>-7.0015158289860437</v>
      </c>
      <c r="N52" s="145">
        <f t="shared" si="23"/>
        <v>-7.6380172679847647</v>
      </c>
      <c r="O52" s="145">
        <f>SUM(B52:N52)/13</f>
        <v>-3.8190086339923988</v>
      </c>
      <c r="P52" s="1">
        <f>D45</f>
        <v>0.95128373722490955</v>
      </c>
      <c r="Q52" s="145">
        <f t="shared" si="22"/>
        <v>-3.6329608058384859</v>
      </c>
    </row>
    <row r="53" spans="1:17">
      <c r="A53" s="1" t="s">
        <v>41</v>
      </c>
      <c r="B53" s="144">
        <f>SUM(B50:B52)</f>
        <v>0</v>
      </c>
      <c r="C53" s="144">
        <f t="shared" ref="C53" si="24">SUM(C50:C52)</f>
        <v>18.414581003112815</v>
      </c>
      <c r="D53" s="144">
        <f t="shared" ref="D53" si="25">SUM(D50:D52)</f>
        <v>36.829101340083952</v>
      </c>
      <c r="E53" s="144">
        <f t="shared" ref="E53" si="26">SUM(E50:E52)</f>
        <v>55.243621677055103</v>
      </c>
      <c r="F53" s="144">
        <f t="shared" ref="F53" si="27">SUM(F50:F52)</f>
        <v>73.658142014026282</v>
      </c>
      <c r="G53" s="144">
        <f t="shared" ref="G53" si="28">SUM(G50:G52)</f>
        <v>92.072662350997462</v>
      </c>
      <c r="H53" s="144">
        <f t="shared" ref="H53" si="29">SUM(H50:H52)</f>
        <v>110.48718268796853</v>
      </c>
      <c r="I53" s="144">
        <f t="shared" ref="I53" si="30">SUM(I50:I52)</f>
        <v>128.90170302493971</v>
      </c>
      <c r="J53" s="144">
        <f t="shared" ref="J53" si="31">SUM(J50:J52)</f>
        <v>147.31622336191094</v>
      </c>
      <c r="K53" s="144">
        <f t="shared" ref="K53" si="32">SUM(K50:K52)</f>
        <v>165.73074369888218</v>
      </c>
      <c r="L53" s="144">
        <f t="shared" ref="L53" si="33">SUM(L50:L52)</f>
        <v>184.14526403585342</v>
      </c>
      <c r="M53" s="144">
        <f t="shared" ref="M53" si="34">SUM(M50:M52)</f>
        <v>202.55978437282829</v>
      </c>
      <c r="N53" s="144">
        <f t="shared" ref="N53" si="35">SUM(N50:N52)</f>
        <v>220.97430470980305</v>
      </c>
      <c r="O53" s="144">
        <f t="shared" ref="O53" si="36">SUM(O50:O52)</f>
        <v>110.48717802134321</v>
      </c>
      <c r="Q53" s="144">
        <f>SUM(Q50:Q52)</f>
        <v>105.12625841767252</v>
      </c>
    </row>
  </sheetData>
  <pageMargins left="0.7" right="0.7" top="0.75" bottom="0.75" header="0.3" footer="0.3"/>
  <pageSetup scale="6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6"/>
  <sheetViews>
    <sheetView zoomScaleNormal="100" workbookViewId="0">
      <selection activeCell="A2" sqref="A2"/>
    </sheetView>
  </sheetViews>
  <sheetFormatPr defaultRowHeight="15"/>
  <cols>
    <col min="1" max="1" width="40" style="168" bestFit="1" customWidth="1"/>
    <col min="2" max="2" width="18.7109375" style="168" bestFit="1" customWidth="1"/>
    <col min="3" max="3" width="19" style="168" bestFit="1" customWidth="1"/>
    <col min="4" max="4" width="18.7109375" style="168" bestFit="1" customWidth="1"/>
    <col min="5" max="5" width="19" style="168" bestFit="1" customWidth="1"/>
    <col min="6" max="8" width="20.7109375" style="168" bestFit="1" customWidth="1"/>
    <col min="9" max="9" width="18.7109375" style="168" bestFit="1" customWidth="1"/>
    <col min="10" max="10" width="7.7109375" style="168" hidden="1" customWidth="1"/>
    <col min="11" max="14" width="20.7109375" style="168" bestFit="1" customWidth="1"/>
    <col min="15" max="15" width="18.7109375" style="168" bestFit="1" customWidth="1"/>
    <col min="16" max="16" width="0" style="168" hidden="1" customWidth="1"/>
    <col min="17" max="256" width="9.28515625" style="168"/>
    <col min="257" max="257" width="40" style="168" bestFit="1" customWidth="1"/>
    <col min="258" max="258" width="18.7109375" style="168" bestFit="1" customWidth="1"/>
    <col min="259" max="259" width="19" style="168" bestFit="1" customWidth="1"/>
    <col min="260" max="260" width="18.7109375" style="168" bestFit="1" customWidth="1"/>
    <col min="261" max="261" width="19" style="168" bestFit="1" customWidth="1"/>
    <col min="262" max="264" width="20.7109375" style="168" bestFit="1" customWidth="1"/>
    <col min="265" max="265" width="18.7109375" style="168" bestFit="1" customWidth="1"/>
    <col min="266" max="266" width="0" style="168" hidden="1" customWidth="1"/>
    <col min="267" max="270" width="20.7109375" style="168" bestFit="1" customWidth="1"/>
    <col min="271" max="271" width="18.7109375" style="168" bestFit="1" customWidth="1"/>
    <col min="272" max="272" width="0" style="168" hidden="1" customWidth="1"/>
    <col min="273" max="512" width="9.28515625" style="168"/>
    <col min="513" max="513" width="40" style="168" bestFit="1" customWidth="1"/>
    <col min="514" max="514" width="18.7109375" style="168" bestFit="1" customWidth="1"/>
    <col min="515" max="515" width="19" style="168" bestFit="1" customWidth="1"/>
    <col min="516" max="516" width="18.7109375" style="168" bestFit="1" customWidth="1"/>
    <col min="517" max="517" width="19" style="168" bestFit="1" customWidth="1"/>
    <col min="518" max="520" width="20.7109375" style="168" bestFit="1" customWidth="1"/>
    <col min="521" max="521" width="18.7109375" style="168" bestFit="1" customWidth="1"/>
    <col min="522" max="522" width="0" style="168" hidden="1" customWidth="1"/>
    <col min="523" max="526" width="20.7109375" style="168" bestFit="1" customWidth="1"/>
    <col min="527" max="527" width="18.7109375" style="168" bestFit="1" customWidth="1"/>
    <col min="528" max="528" width="0" style="168" hidden="1" customWidth="1"/>
    <col min="529" max="768" width="9.28515625" style="168"/>
    <col min="769" max="769" width="40" style="168" bestFit="1" customWidth="1"/>
    <col min="770" max="770" width="18.7109375" style="168" bestFit="1" customWidth="1"/>
    <col min="771" max="771" width="19" style="168" bestFit="1" customWidth="1"/>
    <col min="772" max="772" width="18.7109375" style="168" bestFit="1" customWidth="1"/>
    <col min="773" max="773" width="19" style="168" bestFit="1" customWidth="1"/>
    <col min="774" max="776" width="20.7109375" style="168" bestFit="1" customWidth="1"/>
    <col min="777" max="777" width="18.7109375" style="168" bestFit="1" customWidth="1"/>
    <col min="778" max="778" width="0" style="168" hidden="1" customWidth="1"/>
    <col min="779" max="782" width="20.7109375" style="168" bestFit="1" customWidth="1"/>
    <col min="783" max="783" width="18.7109375" style="168" bestFit="1" customWidth="1"/>
    <col min="784" max="784" width="0" style="168" hidden="1" customWidth="1"/>
    <col min="785" max="1024" width="9.28515625" style="168"/>
    <col min="1025" max="1025" width="40" style="168" bestFit="1" customWidth="1"/>
    <col min="1026" max="1026" width="18.7109375" style="168" bestFit="1" customWidth="1"/>
    <col min="1027" max="1027" width="19" style="168" bestFit="1" customWidth="1"/>
    <col min="1028" max="1028" width="18.7109375" style="168" bestFit="1" customWidth="1"/>
    <col min="1029" max="1029" width="19" style="168" bestFit="1" customWidth="1"/>
    <col min="1030" max="1032" width="20.7109375" style="168" bestFit="1" customWidth="1"/>
    <col min="1033" max="1033" width="18.7109375" style="168" bestFit="1" customWidth="1"/>
    <col min="1034" max="1034" width="0" style="168" hidden="1" customWidth="1"/>
    <col min="1035" max="1038" width="20.7109375" style="168" bestFit="1" customWidth="1"/>
    <col min="1039" max="1039" width="18.7109375" style="168" bestFit="1" customWidth="1"/>
    <col min="1040" max="1040" width="0" style="168" hidden="1" customWidth="1"/>
    <col min="1041" max="1280" width="9.28515625" style="168"/>
    <col min="1281" max="1281" width="40" style="168" bestFit="1" customWidth="1"/>
    <col min="1282" max="1282" width="18.7109375" style="168" bestFit="1" customWidth="1"/>
    <col min="1283" max="1283" width="19" style="168" bestFit="1" customWidth="1"/>
    <col min="1284" max="1284" width="18.7109375" style="168" bestFit="1" customWidth="1"/>
    <col min="1285" max="1285" width="19" style="168" bestFit="1" customWidth="1"/>
    <col min="1286" max="1288" width="20.7109375" style="168" bestFit="1" customWidth="1"/>
    <col min="1289" max="1289" width="18.7109375" style="168" bestFit="1" customWidth="1"/>
    <col min="1290" max="1290" width="0" style="168" hidden="1" customWidth="1"/>
    <col min="1291" max="1294" width="20.7109375" style="168" bestFit="1" customWidth="1"/>
    <col min="1295" max="1295" width="18.7109375" style="168" bestFit="1" customWidth="1"/>
    <col min="1296" max="1296" width="0" style="168" hidden="1" customWidth="1"/>
    <col min="1297" max="1536" width="9.28515625" style="168"/>
    <col min="1537" max="1537" width="40" style="168" bestFit="1" customWidth="1"/>
    <col min="1538" max="1538" width="18.7109375" style="168" bestFit="1" customWidth="1"/>
    <col min="1539" max="1539" width="19" style="168" bestFit="1" customWidth="1"/>
    <col min="1540" max="1540" width="18.7109375" style="168" bestFit="1" customWidth="1"/>
    <col min="1541" max="1541" width="19" style="168" bestFit="1" customWidth="1"/>
    <col min="1542" max="1544" width="20.7109375" style="168" bestFit="1" customWidth="1"/>
    <col min="1545" max="1545" width="18.7109375" style="168" bestFit="1" customWidth="1"/>
    <col min="1546" max="1546" width="0" style="168" hidden="1" customWidth="1"/>
    <col min="1547" max="1550" width="20.7109375" style="168" bestFit="1" customWidth="1"/>
    <col min="1551" max="1551" width="18.7109375" style="168" bestFit="1" customWidth="1"/>
    <col min="1552" max="1552" width="0" style="168" hidden="1" customWidth="1"/>
    <col min="1553" max="1792" width="9.28515625" style="168"/>
    <col min="1793" max="1793" width="40" style="168" bestFit="1" customWidth="1"/>
    <col min="1794" max="1794" width="18.7109375" style="168" bestFit="1" customWidth="1"/>
    <col min="1795" max="1795" width="19" style="168" bestFit="1" customWidth="1"/>
    <col min="1796" max="1796" width="18.7109375" style="168" bestFit="1" customWidth="1"/>
    <col min="1797" max="1797" width="19" style="168" bestFit="1" customWidth="1"/>
    <col min="1798" max="1800" width="20.7109375" style="168" bestFit="1" customWidth="1"/>
    <col min="1801" max="1801" width="18.7109375" style="168" bestFit="1" customWidth="1"/>
    <col min="1802" max="1802" width="0" style="168" hidden="1" customWidth="1"/>
    <col min="1803" max="1806" width="20.7109375" style="168" bestFit="1" customWidth="1"/>
    <col min="1807" max="1807" width="18.7109375" style="168" bestFit="1" customWidth="1"/>
    <col min="1808" max="1808" width="0" style="168" hidden="1" customWidth="1"/>
    <col min="1809" max="2048" width="9.28515625" style="168"/>
    <col min="2049" max="2049" width="40" style="168" bestFit="1" customWidth="1"/>
    <col min="2050" max="2050" width="18.7109375" style="168" bestFit="1" customWidth="1"/>
    <col min="2051" max="2051" width="19" style="168" bestFit="1" customWidth="1"/>
    <col min="2052" max="2052" width="18.7109375" style="168" bestFit="1" customWidth="1"/>
    <col min="2053" max="2053" width="19" style="168" bestFit="1" customWidth="1"/>
    <col min="2054" max="2056" width="20.7109375" style="168" bestFit="1" customWidth="1"/>
    <col min="2057" max="2057" width="18.7109375" style="168" bestFit="1" customWidth="1"/>
    <col min="2058" max="2058" width="0" style="168" hidden="1" customWidth="1"/>
    <col min="2059" max="2062" width="20.7109375" style="168" bestFit="1" customWidth="1"/>
    <col min="2063" max="2063" width="18.7109375" style="168" bestFit="1" customWidth="1"/>
    <col min="2064" max="2064" width="0" style="168" hidden="1" customWidth="1"/>
    <col min="2065" max="2304" width="9.28515625" style="168"/>
    <col min="2305" max="2305" width="40" style="168" bestFit="1" customWidth="1"/>
    <col min="2306" max="2306" width="18.7109375" style="168" bestFit="1" customWidth="1"/>
    <col min="2307" max="2307" width="19" style="168" bestFit="1" customWidth="1"/>
    <col min="2308" max="2308" width="18.7109375" style="168" bestFit="1" customWidth="1"/>
    <col min="2309" max="2309" width="19" style="168" bestFit="1" customWidth="1"/>
    <col min="2310" max="2312" width="20.7109375" style="168" bestFit="1" customWidth="1"/>
    <col min="2313" max="2313" width="18.7109375" style="168" bestFit="1" customWidth="1"/>
    <col min="2314" max="2314" width="0" style="168" hidden="1" customWidth="1"/>
    <col min="2315" max="2318" width="20.7109375" style="168" bestFit="1" customWidth="1"/>
    <col min="2319" max="2319" width="18.7109375" style="168" bestFit="1" customWidth="1"/>
    <col min="2320" max="2320" width="0" style="168" hidden="1" customWidth="1"/>
    <col min="2321" max="2560" width="9.28515625" style="168"/>
    <col min="2561" max="2561" width="40" style="168" bestFit="1" customWidth="1"/>
    <col min="2562" max="2562" width="18.7109375" style="168" bestFit="1" customWidth="1"/>
    <col min="2563" max="2563" width="19" style="168" bestFit="1" customWidth="1"/>
    <col min="2564" max="2564" width="18.7109375" style="168" bestFit="1" customWidth="1"/>
    <col min="2565" max="2565" width="19" style="168" bestFit="1" customWidth="1"/>
    <col min="2566" max="2568" width="20.7109375" style="168" bestFit="1" customWidth="1"/>
    <col min="2569" max="2569" width="18.7109375" style="168" bestFit="1" customWidth="1"/>
    <col min="2570" max="2570" width="0" style="168" hidden="1" customWidth="1"/>
    <col min="2571" max="2574" width="20.7109375" style="168" bestFit="1" customWidth="1"/>
    <col min="2575" max="2575" width="18.7109375" style="168" bestFit="1" customWidth="1"/>
    <col min="2576" max="2576" width="0" style="168" hidden="1" customWidth="1"/>
    <col min="2577" max="2816" width="9.28515625" style="168"/>
    <col min="2817" max="2817" width="40" style="168" bestFit="1" customWidth="1"/>
    <col min="2818" max="2818" width="18.7109375" style="168" bestFit="1" customWidth="1"/>
    <col min="2819" max="2819" width="19" style="168" bestFit="1" customWidth="1"/>
    <col min="2820" max="2820" width="18.7109375" style="168" bestFit="1" customWidth="1"/>
    <col min="2821" max="2821" width="19" style="168" bestFit="1" customWidth="1"/>
    <col min="2822" max="2824" width="20.7109375" style="168" bestFit="1" customWidth="1"/>
    <col min="2825" max="2825" width="18.7109375" style="168" bestFit="1" customWidth="1"/>
    <col min="2826" max="2826" width="0" style="168" hidden="1" customWidth="1"/>
    <col min="2827" max="2830" width="20.7109375" style="168" bestFit="1" customWidth="1"/>
    <col min="2831" max="2831" width="18.7109375" style="168" bestFit="1" customWidth="1"/>
    <col min="2832" max="2832" width="0" style="168" hidden="1" customWidth="1"/>
    <col min="2833" max="3072" width="9.28515625" style="168"/>
    <col min="3073" max="3073" width="40" style="168" bestFit="1" customWidth="1"/>
    <col min="3074" max="3074" width="18.7109375" style="168" bestFit="1" customWidth="1"/>
    <col min="3075" max="3075" width="19" style="168" bestFit="1" customWidth="1"/>
    <col min="3076" max="3076" width="18.7109375" style="168" bestFit="1" customWidth="1"/>
    <col min="3077" max="3077" width="19" style="168" bestFit="1" customWidth="1"/>
    <col min="3078" max="3080" width="20.7109375" style="168" bestFit="1" customWidth="1"/>
    <col min="3081" max="3081" width="18.7109375" style="168" bestFit="1" customWidth="1"/>
    <col min="3082" max="3082" width="0" style="168" hidden="1" customWidth="1"/>
    <col min="3083" max="3086" width="20.7109375" style="168" bestFit="1" customWidth="1"/>
    <col min="3087" max="3087" width="18.7109375" style="168" bestFit="1" customWidth="1"/>
    <col min="3088" max="3088" width="0" style="168" hidden="1" customWidth="1"/>
    <col min="3089" max="3328" width="9.28515625" style="168"/>
    <col min="3329" max="3329" width="40" style="168" bestFit="1" customWidth="1"/>
    <col min="3330" max="3330" width="18.7109375" style="168" bestFit="1" customWidth="1"/>
    <col min="3331" max="3331" width="19" style="168" bestFit="1" customWidth="1"/>
    <col min="3332" max="3332" width="18.7109375" style="168" bestFit="1" customWidth="1"/>
    <col min="3333" max="3333" width="19" style="168" bestFit="1" customWidth="1"/>
    <col min="3334" max="3336" width="20.7109375" style="168" bestFit="1" customWidth="1"/>
    <col min="3337" max="3337" width="18.7109375" style="168" bestFit="1" customWidth="1"/>
    <col min="3338" max="3338" width="0" style="168" hidden="1" customWidth="1"/>
    <col min="3339" max="3342" width="20.7109375" style="168" bestFit="1" customWidth="1"/>
    <col min="3343" max="3343" width="18.7109375" style="168" bestFit="1" customWidth="1"/>
    <col min="3344" max="3344" width="0" style="168" hidden="1" customWidth="1"/>
    <col min="3345" max="3584" width="9.28515625" style="168"/>
    <col min="3585" max="3585" width="40" style="168" bestFit="1" customWidth="1"/>
    <col min="3586" max="3586" width="18.7109375" style="168" bestFit="1" customWidth="1"/>
    <col min="3587" max="3587" width="19" style="168" bestFit="1" customWidth="1"/>
    <col min="3588" max="3588" width="18.7109375" style="168" bestFit="1" customWidth="1"/>
    <col min="3589" max="3589" width="19" style="168" bestFit="1" customWidth="1"/>
    <col min="3590" max="3592" width="20.7109375" style="168" bestFit="1" customWidth="1"/>
    <col min="3593" max="3593" width="18.7109375" style="168" bestFit="1" customWidth="1"/>
    <col min="3594" max="3594" width="0" style="168" hidden="1" customWidth="1"/>
    <col min="3595" max="3598" width="20.7109375" style="168" bestFit="1" customWidth="1"/>
    <col min="3599" max="3599" width="18.7109375" style="168" bestFit="1" customWidth="1"/>
    <col min="3600" max="3600" width="0" style="168" hidden="1" customWidth="1"/>
    <col min="3601" max="3840" width="9.28515625" style="168"/>
    <col min="3841" max="3841" width="40" style="168" bestFit="1" customWidth="1"/>
    <col min="3842" max="3842" width="18.7109375" style="168" bestFit="1" customWidth="1"/>
    <col min="3843" max="3843" width="19" style="168" bestFit="1" customWidth="1"/>
    <col min="3844" max="3844" width="18.7109375" style="168" bestFit="1" customWidth="1"/>
    <col min="3845" max="3845" width="19" style="168" bestFit="1" customWidth="1"/>
    <col min="3846" max="3848" width="20.7109375" style="168" bestFit="1" customWidth="1"/>
    <col min="3849" max="3849" width="18.7109375" style="168" bestFit="1" customWidth="1"/>
    <col min="3850" max="3850" width="0" style="168" hidden="1" customWidth="1"/>
    <col min="3851" max="3854" width="20.7109375" style="168" bestFit="1" customWidth="1"/>
    <col min="3855" max="3855" width="18.7109375" style="168" bestFit="1" customWidth="1"/>
    <col min="3856" max="3856" width="0" style="168" hidden="1" customWidth="1"/>
    <col min="3857" max="4096" width="9.28515625" style="168"/>
    <col min="4097" max="4097" width="40" style="168" bestFit="1" customWidth="1"/>
    <col min="4098" max="4098" width="18.7109375" style="168" bestFit="1" customWidth="1"/>
    <col min="4099" max="4099" width="19" style="168" bestFit="1" customWidth="1"/>
    <col min="4100" max="4100" width="18.7109375" style="168" bestFit="1" customWidth="1"/>
    <col min="4101" max="4101" width="19" style="168" bestFit="1" customWidth="1"/>
    <col min="4102" max="4104" width="20.7109375" style="168" bestFit="1" customWidth="1"/>
    <col min="4105" max="4105" width="18.7109375" style="168" bestFit="1" customWidth="1"/>
    <col min="4106" max="4106" width="0" style="168" hidden="1" customWidth="1"/>
    <col min="4107" max="4110" width="20.7109375" style="168" bestFit="1" customWidth="1"/>
    <col min="4111" max="4111" width="18.7109375" style="168" bestFit="1" customWidth="1"/>
    <col min="4112" max="4112" width="0" style="168" hidden="1" customWidth="1"/>
    <col min="4113" max="4352" width="9.28515625" style="168"/>
    <col min="4353" max="4353" width="40" style="168" bestFit="1" customWidth="1"/>
    <col min="4354" max="4354" width="18.7109375" style="168" bestFit="1" customWidth="1"/>
    <col min="4355" max="4355" width="19" style="168" bestFit="1" customWidth="1"/>
    <col min="4356" max="4356" width="18.7109375" style="168" bestFit="1" customWidth="1"/>
    <col min="4357" max="4357" width="19" style="168" bestFit="1" customWidth="1"/>
    <col min="4358" max="4360" width="20.7109375" style="168" bestFit="1" customWidth="1"/>
    <col min="4361" max="4361" width="18.7109375" style="168" bestFit="1" customWidth="1"/>
    <col min="4362" max="4362" width="0" style="168" hidden="1" customWidth="1"/>
    <col min="4363" max="4366" width="20.7109375" style="168" bestFit="1" customWidth="1"/>
    <col min="4367" max="4367" width="18.7109375" style="168" bestFit="1" customWidth="1"/>
    <col min="4368" max="4368" width="0" style="168" hidden="1" customWidth="1"/>
    <col min="4369" max="4608" width="9.28515625" style="168"/>
    <col min="4609" max="4609" width="40" style="168" bestFit="1" customWidth="1"/>
    <col min="4610" max="4610" width="18.7109375" style="168" bestFit="1" customWidth="1"/>
    <col min="4611" max="4611" width="19" style="168" bestFit="1" customWidth="1"/>
    <col min="4612" max="4612" width="18.7109375" style="168" bestFit="1" customWidth="1"/>
    <col min="4613" max="4613" width="19" style="168" bestFit="1" customWidth="1"/>
    <col min="4614" max="4616" width="20.7109375" style="168" bestFit="1" customWidth="1"/>
    <col min="4617" max="4617" width="18.7109375" style="168" bestFit="1" customWidth="1"/>
    <col min="4618" max="4618" width="0" style="168" hidden="1" customWidth="1"/>
    <col min="4619" max="4622" width="20.7109375" style="168" bestFit="1" customWidth="1"/>
    <col min="4623" max="4623" width="18.7109375" style="168" bestFit="1" customWidth="1"/>
    <col min="4624" max="4624" width="0" style="168" hidden="1" customWidth="1"/>
    <col min="4625" max="4864" width="9.28515625" style="168"/>
    <col min="4865" max="4865" width="40" style="168" bestFit="1" customWidth="1"/>
    <col min="4866" max="4866" width="18.7109375" style="168" bestFit="1" customWidth="1"/>
    <col min="4867" max="4867" width="19" style="168" bestFit="1" customWidth="1"/>
    <col min="4868" max="4868" width="18.7109375" style="168" bestFit="1" customWidth="1"/>
    <col min="4869" max="4869" width="19" style="168" bestFit="1" customWidth="1"/>
    <col min="4870" max="4872" width="20.7109375" style="168" bestFit="1" customWidth="1"/>
    <col min="4873" max="4873" width="18.7109375" style="168" bestFit="1" customWidth="1"/>
    <col min="4874" max="4874" width="0" style="168" hidden="1" customWidth="1"/>
    <col min="4875" max="4878" width="20.7109375" style="168" bestFit="1" customWidth="1"/>
    <col min="4879" max="4879" width="18.7109375" style="168" bestFit="1" customWidth="1"/>
    <col min="4880" max="4880" width="0" style="168" hidden="1" customWidth="1"/>
    <col min="4881" max="5120" width="9.28515625" style="168"/>
    <col min="5121" max="5121" width="40" style="168" bestFit="1" customWidth="1"/>
    <col min="5122" max="5122" width="18.7109375" style="168" bestFit="1" customWidth="1"/>
    <col min="5123" max="5123" width="19" style="168" bestFit="1" customWidth="1"/>
    <col min="5124" max="5124" width="18.7109375" style="168" bestFit="1" customWidth="1"/>
    <col min="5125" max="5125" width="19" style="168" bestFit="1" customWidth="1"/>
    <col min="5126" max="5128" width="20.7109375" style="168" bestFit="1" customWidth="1"/>
    <col min="5129" max="5129" width="18.7109375" style="168" bestFit="1" customWidth="1"/>
    <col min="5130" max="5130" width="0" style="168" hidden="1" customWidth="1"/>
    <col min="5131" max="5134" width="20.7109375" style="168" bestFit="1" customWidth="1"/>
    <col min="5135" max="5135" width="18.7109375" style="168" bestFit="1" customWidth="1"/>
    <col min="5136" max="5136" width="0" style="168" hidden="1" customWidth="1"/>
    <col min="5137" max="5376" width="9.28515625" style="168"/>
    <col min="5377" max="5377" width="40" style="168" bestFit="1" customWidth="1"/>
    <col min="5378" max="5378" width="18.7109375" style="168" bestFit="1" customWidth="1"/>
    <col min="5379" max="5379" width="19" style="168" bestFit="1" customWidth="1"/>
    <col min="5380" max="5380" width="18.7109375" style="168" bestFit="1" customWidth="1"/>
    <col min="5381" max="5381" width="19" style="168" bestFit="1" customWidth="1"/>
    <col min="5382" max="5384" width="20.7109375" style="168" bestFit="1" customWidth="1"/>
    <col min="5385" max="5385" width="18.7109375" style="168" bestFit="1" customWidth="1"/>
    <col min="5386" max="5386" width="0" style="168" hidden="1" customWidth="1"/>
    <col min="5387" max="5390" width="20.7109375" style="168" bestFit="1" customWidth="1"/>
    <col min="5391" max="5391" width="18.7109375" style="168" bestFit="1" customWidth="1"/>
    <col min="5392" max="5392" width="0" style="168" hidden="1" customWidth="1"/>
    <col min="5393" max="5632" width="9.28515625" style="168"/>
    <col min="5633" max="5633" width="40" style="168" bestFit="1" customWidth="1"/>
    <col min="5634" max="5634" width="18.7109375" style="168" bestFit="1" customWidth="1"/>
    <col min="5635" max="5635" width="19" style="168" bestFit="1" customWidth="1"/>
    <col min="5636" max="5636" width="18.7109375" style="168" bestFit="1" customWidth="1"/>
    <col min="5637" max="5637" width="19" style="168" bestFit="1" customWidth="1"/>
    <col min="5638" max="5640" width="20.7109375" style="168" bestFit="1" customWidth="1"/>
    <col min="5641" max="5641" width="18.7109375" style="168" bestFit="1" customWidth="1"/>
    <col min="5642" max="5642" width="0" style="168" hidden="1" customWidth="1"/>
    <col min="5643" max="5646" width="20.7109375" style="168" bestFit="1" customWidth="1"/>
    <col min="5647" max="5647" width="18.7109375" style="168" bestFit="1" customWidth="1"/>
    <col min="5648" max="5648" width="0" style="168" hidden="1" customWidth="1"/>
    <col min="5649" max="5888" width="9.28515625" style="168"/>
    <col min="5889" max="5889" width="40" style="168" bestFit="1" customWidth="1"/>
    <col min="5890" max="5890" width="18.7109375" style="168" bestFit="1" customWidth="1"/>
    <col min="5891" max="5891" width="19" style="168" bestFit="1" customWidth="1"/>
    <col min="5892" max="5892" width="18.7109375" style="168" bestFit="1" customWidth="1"/>
    <col min="5893" max="5893" width="19" style="168" bestFit="1" customWidth="1"/>
    <col min="5894" max="5896" width="20.7109375" style="168" bestFit="1" customWidth="1"/>
    <col min="5897" max="5897" width="18.7109375" style="168" bestFit="1" customWidth="1"/>
    <col min="5898" max="5898" width="0" style="168" hidden="1" customWidth="1"/>
    <col min="5899" max="5902" width="20.7109375" style="168" bestFit="1" customWidth="1"/>
    <col min="5903" max="5903" width="18.7109375" style="168" bestFit="1" customWidth="1"/>
    <col min="5904" max="5904" width="0" style="168" hidden="1" customWidth="1"/>
    <col min="5905" max="6144" width="9.28515625" style="168"/>
    <col min="6145" max="6145" width="40" style="168" bestFit="1" customWidth="1"/>
    <col min="6146" max="6146" width="18.7109375" style="168" bestFit="1" customWidth="1"/>
    <col min="6147" max="6147" width="19" style="168" bestFit="1" customWidth="1"/>
    <col min="6148" max="6148" width="18.7109375" style="168" bestFit="1" customWidth="1"/>
    <col min="6149" max="6149" width="19" style="168" bestFit="1" customWidth="1"/>
    <col min="6150" max="6152" width="20.7109375" style="168" bestFit="1" customWidth="1"/>
    <col min="6153" max="6153" width="18.7109375" style="168" bestFit="1" customWidth="1"/>
    <col min="6154" max="6154" width="0" style="168" hidden="1" customWidth="1"/>
    <col min="6155" max="6158" width="20.7109375" style="168" bestFit="1" customWidth="1"/>
    <col min="6159" max="6159" width="18.7109375" style="168" bestFit="1" customWidth="1"/>
    <col min="6160" max="6160" width="0" style="168" hidden="1" customWidth="1"/>
    <col min="6161" max="6400" width="9.28515625" style="168"/>
    <col min="6401" max="6401" width="40" style="168" bestFit="1" customWidth="1"/>
    <col min="6402" max="6402" width="18.7109375" style="168" bestFit="1" customWidth="1"/>
    <col min="6403" max="6403" width="19" style="168" bestFit="1" customWidth="1"/>
    <col min="6404" max="6404" width="18.7109375" style="168" bestFit="1" customWidth="1"/>
    <col min="6405" max="6405" width="19" style="168" bestFit="1" customWidth="1"/>
    <col min="6406" max="6408" width="20.7109375" style="168" bestFit="1" customWidth="1"/>
    <col min="6409" max="6409" width="18.7109375" style="168" bestFit="1" customWidth="1"/>
    <col min="6410" max="6410" width="0" style="168" hidden="1" customWidth="1"/>
    <col min="6411" max="6414" width="20.7109375" style="168" bestFit="1" customWidth="1"/>
    <col min="6415" max="6415" width="18.7109375" style="168" bestFit="1" customWidth="1"/>
    <col min="6416" max="6416" width="0" style="168" hidden="1" customWidth="1"/>
    <col min="6417" max="6656" width="9.28515625" style="168"/>
    <col min="6657" max="6657" width="40" style="168" bestFit="1" customWidth="1"/>
    <col min="6658" max="6658" width="18.7109375" style="168" bestFit="1" customWidth="1"/>
    <col min="6659" max="6659" width="19" style="168" bestFit="1" customWidth="1"/>
    <col min="6660" max="6660" width="18.7109375" style="168" bestFit="1" customWidth="1"/>
    <col min="6661" max="6661" width="19" style="168" bestFit="1" customWidth="1"/>
    <col min="6662" max="6664" width="20.7109375" style="168" bestFit="1" customWidth="1"/>
    <col min="6665" max="6665" width="18.7109375" style="168" bestFit="1" customWidth="1"/>
    <col min="6666" max="6666" width="0" style="168" hidden="1" customWidth="1"/>
    <col min="6667" max="6670" width="20.7109375" style="168" bestFit="1" customWidth="1"/>
    <col min="6671" max="6671" width="18.7109375" style="168" bestFit="1" customWidth="1"/>
    <col min="6672" max="6672" width="0" style="168" hidden="1" customWidth="1"/>
    <col min="6673" max="6912" width="9.28515625" style="168"/>
    <col min="6913" max="6913" width="40" style="168" bestFit="1" customWidth="1"/>
    <col min="6914" max="6914" width="18.7109375" style="168" bestFit="1" customWidth="1"/>
    <col min="6915" max="6915" width="19" style="168" bestFit="1" customWidth="1"/>
    <col min="6916" max="6916" width="18.7109375" style="168" bestFit="1" customWidth="1"/>
    <col min="6917" max="6917" width="19" style="168" bestFit="1" customWidth="1"/>
    <col min="6918" max="6920" width="20.7109375" style="168" bestFit="1" customWidth="1"/>
    <col min="6921" max="6921" width="18.7109375" style="168" bestFit="1" customWidth="1"/>
    <col min="6922" max="6922" width="0" style="168" hidden="1" customWidth="1"/>
    <col min="6923" max="6926" width="20.7109375" style="168" bestFit="1" customWidth="1"/>
    <col min="6927" max="6927" width="18.7109375" style="168" bestFit="1" customWidth="1"/>
    <col min="6928" max="6928" width="0" style="168" hidden="1" customWidth="1"/>
    <col min="6929" max="7168" width="9.28515625" style="168"/>
    <col min="7169" max="7169" width="40" style="168" bestFit="1" customWidth="1"/>
    <col min="7170" max="7170" width="18.7109375" style="168" bestFit="1" customWidth="1"/>
    <col min="7171" max="7171" width="19" style="168" bestFit="1" customWidth="1"/>
    <col min="7172" max="7172" width="18.7109375" style="168" bestFit="1" customWidth="1"/>
    <col min="7173" max="7173" width="19" style="168" bestFit="1" customWidth="1"/>
    <col min="7174" max="7176" width="20.7109375" style="168" bestFit="1" customWidth="1"/>
    <col min="7177" max="7177" width="18.7109375" style="168" bestFit="1" customWidth="1"/>
    <col min="7178" max="7178" width="0" style="168" hidden="1" customWidth="1"/>
    <col min="7179" max="7182" width="20.7109375" style="168" bestFit="1" customWidth="1"/>
    <col min="7183" max="7183" width="18.7109375" style="168" bestFit="1" customWidth="1"/>
    <col min="7184" max="7184" width="0" style="168" hidden="1" customWidth="1"/>
    <col min="7185" max="7424" width="9.28515625" style="168"/>
    <col min="7425" max="7425" width="40" style="168" bestFit="1" customWidth="1"/>
    <col min="7426" max="7426" width="18.7109375" style="168" bestFit="1" customWidth="1"/>
    <col min="7427" max="7427" width="19" style="168" bestFit="1" customWidth="1"/>
    <col min="7428" max="7428" width="18.7109375" style="168" bestFit="1" customWidth="1"/>
    <col min="7429" max="7429" width="19" style="168" bestFit="1" customWidth="1"/>
    <col min="7430" max="7432" width="20.7109375" style="168" bestFit="1" customWidth="1"/>
    <col min="7433" max="7433" width="18.7109375" style="168" bestFit="1" customWidth="1"/>
    <col min="7434" max="7434" width="0" style="168" hidden="1" customWidth="1"/>
    <col min="7435" max="7438" width="20.7109375" style="168" bestFit="1" customWidth="1"/>
    <col min="7439" max="7439" width="18.7109375" style="168" bestFit="1" customWidth="1"/>
    <col min="7440" max="7440" width="0" style="168" hidden="1" customWidth="1"/>
    <col min="7441" max="7680" width="9.28515625" style="168"/>
    <col min="7681" max="7681" width="40" style="168" bestFit="1" customWidth="1"/>
    <col min="7682" max="7682" width="18.7109375" style="168" bestFit="1" customWidth="1"/>
    <col min="7683" max="7683" width="19" style="168" bestFit="1" customWidth="1"/>
    <col min="7684" max="7684" width="18.7109375" style="168" bestFit="1" customWidth="1"/>
    <col min="7685" max="7685" width="19" style="168" bestFit="1" customWidth="1"/>
    <col min="7686" max="7688" width="20.7109375" style="168" bestFit="1" customWidth="1"/>
    <col min="7689" max="7689" width="18.7109375" style="168" bestFit="1" customWidth="1"/>
    <col min="7690" max="7690" width="0" style="168" hidden="1" customWidth="1"/>
    <col min="7691" max="7694" width="20.7109375" style="168" bestFit="1" customWidth="1"/>
    <col min="7695" max="7695" width="18.7109375" style="168" bestFit="1" customWidth="1"/>
    <col min="7696" max="7696" width="0" style="168" hidden="1" customWidth="1"/>
    <col min="7697" max="7936" width="9.28515625" style="168"/>
    <col min="7937" max="7937" width="40" style="168" bestFit="1" customWidth="1"/>
    <col min="7938" max="7938" width="18.7109375" style="168" bestFit="1" customWidth="1"/>
    <col min="7939" max="7939" width="19" style="168" bestFit="1" customWidth="1"/>
    <col min="7940" max="7940" width="18.7109375" style="168" bestFit="1" customWidth="1"/>
    <col min="7941" max="7941" width="19" style="168" bestFit="1" customWidth="1"/>
    <col min="7942" max="7944" width="20.7109375" style="168" bestFit="1" customWidth="1"/>
    <col min="7945" max="7945" width="18.7109375" style="168" bestFit="1" customWidth="1"/>
    <col min="7946" max="7946" width="0" style="168" hidden="1" customWidth="1"/>
    <col min="7947" max="7950" width="20.7109375" style="168" bestFit="1" customWidth="1"/>
    <col min="7951" max="7951" width="18.7109375" style="168" bestFit="1" customWidth="1"/>
    <col min="7952" max="7952" width="0" style="168" hidden="1" customWidth="1"/>
    <col min="7953" max="8192" width="9.28515625" style="168"/>
    <col min="8193" max="8193" width="40" style="168" bestFit="1" customWidth="1"/>
    <col min="8194" max="8194" width="18.7109375" style="168" bestFit="1" customWidth="1"/>
    <col min="8195" max="8195" width="19" style="168" bestFit="1" customWidth="1"/>
    <col min="8196" max="8196" width="18.7109375" style="168" bestFit="1" customWidth="1"/>
    <col min="8197" max="8197" width="19" style="168" bestFit="1" customWidth="1"/>
    <col min="8198" max="8200" width="20.7109375" style="168" bestFit="1" customWidth="1"/>
    <col min="8201" max="8201" width="18.7109375" style="168" bestFit="1" customWidth="1"/>
    <col min="8202" max="8202" width="0" style="168" hidden="1" customWidth="1"/>
    <col min="8203" max="8206" width="20.7109375" style="168" bestFit="1" customWidth="1"/>
    <col min="8207" max="8207" width="18.7109375" style="168" bestFit="1" customWidth="1"/>
    <col min="8208" max="8208" width="0" style="168" hidden="1" customWidth="1"/>
    <col min="8209" max="8448" width="9.28515625" style="168"/>
    <col min="8449" max="8449" width="40" style="168" bestFit="1" customWidth="1"/>
    <col min="8450" max="8450" width="18.7109375" style="168" bestFit="1" customWidth="1"/>
    <col min="8451" max="8451" width="19" style="168" bestFit="1" customWidth="1"/>
    <col min="8452" max="8452" width="18.7109375" style="168" bestFit="1" customWidth="1"/>
    <col min="8453" max="8453" width="19" style="168" bestFit="1" customWidth="1"/>
    <col min="8454" max="8456" width="20.7109375" style="168" bestFit="1" customWidth="1"/>
    <col min="8457" max="8457" width="18.7109375" style="168" bestFit="1" customWidth="1"/>
    <col min="8458" max="8458" width="0" style="168" hidden="1" customWidth="1"/>
    <col min="8459" max="8462" width="20.7109375" style="168" bestFit="1" customWidth="1"/>
    <col min="8463" max="8463" width="18.7109375" style="168" bestFit="1" customWidth="1"/>
    <col min="8464" max="8464" width="0" style="168" hidden="1" customWidth="1"/>
    <col min="8465" max="8704" width="9.28515625" style="168"/>
    <col min="8705" max="8705" width="40" style="168" bestFit="1" customWidth="1"/>
    <col min="8706" max="8706" width="18.7109375" style="168" bestFit="1" customWidth="1"/>
    <col min="8707" max="8707" width="19" style="168" bestFit="1" customWidth="1"/>
    <col min="8708" max="8708" width="18.7109375" style="168" bestFit="1" customWidth="1"/>
    <col min="8709" max="8709" width="19" style="168" bestFit="1" customWidth="1"/>
    <col min="8710" max="8712" width="20.7109375" style="168" bestFit="1" customWidth="1"/>
    <col min="8713" max="8713" width="18.7109375" style="168" bestFit="1" customWidth="1"/>
    <col min="8714" max="8714" width="0" style="168" hidden="1" customWidth="1"/>
    <col min="8715" max="8718" width="20.7109375" style="168" bestFit="1" customWidth="1"/>
    <col min="8719" max="8719" width="18.7109375" style="168" bestFit="1" customWidth="1"/>
    <col min="8720" max="8720" width="0" style="168" hidden="1" customWidth="1"/>
    <col min="8721" max="8960" width="9.28515625" style="168"/>
    <col min="8961" max="8961" width="40" style="168" bestFit="1" customWidth="1"/>
    <col min="8962" max="8962" width="18.7109375" style="168" bestFit="1" customWidth="1"/>
    <col min="8963" max="8963" width="19" style="168" bestFit="1" customWidth="1"/>
    <col min="8964" max="8964" width="18.7109375" style="168" bestFit="1" customWidth="1"/>
    <col min="8965" max="8965" width="19" style="168" bestFit="1" customWidth="1"/>
    <col min="8966" max="8968" width="20.7109375" style="168" bestFit="1" customWidth="1"/>
    <col min="8969" max="8969" width="18.7109375" style="168" bestFit="1" customWidth="1"/>
    <col min="8970" max="8970" width="0" style="168" hidden="1" customWidth="1"/>
    <col min="8971" max="8974" width="20.7109375" style="168" bestFit="1" customWidth="1"/>
    <col min="8975" max="8975" width="18.7109375" style="168" bestFit="1" customWidth="1"/>
    <col min="8976" max="8976" width="0" style="168" hidden="1" customWidth="1"/>
    <col min="8977" max="9216" width="9.28515625" style="168"/>
    <col min="9217" max="9217" width="40" style="168" bestFit="1" customWidth="1"/>
    <col min="9218" max="9218" width="18.7109375" style="168" bestFit="1" customWidth="1"/>
    <col min="9219" max="9219" width="19" style="168" bestFit="1" customWidth="1"/>
    <col min="9220" max="9220" width="18.7109375" style="168" bestFit="1" customWidth="1"/>
    <col min="9221" max="9221" width="19" style="168" bestFit="1" customWidth="1"/>
    <col min="9222" max="9224" width="20.7109375" style="168" bestFit="1" customWidth="1"/>
    <col min="9225" max="9225" width="18.7109375" style="168" bestFit="1" customWidth="1"/>
    <col min="9226" max="9226" width="0" style="168" hidden="1" customWidth="1"/>
    <col min="9227" max="9230" width="20.7109375" style="168" bestFit="1" customWidth="1"/>
    <col min="9231" max="9231" width="18.7109375" style="168" bestFit="1" customWidth="1"/>
    <col min="9232" max="9232" width="0" style="168" hidden="1" customWidth="1"/>
    <col min="9233" max="9472" width="9.28515625" style="168"/>
    <col min="9473" max="9473" width="40" style="168" bestFit="1" customWidth="1"/>
    <col min="9474" max="9474" width="18.7109375" style="168" bestFit="1" customWidth="1"/>
    <col min="9475" max="9475" width="19" style="168" bestFit="1" customWidth="1"/>
    <col min="9476" max="9476" width="18.7109375" style="168" bestFit="1" customWidth="1"/>
    <col min="9477" max="9477" width="19" style="168" bestFit="1" customWidth="1"/>
    <col min="9478" max="9480" width="20.7109375" style="168" bestFit="1" customWidth="1"/>
    <col min="9481" max="9481" width="18.7109375" style="168" bestFit="1" customWidth="1"/>
    <col min="9482" max="9482" width="0" style="168" hidden="1" customWidth="1"/>
    <col min="9483" max="9486" width="20.7109375" style="168" bestFit="1" customWidth="1"/>
    <col min="9487" max="9487" width="18.7109375" style="168" bestFit="1" customWidth="1"/>
    <col min="9488" max="9488" width="0" style="168" hidden="1" customWidth="1"/>
    <col min="9489" max="9728" width="9.28515625" style="168"/>
    <col min="9729" max="9729" width="40" style="168" bestFit="1" customWidth="1"/>
    <col min="9730" max="9730" width="18.7109375" style="168" bestFit="1" customWidth="1"/>
    <col min="9731" max="9731" width="19" style="168" bestFit="1" customWidth="1"/>
    <col min="9732" max="9732" width="18.7109375" style="168" bestFit="1" customWidth="1"/>
    <col min="9733" max="9733" width="19" style="168" bestFit="1" customWidth="1"/>
    <col min="9734" max="9736" width="20.7109375" style="168" bestFit="1" customWidth="1"/>
    <col min="9737" max="9737" width="18.7109375" style="168" bestFit="1" customWidth="1"/>
    <col min="9738" max="9738" width="0" style="168" hidden="1" customWidth="1"/>
    <col min="9739" max="9742" width="20.7109375" style="168" bestFit="1" customWidth="1"/>
    <col min="9743" max="9743" width="18.7109375" style="168" bestFit="1" customWidth="1"/>
    <col min="9744" max="9744" width="0" style="168" hidden="1" customWidth="1"/>
    <col min="9745" max="9984" width="9.28515625" style="168"/>
    <col min="9985" max="9985" width="40" style="168" bestFit="1" customWidth="1"/>
    <col min="9986" max="9986" width="18.7109375" style="168" bestFit="1" customWidth="1"/>
    <col min="9987" max="9987" width="19" style="168" bestFit="1" customWidth="1"/>
    <col min="9988" max="9988" width="18.7109375" style="168" bestFit="1" customWidth="1"/>
    <col min="9989" max="9989" width="19" style="168" bestFit="1" customWidth="1"/>
    <col min="9990" max="9992" width="20.7109375" style="168" bestFit="1" customWidth="1"/>
    <col min="9993" max="9993" width="18.7109375" style="168" bestFit="1" customWidth="1"/>
    <col min="9994" max="9994" width="0" style="168" hidden="1" customWidth="1"/>
    <col min="9995" max="9998" width="20.7109375" style="168" bestFit="1" customWidth="1"/>
    <col min="9999" max="9999" width="18.7109375" style="168" bestFit="1" customWidth="1"/>
    <col min="10000" max="10000" width="0" style="168" hidden="1" customWidth="1"/>
    <col min="10001" max="10240" width="9.28515625" style="168"/>
    <col min="10241" max="10241" width="40" style="168" bestFit="1" customWidth="1"/>
    <col min="10242" max="10242" width="18.7109375" style="168" bestFit="1" customWidth="1"/>
    <col min="10243" max="10243" width="19" style="168" bestFit="1" customWidth="1"/>
    <col min="10244" max="10244" width="18.7109375" style="168" bestFit="1" customWidth="1"/>
    <col min="10245" max="10245" width="19" style="168" bestFit="1" customWidth="1"/>
    <col min="10246" max="10248" width="20.7109375" style="168" bestFit="1" customWidth="1"/>
    <col min="10249" max="10249" width="18.7109375" style="168" bestFit="1" customWidth="1"/>
    <col min="10250" max="10250" width="0" style="168" hidden="1" customWidth="1"/>
    <col min="10251" max="10254" width="20.7109375" style="168" bestFit="1" customWidth="1"/>
    <col min="10255" max="10255" width="18.7109375" style="168" bestFit="1" customWidth="1"/>
    <col min="10256" max="10256" width="0" style="168" hidden="1" customWidth="1"/>
    <col min="10257" max="10496" width="9.28515625" style="168"/>
    <col min="10497" max="10497" width="40" style="168" bestFit="1" customWidth="1"/>
    <col min="10498" max="10498" width="18.7109375" style="168" bestFit="1" customWidth="1"/>
    <col min="10499" max="10499" width="19" style="168" bestFit="1" customWidth="1"/>
    <col min="10500" max="10500" width="18.7109375" style="168" bestFit="1" customWidth="1"/>
    <col min="10501" max="10501" width="19" style="168" bestFit="1" customWidth="1"/>
    <col min="10502" max="10504" width="20.7109375" style="168" bestFit="1" customWidth="1"/>
    <col min="10505" max="10505" width="18.7109375" style="168" bestFit="1" customWidth="1"/>
    <col min="10506" max="10506" width="0" style="168" hidden="1" customWidth="1"/>
    <col min="10507" max="10510" width="20.7109375" style="168" bestFit="1" customWidth="1"/>
    <col min="10511" max="10511" width="18.7109375" style="168" bestFit="1" customWidth="1"/>
    <col min="10512" max="10512" width="0" style="168" hidden="1" customWidth="1"/>
    <col min="10513" max="10752" width="9.28515625" style="168"/>
    <col min="10753" max="10753" width="40" style="168" bestFit="1" customWidth="1"/>
    <col min="10754" max="10754" width="18.7109375" style="168" bestFit="1" customWidth="1"/>
    <col min="10755" max="10755" width="19" style="168" bestFit="1" customWidth="1"/>
    <col min="10756" max="10756" width="18.7109375" style="168" bestFit="1" customWidth="1"/>
    <col min="10757" max="10757" width="19" style="168" bestFit="1" customWidth="1"/>
    <col min="10758" max="10760" width="20.7109375" style="168" bestFit="1" customWidth="1"/>
    <col min="10761" max="10761" width="18.7109375" style="168" bestFit="1" customWidth="1"/>
    <col min="10762" max="10762" width="0" style="168" hidden="1" customWidth="1"/>
    <col min="10763" max="10766" width="20.7109375" style="168" bestFit="1" customWidth="1"/>
    <col min="10767" max="10767" width="18.7109375" style="168" bestFit="1" customWidth="1"/>
    <col min="10768" max="10768" width="0" style="168" hidden="1" customWidth="1"/>
    <col min="10769" max="11008" width="9.28515625" style="168"/>
    <col min="11009" max="11009" width="40" style="168" bestFit="1" customWidth="1"/>
    <col min="11010" max="11010" width="18.7109375" style="168" bestFit="1" customWidth="1"/>
    <col min="11011" max="11011" width="19" style="168" bestFit="1" customWidth="1"/>
    <col min="11012" max="11012" width="18.7109375" style="168" bestFit="1" customWidth="1"/>
    <col min="11013" max="11013" width="19" style="168" bestFit="1" customWidth="1"/>
    <col min="11014" max="11016" width="20.7109375" style="168" bestFit="1" customWidth="1"/>
    <col min="11017" max="11017" width="18.7109375" style="168" bestFit="1" customWidth="1"/>
    <col min="11018" max="11018" width="0" style="168" hidden="1" customWidth="1"/>
    <col min="11019" max="11022" width="20.7109375" style="168" bestFit="1" customWidth="1"/>
    <col min="11023" max="11023" width="18.7109375" style="168" bestFit="1" customWidth="1"/>
    <col min="11024" max="11024" width="0" style="168" hidden="1" customWidth="1"/>
    <col min="11025" max="11264" width="9.28515625" style="168"/>
    <col min="11265" max="11265" width="40" style="168" bestFit="1" customWidth="1"/>
    <col min="11266" max="11266" width="18.7109375" style="168" bestFit="1" customWidth="1"/>
    <col min="11267" max="11267" width="19" style="168" bestFit="1" customWidth="1"/>
    <col min="11268" max="11268" width="18.7109375" style="168" bestFit="1" customWidth="1"/>
    <col min="11269" max="11269" width="19" style="168" bestFit="1" customWidth="1"/>
    <col min="11270" max="11272" width="20.7109375" style="168" bestFit="1" customWidth="1"/>
    <col min="11273" max="11273" width="18.7109375" style="168" bestFit="1" customWidth="1"/>
    <col min="11274" max="11274" width="0" style="168" hidden="1" customWidth="1"/>
    <col min="11275" max="11278" width="20.7109375" style="168" bestFit="1" customWidth="1"/>
    <col min="11279" max="11279" width="18.7109375" style="168" bestFit="1" customWidth="1"/>
    <col min="11280" max="11280" width="0" style="168" hidden="1" customWidth="1"/>
    <col min="11281" max="11520" width="9.28515625" style="168"/>
    <col min="11521" max="11521" width="40" style="168" bestFit="1" customWidth="1"/>
    <col min="11522" max="11522" width="18.7109375" style="168" bestFit="1" customWidth="1"/>
    <col min="11523" max="11523" width="19" style="168" bestFit="1" customWidth="1"/>
    <col min="11524" max="11524" width="18.7109375" style="168" bestFit="1" customWidth="1"/>
    <col min="11525" max="11525" width="19" style="168" bestFit="1" customWidth="1"/>
    <col min="11526" max="11528" width="20.7109375" style="168" bestFit="1" customWidth="1"/>
    <col min="11529" max="11529" width="18.7109375" style="168" bestFit="1" customWidth="1"/>
    <col min="11530" max="11530" width="0" style="168" hidden="1" customWidth="1"/>
    <col min="11531" max="11534" width="20.7109375" style="168" bestFit="1" customWidth="1"/>
    <col min="11535" max="11535" width="18.7109375" style="168" bestFit="1" customWidth="1"/>
    <col min="11536" max="11536" width="0" style="168" hidden="1" customWidth="1"/>
    <col min="11537" max="11776" width="9.28515625" style="168"/>
    <col min="11777" max="11777" width="40" style="168" bestFit="1" customWidth="1"/>
    <col min="11778" max="11778" width="18.7109375" style="168" bestFit="1" customWidth="1"/>
    <col min="11779" max="11779" width="19" style="168" bestFit="1" customWidth="1"/>
    <col min="11780" max="11780" width="18.7109375" style="168" bestFit="1" customWidth="1"/>
    <col min="11781" max="11781" width="19" style="168" bestFit="1" customWidth="1"/>
    <col min="11782" max="11784" width="20.7109375" style="168" bestFit="1" customWidth="1"/>
    <col min="11785" max="11785" width="18.7109375" style="168" bestFit="1" customWidth="1"/>
    <col min="11786" max="11786" width="0" style="168" hidden="1" customWidth="1"/>
    <col min="11787" max="11790" width="20.7109375" style="168" bestFit="1" customWidth="1"/>
    <col min="11791" max="11791" width="18.7109375" style="168" bestFit="1" customWidth="1"/>
    <col min="11792" max="11792" width="0" style="168" hidden="1" customWidth="1"/>
    <col min="11793" max="12032" width="9.28515625" style="168"/>
    <col min="12033" max="12033" width="40" style="168" bestFit="1" customWidth="1"/>
    <col min="12034" max="12034" width="18.7109375" style="168" bestFit="1" customWidth="1"/>
    <col min="12035" max="12035" width="19" style="168" bestFit="1" customWidth="1"/>
    <col min="12036" max="12036" width="18.7109375" style="168" bestFit="1" customWidth="1"/>
    <col min="12037" max="12037" width="19" style="168" bestFit="1" customWidth="1"/>
    <col min="12038" max="12040" width="20.7109375" style="168" bestFit="1" customWidth="1"/>
    <col min="12041" max="12041" width="18.7109375" style="168" bestFit="1" customWidth="1"/>
    <col min="12042" max="12042" width="0" style="168" hidden="1" customWidth="1"/>
    <col min="12043" max="12046" width="20.7109375" style="168" bestFit="1" customWidth="1"/>
    <col min="12047" max="12047" width="18.7109375" style="168" bestFit="1" customWidth="1"/>
    <col min="12048" max="12048" width="0" style="168" hidden="1" customWidth="1"/>
    <col min="12049" max="12288" width="9.28515625" style="168"/>
    <col min="12289" max="12289" width="40" style="168" bestFit="1" customWidth="1"/>
    <col min="12290" max="12290" width="18.7109375" style="168" bestFit="1" customWidth="1"/>
    <col min="12291" max="12291" width="19" style="168" bestFit="1" customWidth="1"/>
    <col min="12292" max="12292" width="18.7109375" style="168" bestFit="1" customWidth="1"/>
    <col min="12293" max="12293" width="19" style="168" bestFit="1" customWidth="1"/>
    <col min="12294" max="12296" width="20.7109375" style="168" bestFit="1" customWidth="1"/>
    <col min="12297" max="12297" width="18.7109375" style="168" bestFit="1" customWidth="1"/>
    <col min="12298" max="12298" width="0" style="168" hidden="1" customWidth="1"/>
    <col min="12299" max="12302" width="20.7109375" style="168" bestFit="1" customWidth="1"/>
    <col min="12303" max="12303" width="18.7109375" style="168" bestFit="1" customWidth="1"/>
    <col min="12304" max="12304" width="0" style="168" hidden="1" customWidth="1"/>
    <col min="12305" max="12544" width="9.28515625" style="168"/>
    <col min="12545" max="12545" width="40" style="168" bestFit="1" customWidth="1"/>
    <col min="12546" max="12546" width="18.7109375" style="168" bestFit="1" customWidth="1"/>
    <col min="12547" max="12547" width="19" style="168" bestFit="1" customWidth="1"/>
    <col min="12548" max="12548" width="18.7109375" style="168" bestFit="1" customWidth="1"/>
    <col min="12549" max="12549" width="19" style="168" bestFit="1" customWidth="1"/>
    <col min="12550" max="12552" width="20.7109375" style="168" bestFit="1" customWidth="1"/>
    <col min="12553" max="12553" width="18.7109375" style="168" bestFit="1" customWidth="1"/>
    <col min="12554" max="12554" width="0" style="168" hidden="1" customWidth="1"/>
    <col min="12555" max="12558" width="20.7109375" style="168" bestFit="1" customWidth="1"/>
    <col min="12559" max="12559" width="18.7109375" style="168" bestFit="1" customWidth="1"/>
    <col min="12560" max="12560" width="0" style="168" hidden="1" customWidth="1"/>
    <col min="12561" max="12800" width="9.28515625" style="168"/>
    <col min="12801" max="12801" width="40" style="168" bestFit="1" customWidth="1"/>
    <col min="12802" max="12802" width="18.7109375" style="168" bestFit="1" customWidth="1"/>
    <col min="12803" max="12803" width="19" style="168" bestFit="1" customWidth="1"/>
    <col min="12804" max="12804" width="18.7109375" style="168" bestFit="1" customWidth="1"/>
    <col min="12805" max="12805" width="19" style="168" bestFit="1" customWidth="1"/>
    <col min="12806" max="12808" width="20.7109375" style="168" bestFit="1" customWidth="1"/>
    <col min="12809" max="12809" width="18.7109375" style="168" bestFit="1" customWidth="1"/>
    <col min="12810" max="12810" width="0" style="168" hidden="1" customWidth="1"/>
    <col min="12811" max="12814" width="20.7109375" style="168" bestFit="1" customWidth="1"/>
    <col min="12815" max="12815" width="18.7109375" style="168" bestFit="1" customWidth="1"/>
    <col min="12816" max="12816" width="0" style="168" hidden="1" customWidth="1"/>
    <col min="12817" max="13056" width="9.28515625" style="168"/>
    <col min="13057" max="13057" width="40" style="168" bestFit="1" customWidth="1"/>
    <col min="13058" max="13058" width="18.7109375" style="168" bestFit="1" customWidth="1"/>
    <col min="13059" max="13059" width="19" style="168" bestFit="1" customWidth="1"/>
    <col min="13060" max="13060" width="18.7109375" style="168" bestFit="1" customWidth="1"/>
    <col min="13061" max="13061" width="19" style="168" bestFit="1" customWidth="1"/>
    <col min="13062" max="13064" width="20.7109375" style="168" bestFit="1" customWidth="1"/>
    <col min="13065" max="13065" width="18.7109375" style="168" bestFit="1" customWidth="1"/>
    <col min="13066" max="13066" width="0" style="168" hidden="1" customWidth="1"/>
    <col min="13067" max="13070" width="20.7109375" style="168" bestFit="1" customWidth="1"/>
    <col min="13071" max="13071" width="18.7109375" style="168" bestFit="1" customWidth="1"/>
    <col min="13072" max="13072" width="0" style="168" hidden="1" customWidth="1"/>
    <col min="13073" max="13312" width="9.28515625" style="168"/>
    <col min="13313" max="13313" width="40" style="168" bestFit="1" customWidth="1"/>
    <col min="13314" max="13314" width="18.7109375" style="168" bestFit="1" customWidth="1"/>
    <col min="13315" max="13315" width="19" style="168" bestFit="1" customWidth="1"/>
    <col min="13316" max="13316" width="18.7109375" style="168" bestFit="1" customWidth="1"/>
    <col min="13317" max="13317" width="19" style="168" bestFit="1" customWidth="1"/>
    <col min="13318" max="13320" width="20.7109375" style="168" bestFit="1" customWidth="1"/>
    <col min="13321" max="13321" width="18.7109375" style="168" bestFit="1" customWidth="1"/>
    <col min="13322" max="13322" width="0" style="168" hidden="1" customWidth="1"/>
    <col min="13323" max="13326" width="20.7109375" style="168" bestFit="1" customWidth="1"/>
    <col min="13327" max="13327" width="18.7109375" style="168" bestFit="1" customWidth="1"/>
    <col min="13328" max="13328" width="0" style="168" hidden="1" customWidth="1"/>
    <col min="13329" max="13568" width="9.28515625" style="168"/>
    <col min="13569" max="13569" width="40" style="168" bestFit="1" customWidth="1"/>
    <col min="13570" max="13570" width="18.7109375" style="168" bestFit="1" customWidth="1"/>
    <col min="13571" max="13571" width="19" style="168" bestFit="1" customWidth="1"/>
    <col min="13572" max="13572" width="18.7109375" style="168" bestFit="1" customWidth="1"/>
    <col min="13573" max="13573" width="19" style="168" bestFit="1" customWidth="1"/>
    <col min="13574" max="13576" width="20.7109375" style="168" bestFit="1" customWidth="1"/>
    <col min="13577" max="13577" width="18.7109375" style="168" bestFit="1" customWidth="1"/>
    <col min="13578" max="13578" width="0" style="168" hidden="1" customWidth="1"/>
    <col min="13579" max="13582" width="20.7109375" style="168" bestFit="1" customWidth="1"/>
    <col min="13583" max="13583" width="18.7109375" style="168" bestFit="1" customWidth="1"/>
    <col min="13584" max="13584" width="0" style="168" hidden="1" customWidth="1"/>
    <col min="13585" max="13824" width="9.28515625" style="168"/>
    <col min="13825" max="13825" width="40" style="168" bestFit="1" customWidth="1"/>
    <col min="13826" max="13826" width="18.7109375" style="168" bestFit="1" customWidth="1"/>
    <col min="13827" max="13827" width="19" style="168" bestFit="1" customWidth="1"/>
    <col min="13828" max="13828" width="18.7109375" style="168" bestFit="1" customWidth="1"/>
    <col min="13829" max="13829" width="19" style="168" bestFit="1" customWidth="1"/>
    <col min="13830" max="13832" width="20.7109375" style="168" bestFit="1" customWidth="1"/>
    <col min="13833" max="13833" width="18.7109375" style="168" bestFit="1" customWidth="1"/>
    <col min="13834" max="13834" width="0" style="168" hidden="1" customWidth="1"/>
    <col min="13835" max="13838" width="20.7109375" style="168" bestFit="1" customWidth="1"/>
    <col min="13839" max="13839" width="18.7109375" style="168" bestFit="1" customWidth="1"/>
    <col min="13840" max="13840" width="0" style="168" hidden="1" customWidth="1"/>
    <col min="13841" max="14080" width="9.28515625" style="168"/>
    <col min="14081" max="14081" width="40" style="168" bestFit="1" customWidth="1"/>
    <col min="14082" max="14082" width="18.7109375" style="168" bestFit="1" customWidth="1"/>
    <col min="14083" max="14083" width="19" style="168" bestFit="1" customWidth="1"/>
    <col min="14084" max="14084" width="18.7109375" style="168" bestFit="1" customWidth="1"/>
    <col min="14085" max="14085" width="19" style="168" bestFit="1" customWidth="1"/>
    <col min="14086" max="14088" width="20.7109375" style="168" bestFit="1" customWidth="1"/>
    <col min="14089" max="14089" width="18.7109375" style="168" bestFit="1" customWidth="1"/>
    <col min="14090" max="14090" width="0" style="168" hidden="1" customWidth="1"/>
    <col min="14091" max="14094" width="20.7109375" style="168" bestFit="1" customWidth="1"/>
    <col min="14095" max="14095" width="18.7109375" style="168" bestFit="1" customWidth="1"/>
    <col min="14096" max="14096" width="0" style="168" hidden="1" customWidth="1"/>
    <col min="14097" max="14336" width="9.28515625" style="168"/>
    <col min="14337" max="14337" width="40" style="168" bestFit="1" customWidth="1"/>
    <col min="14338" max="14338" width="18.7109375" style="168" bestFit="1" customWidth="1"/>
    <col min="14339" max="14339" width="19" style="168" bestFit="1" customWidth="1"/>
    <col min="14340" max="14340" width="18.7109375" style="168" bestFit="1" customWidth="1"/>
    <col min="14341" max="14341" width="19" style="168" bestFit="1" customWidth="1"/>
    <col min="14342" max="14344" width="20.7109375" style="168" bestFit="1" customWidth="1"/>
    <col min="14345" max="14345" width="18.7109375" style="168" bestFit="1" customWidth="1"/>
    <col min="14346" max="14346" width="0" style="168" hidden="1" customWidth="1"/>
    <col min="14347" max="14350" width="20.7109375" style="168" bestFit="1" customWidth="1"/>
    <col min="14351" max="14351" width="18.7109375" style="168" bestFit="1" customWidth="1"/>
    <col min="14352" max="14352" width="0" style="168" hidden="1" customWidth="1"/>
    <col min="14353" max="14592" width="9.28515625" style="168"/>
    <col min="14593" max="14593" width="40" style="168" bestFit="1" customWidth="1"/>
    <col min="14594" max="14594" width="18.7109375" style="168" bestFit="1" customWidth="1"/>
    <col min="14595" max="14595" width="19" style="168" bestFit="1" customWidth="1"/>
    <col min="14596" max="14596" width="18.7109375" style="168" bestFit="1" customWidth="1"/>
    <col min="14597" max="14597" width="19" style="168" bestFit="1" customWidth="1"/>
    <col min="14598" max="14600" width="20.7109375" style="168" bestFit="1" customWidth="1"/>
    <col min="14601" max="14601" width="18.7109375" style="168" bestFit="1" customWidth="1"/>
    <col min="14602" max="14602" width="0" style="168" hidden="1" customWidth="1"/>
    <col min="14603" max="14606" width="20.7109375" style="168" bestFit="1" customWidth="1"/>
    <col min="14607" max="14607" width="18.7109375" style="168" bestFit="1" customWidth="1"/>
    <col min="14608" max="14608" width="0" style="168" hidden="1" customWidth="1"/>
    <col min="14609" max="14848" width="9.28515625" style="168"/>
    <col min="14849" max="14849" width="40" style="168" bestFit="1" customWidth="1"/>
    <col min="14850" max="14850" width="18.7109375" style="168" bestFit="1" customWidth="1"/>
    <col min="14851" max="14851" width="19" style="168" bestFit="1" customWidth="1"/>
    <col min="14852" max="14852" width="18.7109375" style="168" bestFit="1" customWidth="1"/>
    <col min="14853" max="14853" width="19" style="168" bestFit="1" customWidth="1"/>
    <col min="14854" max="14856" width="20.7109375" style="168" bestFit="1" customWidth="1"/>
    <col min="14857" max="14857" width="18.7109375" style="168" bestFit="1" customWidth="1"/>
    <col min="14858" max="14858" width="0" style="168" hidden="1" customWidth="1"/>
    <col min="14859" max="14862" width="20.7109375" style="168" bestFit="1" customWidth="1"/>
    <col min="14863" max="14863" width="18.7109375" style="168" bestFit="1" customWidth="1"/>
    <col min="14864" max="14864" width="0" style="168" hidden="1" customWidth="1"/>
    <col min="14865" max="15104" width="9.28515625" style="168"/>
    <col min="15105" max="15105" width="40" style="168" bestFit="1" customWidth="1"/>
    <col min="15106" max="15106" width="18.7109375" style="168" bestFit="1" customWidth="1"/>
    <col min="15107" max="15107" width="19" style="168" bestFit="1" customWidth="1"/>
    <col min="15108" max="15108" width="18.7109375" style="168" bestFit="1" customWidth="1"/>
    <col min="15109" max="15109" width="19" style="168" bestFit="1" customWidth="1"/>
    <col min="15110" max="15112" width="20.7109375" style="168" bestFit="1" customWidth="1"/>
    <col min="15113" max="15113" width="18.7109375" style="168" bestFit="1" customWidth="1"/>
    <col min="15114" max="15114" width="0" style="168" hidden="1" customWidth="1"/>
    <col min="15115" max="15118" width="20.7109375" style="168" bestFit="1" customWidth="1"/>
    <col min="15119" max="15119" width="18.7109375" style="168" bestFit="1" customWidth="1"/>
    <col min="15120" max="15120" width="0" style="168" hidden="1" customWidth="1"/>
    <col min="15121" max="15360" width="9.28515625" style="168"/>
    <col min="15361" max="15361" width="40" style="168" bestFit="1" customWidth="1"/>
    <col min="15362" max="15362" width="18.7109375" style="168" bestFit="1" customWidth="1"/>
    <col min="15363" max="15363" width="19" style="168" bestFit="1" customWidth="1"/>
    <col min="15364" max="15364" width="18.7109375" style="168" bestFit="1" customWidth="1"/>
    <col min="15365" max="15365" width="19" style="168" bestFit="1" customWidth="1"/>
    <col min="15366" max="15368" width="20.7109375" style="168" bestFit="1" customWidth="1"/>
    <col min="15369" max="15369" width="18.7109375" style="168" bestFit="1" customWidth="1"/>
    <col min="15370" max="15370" width="0" style="168" hidden="1" customWidth="1"/>
    <col min="15371" max="15374" width="20.7109375" style="168" bestFit="1" customWidth="1"/>
    <col min="15375" max="15375" width="18.7109375" style="168" bestFit="1" customWidth="1"/>
    <col min="15376" max="15376" width="0" style="168" hidden="1" customWidth="1"/>
    <col min="15377" max="15616" width="9.28515625" style="168"/>
    <col min="15617" max="15617" width="40" style="168" bestFit="1" customWidth="1"/>
    <col min="15618" max="15618" width="18.7109375" style="168" bestFit="1" customWidth="1"/>
    <col min="15619" max="15619" width="19" style="168" bestFit="1" customWidth="1"/>
    <col min="15620" max="15620" width="18.7109375" style="168" bestFit="1" customWidth="1"/>
    <col min="15621" max="15621" width="19" style="168" bestFit="1" customWidth="1"/>
    <col min="15622" max="15624" width="20.7109375" style="168" bestFit="1" customWidth="1"/>
    <col min="15625" max="15625" width="18.7109375" style="168" bestFit="1" customWidth="1"/>
    <col min="15626" max="15626" width="0" style="168" hidden="1" customWidth="1"/>
    <col min="15627" max="15630" width="20.7109375" style="168" bestFit="1" customWidth="1"/>
    <col min="15631" max="15631" width="18.7109375" style="168" bestFit="1" customWidth="1"/>
    <col min="15632" max="15632" width="0" style="168" hidden="1" customWidth="1"/>
    <col min="15633" max="15872" width="9.28515625" style="168"/>
    <col min="15873" max="15873" width="40" style="168" bestFit="1" customWidth="1"/>
    <col min="15874" max="15874" width="18.7109375" style="168" bestFit="1" customWidth="1"/>
    <col min="15875" max="15875" width="19" style="168" bestFit="1" customWidth="1"/>
    <col min="15876" max="15876" width="18.7109375" style="168" bestFit="1" customWidth="1"/>
    <col min="15877" max="15877" width="19" style="168" bestFit="1" customWidth="1"/>
    <col min="15878" max="15880" width="20.7109375" style="168" bestFit="1" customWidth="1"/>
    <col min="15881" max="15881" width="18.7109375" style="168" bestFit="1" customWidth="1"/>
    <col min="15882" max="15882" width="0" style="168" hidden="1" customWidth="1"/>
    <col min="15883" max="15886" width="20.7109375" style="168" bestFit="1" customWidth="1"/>
    <col min="15887" max="15887" width="18.7109375" style="168" bestFit="1" customWidth="1"/>
    <col min="15888" max="15888" width="0" style="168" hidden="1" customWidth="1"/>
    <col min="15889" max="16128" width="9.28515625" style="168"/>
    <col min="16129" max="16129" width="40" style="168" bestFit="1" customWidth="1"/>
    <col min="16130" max="16130" width="18.7109375" style="168" bestFit="1" customWidth="1"/>
    <col min="16131" max="16131" width="19" style="168" bestFit="1" customWidth="1"/>
    <col min="16132" max="16132" width="18.7109375" style="168" bestFit="1" customWidth="1"/>
    <col min="16133" max="16133" width="19" style="168" bestFit="1" customWidth="1"/>
    <col min="16134" max="16136" width="20.7109375" style="168" bestFit="1" customWidth="1"/>
    <col min="16137" max="16137" width="18.7109375" style="168" bestFit="1" customWidth="1"/>
    <col min="16138" max="16138" width="0" style="168" hidden="1" customWidth="1"/>
    <col min="16139" max="16142" width="20.7109375" style="168" bestFit="1" customWidth="1"/>
    <col min="16143" max="16143" width="18.7109375" style="168" bestFit="1" customWidth="1"/>
    <col min="16144" max="16144" width="0" style="168" hidden="1" customWidth="1"/>
    <col min="16145" max="16384" width="9.28515625" style="168"/>
  </cols>
  <sheetData>
    <row r="1" spans="1:16">
      <c r="A1" s="201" t="s">
        <v>241</v>
      </c>
      <c r="B1" s="165"/>
      <c r="C1" s="166"/>
      <c r="D1" s="166"/>
      <c r="E1" s="166"/>
      <c r="F1" s="166"/>
      <c r="G1" s="166"/>
      <c r="H1" s="166"/>
      <c r="I1" s="166"/>
      <c r="J1" s="167"/>
      <c r="K1" s="166"/>
      <c r="L1" s="166"/>
      <c r="M1" s="166"/>
      <c r="N1" s="166"/>
      <c r="O1" s="166"/>
      <c r="P1" s="167"/>
    </row>
    <row r="2" spans="1:16">
      <c r="A2" s="222" t="s">
        <v>235</v>
      </c>
      <c r="B2" s="169"/>
      <c r="C2" s="170"/>
      <c r="D2" s="170"/>
      <c r="E2" s="170"/>
      <c r="F2" s="170"/>
      <c r="G2" s="170"/>
      <c r="H2" s="170"/>
      <c r="I2" s="170"/>
      <c r="J2" s="171"/>
      <c r="K2" s="170"/>
      <c r="L2" s="170"/>
      <c r="M2" s="170"/>
      <c r="N2" s="170"/>
      <c r="O2" s="170"/>
      <c r="P2" s="171"/>
    </row>
    <row r="3" spans="1:16" s="176" customFormat="1" ht="24">
      <c r="A3" s="172" t="s">
        <v>211</v>
      </c>
      <c r="B3" s="172" t="s">
        <v>212</v>
      </c>
      <c r="C3" s="173">
        <v>43617</v>
      </c>
      <c r="D3" s="173">
        <f t="shared" ref="D3:I3" si="0">+EDATE(C3,1)</f>
        <v>43647</v>
      </c>
      <c r="E3" s="173">
        <f t="shared" si="0"/>
        <v>43678</v>
      </c>
      <c r="F3" s="173">
        <f t="shared" si="0"/>
        <v>43709</v>
      </c>
      <c r="G3" s="173">
        <f t="shared" si="0"/>
        <v>43739</v>
      </c>
      <c r="H3" s="173">
        <f t="shared" si="0"/>
        <v>43770</v>
      </c>
      <c r="I3" s="173">
        <f t="shared" si="0"/>
        <v>43800</v>
      </c>
      <c r="J3" s="174" t="s">
        <v>213</v>
      </c>
      <c r="K3" s="173">
        <f>+EDATE(I3,1)</f>
        <v>43831</v>
      </c>
      <c r="L3" s="173">
        <f>+EDATE(K3,1)</f>
        <v>43862</v>
      </c>
      <c r="M3" s="173">
        <f>+EDATE(L3,1)</f>
        <v>43891</v>
      </c>
      <c r="N3" s="173">
        <f>+EDATE(M3,1)</f>
        <v>43922</v>
      </c>
      <c r="O3" s="173">
        <f>+EDATE(N3,1)</f>
        <v>43952</v>
      </c>
      <c r="P3" s="175" t="s">
        <v>214</v>
      </c>
    </row>
    <row r="4" spans="1:16">
      <c r="A4" s="169" t="s">
        <v>215</v>
      </c>
      <c r="B4" s="169"/>
      <c r="C4" s="170"/>
      <c r="D4" s="170"/>
      <c r="E4" s="170"/>
      <c r="F4" s="170"/>
      <c r="G4" s="170"/>
      <c r="H4" s="170"/>
      <c r="I4" s="170"/>
      <c r="J4" s="171"/>
      <c r="K4" s="170"/>
      <c r="L4" s="170"/>
      <c r="M4" s="170"/>
      <c r="N4" s="170"/>
      <c r="O4" s="170"/>
      <c r="P4" s="171"/>
    </row>
    <row r="5" spans="1:16">
      <c r="A5" s="165"/>
      <c r="B5" s="165"/>
      <c r="C5" s="166"/>
      <c r="D5" s="166"/>
      <c r="E5" s="166"/>
      <c r="F5" s="166"/>
      <c r="G5" s="166"/>
      <c r="H5" s="166"/>
      <c r="I5" s="166"/>
      <c r="J5" s="167"/>
      <c r="K5" s="166"/>
      <c r="L5" s="166"/>
      <c r="M5" s="166"/>
      <c r="N5" s="166"/>
      <c r="O5" s="166"/>
      <c r="P5" s="167"/>
    </row>
    <row r="6" spans="1:16" s="180" customFormat="1">
      <c r="A6" s="177" t="s">
        <v>216</v>
      </c>
      <c r="B6" s="177"/>
      <c r="C6" s="178"/>
      <c r="D6" s="178"/>
      <c r="E6" s="178"/>
      <c r="F6" s="178"/>
      <c r="G6" s="178"/>
      <c r="H6" s="178"/>
      <c r="I6" s="178"/>
      <c r="J6" s="179"/>
      <c r="K6" s="178"/>
      <c r="L6" s="178"/>
      <c r="M6" s="178"/>
      <c r="N6" s="178"/>
      <c r="O6" s="178"/>
      <c r="P6" s="179"/>
    </row>
    <row r="7" spans="1:16" s="180" customFormat="1">
      <c r="A7" s="177" t="s">
        <v>217</v>
      </c>
      <c r="B7" s="181">
        <f>C7-([28]CAP_Capex_AFUDC_by_Plant_Site!$HD$225/1000)</f>
        <v>1126401.5987885667</v>
      </c>
      <c r="C7" s="178">
        <f>(1147182642.46787/1000)-9.75731225538253</f>
        <v>1147172.8851556145</v>
      </c>
      <c r="D7" s="178">
        <f>+C7</f>
        <v>1147172.8851556145</v>
      </c>
      <c r="E7" s="178">
        <f t="shared" ref="E7:O7" si="1">+D7</f>
        <v>1147172.8851556145</v>
      </c>
      <c r="F7" s="178">
        <f t="shared" si="1"/>
        <v>1147172.8851556145</v>
      </c>
      <c r="G7" s="178">
        <f t="shared" si="1"/>
        <v>1147172.8851556145</v>
      </c>
      <c r="H7" s="178">
        <f t="shared" si="1"/>
        <v>1147172.8851556145</v>
      </c>
      <c r="I7" s="178">
        <f t="shared" si="1"/>
        <v>1147172.8851556145</v>
      </c>
      <c r="J7" s="179">
        <v>8.7802769325573201E-5</v>
      </c>
      <c r="K7" s="178">
        <f>+I7</f>
        <v>1147172.8851556145</v>
      </c>
      <c r="L7" s="178">
        <f t="shared" si="1"/>
        <v>1147172.8851556145</v>
      </c>
      <c r="M7" s="178">
        <f t="shared" si="1"/>
        <v>1147172.8851556145</v>
      </c>
      <c r="N7" s="178">
        <f t="shared" si="1"/>
        <v>1147172.8851556145</v>
      </c>
      <c r="O7" s="178">
        <f t="shared" si="1"/>
        <v>1147172.8851556145</v>
      </c>
      <c r="P7" s="179" t="e">
        <f>+#REF!</f>
        <v>#REF!</v>
      </c>
    </row>
    <row r="8" spans="1:16" s="180" customFormat="1">
      <c r="A8" s="177" t="s">
        <v>218</v>
      </c>
      <c r="B8" s="177"/>
      <c r="C8" s="178">
        <f>+C7</f>
        <v>1147172.8851556145</v>
      </c>
      <c r="D8" s="178">
        <f t="shared" ref="D8:I8" si="2">+C8+(D7-C7)</f>
        <v>1147172.8851556145</v>
      </c>
      <c r="E8" s="178">
        <f t="shared" si="2"/>
        <v>1147172.8851556145</v>
      </c>
      <c r="F8" s="178">
        <f t="shared" si="2"/>
        <v>1147172.8851556145</v>
      </c>
      <c r="G8" s="178">
        <f t="shared" si="2"/>
        <v>1147172.8851556145</v>
      </c>
      <c r="H8" s="178">
        <f t="shared" si="2"/>
        <v>1147172.8851556145</v>
      </c>
      <c r="I8" s="178">
        <f t="shared" si="2"/>
        <v>1147172.8851556145</v>
      </c>
      <c r="J8" s="179">
        <v>8.7802769325573201E-5</v>
      </c>
      <c r="K8" s="178">
        <f>+J8+(K7-J7)</f>
        <v>1147172.8851556145</v>
      </c>
      <c r="L8" s="178">
        <f>+K8+(L7-K7)</f>
        <v>1147172.8851556145</v>
      </c>
      <c r="M8" s="178">
        <f>+L8+(M7-L7)</f>
        <v>1147172.8851556145</v>
      </c>
      <c r="N8" s="178">
        <f>+M8+(N7-M7)</f>
        <v>1147172.8851556145</v>
      </c>
      <c r="O8" s="178">
        <f>+N8+(O7-N7)</f>
        <v>1147172.8851556145</v>
      </c>
      <c r="P8" s="179" t="e">
        <f>+#REF!+(P7-#REF!)</f>
        <v>#REF!</v>
      </c>
    </row>
    <row r="9" spans="1:16" s="180" customFormat="1">
      <c r="A9" s="177"/>
      <c r="B9" s="177"/>
      <c r="C9" s="178"/>
      <c r="D9" s="178"/>
      <c r="E9" s="178"/>
      <c r="F9" s="178"/>
      <c r="G9" s="178"/>
      <c r="H9" s="178"/>
      <c r="I9" s="178"/>
      <c r="J9" s="179"/>
      <c r="K9" s="178"/>
      <c r="L9" s="178"/>
      <c r="M9" s="178"/>
      <c r="N9" s="178"/>
      <c r="O9" s="178"/>
      <c r="P9" s="179"/>
    </row>
    <row r="10" spans="1:16" s="180" customFormat="1">
      <c r="A10" s="177" t="s">
        <v>219</v>
      </c>
      <c r="B10" s="177"/>
      <c r="C10" s="178"/>
      <c r="D10" s="178"/>
      <c r="E10" s="178"/>
      <c r="F10" s="178"/>
      <c r="G10" s="178"/>
      <c r="H10" s="178"/>
      <c r="I10" s="178"/>
      <c r="J10" s="179"/>
      <c r="K10" s="178"/>
      <c r="L10" s="178"/>
      <c r="M10" s="178"/>
      <c r="N10" s="178"/>
      <c r="O10" s="178"/>
      <c r="P10" s="179"/>
    </row>
    <row r="11" spans="1:16" s="180" customFormat="1">
      <c r="A11" s="177" t="s">
        <v>217</v>
      </c>
      <c r="B11" s="177"/>
      <c r="C11" s="178">
        <v>0</v>
      </c>
      <c r="D11" s="178">
        <v>0</v>
      </c>
      <c r="E11" s="178">
        <v>0</v>
      </c>
      <c r="F11" s="178">
        <v>0</v>
      </c>
      <c r="G11" s="178">
        <v>0</v>
      </c>
      <c r="H11" s="178">
        <v>0</v>
      </c>
      <c r="I11" s="178">
        <v>0</v>
      </c>
      <c r="J11" s="179">
        <v>0</v>
      </c>
      <c r="K11" s="178">
        <v>0</v>
      </c>
      <c r="L11" s="178">
        <v>0</v>
      </c>
      <c r="M11" s="178">
        <v>0</v>
      </c>
      <c r="N11" s="178">
        <v>0</v>
      </c>
      <c r="O11" s="178">
        <v>0</v>
      </c>
      <c r="P11" s="179">
        <v>0</v>
      </c>
    </row>
    <row r="12" spans="1:16" s="180" customFormat="1">
      <c r="A12" s="177" t="s">
        <v>218</v>
      </c>
      <c r="B12" s="177"/>
      <c r="C12" s="178">
        <v>0</v>
      </c>
      <c r="D12" s="178">
        <v>0</v>
      </c>
      <c r="E12" s="178">
        <v>0</v>
      </c>
      <c r="F12" s="178">
        <v>0</v>
      </c>
      <c r="G12" s="178">
        <v>0</v>
      </c>
      <c r="H12" s="178">
        <v>0</v>
      </c>
      <c r="I12" s="178">
        <v>0</v>
      </c>
      <c r="J12" s="179">
        <v>0</v>
      </c>
      <c r="K12" s="178">
        <v>0</v>
      </c>
      <c r="L12" s="178">
        <v>0</v>
      </c>
      <c r="M12" s="178">
        <v>0</v>
      </c>
      <c r="N12" s="178">
        <v>0</v>
      </c>
      <c r="O12" s="178">
        <v>0</v>
      </c>
      <c r="P12" s="179">
        <v>0</v>
      </c>
    </row>
    <row r="13" spans="1:16" s="180" customFormat="1">
      <c r="A13" s="177" t="s">
        <v>220</v>
      </c>
      <c r="B13" s="177"/>
      <c r="C13" s="178"/>
      <c r="D13" s="178"/>
      <c r="E13" s="178"/>
      <c r="F13" s="178"/>
      <c r="G13" s="178"/>
      <c r="H13" s="178"/>
      <c r="I13" s="178"/>
      <c r="J13" s="179"/>
      <c r="K13" s="178"/>
      <c r="L13" s="178"/>
      <c r="M13" s="178"/>
      <c r="N13" s="178"/>
      <c r="O13" s="178"/>
      <c r="P13" s="179"/>
    </row>
    <row r="14" spans="1:16" s="180" customFormat="1">
      <c r="A14" s="177" t="s">
        <v>221</v>
      </c>
      <c r="B14" s="177"/>
      <c r="C14" s="178"/>
      <c r="D14" s="178"/>
      <c r="E14" s="178"/>
      <c r="F14" s="178"/>
      <c r="G14" s="178"/>
      <c r="H14" s="178"/>
      <c r="I14" s="178"/>
      <c r="J14" s="179"/>
      <c r="K14" s="178"/>
      <c r="L14" s="178"/>
      <c r="M14" s="178"/>
      <c r="N14" s="178"/>
      <c r="O14" s="178"/>
      <c r="P14" s="179"/>
    </row>
    <row r="15" spans="1:16" s="180" customFormat="1">
      <c r="A15" s="177" t="s">
        <v>217</v>
      </c>
      <c r="B15" s="177"/>
      <c r="C15" s="178">
        <f>+C7</f>
        <v>1147172.8851556145</v>
      </c>
      <c r="D15" s="178">
        <f t="shared" ref="D15:I15" si="3">+D7</f>
        <v>1147172.8851556145</v>
      </c>
      <c r="E15" s="178">
        <f t="shared" si="3"/>
        <v>1147172.8851556145</v>
      </c>
      <c r="F15" s="178">
        <f t="shared" si="3"/>
        <v>1147172.8851556145</v>
      </c>
      <c r="G15" s="178">
        <f t="shared" si="3"/>
        <v>1147172.8851556145</v>
      </c>
      <c r="H15" s="178">
        <f t="shared" si="3"/>
        <v>1147172.8851556145</v>
      </c>
      <c r="I15" s="178">
        <f t="shared" si="3"/>
        <v>1147172.8851556145</v>
      </c>
      <c r="J15" s="179">
        <v>1.75605538651146E-4</v>
      </c>
      <c r="K15" s="178">
        <f>+I15</f>
        <v>1147172.8851556145</v>
      </c>
      <c r="L15" s="178">
        <f>+K15</f>
        <v>1147172.8851556145</v>
      </c>
      <c r="M15" s="178">
        <f>+L15</f>
        <v>1147172.8851556145</v>
      </c>
      <c r="N15" s="178">
        <f>+M15</f>
        <v>1147172.8851556145</v>
      </c>
      <c r="O15" s="178">
        <f>+N15</f>
        <v>1147172.8851556145</v>
      </c>
      <c r="P15" s="179" t="e">
        <f>+#REF!</f>
        <v>#REF!</v>
      </c>
    </row>
    <row r="16" spans="1:16" s="180" customFormat="1">
      <c r="A16" s="177" t="s">
        <v>222</v>
      </c>
      <c r="B16" s="177"/>
      <c r="C16" s="178">
        <f>+C15</f>
        <v>1147172.8851556145</v>
      </c>
      <c r="D16" s="178">
        <f t="shared" ref="D16:I16" si="4">+D15</f>
        <v>1147172.8851556145</v>
      </c>
      <c r="E16" s="178">
        <f t="shared" si="4"/>
        <v>1147172.8851556145</v>
      </c>
      <c r="F16" s="178">
        <f t="shared" si="4"/>
        <v>1147172.8851556145</v>
      </c>
      <c r="G16" s="178">
        <f t="shared" si="4"/>
        <v>1147172.8851556145</v>
      </c>
      <c r="H16" s="178">
        <f t="shared" si="4"/>
        <v>1147172.8851556145</v>
      </c>
      <c r="I16" s="178">
        <f t="shared" si="4"/>
        <v>1147172.8851556145</v>
      </c>
      <c r="J16" s="179">
        <v>1.75605538651146E-4</v>
      </c>
      <c r="K16" s="178">
        <f t="shared" ref="K16:P16" si="5">+K15</f>
        <v>1147172.8851556145</v>
      </c>
      <c r="L16" s="178">
        <f t="shared" si="5"/>
        <v>1147172.8851556145</v>
      </c>
      <c r="M16" s="178">
        <f t="shared" si="5"/>
        <v>1147172.8851556145</v>
      </c>
      <c r="N16" s="178">
        <f t="shared" si="5"/>
        <v>1147172.8851556145</v>
      </c>
      <c r="O16" s="178">
        <f t="shared" si="5"/>
        <v>1147172.8851556145</v>
      </c>
      <c r="P16" s="179" t="e">
        <f t="shared" si="5"/>
        <v>#REF!</v>
      </c>
    </row>
    <row r="17" spans="1:16" s="180" customFormat="1">
      <c r="A17" s="177" t="s">
        <v>220</v>
      </c>
      <c r="B17" s="177"/>
      <c r="C17" s="178"/>
      <c r="D17" s="178"/>
      <c r="E17" s="178"/>
      <c r="F17" s="178"/>
      <c r="G17" s="178"/>
      <c r="H17" s="178"/>
      <c r="I17" s="178"/>
      <c r="J17" s="179"/>
      <c r="K17" s="178"/>
      <c r="L17" s="178"/>
      <c r="M17" s="178"/>
      <c r="N17" s="178"/>
      <c r="O17" s="178"/>
      <c r="P17" s="179"/>
    </row>
    <row r="18" spans="1:16" s="180" customFormat="1">
      <c r="A18" s="177" t="s">
        <v>223</v>
      </c>
      <c r="B18" s="177"/>
      <c r="C18" s="178"/>
      <c r="D18" s="178"/>
      <c r="E18" s="178"/>
      <c r="F18" s="178"/>
      <c r="G18" s="178"/>
      <c r="H18" s="178"/>
      <c r="I18" s="178"/>
      <c r="J18" s="179"/>
      <c r="K18" s="178"/>
      <c r="L18" s="178"/>
      <c r="M18" s="178"/>
      <c r="N18" s="178"/>
      <c r="O18" s="178"/>
      <c r="P18" s="179"/>
    </row>
    <row r="19" spans="1:16" s="180" customFormat="1">
      <c r="A19" s="177" t="s">
        <v>224</v>
      </c>
      <c r="B19" s="177"/>
      <c r="C19" s="182">
        <f t="shared" ref="C19:I19" si="6">B19+C16*($C$89/12)</f>
        <v>3460.6382035527708</v>
      </c>
      <c r="D19" s="182">
        <f t="shared" si="6"/>
        <v>6921.2764071055417</v>
      </c>
      <c r="E19" s="182">
        <f t="shared" si="6"/>
        <v>10381.914610658312</v>
      </c>
      <c r="F19" s="182">
        <f t="shared" si="6"/>
        <v>13842.552814211083</v>
      </c>
      <c r="G19" s="182">
        <f t="shared" si="6"/>
        <v>17303.191017763853</v>
      </c>
      <c r="H19" s="182">
        <f t="shared" si="6"/>
        <v>20763.829221316624</v>
      </c>
      <c r="I19" s="182">
        <f t="shared" si="6"/>
        <v>24224.467424869395</v>
      </c>
      <c r="J19" s="182">
        <v>2.0860113701871502E-6</v>
      </c>
      <c r="K19" s="182">
        <f>I19+K16*($C$89/12)</f>
        <v>27685.105628422167</v>
      </c>
      <c r="L19" s="182">
        <f>K19+L16*($C$89/12)</f>
        <v>31145.743831974938</v>
      </c>
      <c r="M19" s="182">
        <f>L19+M16*($C$89/12)</f>
        <v>34606.382035527706</v>
      </c>
      <c r="N19" s="182">
        <f>M19+N16*($C$89/12)</f>
        <v>38067.020239080477</v>
      </c>
      <c r="O19" s="182">
        <f>N19+O16*($C$89/12)</f>
        <v>41527.658442633248</v>
      </c>
      <c r="P19" s="179" t="e">
        <f>#REF!+P16*(3.33%/12)</f>
        <v>#REF!</v>
      </c>
    </row>
    <row r="20" spans="1:16" s="180" customFormat="1">
      <c r="A20" s="177" t="s">
        <v>222</v>
      </c>
      <c r="B20" s="177"/>
      <c r="C20" s="182">
        <f>+C19</f>
        <v>3460.6382035527708</v>
      </c>
      <c r="D20" s="182">
        <f t="shared" ref="D20:I20" si="7">+D19</f>
        <v>6921.2764071055417</v>
      </c>
      <c r="E20" s="182">
        <f t="shared" si="7"/>
        <v>10381.914610658312</v>
      </c>
      <c r="F20" s="182">
        <f t="shared" si="7"/>
        <v>13842.552814211083</v>
      </c>
      <c r="G20" s="182">
        <f t="shared" si="7"/>
        <v>17303.191017763853</v>
      </c>
      <c r="H20" s="182">
        <f t="shared" si="7"/>
        <v>20763.829221316624</v>
      </c>
      <c r="I20" s="182">
        <f t="shared" si="7"/>
        <v>24224.467424869395</v>
      </c>
      <c r="J20" s="182">
        <v>2.0860113701871502E-6</v>
      </c>
      <c r="K20" s="182">
        <f t="shared" ref="K20:P20" si="8">+K19</f>
        <v>27685.105628422167</v>
      </c>
      <c r="L20" s="182">
        <f t="shared" si="8"/>
        <v>31145.743831974938</v>
      </c>
      <c r="M20" s="182">
        <f t="shared" si="8"/>
        <v>34606.382035527706</v>
      </c>
      <c r="N20" s="182">
        <f t="shared" si="8"/>
        <v>38067.020239080477</v>
      </c>
      <c r="O20" s="182">
        <f t="shared" si="8"/>
        <v>41527.658442633248</v>
      </c>
      <c r="P20" s="179" t="e">
        <f t="shared" si="8"/>
        <v>#REF!</v>
      </c>
    </row>
    <row r="21" spans="1:16" s="180" customFormat="1">
      <c r="A21" s="177"/>
      <c r="B21" s="177"/>
      <c r="C21" s="178"/>
      <c r="D21" s="183"/>
      <c r="E21" s="183"/>
      <c r="F21" s="183"/>
      <c r="G21" s="178"/>
      <c r="H21" s="178"/>
      <c r="I21" s="178"/>
      <c r="J21" s="179"/>
      <c r="K21" s="178"/>
      <c r="L21" s="178"/>
      <c r="M21" s="178"/>
      <c r="N21" s="178"/>
      <c r="O21" s="178"/>
      <c r="P21" s="179"/>
    </row>
    <row r="22" spans="1:16" s="180" customFormat="1">
      <c r="A22" s="177" t="s">
        <v>225</v>
      </c>
      <c r="B22" s="177"/>
      <c r="C22" s="178"/>
      <c r="D22" s="178"/>
      <c r="E22" s="178"/>
      <c r="F22" s="178"/>
      <c r="G22" s="178"/>
      <c r="H22" s="178"/>
      <c r="I22" s="178"/>
      <c r="J22" s="179"/>
      <c r="K22" s="178"/>
      <c r="L22" s="178"/>
      <c r="M22" s="178"/>
      <c r="N22" s="178"/>
      <c r="O22" s="178"/>
      <c r="P22" s="179"/>
    </row>
    <row r="23" spans="1:16" s="180" customFormat="1">
      <c r="A23" s="177" t="s">
        <v>217</v>
      </c>
      <c r="B23" s="177"/>
      <c r="C23" s="178">
        <f>+C15-C19</f>
        <v>1143712.2469520618</v>
      </c>
      <c r="D23" s="178">
        <f t="shared" ref="D23:I23" si="9">+D15-D19</f>
        <v>1140251.6087485089</v>
      </c>
      <c r="E23" s="178">
        <f t="shared" si="9"/>
        <v>1136790.9705449562</v>
      </c>
      <c r="F23" s="178">
        <f t="shared" si="9"/>
        <v>1133330.3323414035</v>
      </c>
      <c r="G23" s="178">
        <f t="shared" si="9"/>
        <v>1129869.6941378505</v>
      </c>
      <c r="H23" s="178">
        <f t="shared" si="9"/>
        <v>1126409.0559342979</v>
      </c>
      <c r="I23" s="178">
        <f t="shared" si="9"/>
        <v>1122948.4177307452</v>
      </c>
      <c r="J23" s="179">
        <v>1.7351952728095901E-4</v>
      </c>
      <c r="K23" s="178">
        <f>+K15-K19</f>
        <v>1119487.7795271922</v>
      </c>
      <c r="L23" s="178">
        <f>+L15-L19</f>
        <v>1116027.1413236395</v>
      </c>
      <c r="M23" s="178">
        <f>+M15-M19</f>
        <v>1112566.5031200869</v>
      </c>
      <c r="N23" s="178">
        <f>+N15-N19</f>
        <v>1109105.8649165339</v>
      </c>
      <c r="O23" s="178">
        <f>+O15-O19</f>
        <v>1105645.2267129812</v>
      </c>
      <c r="P23" s="179">
        <v>946264.78868266603</v>
      </c>
    </row>
    <row r="24" spans="1:16" s="180" customFormat="1">
      <c r="A24" s="177" t="s">
        <v>218</v>
      </c>
      <c r="B24" s="177"/>
      <c r="C24" s="178">
        <f>+C23</f>
        <v>1143712.2469520618</v>
      </c>
      <c r="D24" s="178">
        <f t="shared" ref="D24:I24" si="10">+D23</f>
        <v>1140251.6087485089</v>
      </c>
      <c r="E24" s="178">
        <f t="shared" si="10"/>
        <v>1136790.9705449562</v>
      </c>
      <c r="F24" s="178">
        <f t="shared" si="10"/>
        <v>1133330.3323414035</v>
      </c>
      <c r="G24" s="178">
        <f t="shared" si="10"/>
        <v>1129869.6941378505</v>
      </c>
      <c r="H24" s="178">
        <f t="shared" si="10"/>
        <v>1126409.0559342979</v>
      </c>
      <c r="I24" s="178">
        <f t="shared" si="10"/>
        <v>1122948.4177307452</v>
      </c>
      <c r="J24" s="179">
        <v>1.7351952728095901E-4</v>
      </c>
      <c r="K24" s="178">
        <f>+K23</f>
        <v>1119487.7795271922</v>
      </c>
      <c r="L24" s="178">
        <f>+L23</f>
        <v>1116027.1413236395</v>
      </c>
      <c r="M24" s="178">
        <f>+M23</f>
        <v>1112566.5031200869</v>
      </c>
      <c r="N24" s="178">
        <f>+N23</f>
        <v>1109105.8649165339</v>
      </c>
      <c r="O24" s="178">
        <f>+O23</f>
        <v>1105645.2267129812</v>
      </c>
      <c r="P24" s="179">
        <v>946264.78868266603</v>
      </c>
    </row>
    <row r="25" spans="1:16">
      <c r="A25" s="165"/>
      <c r="B25" s="165"/>
      <c r="C25" s="166"/>
      <c r="D25" s="166"/>
      <c r="E25" s="166"/>
      <c r="F25" s="166"/>
      <c r="G25" s="166"/>
      <c r="H25" s="166"/>
      <c r="I25" s="166"/>
      <c r="J25" s="167"/>
      <c r="K25" s="166"/>
      <c r="L25" s="166"/>
      <c r="M25" s="166"/>
      <c r="N25" s="166"/>
      <c r="O25" s="166"/>
      <c r="P25" s="167"/>
    </row>
    <row r="26" spans="1:16">
      <c r="A26" s="165"/>
      <c r="B26" s="165"/>
      <c r="D26" s="184"/>
      <c r="E26" s="166"/>
      <c r="F26" s="166"/>
      <c r="G26" s="166"/>
      <c r="H26" s="166"/>
      <c r="I26" s="166"/>
      <c r="J26" s="167"/>
      <c r="K26" s="166"/>
      <c r="L26" s="166"/>
      <c r="M26" s="166"/>
      <c r="N26" s="166"/>
      <c r="O26" s="166"/>
      <c r="P26" s="167"/>
    </row>
    <row r="27" spans="1:16" s="188" customFormat="1">
      <c r="A27" s="185" t="s">
        <v>216</v>
      </c>
      <c r="B27" s="185"/>
      <c r="C27" s="186">
        <v>56975570.443496235</v>
      </c>
      <c r="D27" s="186">
        <v>57026055.443496235</v>
      </c>
      <c r="E27" s="186"/>
      <c r="F27" s="186"/>
      <c r="G27" s="186"/>
      <c r="H27" s="186"/>
      <c r="I27" s="186"/>
      <c r="J27" s="187"/>
      <c r="K27" s="186"/>
      <c r="L27" s="186"/>
      <c r="M27" s="186"/>
      <c r="N27" s="186"/>
      <c r="O27" s="186"/>
      <c r="P27" s="187"/>
    </row>
    <row r="28" spans="1:16" s="188" customFormat="1">
      <c r="A28" s="185" t="s">
        <v>226</v>
      </c>
      <c r="B28" s="189">
        <f>+(C27-75728)/1000</f>
        <v>56899.842443496236</v>
      </c>
      <c r="C28" s="186">
        <f>+C27/1000</f>
        <v>56975.570443496232</v>
      </c>
      <c r="D28" s="186">
        <f>+D27/1000</f>
        <v>57026.055443496232</v>
      </c>
      <c r="E28" s="186">
        <f t="shared" ref="E28:O28" si="11">+D28</f>
        <v>57026.055443496232</v>
      </c>
      <c r="F28" s="186">
        <f t="shared" si="11"/>
        <v>57026.055443496232</v>
      </c>
      <c r="G28" s="186">
        <f t="shared" si="11"/>
        <v>57026.055443496232</v>
      </c>
      <c r="H28" s="186">
        <f t="shared" si="11"/>
        <v>57026.055443496232</v>
      </c>
      <c r="I28" s="186">
        <f t="shared" si="11"/>
        <v>57026.055443496232</v>
      </c>
      <c r="J28" s="186">
        <f t="shared" si="11"/>
        <v>57026.055443496232</v>
      </c>
      <c r="K28" s="186">
        <f>+J28</f>
        <v>57026.055443496232</v>
      </c>
      <c r="L28" s="186">
        <f t="shared" si="11"/>
        <v>57026.055443496232</v>
      </c>
      <c r="M28" s="186">
        <f t="shared" si="11"/>
        <v>57026.055443496232</v>
      </c>
      <c r="N28" s="186">
        <f t="shared" si="11"/>
        <v>57026.055443496232</v>
      </c>
      <c r="O28" s="186">
        <f t="shared" si="11"/>
        <v>57026.055443496232</v>
      </c>
      <c r="P28" s="187" t="e">
        <f>+#REF!</f>
        <v>#REF!</v>
      </c>
    </row>
    <row r="29" spans="1:16" s="188" customFormat="1">
      <c r="A29" s="185" t="s">
        <v>218</v>
      </c>
      <c r="B29" s="185"/>
      <c r="C29" s="186">
        <f>+C28</f>
        <v>56975.570443496232</v>
      </c>
      <c r="D29" s="186">
        <f t="shared" ref="D29:I29" si="12">+C29+(D28-C28)</f>
        <v>57026.055443496232</v>
      </c>
      <c r="E29" s="186">
        <f t="shared" si="12"/>
        <v>57026.055443496232</v>
      </c>
      <c r="F29" s="186">
        <f t="shared" si="12"/>
        <v>57026.055443496232</v>
      </c>
      <c r="G29" s="186">
        <f t="shared" si="12"/>
        <v>57026.055443496232</v>
      </c>
      <c r="H29" s="186">
        <f t="shared" si="12"/>
        <v>57026.055443496232</v>
      </c>
      <c r="I29" s="186">
        <f t="shared" si="12"/>
        <v>57026.055443496232</v>
      </c>
      <c r="J29" s="187">
        <v>8.7802769325573201E-5</v>
      </c>
      <c r="K29" s="186">
        <f>+I29+(K28-I28)</f>
        <v>57026.055443496232</v>
      </c>
      <c r="L29" s="186">
        <f>+K29+(L28-K28)</f>
        <v>57026.055443496232</v>
      </c>
      <c r="M29" s="186">
        <f>+L29+(M28-L28)</f>
        <v>57026.055443496232</v>
      </c>
      <c r="N29" s="186">
        <f>+M29+(N28-M28)</f>
        <v>57026.055443496232</v>
      </c>
      <c r="O29" s="186">
        <f>+N29+(O28-N28)</f>
        <v>57026.055443496232</v>
      </c>
      <c r="P29" s="187" t="e">
        <f>+#REF!+(P28-#REF!)</f>
        <v>#REF!</v>
      </c>
    </row>
    <row r="30" spans="1:16" s="188" customFormat="1">
      <c r="A30" s="185"/>
      <c r="B30" s="185"/>
      <c r="C30" s="186"/>
      <c r="D30" s="186"/>
      <c r="E30" s="186"/>
      <c r="F30" s="186"/>
      <c r="G30" s="186"/>
      <c r="H30" s="186"/>
      <c r="I30" s="186"/>
      <c r="J30" s="187"/>
      <c r="K30" s="186"/>
      <c r="L30" s="186"/>
      <c r="M30" s="186"/>
      <c r="N30" s="186"/>
      <c r="O30" s="186"/>
      <c r="P30" s="187"/>
    </row>
    <row r="31" spans="1:16" s="188" customFormat="1">
      <c r="A31" s="185" t="s">
        <v>219</v>
      </c>
      <c r="B31" s="185"/>
      <c r="C31" s="186"/>
      <c r="D31" s="186"/>
      <c r="E31" s="186"/>
      <c r="F31" s="186"/>
      <c r="G31" s="186"/>
      <c r="H31" s="186"/>
      <c r="I31" s="186"/>
      <c r="J31" s="187"/>
      <c r="K31" s="186"/>
      <c r="L31" s="186"/>
      <c r="M31" s="186"/>
      <c r="N31" s="186"/>
      <c r="O31" s="186"/>
      <c r="P31" s="187"/>
    </row>
    <row r="32" spans="1:16" s="188" customFormat="1">
      <c r="A32" s="185" t="s">
        <v>226</v>
      </c>
      <c r="B32" s="185"/>
      <c r="C32" s="186">
        <v>0</v>
      </c>
      <c r="D32" s="186">
        <v>0</v>
      </c>
      <c r="E32" s="186">
        <v>0</v>
      </c>
      <c r="F32" s="186">
        <v>0</v>
      </c>
      <c r="G32" s="186">
        <v>0</v>
      </c>
      <c r="H32" s="186">
        <v>0</v>
      </c>
      <c r="I32" s="186">
        <v>0</v>
      </c>
      <c r="J32" s="187">
        <v>0</v>
      </c>
      <c r="K32" s="186">
        <v>0</v>
      </c>
      <c r="L32" s="186">
        <v>0</v>
      </c>
      <c r="M32" s="186">
        <v>0</v>
      </c>
      <c r="N32" s="186">
        <v>0</v>
      </c>
      <c r="O32" s="186">
        <v>0</v>
      </c>
      <c r="P32" s="187">
        <v>0</v>
      </c>
    </row>
    <row r="33" spans="1:16" s="188" customFormat="1">
      <c r="A33" s="185" t="s">
        <v>218</v>
      </c>
      <c r="B33" s="185"/>
      <c r="C33" s="186">
        <v>0</v>
      </c>
      <c r="D33" s="186">
        <v>0</v>
      </c>
      <c r="E33" s="186">
        <v>0</v>
      </c>
      <c r="F33" s="186">
        <v>0</v>
      </c>
      <c r="G33" s="186">
        <v>0</v>
      </c>
      <c r="H33" s="186">
        <v>0</v>
      </c>
      <c r="I33" s="186">
        <v>0</v>
      </c>
      <c r="J33" s="187">
        <v>0</v>
      </c>
      <c r="K33" s="186">
        <v>0</v>
      </c>
      <c r="L33" s="186">
        <v>0</v>
      </c>
      <c r="M33" s="186">
        <v>0</v>
      </c>
      <c r="N33" s="186">
        <v>0</v>
      </c>
      <c r="O33" s="186">
        <v>0</v>
      </c>
      <c r="P33" s="187">
        <v>0</v>
      </c>
    </row>
    <row r="34" spans="1:16" s="188" customFormat="1">
      <c r="A34" s="185" t="s">
        <v>220</v>
      </c>
      <c r="B34" s="185"/>
      <c r="C34" s="186"/>
      <c r="D34" s="186"/>
      <c r="E34" s="186"/>
      <c r="F34" s="186"/>
      <c r="G34" s="186"/>
      <c r="H34" s="186"/>
      <c r="I34" s="186"/>
      <c r="J34" s="187"/>
      <c r="K34" s="186"/>
      <c r="L34" s="186"/>
      <c r="M34" s="186"/>
      <c r="N34" s="186"/>
      <c r="O34" s="186"/>
      <c r="P34" s="187"/>
    </row>
    <row r="35" spans="1:16" s="188" customFormat="1">
      <c r="A35" s="185" t="s">
        <v>221</v>
      </c>
      <c r="B35" s="185"/>
      <c r="C35" s="186"/>
      <c r="D35" s="186"/>
      <c r="E35" s="186"/>
      <c r="F35" s="186"/>
      <c r="G35" s="186"/>
      <c r="H35" s="186"/>
      <c r="I35" s="186"/>
      <c r="J35" s="187"/>
      <c r="K35" s="186"/>
      <c r="L35" s="186"/>
      <c r="M35" s="186"/>
      <c r="N35" s="186"/>
      <c r="O35" s="186"/>
      <c r="P35" s="187"/>
    </row>
    <row r="36" spans="1:16" s="188" customFormat="1">
      <c r="A36" s="185" t="s">
        <v>226</v>
      </c>
      <c r="B36" s="185"/>
      <c r="C36" s="186">
        <f>+C28</f>
        <v>56975.570443496232</v>
      </c>
      <c r="D36" s="186">
        <f t="shared" ref="D36:I36" si="13">+D28</f>
        <v>57026.055443496232</v>
      </c>
      <c r="E36" s="186">
        <f t="shared" si="13"/>
        <v>57026.055443496232</v>
      </c>
      <c r="F36" s="186">
        <f t="shared" si="13"/>
        <v>57026.055443496232</v>
      </c>
      <c r="G36" s="186">
        <f t="shared" si="13"/>
        <v>57026.055443496232</v>
      </c>
      <c r="H36" s="186">
        <f t="shared" si="13"/>
        <v>57026.055443496232</v>
      </c>
      <c r="I36" s="186">
        <f t="shared" si="13"/>
        <v>57026.055443496232</v>
      </c>
      <c r="J36" s="187">
        <v>1.75605538651146E-4</v>
      </c>
      <c r="K36" s="186">
        <f>+I36</f>
        <v>57026.055443496232</v>
      </c>
      <c r="L36" s="186">
        <f>+K36</f>
        <v>57026.055443496232</v>
      </c>
      <c r="M36" s="186">
        <f>+L36</f>
        <v>57026.055443496232</v>
      </c>
      <c r="N36" s="186">
        <f>+M36</f>
        <v>57026.055443496232</v>
      </c>
      <c r="O36" s="186">
        <f>+N36</f>
        <v>57026.055443496232</v>
      </c>
      <c r="P36" s="187" t="e">
        <f>+#REF!</f>
        <v>#REF!</v>
      </c>
    </row>
    <row r="37" spans="1:16" s="188" customFormat="1">
      <c r="A37" s="185" t="s">
        <v>222</v>
      </c>
      <c r="B37" s="185"/>
      <c r="C37" s="186">
        <f>+C36</f>
        <v>56975.570443496232</v>
      </c>
      <c r="D37" s="186">
        <f t="shared" ref="D37:I37" si="14">+D36</f>
        <v>57026.055443496232</v>
      </c>
      <c r="E37" s="186">
        <f t="shared" si="14"/>
        <v>57026.055443496232</v>
      </c>
      <c r="F37" s="186">
        <f t="shared" si="14"/>
        <v>57026.055443496232</v>
      </c>
      <c r="G37" s="186">
        <f t="shared" si="14"/>
        <v>57026.055443496232</v>
      </c>
      <c r="H37" s="186">
        <f t="shared" si="14"/>
        <v>57026.055443496232</v>
      </c>
      <c r="I37" s="186">
        <f t="shared" si="14"/>
        <v>57026.055443496232</v>
      </c>
      <c r="J37" s="187">
        <v>1.75605538651146E-4</v>
      </c>
      <c r="K37" s="186">
        <f t="shared" ref="K37:P37" si="15">+K36</f>
        <v>57026.055443496232</v>
      </c>
      <c r="L37" s="186">
        <f t="shared" si="15"/>
        <v>57026.055443496232</v>
      </c>
      <c r="M37" s="186">
        <f t="shared" si="15"/>
        <v>57026.055443496232</v>
      </c>
      <c r="N37" s="186">
        <f t="shared" si="15"/>
        <v>57026.055443496232</v>
      </c>
      <c r="O37" s="186">
        <f t="shared" si="15"/>
        <v>57026.055443496232</v>
      </c>
      <c r="P37" s="187" t="e">
        <f t="shared" si="15"/>
        <v>#REF!</v>
      </c>
    </row>
    <row r="38" spans="1:16" s="188" customFormat="1">
      <c r="A38" s="185" t="s">
        <v>220</v>
      </c>
      <c r="B38" s="185"/>
      <c r="C38" s="186"/>
      <c r="D38" s="186"/>
      <c r="E38" s="186"/>
      <c r="F38" s="186"/>
      <c r="G38" s="186"/>
      <c r="H38" s="186"/>
      <c r="I38" s="186"/>
      <c r="J38" s="187"/>
      <c r="K38" s="186"/>
      <c r="L38" s="186"/>
      <c r="M38" s="186"/>
      <c r="N38" s="186"/>
      <c r="O38" s="186"/>
      <c r="P38" s="187"/>
    </row>
    <row r="39" spans="1:16" s="188" customFormat="1">
      <c r="A39" s="185" t="s">
        <v>223</v>
      </c>
      <c r="B39" s="185"/>
      <c r="C39" s="186"/>
      <c r="D39" s="186"/>
      <c r="E39" s="186"/>
      <c r="F39" s="186"/>
      <c r="G39" s="186"/>
      <c r="H39" s="186"/>
      <c r="I39" s="186"/>
      <c r="J39" s="187"/>
      <c r="K39" s="186"/>
      <c r="L39" s="186"/>
      <c r="M39" s="186"/>
      <c r="N39" s="186"/>
      <c r="O39" s="186"/>
      <c r="P39" s="187"/>
    </row>
    <row r="40" spans="1:16" s="188" customFormat="1">
      <c r="A40" s="185" t="s">
        <v>227</v>
      </c>
      <c r="B40" s="185"/>
      <c r="C40" s="190">
        <f t="shared" ref="C40:I40" si="16">B40+((C29*$C$94)*($C$90/12)+(C29*$C$95)*($C$91/12))</f>
        <v>88.9997343633881</v>
      </c>
      <c r="D40" s="190">
        <f t="shared" si="16"/>
        <v>178.07832974658453</v>
      </c>
      <c r="E40" s="190">
        <f t="shared" si="16"/>
        <v>267.15692512978097</v>
      </c>
      <c r="F40" s="190">
        <f t="shared" si="16"/>
        <v>356.23552051297742</v>
      </c>
      <c r="G40" s="190">
        <f t="shared" si="16"/>
        <v>445.31411589617386</v>
      </c>
      <c r="H40" s="190">
        <f t="shared" si="16"/>
        <v>534.39271127937025</v>
      </c>
      <c r="I40" s="190">
        <f t="shared" si="16"/>
        <v>623.47130666256669</v>
      </c>
      <c r="J40" s="191">
        <v>2.0860113701871502E-6</v>
      </c>
      <c r="K40" s="190">
        <f>I40+((K29*$C$94)*($C$90/12)+(K29*$C$95)*($C$91/12))</f>
        <v>712.54990204576313</v>
      </c>
      <c r="L40" s="190">
        <f>K40+((L29*$C$94)*($C$90/12)+(L29*$C$95)*($C$91/12))</f>
        <v>801.62849742895958</v>
      </c>
      <c r="M40" s="190">
        <f>L40+((M29*$C$94)*($C$90/12)+(M29*$C$95)*($C$91/12))</f>
        <v>890.70709281215602</v>
      </c>
      <c r="N40" s="190">
        <f>M40+((N29*$C$94)*($C$90/12)+(N29*$C$95)*($C$91/12))</f>
        <v>979.78568819535246</v>
      </c>
      <c r="O40" s="190">
        <f>N40+((O29*$C$94)*($C$90/12)+(O29*$C$95)*($C$91/12))</f>
        <v>1068.8642835785488</v>
      </c>
      <c r="P40" s="187" t="e">
        <f>#REF!+P37*(3.33%/12)</f>
        <v>#REF!</v>
      </c>
    </row>
    <row r="41" spans="1:16" s="188" customFormat="1">
      <c r="A41" s="185" t="s">
        <v>222</v>
      </c>
      <c r="B41" s="185"/>
      <c r="C41" s="192">
        <f>+C40</f>
        <v>88.9997343633881</v>
      </c>
      <c r="D41" s="192">
        <f t="shared" ref="D41:I41" si="17">+D40</f>
        <v>178.07832974658453</v>
      </c>
      <c r="E41" s="192">
        <f t="shared" si="17"/>
        <v>267.15692512978097</v>
      </c>
      <c r="F41" s="192">
        <f t="shared" si="17"/>
        <v>356.23552051297742</v>
      </c>
      <c r="G41" s="192">
        <f t="shared" si="17"/>
        <v>445.31411589617386</v>
      </c>
      <c r="H41" s="192">
        <f t="shared" si="17"/>
        <v>534.39271127937025</v>
      </c>
      <c r="I41" s="192">
        <f t="shared" si="17"/>
        <v>623.47130666256669</v>
      </c>
      <c r="J41" s="191">
        <v>2.0860113701871502E-6</v>
      </c>
      <c r="K41" s="192">
        <f t="shared" ref="K41:P41" si="18">+K40</f>
        <v>712.54990204576313</v>
      </c>
      <c r="L41" s="192">
        <f t="shared" si="18"/>
        <v>801.62849742895958</v>
      </c>
      <c r="M41" s="192">
        <f t="shared" si="18"/>
        <v>890.70709281215602</v>
      </c>
      <c r="N41" s="192">
        <f t="shared" si="18"/>
        <v>979.78568819535246</v>
      </c>
      <c r="O41" s="192">
        <f t="shared" si="18"/>
        <v>1068.8642835785488</v>
      </c>
      <c r="P41" s="187" t="e">
        <f t="shared" si="18"/>
        <v>#REF!</v>
      </c>
    </row>
    <row r="42" spans="1:16" s="188" customFormat="1">
      <c r="A42" s="185"/>
      <c r="B42" s="185"/>
      <c r="C42" s="186"/>
      <c r="D42" s="193"/>
      <c r="E42" s="193"/>
      <c r="F42" s="193"/>
      <c r="G42" s="186"/>
      <c r="H42" s="186"/>
      <c r="I42" s="186"/>
      <c r="J42" s="187"/>
      <c r="K42" s="186"/>
      <c r="L42" s="186"/>
      <c r="M42" s="186"/>
      <c r="N42" s="186"/>
      <c r="O42" s="186"/>
      <c r="P42" s="187"/>
    </row>
    <row r="43" spans="1:16" s="188" customFormat="1">
      <c r="A43" s="185" t="s">
        <v>225</v>
      </c>
      <c r="B43" s="185"/>
      <c r="C43" s="186"/>
      <c r="D43" s="186"/>
      <c r="E43" s="186"/>
      <c r="F43" s="186"/>
      <c r="G43" s="186"/>
      <c r="H43" s="186"/>
      <c r="I43" s="186"/>
      <c r="J43" s="187"/>
      <c r="K43" s="186"/>
      <c r="L43" s="186"/>
      <c r="M43" s="186"/>
      <c r="N43" s="186"/>
      <c r="O43" s="186"/>
      <c r="P43" s="187"/>
    </row>
    <row r="44" spans="1:16" s="188" customFormat="1">
      <c r="A44" s="185" t="s">
        <v>226</v>
      </c>
      <c r="B44" s="185"/>
      <c r="C44" s="186">
        <f>+C36-C40</f>
        <v>56886.570709132844</v>
      </c>
      <c r="D44" s="186">
        <f t="shared" ref="D44:I44" si="19">+D36-D40</f>
        <v>56847.97711374965</v>
      </c>
      <c r="E44" s="186">
        <f t="shared" si="19"/>
        <v>56758.898518366448</v>
      </c>
      <c r="F44" s="186">
        <f t="shared" si="19"/>
        <v>56669.819922983253</v>
      </c>
      <c r="G44" s="186">
        <f t="shared" si="19"/>
        <v>56580.741327600059</v>
      </c>
      <c r="H44" s="186">
        <f t="shared" si="19"/>
        <v>56491.662732216864</v>
      </c>
      <c r="I44" s="186">
        <f t="shared" si="19"/>
        <v>56402.584136833662</v>
      </c>
      <c r="J44" s="187">
        <v>1.7351952728095901E-4</v>
      </c>
      <c r="K44" s="186">
        <f>+K36-K40</f>
        <v>56313.505541450468</v>
      </c>
      <c r="L44" s="186">
        <f>+L36-L40</f>
        <v>56224.426946067273</v>
      </c>
      <c r="M44" s="186">
        <f>+M36-M40</f>
        <v>56135.348350684078</v>
      </c>
      <c r="N44" s="186">
        <f>+N36-N40</f>
        <v>56046.269755300877</v>
      </c>
      <c r="O44" s="186">
        <f>+O36-O40</f>
        <v>55957.191159917682</v>
      </c>
      <c r="P44" s="187">
        <v>946264.78868266603</v>
      </c>
    </row>
    <row r="45" spans="1:16" s="188" customFormat="1">
      <c r="A45" s="185" t="s">
        <v>218</v>
      </c>
      <c r="B45" s="185"/>
      <c r="C45" s="186">
        <f>+C44</f>
        <v>56886.570709132844</v>
      </c>
      <c r="D45" s="186">
        <f t="shared" ref="D45:I45" si="20">+D44</f>
        <v>56847.97711374965</v>
      </c>
      <c r="E45" s="186">
        <f t="shared" si="20"/>
        <v>56758.898518366448</v>
      </c>
      <c r="F45" s="186">
        <f t="shared" si="20"/>
        <v>56669.819922983253</v>
      </c>
      <c r="G45" s="186">
        <f t="shared" si="20"/>
        <v>56580.741327600059</v>
      </c>
      <c r="H45" s="186">
        <f t="shared" si="20"/>
        <v>56491.662732216864</v>
      </c>
      <c r="I45" s="186">
        <f t="shared" si="20"/>
        <v>56402.584136833662</v>
      </c>
      <c r="J45" s="187">
        <v>1.7351952728095901E-4</v>
      </c>
      <c r="K45" s="186">
        <f>+K44</f>
        <v>56313.505541450468</v>
      </c>
      <c r="L45" s="186">
        <f>+L44</f>
        <v>56224.426946067273</v>
      </c>
      <c r="M45" s="186">
        <f>+M44</f>
        <v>56135.348350684078</v>
      </c>
      <c r="N45" s="186">
        <f>+N44</f>
        <v>56046.269755300877</v>
      </c>
      <c r="O45" s="186">
        <f>+O44</f>
        <v>55957.191159917682</v>
      </c>
      <c r="P45" s="187">
        <v>946264.78868266603</v>
      </c>
    </row>
    <row r="46" spans="1:16">
      <c r="A46" s="165"/>
      <c r="B46" s="165"/>
      <c r="C46" s="166"/>
      <c r="D46" s="166"/>
      <c r="E46" s="166"/>
      <c r="F46" s="166"/>
      <c r="G46" s="166"/>
      <c r="H46" s="166"/>
      <c r="I46" s="166"/>
      <c r="J46" s="167"/>
      <c r="K46" s="166"/>
      <c r="L46" s="166"/>
      <c r="M46" s="166"/>
      <c r="N46" s="166"/>
      <c r="O46" s="166"/>
      <c r="P46" s="167"/>
    </row>
    <row r="47" spans="1:16" s="197" customFormat="1">
      <c r="A47" s="194" t="s">
        <v>216</v>
      </c>
      <c r="B47" s="194"/>
      <c r="C47" s="195"/>
      <c r="D47" s="195"/>
      <c r="E47" s="195"/>
      <c r="F47" s="195"/>
      <c r="G47" s="195"/>
      <c r="H47" s="195"/>
      <c r="I47" s="195"/>
      <c r="J47" s="196"/>
      <c r="K47" s="195"/>
      <c r="L47" s="195"/>
      <c r="M47" s="195"/>
      <c r="N47" s="195"/>
      <c r="O47" s="195"/>
      <c r="P47" s="196"/>
    </row>
    <row r="48" spans="1:16" s="197" customFormat="1">
      <c r="A48" s="194" t="s">
        <v>228</v>
      </c>
      <c r="B48" s="194"/>
      <c r="C48" s="195">
        <f>25460057.5599493/1000</f>
        <v>25460.057559949302</v>
      </c>
      <c r="D48" s="195">
        <f>C48</f>
        <v>25460.057559949302</v>
      </c>
      <c r="E48" s="195">
        <f t="shared" ref="E48:O48" si="21">+D48</f>
        <v>25460.057559949302</v>
      </c>
      <c r="F48" s="195">
        <f t="shared" si="21"/>
        <v>25460.057559949302</v>
      </c>
      <c r="G48" s="195">
        <f t="shared" si="21"/>
        <v>25460.057559949302</v>
      </c>
      <c r="H48" s="195">
        <f t="shared" si="21"/>
        <v>25460.057559949302</v>
      </c>
      <c r="I48" s="195">
        <f t="shared" si="21"/>
        <v>25460.057559949302</v>
      </c>
      <c r="J48" s="195">
        <f t="shared" si="21"/>
        <v>25460.057559949302</v>
      </c>
      <c r="K48" s="195">
        <f>+J48</f>
        <v>25460.057559949302</v>
      </c>
      <c r="L48" s="195">
        <f t="shared" si="21"/>
        <v>25460.057559949302</v>
      </c>
      <c r="M48" s="195">
        <f t="shared" si="21"/>
        <v>25460.057559949302</v>
      </c>
      <c r="N48" s="195">
        <f t="shared" si="21"/>
        <v>25460.057559949302</v>
      </c>
      <c r="O48" s="195">
        <f t="shared" si="21"/>
        <v>25460.057559949302</v>
      </c>
      <c r="P48" s="196" t="e">
        <f>+#REF!</f>
        <v>#REF!</v>
      </c>
    </row>
    <row r="49" spans="1:16" s="197" customFormat="1">
      <c r="A49" s="194" t="s">
        <v>218</v>
      </c>
      <c r="B49" s="194"/>
      <c r="C49" s="195">
        <f>+C48</f>
        <v>25460.057559949302</v>
      </c>
      <c r="D49" s="195">
        <f t="shared" ref="D49:I49" si="22">+C49+(D48-C48)</f>
        <v>25460.057559949302</v>
      </c>
      <c r="E49" s="195">
        <f t="shared" si="22"/>
        <v>25460.057559949302</v>
      </c>
      <c r="F49" s="195">
        <f t="shared" si="22"/>
        <v>25460.057559949302</v>
      </c>
      <c r="G49" s="195">
        <f t="shared" si="22"/>
        <v>25460.057559949302</v>
      </c>
      <c r="H49" s="195">
        <f t="shared" si="22"/>
        <v>25460.057559949302</v>
      </c>
      <c r="I49" s="195">
        <f t="shared" si="22"/>
        <v>25460.057559949302</v>
      </c>
      <c r="J49" s="196">
        <v>8.7802769325573201E-5</v>
      </c>
      <c r="K49" s="195">
        <f>+I49+(K48-I48)</f>
        <v>25460.057559949302</v>
      </c>
      <c r="L49" s="195">
        <f>+K49+(L48-K48)</f>
        <v>25460.057559949302</v>
      </c>
      <c r="M49" s="195">
        <f>+L49+(M48-L48)</f>
        <v>25460.057559949302</v>
      </c>
      <c r="N49" s="195">
        <f>+M49+(N48-M48)</f>
        <v>25460.057559949302</v>
      </c>
      <c r="O49" s="195">
        <f>+N49+(O48-N48)</f>
        <v>25460.057559949302</v>
      </c>
      <c r="P49" s="196" t="e">
        <f>+#REF!+(P48-#REF!)</f>
        <v>#REF!</v>
      </c>
    </row>
    <row r="50" spans="1:16" s="197" customFormat="1">
      <c r="A50" s="194"/>
      <c r="B50" s="194"/>
      <c r="C50" s="195"/>
      <c r="D50" s="195"/>
      <c r="E50" s="195"/>
      <c r="F50" s="195"/>
      <c r="G50" s="195"/>
      <c r="H50" s="195"/>
      <c r="I50" s="195"/>
      <c r="J50" s="196"/>
      <c r="K50" s="195"/>
      <c r="L50" s="195"/>
      <c r="M50" s="195"/>
      <c r="N50" s="195"/>
      <c r="O50" s="195"/>
      <c r="P50" s="196"/>
    </row>
    <row r="51" spans="1:16" s="197" customFormat="1">
      <c r="A51" s="194" t="s">
        <v>219</v>
      </c>
      <c r="B51" s="194"/>
      <c r="C51" s="195"/>
      <c r="D51" s="195"/>
      <c r="E51" s="195"/>
      <c r="F51" s="195"/>
      <c r="G51" s="195"/>
      <c r="H51" s="195"/>
      <c r="I51" s="195"/>
      <c r="J51" s="196"/>
      <c r="K51" s="195"/>
      <c r="L51" s="195"/>
      <c r="M51" s="195"/>
      <c r="N51" s="195"/>
      <c r="O51" s="195"/>
      <c r="P51" s="196"/>
    </row>
    <row r="52" spans="1:16" s="197" customFormat="1">
      <c r="A52" s="194" t="s">
        <v>226</v>
      </c>
      <c r="B52" s="194"/>
      <c r="C52" s="195">
        <v>0</v>
      </c>
      <c r="D52" s="195">
        <v>0</v>
      </c>
      <c r="E52" s="195">
        <v>0</v>
      </c>
      <c r="F52" s="195">
        <v>0</v>
      </c>
      <c r="G52" s="195">
        <v>0</v>
      </c>
      <c r="H52" s="195">
        <v>0</v>
      </c>
      <c r="I52" s="195">
        <v>0</v>
      </c>
      <c r="J52" s="196">
        <v>0</v>
      </c>
      <c r="K52" s="195">
        <v>0</v>
      </c>
      <c r="L52" s="195">
        <v>0</v>
      </c>
      <c r="M52" s="195">
        <v>0</v>
      </c>
      <c r="N52" s="195">
        <v>0</v>
      </c>
      <c r="O52" s="195">
        <v>0</v>
      </c>
      <c r="P52" s="196">
        <v>0</v>
      </c>
    </row>
    <row r="53" spans="1:16" s="197" customFormat="1">
      <c r="A53" s="194" t="s">
        <v>218</v>
      </c>
      <c r="B53" s="194"/>
      <c r="C53" s="195">
        <v>0</v>
      </c>
      <c r="D53" s="195">
        <v>0</v>
      </c>
      <c r="E53" s="195">
        <v>0</v>
      </c>
      <c r="F53" s="195">
        <v>0</v>
      </c>
      <c r="G53" s="195">
        <v>0</v>
      </c>
      <c r="H53" s="195">
        <v>0</v>
      </c>
      <c r="I53" s="195">
        <v>0</v>
      </c>
      <c r="J53" s="196">
        <v>0</v>
      </c>
      <c r="K53" s="195">
        <v>0</v>
      </c>
      <c r="L53" s="195">
        <v>0</v>
      </c>
      <c r="M53" s="195">
        <v>0</v>
      </c>
      <c r="N53" s="195">
        <v>0</v>
      </c>
      <c r="O53" s="195">
        <v>0</v>
      </c>
      <c r="P53" s="196">
        <v>0</v>
      </c>
    </row>
    <row r="54" spans="1:16" s="197" customFormat="1">
      <c r="A54" s="194" t="s">
        <v>220</v>
      </c>
      <c r="B54" s="194"/>
      <c r="C54" s="195"/>
      <c r="D54" s="195"/>
      <c r="E54" s="195"/>
      <c r="F54" s="195"/>
      <c r="G54" s="195"/>
      <c r="H54" s="195"/>
      <c r="I54" s="195"/>
      <c r="J54" s="196"/>
      <c r="K54" s="195"/>
      <c r="L54" s="195"/>
      <c r="M54" s="195"/>
      <c r="N54" s="195"/>
      <c r="O54" s="195"/>
      <c r="P54" s="196"/>
    </row>
    <row r="55" spans="1:16" s="197" customFormat="1">
      <c r="A55" s="194" t="s">
        <v>221</v>
      </c>
      <c r="B55" s="194"/>
      <c r="C55" s="195"/>
      <c r="D55" s="195"/>
      <c r="E55" s="195"/>
      <c r="F55" s="195"/>
      <c r="G55" s="195"/>
      <c r="H55" s="195"/>
      <c r="I55" s="195"/>
      <c r="J55" s="196"/>
      <c r="K55" s="195"/>
      <c r="L55" s="195"/>
      <c r="M55" s="195"/>
      <c r="N55" s="195"/>
      <c r="O55" s="195"/>
      <c r="P55" s="196"/>
    </row>
    <row r="56" spans="1:16" s="197" customFormat="1">
      <c r="A56" s="194" t="s">
        <v>228</v>
      </c>
      <c r="B56" s="194"/>
      <c r="C56" s="195">
        <f>+C48</f>
        <v>25460.057559949302</v>
      </c>
      <c r="D56" s="195">
        <f t="shared" ref="D56:I56" si="23">+D48</f>
        <v>25460.057559949302</v>
      </c>
      <c r="E56" s="195">
        <f t="shared" si="23"/>
        <v>25460.057559949302</v>
      </c>
      <c r="F56" s="195">
        <f t="shared" si="23"/>
        <v>25460.057559949302</v>
      </c>
      <c r="G56" s="195">
        <f t="shared" si="23"/>
        <v>25460.057559949302</v>
      </c>
      <c r="H56" s="195">
        <f t="shared" si="23"/>
        <v>25460.057559949302</v>
      </c>
      <c r="I56" s="195">
        <f t="shared" si="23"/>
        <v>25460.057559949302</v>
      </c>
      <c r="J56" s="196">
        <v>1.75605538651146E-4</v>
      </c>
      <c r="K56" s="195">
        <f>+I56</f>
        <v>25460.057559949302</v>
      </c>
      <c r="L56" s="195">
        <f>+K56</f>
        <v>25460.057559949302</v>
      </c>
      <c r="M56" s="195">
        <f>+L56</f>
        <v>25460.057559949302</v>
      </c>
      <c r="N56" s="195">
        <f>+M56</f>
        <v>25460.057559949302</v>
      </c>
      <c r="O56" s="195">
        <f>+N56</f>
        <v>25460.057559949302</v>
      </c>
      <c r="P56" s="196" t="e">
        <f>+#REF!</f>
        <v>#REF!</v>
      </c>
    </row>
    <row r="57" spans="1:16" s="197" customFormat="1">
      <c r="A57" s="194" t="s">
        <v>222</v>
      </c>
      <c r="B57" s="194"/>
      <c r="C57" s="195">
        <f>+C56</f>
        <v>25460.057559949302</v>
      </c>
      <c r="D57" s="195">
        <f t="shared" ref="D57:I57" si="24">+D56</f>
        <v>25460.057559949302</v>
      </c>
      <c r="E57" s="195">
        <f t="shared" si="24"/>
        <v>25460.057559949302</v>
      </c>
      <c r="F57" s="195">
        <f t="shared" si="24"/>
        <v>25460.057559949302</v>
      </c>
      <c r="G57" s="195">
        <f t="shared" si="24"/>
        <v>25460.057559949302</v>
      </c>
      <c r="H57" s="195">
        <f t="shared" si="24"/>
        <v>25460.057559949302</v>
      </c>
      <c r="I57" s="195">
        <f t="shared" si="24"/>
        <v>25460.057559949302</v>
      </c>
      <c r="J57" s="196">
        <v>1.75605538651146E-4</v>
      </c>
      <c r="K57" s="195">
        <f t="shared" ref="K57:P57" si="25">+K56</f>
        <v>25460.057559949302</v>
      </c>
      <c r="L57" s="195">
        <f t="shared" si="25"/>
        <v>25460.057559949302</v>
      </c>
      <c r="M57" s="195">
        <f t="shared" si="25"/>
        <v>25460.057559949302</v>
      </c>
      <c r="N57" s="195">
        <f t="shared" si="25"/>
        <v>25460.057559949302</v>
      </c>
      <c r="O57" s="195">
        <f t="shared" si="25"/>
        <v>25460.057559949302</v>
      </c>
      <c r="P57" s="196" t="e">
        <f t="shared" si="25"/>
        <v>#REF!</v>
      </c>
    </row>
    <row r="58" spans="1:16" s="197" customFormat="1">
      <c r="A58" s="194" t="s">
        <v>220</v>
      </c>
      <c r="B58" s="194"/>
      <c r="C58" s="195"/>
      <c r="D58" s="195"/>
      <c r="E58" s="195"/>
      <c r="F58" s="195"/>
      <c r="G58" s="195"/>
      <c r="H58" s="195"/>
      <c r="I58" s="195"/>
      <c r="J58" s="196"/>
      <c r="K58" s="195"/>
      <c r="L58" s="195"/>
      <c r="M58" s="195"/>
      <c r="N58" s="195"/>
      <c r="O58" s="195"/>
      <c r="P58" s="196"/>
    </row>
    <row r="59" spans="1:16" s="197" customFormat="1">
      <c r="A59" s="194" t="s">
        <v>223</v>
      </c>
      <c r="B59" s="194"/>
      <c r="C59" s="195"/>
      <c r="D59" s="195"/>
      <c r="E59" s="195"/>
      <c r="F59" s="195"/>
      <c r="G59" s="195"/>
      <c r="H59" s="195"/>
      <c r="I59" s="195"/>
      <c r="J59" s="196"/>
      <c r="K59" s="195"/>
      <c r="L59" s="195"/>
      <c r="M59" s="195"/>
      <c r="N59" s="195"/>
      <c r="O59" s="195"/>
      <c r="P59" s="196"/>
    </row>
    <row r="60" spans="1:16" s="197" customFormat="1">
      <c r="A60" s="194" t="s">
        <v>228</v>
      </c>
      <c r="B60" s="194"/>
      <c r="C60" s="198">
        <f>C57*($C$92/12)</f>
        <v>74.470668362851711</v>
      </c>
      <c r="D60" s="198">
        <f>C60+(D57*($C$92/12))</f>
        <v>148.94133672570342</v>
      </c>
      <c r="E60" s="198">
        <f t="shared" ref="E60:O60" si="26">D60+(E57*($C$92/12))</f>
        <v>223.41200508855513</v>
      </c>
      <c r="F60" s="198">
        <f t="shared" si="26"/>
        <v>297.88267345140684</v>
      </c>
      <c r="G60" s="198">
        <f t="shared" si="26"/>
        <v>372.35334181425856</v>
      </c>
      <c r="H60" s="198">
        <f t="shared" si="26"/>
        <v>446.82401017711027</v>
      </c>
      <c r="I60" s="198">
        <f t="shared" si="26"/>
        <v>521.29467853996198</v>
      </c>
      <c r="J60" s="199">
        <v>2.0860113701871502E-6</v>
      </c>
      <c r="K60" s="198">
        <f>I60+(K57*($C$92/12))</f>
        <v>595.76534690281369</v>
      </c>
      <c r="L60" s="198">
        <f t="shared" si="26"/>
        <v>670.2360152656654</v>
      </c>
      <c r="M60" s="198">
        <f t="shared" si="26"/>
        <v>744.70668362851711</v>
      </c>
      <c r="N60" s="198">
        <f t="shared" si="26"/>
        <v>819.17735199136882</v>
      </c>
      <c r="O60" s="198">
        <f t="shared" si="26"/>
        <v>893.64802035422053</v>
      </c>
      <c r="P60" s="196" t="e">
        <f>#REF!+P57*(3.33%/12)</f>
        <v>#REF!</v>
      </c>
    </row>
    <row r="61" spans="1:16" s="197" customFormat="1">
      <c r="A61" s="194" t="s">
        <v>222</v>
      </c>
      <c r="B61" s="194"/>
      <c r="C61" s="198">
        <f>+C60</f>
        <v>74.470668362851711</v>
      </c>
      <c r="D61" s="198">
        <f t="shared" ref="D61:I61" si="27">+D60</f>
        <v>148.94133672570342</v>
      </c>
      <c r="E61" s="198">
        <f t="shared" si="27"/>
        <v>223.41200508855513</v>
      </c>
      <c r="F61" s="198">
        <f t="shared" si="27"/>
        <v>297.88267345140684</v>
      </c>
      <c r="G61" s="198">
        <f t="shared" si="27"/>
        <v>372.35334181425856</v>
      </c>
      <c r="H61" s="198">
        <f t="shared" si="27"/>
        <v>446.82401017711027</v>
      </c>
      <c r="I61" s="198">
        <f t="shared" si="27"/>
        <v>521.29467853996198</v>
      </c>
      <c r="J61" s="199">
        <v>2.0860113701871502E-6</v>
      </c>
      <c r="K61" s="198">
        <f t="shared" ref="K61:P61" si="28">+K60</f>
        <v>595.76534690281369</v>
      </c>
      <c r="L61" s="198">
        <f t="shared" si="28"/>
        <v>670.2360152656654</v>
      </c>
      <c r="M61" s="198">
        <f t="shared" si="28"/>
        <v>744.70668362851711</v>
      </c>
      <c r="N61" s="198">
        <f t="shared" si="28"/>
        <v>819.17735199136882</v>
      </c>
      <c r="O61" s="198">
        <f t="shared" si="28"/>
        <v>893.64802035422053</v>
      </c>
      <c r="P61" s="196" t="e">
        <f t="shared" si="28"/>
        <v>#REF!</v>
      </c>
    </row>
    <row r="62" spans="1:16" s="197" customFormat="1">
      <c r="A62" s="194"/>
      <c r="B62" s="194"/>
      <c r="C62" s="195"/>
      <c r="D62" s="200"/>
      <c r="E62" s="200"/>
      <c r="F62" s="200"/>
      <c r="G62" s="195"/>
      <c r="H62" s="195"/>
      <c r="I62" s="195"/>
      <c r="J62" s="196"/>
      <c r="K62" s="195"/>
      <c r="L62" s="195"/>
      <c r="M62" s="195"/>
      <c r="N62" s="195"/>
      <c r="O62" s="195"/>
      <c r="P62" s="196"/>
    </row>
    <row r="63" spans="1:16" s="197" customFormat="1">
      <c r="A63" s="194" t="s">
        <v>225</v>
      </c>
      <c r="B63" s="194"/>
      <c r="C63" s="195"/>
      <c r="D63" s="195"/>
      <c r="E63" s="195"/>
      <c r="F63" s="195"/>
      <c r="G63" s="195"/>
      <c r="H63" s="195"/>
      <c r="I63" s="195"/>
      <c r="J63" s="196"/>
      <c r="K63" s="195"/>
      <c r="L63" s="195"/>
      <c r="M63" s="195"/>
      <c r="N63" s="195"/>
      <c r="O63" s="195"/>
      <c r="P63" s="196"/>
    </row>
    <row r="64" spans="1:16" s="197" customFormat="1">
      <c r="A64" s="194" t="s">
        <v>228</v>
      </c>
      <c r="B64" s="194"/>
      <c r="C64" s="195">
        <f>+C56-C60</f>
        <v>25385.586891586452</v>
      </c>
      <c r="D64" s="195">
        <f t="shared" ref="D64:I64" si="29">+D56-D60</f>
        <v>25311.116223223598</v>
      </c>
      <c r="E64" s="195">
        <f t="shared" si="29"/>
        <v>25236.645554860748</v>
      </c>
      <c r="F64" s="195">
        <f t="shared" si="29"/>
        <v>25162.174886497894</v>
      </c>
      <c r="G64" s="195">
        <f t="shared" si="29"/>
        <v>25087.704218135044</v>
      </c>
      <c r="H64" s="195">
        <f t="shared" si="29"/>
        <v>25013.233549772191</v>
      </c>
      <c r="I64" s="195">
        <f t="shared" si="29"/>
        <v>24938.76288140934</v>
      </c>
      <c r="J64" s="196">
        <v>1.7351952728095901E-4</v>
      </c>
      <c r="K64" s="195">
        <f>+K56-K60</f>
        <v>24864.292213046487</v>
      </c>
      <c r="L64" s="195">
        <f>+L56-L60</f>
        <v>24789.821544683637</v>
      </c>
      <c r="M64" s="195">
        <f>+M56-M60</f>
        <v>24715.350876320786</v>
      </c>
      <c r="N64" s="195">
        <f>+N56-N60</f>
        <v>24640.880207957933</v>
      </c>
      <c r="O64" s="195">
        <f>+O56-O60</f>
        <v>24566.409539595083</v>
      </c>
      <c r="P64" s="196">
        <v>946264.78868266603</v>
      </c>
    </row>
    <row r="65" spans="1:16" s="197" customFormat="1">
      <c r="A65" s="194" t="s">
        <v>218</v>
      </c>
      <c r="B65" s="194"/>
      <c r="C65" s="195">
        <f>+C64</f>
        <v>25385.586891586452</v>
      </c>
      <c r="D65" s="195">
        <f t="shared" ref="D65:I65" si="30">+D64</f>
        <v>25311.116223223598</v>
      </c>
      <c r="E65" s="195">
        <f t="shared" si="30"/>
        <v>25236.645554860748</v>
      </c>
      <c r="F65" s="195">
        <f t="shared" si="30"/>
        <v>25162.174886497894</v>
      </c>
      <c r="G65" s="195">
        <f t="shared" si="30"/>
        <v>25087.704218135044</v>
      </c>
      <c r="H65" s="195">
        <f t="shared" si="30"/>
        <v>25013.233549772191</v>
      </c>
      <c r="I65" s="195">
        <f t="shared" si="30"/>
        <v>24938.76288140934</v>
      </c>
      <c r="J65" s="196">
        <v>1.7351952728095901E-4</v>
      </c>
      <c r="K65" s="195">
        <f>+K64</f>
        <v>24864.292213046487</v>
      </c>
      <c r="L65" s="195">
        <f>+L64</f>
        <v>24789.821544683637</v>
      </c>
      <c r="M65" s="195">
        <f>+M64</f>
        <v>24715.350876320786</v>
      </c>
      <c r="N65" s="195">
        <f>+N64</f>
        <v>24640.880207957933</v>
      </c>
      <c r="O65" s="195">
        <f>+O64</f>
        <v>24566.409539595083</v>
      </c>
      <c r="P65" s="196">
        <v>946264.78868266603</v>
      </c>
    </row>
    <row r="66" spans="1:16">
      <c r="A66" s="165"/>
      <c r="B66" s="165"/>
      <c r="C66" s="166"/>
      <c r="D66" s="166"/>
      <c r="E66" s="166"/>
      <c r="F66" s="166"/>
      <c r="G66" s="166"/>
      <c r="H66" s="166"/>
      <c r="I66" s="166"/>
      <c r="J66" s="167"/>
      <c r="K66" s="166"/>
      <c r="L66" s="166"/>
      <c r="M66" s="166"/>
      <c r="N66" s="166"/>
      <c r="O66" s="166"/>
      <c r="P66" s="167"/>
    </row>
    <row r="67" spans="1:16">
      <c r="A67" s="201" t="s">
        <v>216</v>
      </c>
      <c r="B67" s="201"/>
      <c r="C67" s="166"/>
      <c r="D67" s="166"/>
      <c r="E67" s="166"/>
      <c r="F67" s="166"/>
      <c r="G67" s="166"/>
      <c r="H67" s="166"/>
      <c r="I67" s="166"/>
      <c r="J67" s="167"/>
      <c r="K67" s="166"/>
      <c r="L67" s="166"/>
      <c r="M67" s="166"/>
      <c r="N67" s="166"/>
      <c r="O67" s="166"/>
      <c r="P67" s="167"/>
    </row>
    <row r="68" spans="1:16" s="204" customFormat="1" ht="15.6">
      <c r="A68" s="201" t="s">
        <v>229</v>
      </c>
      <c r="B68" s="201"/>
      <c r="C68" s="202">
        <f>+C7+C28+C48</f>
        <v>1229608.5131590602</v>
      </c>
      <c r="D68" s="202">
        <f t="shared" ref="D68:O69" si="31">+D7+D28+D48</f>
        <v>1229658.99815906</v>
      </c>
      <c r="E68" s="202">
        <f t="shared" si="31"/>
        <v>1229658.99815906</v>
      </c>
      <c r="F68" s="202">
        <f t="shared" si="31"/>
        <v>1229658.99815906</v>
      </c>
      <c r="G68" s="202">
        <f t="shared" si="31"/>
        <v>1229658.99815906</v>
      </c>
      <c r="H68" s="202">
        <f t="shared" si="31"/>
        <v>1229658.99815906</v>
      </c>
      <c r="I68" s="202">
        <f t="shared" si="31"/>
        <v>1229658.99815906</v>
      </c>
      <c r="J68" s="202">
        <f t="shared" si="31"/>
        <v>82486.113091248306</v>
      </c>
      <c r="K68" s="202">
        <f t="shared" si="31"/>
        <v>1229658.99815906</v>
      </c>
      <c r="L68" s="202">
        <f t="shared" si="31"/>
        <v>1229658.99815906</v>
      </c>
      <c r="M68" s="202">
        <f t="shared" si="31"/>
        <v>1229658.99815906</v>
      </c>
      <c r="N68" s="202">
        <f t="shared" si="31"/>
        <v>1229658.99815906</v>
      </c>
      <c r="O68" s="202">
        <f t="shared" si="31"/>
        <v>1229658.99815906</v>
      </c>
      <c r="P68" s="203" t="e">
        <f>+P7+P28</f>
        <v>#REF!</v>
      </c>
    </row>
    <row r="69" spans="1:16" s="204" customFormat="1" ht="15.6">
      <c r="A69" s="201" t="s">
        <v>218</v>
      </c>
      <c r="B69" s="201"/>
      <c r="C69" s="202">
        <f>+C8+C29+C49</f>
        <v>1229608.5131590602</v>
      </c>
      <c r="D69" s="202">
        <f t="shared" si="31"/>
        <v>1229658.99815906</v>
      </c>
      <c r="E69" s="202">
        <f t="shared" si="31"/>
        <v>1229658.99815906</v>
      </c>
      <c r="F69" s="202">
        <f t="shared" si="31"/>
        <v>1229658.99815906</v>
      </c>
      <c r="G69" s="202">
        <f t="shared" si="31"/>
        <v>1229658.99815906</v>
      </c>
      <c r="H69" s="202">
        <f t="shared" si="31"/>
        <v>1229658.99815906</v>
      </c>
      <c r="I69" s="202">
        <f t="shared" si="31"/>
        <v>1229658.99815906</v>
      </c>
      <c r="J69" s="202">
        <f t="shared" si="31"/>
        <v>2.6340830797671962E-4</v>
      </c>
      <c r="K69" s="202">
        <f t="shared" si="31"/>
        <v>1229658.99815906</v>
      </c>
      <c r="L69" s="202">
        <f t="shared" si="31"/>
        <v>1229658.99815906</v>
      </c>
      <c r="M69" s="202">
        <f t="shared" si="31"/>
        <v>1229658.99815906</v>
      </c>
      <c r="N69" s="202">
        <f t="shared" si="31"/>
        <v>1229658.99815906</v>
      </c>
      <c r="O69" s="202">
        <f t="shared" si="31"/>
        <v>1229658.99815906</v>
      </c>
      <c r="P69" s="203" t="e">
        <f>+P8+P29</f>
        <v>#REF!</v>
      </c>
    </row>
    <row r="70" spans="1:16">
      <c r="A70" s="201"/>
      <c r="B70" s="201"/>
      <c r="D70" s="166"/>
      <c r="E70" s="166"/>
      <c r="F70" s="166"/>
      <c r="G70" s="166"/>
      <c r="H70" s="166"/>
      <c r="I70" s="166"/>
      <c r="J70" s="167"/>
      <c r="K70" s="166"/>
      <c r="L70" s="166"/>
      <c r="M70" s="166"/>
      <c r="N70" s="166"/>
      <c r="O70" s="166"/>
      <c r="P70" s="167"/>
    </row>
    <row r="71" spans="1:16">
      <c r="A71" s="201" t="s">
        <v>219</v>
      </c>
      <c r="B71" s="201"/>
      <c r="C71" s="166"/>
      <c r="D71" s="166"/>
      <c r="E71" s="166"/>
      <c r="F71" s="166"/>
      <c r="G71" s="166"/>
      <c r="H71" s="166"/>
      <c r="I71" s="166"/>
      <c r="J71" s="167"/>
      <c r="K71" s="166"/>
      <c r="L71" s="166"/>
      <c r="M71" s="166"/>
      <c r="N71" s="166"/>
      <c r="O71" s="166"/>
      <c r="P71" s="167"/>
    </row>
    <row r="72" spans="1:16">
      <c r="A72" s="201" t="s">
        <v>229</v>
      </c>
      <c r="B72" s="201"/>
      <c r="C72" s="166"/>
      <c r="D72" s="166"/>
      <c r="E72" s="166"/>
      <c r="F72" s="166"/>
      <c r="G72" s="166"/>
      <c r="H72" s="166"/>
      <c r="I72" s="166"/>
      <c r="J72" s="167"/>
      <c r="K72" s="166"/>
      <c r="L72" s="166"/>
      <c r="M72" s="166"/>
      <c r="N72" s="166"/>
      <c r="O72" s="166"/>
      <c r="P72" s="167"/>
    </row>
    <row r="73" spans="1:16">
      <c r="A73" s="201" t="s">
        <v>218</v>
      </c>
      <c r="B73" s="201"/>
      <c r="C73" s="166"/>
      <c r="D73" s="166"/>
      <c r="E73" s="166"/>
      <c r="F73" s="166"/>
      <c r="G73" s="166"/>
      <c r="H73" s="166"/>
      <c r="I73" s="166"/>
      <c r="J73" s="167"/>
      <c r="K73" s="166"/>
      <c r="L73" s="166"/>
      <c r="M73" s="166"/>
      <c r="N73" s="166"/>
      <c r="O73" s="166"/>
      <c r="P73" s="167"/>
    </row>
    <row r="74" spans="1:16">
      <c r="A74" s="201" t="s">
        <v>220</v>
      </c>
      <c r="B74" s="201"/>
      <c r="C74" s="166"/>
      <c r="D74" s="166"/>
      <c r="E74" s="166"/>
      <c r="F74" s="166"/>
      <c r="G74" s="166"/>
      <c r="H74" s="166"/>
      <c r="I74" s="166"/>
      <c r="J74" s="167"/>
      <c r="K74" s="166"/>
      <c r="L74" s="166"/>
      <c r="M74" s="166"/>
      <c r="N74" s="166"/>
      <c r="O74" s="166"/>
      <c r="P74" s="167"/>
    </row>
    <row r="75" spans="1:16">
      <c r="A75" s="201" t="s">
        <v>221</v>
      </c>
      <c r="B75" s="201"/>
      <c r="C75" s="166"/>
      <c r="D75" s="166"/>
      <c r="E75" s="166"/>
      <c r="F75" s="166"/>
      <c r="G75" s="166"/>
      <c r="H75" s="166"/>
      <c r="I75" s="166"/>
      <c r="J75" s="167"/>
      <c r="K75" s="166"/>
      <c r="L75" s="166"/>
      <c r="M75" s="166"/>
      <c r="N75" s="166"/>
      <c r="O75" s="166"/>
      <c r="P75" s="167"/>
    </row>
    <row r="76" spans="1:16">
      <c r="A76" s="201" t="s">
        <v>229</v>
      </c>
      <c r="B76" s="201"/>
      <c r="C76" s="166">
        <f>+C15+C36+C56</f>
        <v>1229608.5131590602</v>
      </c>
      <c r="D76" s="166">
        <f t="shared" ref="D76:O77" si="32">+D15+D36+D56</f>
        <v>1229658.99815906</v>
      </c>
      <c r="E76" s="166">
        <f t="shared" si="32"/>
        <v>1229658.99815906</v>
      </c>
      <c r="F76" s="166">
        <f t="shared" si="32"/>
        <v>1229658.99815906</v>
      </c>
      <c r="G76" s="166">
        <f t="shared" si="32"/>
        <v>1229658.99815906</v>
      </c>
      <c r="H76" s="166">
        <f t="shared" si="32"/>
        <v>1229658.99815906</v>
      </c>
      <c r="I76" s="166">
        <f t="shared" si="32"/>
        <v>1229658.99815906</v>
      </c>
      <c r="J76" s="166">
        <f t="shared" si="32"/>
        <v>5.2681661595343804E-4</v>
      </c>
      <c r="K76" s="166">
        <f t="shared" si="32"/>
        <v>1229658.99815906</v>
      </c>
      <c r="L76" s="166">
        <f t="shared" si="32"/>
        <v>1229658.99815906</v>
      </c>
      <c r="M76" s="166">
        <f t="shared" si="32"/>
        <v>1229658.99815906</v>
      </c>
      <c r="N76" s="166">
        <f t="shared" si="32"/>
        <v>1229658.99815906</v>
      </c>
      <c r="O76" s="166">
        <f t="shared" si="32"/>
        <v>1229658.99815906</v>
      </c>
      <c r="P76" s="167" t="e">
        <f>+P15+P36</f>
        <v>#REF!</v>
      </c>
    </row>
    <row r="77" spans="1:16">
      <c r="A77" s="201" t="s">
        <v>222</v>
      </c>
      <c r="B77" s="201"/>
      <c r="C77" s="166">
        <f>+C16+C37+C57</f>
        <v>1229608.5131590602</v>
      </c>
      <c r="D77" s="166">
        <f t="shared" si="32"/>
        <v>1229658.99815906</v>
      </c>
      <c r="E77" s="166">
        <f t="shared" si="32"/>
        <v>1229658.99815906</v>
      </c>
      <c r="F77" s="166">
        <f t="shared" si="32"/>
        <v>1229658.99815906</v>
      </c>
      <c r="G77" s="166">
        <f t="shared" si="32"/>
        <v>1229658.99815906</v>
      </c>
      <c r="H77" s="166">
        <f t="shared" si="32"/>
        <v>1229658.99815906</v>
      </c>
      <c r="I77" s="166">
        <f t="shared" si="32"/>
        <v>1229658.99815906</v>
      </c>
      <c r="J77" s="166">
        <f t="shared" si="32"/>
        <v>5.2681661595343804E-4</v>
      </c>
      <c r="K77" s="166">
        <f t="shared" si="32"/>
        <v>1229658.99815906</v>
      </c>
      <c r="L77" s="166">
        <f t="shared" si="32"/>
        <v>1229658.99815906</v>
      </c>
      <c r="M77" s="166">
        <f t="shared" si="32"/>
        <v>1229658.99815906</v>
      </c>
      <c r="N77" s="166">
        <f t="shared" si="32"/>
        <v>1229658.99815906</v>
      </c>
      <c r="O77" s="166">
        <f t="shared" si="32"/>
        <v>1229658.99815906</v>
      </c>
      <c r="P77" s="167" t="e">
        <f>+P16+P37</f>
        <v>#REF!</v>
      </c>
    </row>
    <row r="78" spans="1:16">
      <c r="A78" s="201" t="s">
        <v>220</v>
      </c>
      <c r="B78" s="201"/>
      <c r="C78" s="166"/>
      <c r="D78" s="166"/>
      <c r="E78" s="166"/>
      <c r="F78" s="166"/>
      <c r="G78" s="166"/>
      <c r="H78" s="166"/>
      <c r="I78" s="166"/>
      <c r="J78" s="167"/>
      <c r="K78" s="166"/>
      <c r="L78" s="166"/>
      <c r="M78" s="166"/>
      <c r="N78" s="166"/>
      <c r="O78" s="166"/>
      <c r="P78" s="167"/>
    </row>
    <row r="79" spans="1:16">
      <c r="A79" s="201" t="s">
        <v>223</v>
      </c>
      <c r="B79" s="201"/>
      <c r="C79" s="166"/>
      <c r="D79" s="166"/>
      <c r="E79" s="166"/>
      <c r="F79" s="166"/>
      <c r="G79" s="166"/>
      <c r="H79" s="166"/>
      <c r="I79" s="166"/>
      <c r="J79" s="167"/>
      <c r="K79" s="166"/>
      <c r="L79" s="166"/>
      <c r="M79" s="166"/>
      <c r="N79" s="166"/>
      <c r="O79" s="166"/>
      <c r="P79" s="167"/>
    </row>
    <row r="80" spans="1:16">
      <c r="A80" s="201" t="s">
        <v>230</v>
      </c>
      <c r="B80" s="201"/>
      <c r="C80" s="166">
        <f>+C19+C40+C60</f>
        <v>3624.1086062790109</v>
      </c>
      <c r="D80" s="166">
        <f t="shared" ref="D80:P81" si="33">+D19+D40+D60</f>
        <v>7248.2960735778288</v>
      </c>
      <c r="E80" s="166">
        <f t="shared" si="33"/>
        <v>10872.483540876648</v>
      </c>
      <c r="F80" s="166">
        <f t="shared" si="33"/>
        <v>14496.671008175468</v>
      </c>
      <c r="G80" s="166">
        <f t="shared" si="33"/>
        <v>18120.858475474284</v>
      </c>
      <c r="H80" s="166">
        <f t="shared" si="33"/>
        <v>21745.045942773108</v>
      </c>
      <c r="I80" s="166">
        <f t="shared" si="33"/>
        <v>25369.233410071924</v>
      </c>
      <c r="J80" s="166">
        <f t="shared" si="33"/>
        <v>6.2580341105614502E-6</v>
      </c>
      <c r="K80" s="166">
        <f t="shared" si="33"/>
        <v>28993.420877370743</v>
      </c>
      <c r="L80" s="166">
        <f t="shared" si="33"/>
        <v>32617.608344669563</v>
      </c>
      <c r="M80" s="166">
        <f t="shared" si="33"/>
        <v>36241.795811968375</v>
      </c>
      <c r="N80" s="166">
        <f t="shared" si="33"/>
        <v>39865.983279267202</v>
      </c>
      <c r="O80" s="166">
        <f t="shared" si="33"/>
        <v>43490.170746566022</v>
      </c>
      <c r="P80" s="166" t="e">
        <f t="shared" si="33"/>
        <v>#REF!</v>
      </c>
    </row>
    <row r="81" spans="1:16">
      <c r="A81" s="201" t="s">
        <v>222</v>
      </c>
      <c r="B81" s="201"/>
      <c r="C81" s="166">
        <f>+C20+C41+C61</f>
        <v>3624.1086062790109</v>
      </c>
      <c r="D81" s="166">
        <f t="shared" si="33"/>
        <v>7248.2960735778288</v>
      </c>
      <c r="E81" s="166">
        <f t="shared" si="33"/>
        <v>10872.483540876648</v>
      </c>
      <c r="F81" s="166">
        <f t="shared" si="33"/>
        <v>14496.671008175468</v>
      </c>
      <c r="G81" s="166">
        <f t="shared" si="33"/>
        <v>18120.858475474284</v>
      </c>
      <c r="H81" s="166">
        <f t="shared" si="33"/>
        <v>21745.045942773108</v>
      </c>
      <c r="I81" s="166">
        <f t="shared" si="33"/>
        <v>25369.233410071924</v>
      </c>
      <c r="J81" s="166">
        <f t="shared" si="33"/>
        <v>6.2580341105614502E-6</v>
      </c>
      <c r="K81" s="166">
        <f t="shared" si="33"/>
        <v>28993.420877370743</v>
      </c>
      <c r="L81" s="166">
        <f t="shared" si="33"/>
        <v>32617.608344669563</v>
      </c>
      <c r="M81" s="166">
        <f t="shared" si="33"/>
        <v>36241.795811968375</v>
      </c>
      <c r="N81" s="166">
        <f t="shared" si="33"/>
        <v>39865.983279267202</v>
      </c>
      <c r="O81" s="166">
        <f t="shared" si="33"/>
        <v>43490.170746566022</v>
      </c>
      <c r="P81" s="166" t="e">
        <f t="shared" si="33"/>
        <v>#REF!</v>
      </c>
    </row>
    <row r="82" spans="1:16">
      <c r="A82" s="201"/>
      <c r="B82" s="201"/>
      <c r="C82" s="166"/>
      <c r="D82" s="166"/>
      <c r="E82" s="166"/>
      <c r="F82" s="166"/>
      <c r="G82" s="166"/>
      <c r="H82" s="166"/>
      <c r="I82" s="166"/>
      <c r="J82" s="167"/>
      <c r="K82" s="166"/>
      <c r="L82" s="166"/>
      <c r="M82" s="166"/>
      <c r="N82" s="166"/>
      <c r="O82" s="166"/>
      <c r="P82" s="167"/>
    </row>
    <row r="83" spans="1:16">
      <c r="A83" s="201" t="s">
        <v>225</v>
      </c>
      <c r="B83" s="201"/>
      <c r="C83" s="166"/>
      <c r="D83" s="166"/>
      <c r="E83" s="166"/>
      <c r="F83" s="166"/>
      <c r="G83" s="166"/>
      <c r="H83" s="166"/>
      <c r="I83" s="166"/>
      <c r="J83" s="167"/>
      <c r="K83" s="166"/>
      <c r="L83" s="166"/>
      <c r="M83" s="166"/>
      <c r="N83" s="166"/>
      <c r="O83" s="166"/>
      <c r="P83" s="167"/>
    </row>
    <row r="84" spans="1:16">
      <c r="A84" s="201" t="s">
        <v>229</v>
      </c>
      <c r="B84" s="201"/>
      <c r="C84" s="166">
        <f>+C23+C44+C64</f>
        <v>1225984.404552781</v>
      </c>
      <c r="D84" s="166">
        <f t="shared" ref="D84:O85" si="34">+D23+D44+D64</f>
        <v>1222410.702085482</v>
      </c>
      <c r="E84" s="166">
        <f t="shared" si="34"/>
        <v>1218786.5146181835</v>
      </c>
      <c r="F84" s="166">
        <f t="shared" si="34"/>
        <v>1215162.3271508846</v>
      </c>
      <c r="G84" s="166">
        <f t="shared" si="34"/>
        <v>1211538.1396835856</v>
      </c>
      <c r="H84" s="166">
        <f t="shared" si="34"/>
        <v>1207913.9522162869</v>
      </c>
      <c r="I84" s="166">
        <f t="shared" si="34"/>
        <v>1204289.7647489882</v>
      </c>
      <c r="J84" s="166">
        <f t="shared" si="34"/>
        <v>5.2055858184287701E-4</v>
      </c>
      <c r="K84" s="166">
        <f t="shared" si="34"/>
        <v>1200665.5772816893</v>
      </c>
      <c r="L84" s="166">
        <f t="shared" si="34"/>
        <v>1197041.3898143903</v>
      </c>
      <c r="M84" s="166">
        <f t="shared" si="34"/>
        <v>1193417.2023470919</v>
      </c>
      <c r="N84" s="166">
        <f t="shared" si="34"/>
        <v>1189793.0148797927</v>
      </c>
      <c r="O84" s="166">
        <f t="shared" si="34"/>
        <v>1186168.827412494</v>
      </c>
      <c r="P84" s="167">
        <f>+P23+P44</f>
        <v>1892529.5773653321</v>
      </c>
    </row>
    <row r="85" spans="1:16">
      <c r="A85" s="201" t="s">
        <v>218</v>
      </c>
      <c r="B85" s="201"/>
      <c r="C85" s="166">
        <f>+C24+C45+C65</f>
        <v>1225984.404552781</v>
      </c>
      <c r="D85" s="166">
        <f t="shared" si="34"/>
        <v>1222410.702085482</v>
      </c>
      <c r="E85" s="166">
        <f t="shared" si="34"/>
        <v>1218786.5146181835</v>
      </c>
      <c r="F85" s="166">
        <f t="shared" si="34"/>
        <v>1215162.3271508846</v>
      </c>
      <c r="G85" s="166">
        <f t="shared" si="34"/>
        <v>1211538.1396835856</v>
      </c>
      <c r="H85" s="166">
        <f t="shared" si="34"/>
        <v>1207913.9522162869</v>
      </c>
      <c r="I85" s="166">
        <f t="shared" si="34"/>
        <v>1204289.7647489882</v>
      </c>
      <c r="J85" s="166">
        <f t="shared" si="34"/>
        <v>5.2055858184287701E-4</v>
      </c>
      <c r="K85" s="166">
        <f t="shared" si="34"/>
        <v>1200665.5772816893</v>
      </c>
      <c r="L85" s="166">
        <f t="shared" si="34"/>
        <v>1197041.3898143903</v>
      </c>
      <c r="M85" s="166">
        <f t="shared" si="34"/>
        <v>1193417.2023470919</v>
      </c>
      <c r="N85" s="166">
        <f t="shared" si="34"/>
        <v>1189793.0148797927</v>
      </c>
      <c r="O85" s="166">
        <f t="shared" si="34"/>
        <v>1186168.827412494</v>
      </c>
      <c r="P85" s="167">
        <f>+P24+P45</f>
        <v>1892529.5773653321</v>
      </c>
    </row>
    <row r="86" spans="1:16">
      <c r="A86" s="165"/>
      <c r="B86" s="165"/>
      <c r="C86" s="166"/>
      <c r="D86" s="166"/>
      <c r="E86" s="166"/>
      <c r="F86" s="166"/>
      <c r="G86" s="166"/>
      <c r="H86" s="166"/>
      <c r="I86" s="166"/>
      <c r="J86" s="167"/>
      <c r="K86" s="166"/>
      <c r="L86" s="166"/>
      <c r="M86" s="166"/>
      <c r="N86" s="166"/>
      <c r="O86" s="166"/>
      <c r="P86" s="167"/>
    </row>
    <row r="87" spans="1:16">
      <c r="A87" s="165"/>
      <c r="B87" s="165"/>
      <c r="C87" s="166"/>
      <c r="D87" s="166"/>
      <c r="E87" s="166"/>
      <c r="F87" s="166"/>
      <c r="G87" s="166"/>
      <c r="H87" s="166"/>
      <c r="I87" s="166"/>
      <c r="J87" s="167"/>
      <c r="K87" s="166"/>
      <c r="L87" s="166"/>
      <c r="M87" s="166"/>
      <c r="N87" s="166"/>
      <c r="O87" s="166"/>
      <c r="P87" s="167"/>
    </row>
    <row r="88" spans="1:16">
      <c r="A88" s="165"/>
      <c r="B88" s="165"/>
      <c r="C88" s="166"/>
      <c r="D88" s="166"/>
      <c r="E88" s="166"/>
      <c r="F88" s="166"/>
      <c r="G88" s="166"/>
      <c r="H88" s="166"/>
      <c r="I88" s="166"/>
      <c r="J88" s="167"/>
      <c r="K88" s="166"/>
      <c r="L88" s="166"/>
      <c r="M88" s="166"/>
      <c r="N88" s="166"/>
      <c r="O88" s="166"/>
      <c r="P88" s="167"/>
    </row>
    <row r="89" spans="1:16">
      <c r="A89" s="205" t="s">
        <v>231</v>
      </c>
      <c r="B89" s="206"/>
      <c r="C89" s="207">
        <v>3.6200000000000003E-2</v>
      </c>
      <c r="D89" s="166"/>
      <c r="E89" s="166"/>
      <c r="F89" s="166"/>
      <c r="G89" s="166"/>
      <c r="H89" s="166"/>
      <c r="I89" s="166"/>
      <c r="J89" s="167"/>
      <c r="K89" s="166"/>
      <c r="L89" s="166"/>
      <c r="M89" s="166"/>
      <c r="N89" s="166"/>
      <c r="O89" s="166"/>
      <c r="P89" s="167"/>
    </row>
    <row r="90" spans="1:16">
      <c r="A90" s="208" t="s">
        <v>232</v>
      </c>
      <c r="B90" s="209"/>
      <c r="C90" s="210">
        <v>1.7000000000000001E-2</v>
      </c>
      <c r="D90" s="166"/>
      <c r="E90" s="166"/>
      <c r="F90" s="166"/>
      <c r="G90" s="166"/>
      <c r="H90" s="166"/>
      <c r="I90" s="166"/>
      <c r="J90" s="167"/>
      <c r="K90" s="166"/>
      <c r="L90" s="166"/>
      <c r="M90" s="166"/>
      <c r="N90" s="166"/>
      <c r="O90" s="166"/>
      <c r="P90" s="167"/>
    </row>
    <row r="91" spans="1:16">
      <c r="A91" s="211" t="s">
        <v>101</v>
      </c>
      <c r="B91" s="212"/>
      <c r="C91" s="213">
        <v>2.9100000000000001E-2</v>
      </c>
      <c r="D91" s="214"/>
      <c r="E91" s="166"/>
      <c r="F91" s="166"/>
      <c r="G91" s="166"/>
      <c r="H91" s="166"/>
      <c r="I91" s="166"/>
      <c r="J91" s="167"/>
      <c r="K91" s="166"/>
      <c r="L91" s="166"/>
      <c r="M91" s="166"/>
      <c r="N91" s="166"/>
      <c r="O91" s="166"/>
      <c r="P91" s="167"/>
    </row>
    <row r="92" spans="1:16">
      <c r="A92" s="209" t="s">
        <v>233</v>
      </c>
      <c r="B92" s="209"/>
      <c r="C92" s="215">
        <v>3.5099999999999999E-2</v>
      </c>
      <c r="D92" s="166"/>
      <c r="E92" s="166"/>
      <c r="F92" s="166"/>
      <c r="G92" s="166"/>
      <c r="H92" s="166"/>
      <c r="I92" s="166"/>
      <c r="J92" s="167"/>
      <c r="K92" s="166"/>
      <c r="L92" s="166"/>
      <c r="M92" s="166"/>
      <c r="N92" s="166"/>
      <c r="O92" s="166"/>
      <c r="P92" s="167"/>
    </row>
    <row r="93" spans="1:16">
      <c r="A93" s="165"/>
      <c r="B93" s="165"/>
      <c r="C93" s="166"/>
      <c r="D93" s="166"/>
      <c r="E93" s="166"/>
      <c r="F93" s="166"/>
      <c r="G93" s="166"/>
      <c r="H93" s="166"/>
      <c r="I93" s="166"/>
      <c r="J93" s="167"/>
      <c r="K93" s="166"/>
      <c r="L93" s="166"/>
      <c r="M93" s="166"/>
      <c r="N93" s="166"/>
      <c r="O93" s="166"/>
      <c r="P93" s="167"/>
    </row>
    <row r="94" spans="1:16">
      <c r="A94" s="205" t="s">
        <v>232</v>
      </c>
      <c r="B94" s="206"/>
      <c r="C94" s="207">
        <v>0.85580000000000001</v>
      </c>
      <c r="D94" s="214"/>
    </row>
    <row r="95" spans="1:16">
      <c r="A95" s="211" t="s">
        <v>101</v>
      </c>
      <c r="B95" s="212"/>
      <c r="C95" s="213">
        <v>0.14419999999999999</v>
      </c>
      <c r="D95" s="214"/>
    </row>
    <row r="96" spans="1:16">
      <c r="A96" s="211" t="s">
        <v>41</v>
      </c>
      <c r="B96" s="212"/>
      <c r="C96" s="213">
        <f>SUM(C94:C95)</f>
        <v>1</v>
      </c>
    </row>
  </sheetData>
  <pageMargins left="0.25" right="0.25" top="0.75" bottom="0.75" header="0.3" footer="0.3"/>
  <pageSetup scale="56" fitToHeight="0" orientation="landscape" r:id="rId1"/>
  <rowBreaks count="1" manualBreakCount="1">
    <brk id="66" max="1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4D92A40E61341B4C36ECA080A6A1A" ma:contentTypeVersion="" ma:contentTypeDescription="Create a new document." ma:contentTypeScope="" ma:versionID="42e2278c63f226298d3062accf01b79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Comments xmlns="c85253b9-0a55-49a1-98ad-b5b6252d7079" xsi:nil="true"/>
    <Document_x0020_Type xmlns="c85253b9-0a55-49a1-98ad-b5b6252d7079">Question</Document_x0020_Type>
  </documentManagement>
</p:properties>
</file>

<file path=customXml/itemProps1.xml><?xml version="1.0" encoding="utf-8"?>
<ds:datastoreItem xmlns:ds="http://schemas.openxmlformats.org/officeDocument/2006/customXml" ds:itemID="{ADAE8C75-7F2A-4960-B99D-842F4DFAF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FD077B-2C41-43DD-A324-F005C4A61C43}">
  <ds:schemaRefs>
    <ds:schemaRef ds:uri="http://schemas.microsoft.com/sharepoint/v3/contenttype/forms"/>
  </ds:schemaRefs>
</ds:datastoreItem>
</file>

<file path=customXml/itemProps3.xml><?xml version="1.0" encoding="utf-8"?>
<ds:datastoreItem xmlns:ds="http://schemas.openxmlformats.org/officeDocument/2006/customXml" ds:itemID="{C111AF02-FCB5-4447-AD77-FC25D5AB528F}">
  <ds:schemaRefs>
    <ds:schemaRef ds:uri="http://schemas.openxmlformats.org/package/2006/metadata/core-properties"/>
    <ds:schemaRef ds:uri="http://www.w3.org/XML/1998/namespace"/>
    <ds:schemaRef ds:uri="c85253b9-0a55-49a1-98ad-b5b6252d7079"/>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Ident Adj Summary</vt:lpstr>
      <vt:lpstr>rev req</vt:lpstr>
      <vt:lpstr>EDR</vt:lpstr>
      <vt:lpstr>SJRPP Dism Df Cr</vt:lpstr>
      <vt:lpstr>Depreciation</vt:lpstr>
      <vt:lpstr>OCEC</vt:lpstr>
      <vt:lpstr>PIS and Depr Calc</vt:lpstr>
      <vt:lpstr>EDR!Atty_Review_Completed</vt:lpstr>
      <vt:lpstr>EDR!Case_Number</vt:lpstr>
      <vt:lpstr>EDR!Case_Title</vt:lpstr>
      <vt:lpstr>EDR!DataRequestNumber</vt:lpstr>
      <vt:lpstr>EDR!Date_Field1</vt:lpstr>
      <vt:lpstr>EDR!Discovery_Attorney</vt:lpstr>
      <vt:lpstr>EDR!Item_Data_Request_Type</vt:lpstr>
      <vt:lpstr>EDR!Primary_RAD_Analyst</vt:lpstr>
      <vt:lpstr>'PIS and Depr Calc'!Print_Area</vt:lpstr>
      <vt:lpstr>'rev req'!Print_Area</vt:lpstr>
      <vt:lpstr>'Ident Adj Summary'!Print_Titles</vt:lpstr>
      <vt:lpstr>'rev req'!Print_Titles</vt:lpstr>
      <vt:lpstr>EDR!Question</vt:lpstr>
      <vt:lpstr>EDR!Valid_Value_Field1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Fuentes, Elizabeth</dc:creator>
  <cp:lastModifiedBy>FPL_User</cp:lastModifiedBy>
  <cp:lastPrinted>2016-06-15T13:27:21Z</cp:lastPrinted>
  <dcterms:created xsi:type="dcterms:W3CDTF">2016-06-15T00:00:11Z</dcterms:created>
  <dcterms:modified xsi:type="dcterms:W3CDTF">2016-06-16T15:19:52Z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0x01010008C4D92A40E61341B4C36ECA080A6A1A</vt:lpwstr>
  </property>
</Properties>
</file>