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6012" windowWidth="19416" windowHeight="6072" tabRatio="977"/>
  </bookViews>
  <sheets>
    <sheet name="A2 Schedule" sheetId="4" r:id="rId1"/>
    <sheet name="A6 Schedule" sheetId="8" r:id="rId2"/>
    <sheet name="A6.1 Schedule" sheetId="9" r:id="rId3"/>
    <sheet name="A9 Schedule" sheetId="14" r:id="rId4"/>
    <sheet name="A9.1 Schedule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_ESY12">[2]ISFPLSUB!#REF!</definedName>
    <definedName name="________INP5">[1]SITRP!#REF!</definedName>
    <definedName name="_______DOC1">#REF!</definedName>
    <definedName name="_______DOC2">#REF!</definedName>
    <definedName name="_______PG1">#N/A</definedName>
    <definedName name="_______PG2">#N/A</definedName>
    <definedName name="_______PG3">#N/A</definedName>
    <definedName name="_______SCH1">#REF!</definedName>
    <definedName name="_______SCH2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SCH1">#REF!</definedName>
    <definedName name="______SCH2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'A2 Schedule'!$A:$B,'A2 Schedule'!$3:$9</definedName>
    <definedName name="_xlnm.Print_Titles" localSheetId="1">'A6 Schedule'!$A:$B,'A6 Schedule'!$3:$8</definedName>
    <definedName name="_xlnm.Print_Titles" localSheetId="2">'A6.1 Schedule'!$A:$B,'A6.1 Schedule'!$3:$8</definedName>
    <definedName name="_xlnm.Print_Titles" localSheetId="3">'A9 Schedule'!$A:$B,'A9 Schedule'!$3:$8</definedName>
    <definedName name="_xlnm.Print_Titles" localSheetId="4">'A9.1 Schedule'!$A:$B,'A9.1 Schedule'!$3:$8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G22" i="14" l="1"/>
  <c r="E22" i="14"/>
  <c r="G21" i="14"/>
  <c r="E21" i="14"/>
  <c r="G20" i="14"/>
  <c r="E20" i="14"/>
  <c r="G19" i="14"/>
  <c r="E19" i="14"/>
  <c r="G18" i="14"/>
  <c r="E18" i="14"/>
  <c r="G17" i="14"/>
  <c r="E17" i="14"/>
  <c r="G13" i="14"/>
  <c r="E13" i="14"/>
  <c r="G12" i="14"/>
  <c r="E12" i="14"/>
  <c r="G11" i="14"/>
  <c r="E11" i="14"/>
  <c r="G51" i="8"/>
  <c r="F51" i="8"/>
  <c r="G49" i="8"/>
  <c r="F49" i="8"/>
  <c r="G48" i="8"/>
  <c r="F48" i="8"/>
  <c r="G47" i="8"/>
  <c r="F47" i="8"/>
  <c r="G45" i="8"/>
  <c r="F45" i="8"/>
  <c r="G44" i="8"/>
  <c r="F44" i="8"/>
  <c r="G43" i="8"/>
  <c r="F43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1" i="8"/>
  <c r="F21" i="8"/>
  <c r="G20" i="8"/>
  <c r="F20" i="8"/>
  <c r="G19" i="8"/>
  <c r="F19" i="8"/>
  <c r="G15" i="8"/>
  <c r="F15" i="8"/>
  <c r="G13" i="8"/>
  <c r="F13" i="8"/>
  <c r="G12" i="8"/>
  <c r="F12" i="8"/>
  <c r="G11" i="8"/>
  <c r="F11" i="8"/>
  <c r="J69" i="4"/>
  <c r="I69" i="4"/>
  <c r="F69" i="4"/>
  <c r="E69" i="4"/>
  <c r="J68" i="4"/>
  <c r="I68" i="4"/>
  <c r="F68" i="4"/>
  <c r="E68" i="4"/>
  <c r="J67" i="4"/>
  <c r="I67" i="4"/>
  <c r="F67" i="4"/>
  <c r="E67" i="4"/>
  <c r="J66" i="4"/>
  <c r="I66" i="4"/>
  <c r="F66" i="4"/>
  <c r="E66" i="4"/>
  <c r="J65" i="4"/>
  <c r="I65" i="4"/>
  <c r="F65" i="4"/>
  <c r="E65" i="4"/>
  <c r="J64" i="4"/>
  <c r="I64" i="4"/>
  <c r="F64" i="4"/>
  <c r="E64" i="4"/>
  <c r="J63" i="4"/>
  <c r="I63" i="4"/>
  <c r="F63" i="4"/>
  <c r="E63" i="4"/>
  <c r="J62" i="4"/>
  <c r="I62" i="4"/>
  <c r="F62" i="4"/>
  <c r="E62" i="4"/>
  <c r="J61" i="4"/>
  <c r="I61" i="4"/>
  <c r="F61" i="4"/>
  <c r="E61" i="4"/>
  <c r="J60" i="4"/>
  <c r="I60" i="4"/>
  <c r="F60" i="4"/>
  <c r="E60" i="4"/>
  <c r="J57" i="4"/>
  <c r="I57" i="4"/>
  <c r="F57" i="4"/>
  <c r="E57" i="4"/>
  <c r="J56" i="4"/>
  <c r="I56" i="4"/>
  <c r="F56" i="4"/>
  <c r="E56" i="4"/>
  <c r="J55" i="4"/>
  <c r="I55" i="4"/>
  <c r="F55" i="4"/>
  <c r="E55" i="4"/>
  <c r="J54" i="4"/>
  <c r="I54" i="4"/>
  <c r="F54" i="4"/>
  <c r="E54" i="4"/>
  <c r="J53" i="4"/>
  <c r="I53" i="4"/>
  <c r="F53" i="4"/>
  <c r="E53" i="4"/>
  <c r="J52" i="4"/>
  <c r="I52" i="4"/>
  <c r="F52" i="4"/>
  <c r="E52" i="4"/>
  <c r="J51" i="4"/>
  <c r="I51" i="4"/>
  <c r="F51" i="4"/>
  <c r="E51" i="4"/>
  <c r="J50" i="4"/>
  <c r="I50" i="4"/>
  <c r="F50" i="4"/>
  <c r="E50" i="4"/>
  <c r="J49" i="4"/>
  <c r="I49" i="4"/>
  <c r="F49" i="4"/>
  <c r="E49" i="4"/>
  <c r="J48" i="4"/>
  <c r="I48" i="4"/>
  <c r="F48" i="4"/>
  <c r="E48" i="4"/>
  <c r="J47" i="4"/>
  <c r="I47" i="4"/>
  <c r="F47" i="4"/>
  <c r="E47" i="4"/>
  <c r="J46" i="4"/>
  <c r="I46" i="4"/>
  <c r="F46" i="4"/>
  <c r="E46" i="4"/>
  <c r="J44" i="4"/>
  <c r="I44" i="4"/>
  <c r="F44" i="4"/>
  <c r="E44" i="4"/>
  <c r="J41" i="4"/>
  <c r="I41" i="4"/>
  <c r="F41" i="4"/>
  <c r="E41" i="4"/>
  <c r="J38" i="4"/>
  <c r="I38" i="4"/>
  <c r="F38" i="4"/>
  <c r="E38" i="4"/>
  <c r="J37" i="4"/>
  <c r="I37" i="4"/>
  <c r="F37" i="4"/>
  <c r="E37" i="4"/>
  <c r="J36" i="4"/>
  <c r="I36" i="4"/>
  <c r="F36" i="4"/>
  <c r="E36" i="4"/>
  <c r="J35" i="4"/>
  <c r="I35" i="4"/>
  <c r="F35" i="4"/>
  <c r="E35" i="4"/>
  <c r="J34" i="4"/>
  <c r="I34" i="4"/>
  <c r="F34" i="4"/>
  <c r="E34" i="4"/>
  <c r="J33" i="4"/>
  <c r="I33" i="4"/>
  <c r="F33" i="4"/>
  <c r="E33" i="4"/>
  <c r="J30" i="4"/>
  <c r="I30" i="4"/>
  <c r="F30" i="4"/>
  <c r="E30" i="4"/>
  <c r="J29" i="4"/>
  <c r="I29" i="4"/>
  <c r="F29" i="4"/>
  <c r="E29" i="4"/>
  <c r="J28" i="4"/>
  <c r="I28" i="4"/>
  <c r="F28" i="4"/>
  <c r="E28" i="4"/>
  <c r="J27" i="4"/>
  <c r="I27" i="4"/>
  <c r="F27" i="4"/>
  <c r="E27" i="4"/>
  <c r="J26" i="4"/>
  <c r="I26" i="4"/>
  <c r="F26" i="4"/>
  <c r="E26" i="4"/>
  <c r="J24" i="4"/>
  <c r="I24" i="4"/>
  <c r="F24" i="4"/>
  <c r="E24" i="4"/>
  <c r="J23" i="4"/>
  <c r="I23" i="4"/>
  <c r="F23" i="4"/>
  <c r="E23" i="4"/>
  <c r="J22" i="4"/>
  <c r="I22" i="4"/>
  <c r="F22" i="4"/>
  <c r="E22" i="4"/>
  <c r="J21" i="4"/>
  <c r="I21" i="4"/>
  <c r="F21" i="4"/>
  <c r="E21" i="4"/>
  <c r="J19" i="4"/>
  <c r="I19" i="4"/>
  <c r="F19" i="4"/>
  <c r="E19" i="4"/>
  <c r="J18" i="4"/>
  <c r="I18" i="4"/>
  <c r="F18" i="4"/>
  <c r="E18" i="4"/>
  <c r="J17" i="4"/>
  <c r="I17" i="4"/>
  <c r="F17" i="4"/>
  <c r="E17" i="4"/>
  <c r="J16" i="4"/>
  <c r="I16" i="4"/>
  <c r="F16" i="4"/>
  <c r="E16" i="4"/>
  <c r="J15" i="4"/>
  <c r="I15" i="4"/>
  <c r="F15" i="4"/>
  <c r="E15" i="4"/>
  <c r="J14" i="4"/>
  <c r="I14" i="4"/>
  <c r="F14" i="4"/>
  <c r="E14" i="4"/>
  <c r="J13" i="4"/>
  <c r="I13" i="4"/>
  <c r="F13" i="4"/>
  <c r="E13" i="4"/>
  <c r="J12" i="4"/>
  <c r="I12" i="4"/>
  <c r="F12" i="4"/>
  <c r="E12" i="4"/>
  <c r="J11" i="4"/>
  <c r="I11" i="4"/>
  <c r="F11" i="4"/>
  <c r="E11" i="4"/>
</calcChain>
</file>

<file path=xl/sharedStrings.xml><?xml version="1.0" encoding="utf-8"?>
<sst xmlns="http://schemas.openxmlformats.org/spreadsheetml/2006/main" count="596" uniqueCount="196">
  <si>
    <t>(1)</t>
  </si>
  <si>
    <t>(2)</t>
  </si>
  <si>
    <t>(3)</t>
  </si>
  <si>
    <t>(4)</t>
  </si>
  <si>
    <t>(5)</t>
  </si>
  <si>
    <t>(6)</t>
  </si>
  <si>
    <t>(7)</t>
  </si>
  <si>
    <t>Line No.</t>
  </si>
  <si>
    <t>Total KWH Purchased (000)</t>
  </si>
  <si>
    <t>Transaction Cost (cents/KWH)</t>
  </si>
  <si>
    <t>Total $ for Fuel Adj (Col(2) * Col(3))</t>
  </si>
  <si>
    <t>Cost if Generated (cents/KWH)</t>
  </si>
  <si>
    <t>Cost if Generated ($) (Col(2) * Col(5))</t>
  </si>
  <si>
    <t>Fuel Savings ($) (Col(6) -- Col(4))</t>
  </si>
  <si>
    <t>1</t>
  </si>
  <si>
    <t>Actual</t>
  </si>
  <si>
    <t>2</t>
  </si>
  <si>
    <t>Economy</t>
  </si>
  <si>
    <t>3</t>
  </si>
  <si>
    <t>EDF Trading North America, LLC. OS</t>
  </si>
  <si>
    <t>4</t>
  </si>
  <si>
    <t>Exelon Generation Company, LLC. OS</t>
  </si>
  <si>
    <t>5</t>
  </si>
  <si>
    <t>Oglethorpe Power Corporation OS</t>
  </si>
  <si>
    <t>6</t>
  </si>
  <si>
    <t>Southern Company Services, Inc. OS</t>
  </si>
  <si>
    <t>7</t>
  </si>
  <si>
    <t>8</t>
  </si>
  <si>
    <t>9</t>
  </si>
  <si>
    <t>(8)</t>
  </si>
  <si>
    <t>(9)</t>
  </si>
  <si>
    <t>Estimated</t>
  </si>
  <si>
    <t>Nuclear Fuel Disposal Costs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</si>
  <si>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</si>
  <si>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</si>
  <si>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</si>
  <si>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</si>
  <si>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</si>
  <si>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</si>
  <si>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</si>
  <si>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</si>
  <si>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</si>
  <si>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</si>
  <si>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</si>
  <si>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</si>
  <si>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</si>
  <si>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</si>
  <si>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</si>
  <si>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</si>
  <si>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</si>
  <si>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</si>
  <si>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</si>
  <si>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</si>
  <si>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</si>
  <si>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</si>
  <si>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</si>
  <si>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</si>
  <si>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</si>
  <si>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</si>
  <si>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</si>
  <si>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</si>
  <si>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</si>
  <si>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t>FOR THE MONTH OF:  December 2013</t>
  </si>
  <si>
    <t>Current Month</t>
  </si>
  <si>
    <t>Year To Date</t>
  </si>
  <si>
    <t>Estimate</t>
  </si>
  <si>
    <t>$ Diff</t>
  </si>
  <si>
    <t>% Diff</t>
  </si>
  <si>
    <t>Fuel Costs &amp; Net Power Transactions</t>
  </si>
  <si>
    <r>
      <t>Fuel Cost of System Net Generation</t>
    </r>
    <r>
      <rPr>
        <vertAlign val="superscript"/>
        <sz val="8"/>
        <rFont val="Arial"/>
        <family val="2"/>
      </rPr>
      <t xml:space="preserve"> (6)</t>
    </r>
  </si>
  <si>
    <t>Coal Cars Depreciation &amp; Return</t>
  </si>
  <si>
    <t>Fuel Cost of Power Sold (Per A6)</t>
  </si>
  <si>
    <r>
      <t>Gains from Off-System Sales (Per A6)</t>
    </r>
    <r>
      <rPr>
        <vertAlign val="superscript"/>
        <sz val="8"/>
        <rFont val="Arial"/>
        <family val="2"/>
      </rPr>
      <t xml:space="preserve"> (1)(5)</t>
    </r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</si>
  <si>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</si>
  <si>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</si>
  <si>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</si>
  <si>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</si>
  <si>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(2)</t>
    </r>
  </si>
  <si>
    <t>Incremental Personnel, Software, ad Hardware Costs</t>
  </si>
  <si>
    <r>
      <t>Variable Power Plant O&amp;M Costs over 514,000 MW Threshold (Per A6)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</si>
  <si>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</si>
  <si>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</si>
  <si>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Sales to City of Key West (CKW)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</si>
  <si>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</si>
  <si>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</si>
  <si>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</si>
  <si>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</si>
  <si>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</si>
  <si>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</si>
  <si>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 (Excluding CKW)</t>
  </si>
  <si>
    <t>Sub-Total Sales (Excluding CKW)</t>
  </si>
  <si>
    <t>Sales to CKW</t>
  </si>
  <si>
    <t>Total Sales</t>
  </si>
  <si>
    <t>Jurisdictional % of Total kWh Sales (Line 23 / Line 25)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</si>
  <si>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</si>
  <si>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</si>
  <si>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</si>
  <si>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</si>
  <si>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(3)</t>
    </r>
  </si>
  <si>
    <t>Jurisdictional Fuel Revenues Applicable to Period</t>
  </si>
  <si>
    <t>Adjusted Total Fuel Costs &amp; Net Power Transactions (Page 1, Line 21)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</si>
  <si>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</si>
  <si>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</si>
  <si>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(4)</t>
    </r>
  </si>
  <si>
    <t>True-up Provision for the Month - Over/(Under) Recovery (Line 2- Line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</si>
  <si>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</si>
  <si>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</si>
  <si>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</si>
  <si>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</si>
  <si>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 Net True-up Amount Over/(Under) Recovery (Lines 7 through 11)</t>
  </si>
  <si>
    <t>Interest Provision</t>
  </si>
  <si>
    <t>Beginning True-up Amount (Lines 9+10)</t>
  </si>
  <si>
    <t>Ending True-up Amount Before Interest (Lines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</si>
  <si>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</si>
  <si>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</si>
  <si>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</si>
  <si>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</si>
  <si>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</si>
  <si>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</si>
  <si>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</si>
  <si>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</si>
  <si>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Line 6 plus Line 14 equals Net Gains from Off-System Sales as shown on A6.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</si>
  <si>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</si>
  <si>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 xml:space="preserve">Generation Performance Incentive Factor is ((7,703,912/ 12) x 99.9280%) - See Order No. PSC-12-0664-FOF-EI. </t>
    </r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</si>
  <si>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Line 4 x Line 5 x 1.00081</t>
    </r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</si>
  <si>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>Gains from off-system sales on Schedules A1 and A6 include a transmission expense of $64,792 incurred by FPL related to economy sales that is recoverable through FPL's capacity clause. The gains from off-system sales reported on Schedule A2</t>
    </r>
  </si>
  <si>
    <t>that are used to calculate the true-up amount for December 2013 does not include the $64,792 expense.</t>
  </si>
  <si>
    <r>
      <rPr>
        <vertAlign val="superscript"/>
        <sz val="8"/>
        <rFont val="Arial"/>
        <family val="2"/>
      </rPr>
      <t xml:space="preserve">(6) </t>
    </r>
    <r>
      <rPr>
        <sz val="8"/>
        <rFont val="Arial"/>
        <family val="2"/>
      </rPr>
      <t>The Fuel Cost of System Net Generation reflected on Schedules A1 and A2 does not tie to the amount on Schedules A3 and A4 due to due a $14 non fuel related entry booked in December 2013 to be reversed in January 2014.</t>
    </r>
  </si>
  <si>
    <t>NOTE: Amounts may not agree to the General Ledger due to rounding.</t>
  </si>
  <si>
    <t xml:space="preserve">                  FOR THE MONTH OF:  December 2013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</si>
  <si>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</si>
  <si>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</si>
  <si>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</si>
  <si>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</si>
  <si>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</si>
  <si>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</si>
  <si>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</si>
  <si>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</si>
  <si>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</si>
  <si>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</si>
  <si>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</si>
  <si>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</si>
  <si>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</si>
  <si>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</si>
  <si>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</si>
  <si>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</si>
  <si>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</si>
  <si>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</si>
  <si>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</si>
  <si>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</si>
  <si>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</si>
  <si>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</si>
  <si>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Energy Authority, The OS</t>
  </si>
  <si>
    <t>Homestead, City Of OS</t>
  </si>
  <si>
    <t>JP Morgan Ventures Energy Corp. OS</t>
  </si>
  <si>
    <t>Morgan Stanley Capital Group, Inc. OS</t>
  </si>
  <si>
    <t>New Smyrna Beach Utilities Commission, City of OS</t>
  </si>
  <si>
    <t>Powersouth Energy Cooporative OS</t>
  </si>
  <si>
    <t>Reedy Creek Improvement District OS</t>
  </si>
  <si>
    <t>Seminole Electric Cooperative, Inc. OS</t>
  </si>
  <si>
    <t>Tampa Electric Company  OS</t>
  </si>
  <si>
    <t>Tennessee Valley Authority OS</t>
  </si>
  <si>
    <t>Duke Energy Florida, Inc.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</si>
  <si>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</si>
  <si>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</si>
  <si>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</si>
  <si>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</si>
  <si>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</si>
  <si>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</si>
  <si>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Duke Energy Florida, Inc. FCBBS</t>
  </si>
  <si>
    <t>Total FCBBS</t>
  </si>
  <si>
    <t>Total Actual</t>
  </si>
  <si>
    <t>Other Actual</t>
  </si>
  <si>
    <t>Gain from off System Sales $</t>
  </si>
  <si>
    <t>Gas Turbine Maintenance Revenue Reclassed to Base Revenue</t>
  </si>
  <si>
    <t>Variable Power Plant O&amp;M Costs over 514,000 MW Threshold</t>
  </si>
  <si>
    <r>
      <t>Total</t>
    </r>
    <r>
      <rPr>
        <vertAlign val="superscript"/>
        <sz val="8"/>
        <rFont val="Arial"/>
        <family val="2"/>
      </rPr>
      <t xml:space="preserve"> (1)</t>
    </r>
  </si>
  <si>
    <t>Other Estimate</t>
  </si>
  <si>
    <t>Difference</t>
  </si>
  <si>
    <t>Difference (%)</t>
  </si>
  <si>
    <t>Period To Date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</si>
  <si>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 xml:space="preserve">Includes transmission expense of $64,792 incurred by FPL related to economy sales and is recoverable through FPL's capacity clause. Therefore, the total gains from off-system sales on Schedule A-6 does not agree to the sum of </t>
    </r>
  </si>
  <si>
    <t>gains from off system sales and variable power plant O&amp;M costs on Schedule A2.</t>
  </si>
  <si>
    <t>PURCHASED FROM</t>
  </si>
  <si>
    <t>Year to Date</t>
  </si>
  <si>
    <t>FOR THE MONTH OF: December 2013</t>
  </si>
  <si>
    <t>A9 Schedule</t>
  </si>
  <si>
    <t>Transaction Cost (Cents/KWH)</t>
  </si>
  <si>
    <t>Cost If Generated (Cents/KWH)</t>
  </si>
  <si>
    <t>Total Economy</t>
  </si>
  <si>
    <t>STAFF 000642</t>
  </si>
  <si>
    <t>FPL RC-16</t>
  </si>
  <si>
    <t>STAFF 000643</t>
  </si>
  <si>
    <t>STAFF 000644</t>
  </si>
  <si>
    <t>STAFF 000645</t>
  </si>
  <si>
    <t>STAFF 000646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</si>
</sst>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\$#,##0_);\(\$#,##0\)"/>
    <numFmt numFmtId="166" formatCode="#,##0.000_);\(#,##0.000\)"/>
    <numFmt numFmtId="167" formatCode="#,##0.0%_);\(#,##0.0%\);&quot;N/A&quot;"/>
    <numFmt numFmtId="168" formatCode="#,##0.0%_);\(#,##0.0%\)"/>
    <numFmt numFmtId="169" formatCode="&quot;N/A&quot;;&quot;N/A&quot;;&quot;N/A&quot;"/>
    <numFmt numFmtId="170" formatCode="#,##0.0%_);\(#,##0.0%\);&quot; &quot;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381" fillId="2" borderId="0">
      <alignment horizontal="center" vertical="top"/>
    </xf>
    <xf numFmtId="0" fontId="382" fillId="3" borderId="0">
      <alignment horizontal="left" vertical="top"/>
    </xf>
    <xf numFmtId="0" fontId="382" fillId="3" borderId="0">
      <alignment horizontal="right" vertical="top"/>
    </xf>
    <xf numFmtId="0" fontId="383" fillId="4" borderId="0">
      <alignment horizontal="left" vertical="top"/>
    </xf>
    <xf numFmtId="0" fontId="383" fillId="4" borderId="0">
      <alignment horizontal="right" vertical="top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43" fontId="380" fillId="0" borderId="0" applyFont="0" applyFill="0" applyBorder="0" applyAlignment="0" applyProtection="0"/>
    <xf numFmtId="43" fontId="380" fillId="0" borderId="0" applyFont="0" applyFill="0" applyBorder="0" applyAlignment="0" applyProtection="0"/>
    <xf numFmtId="43" fontId="380" fillId="0" borderId="0" applyFont="0" applyFill="0" applyBorder="0" applyAlignment="0" applyProtection="0"/>
    <xf numFmtId="43" fontId="380" fillId="0" borderId="0" applyFont="0" applyFill="0" applyBorder="0" applyAlignment="0" applyProtection="0"/>
    <xf numFmtId="0" fontId="380" fillId="0" borderId="0"/>
    <xf numFmtId="0" fontId="380" fillId="0" borderId="0"/>
    <xf numFmtId="44" fontId="380" fillId="0" borderId="0" applyFont="0" applyFill="0" applyBorder="0" applyAlignment="0" applyProtection="0"/>
    <xf numFmtId="44" fontId="380" fillId="0" borderId="0" applyFont="0" applyFill="0" applyBorder="0" applyAlignment="0" applyProtection="0"/>
    <xf numFmtId="44" fontId="380" fillId="0" borderId="0" applyFont="0" applyFill="0" applyBorder="0" applyAlignment="0" applyProtection="0"/>
    <xf numFmtId="44" fontId="380" fillId="0" borderId="0" applyFont="0" applyFill="0" applyBorder="0" applyAlignment="0" applyProtection="0"/>
    <xf numFmtId="0" fontId="380" fillId="0" borderId="0"/>
    <xf numFmtId="0" fontId="380" fillId="0" borderId="0"/>
    <xf numFmtId="0" fontId="380" fillId="0" borderId="0"/>
    <xf numFmtId="0" fontId="380" fillId="0" borderId="0"/>
    <xf numFmtId="0" fontId="380" fillId="0" borderId="0"/>
    <xf numFmtId="0" fontId="1" fillId="0" borderId="0"/>
    <xf numFmtId="4" fontId="384" fillId="5" borderId="7" applyNumberFormat="0" applyProtection="0">
      <alignment vertical="center"/>
    </xf>
    <xf numFmtId="4" fontId="385" fillId="5" borderId="7" applyNumberFormat="0" applyProtection="0">
      <alignment vertical="center"/>
    </xf>
    <xf numFmtId="4" fontId="384" fillId="5" borderId="7" applyNumberFormat="0" applyProtection="0">
      <alignment horizontal="left" vertical="center" indent="1"/>
    </xf>
    <xf numFmtId="4" fontId="384" fillId="5" borderId="7" applyNumberFormat="0" applyProtection="0">
      <alignment horizontal="left" vertical="center" indent="1"/>
    </xf>
    <xf numFmtId="0" fontId="386" fillId="0" borderId="7" applyNumberFormat="0" applyProtection="0">
      <alignment horizontal="left" vertical="center" indent="1"/>
    </xf>
    <xf numFmtId="4" fontId="384" fillId="6" borderId="7" applyNumberFormat="0" applyProtection="0">
      <alignment horizontal="right" vertical="center"/>
    </xf>
    <xf numFmtId="4" fontId="384" fillId="7" borderId="7" applyNumberFormat="0" applyProtection="0">
      <alignment horizontal="right" vertical="center"/>
    </xf>
    <xf numFmtId="4" fontId="384" fillId="8" borderId="7" applyNumberFormat="0" applyProtection="0">
      <alignment horizontal="right" vertical="center"/>
    </xf>
    <xf numFmtId="4" fontId="384" fillId="9" borderId="7" applyNumberFormat="0" applyProtection="0">
      <alignment horizontal="right" vertical="center"/>
    </xf>
    <xf numFmtId="4" fontId="384" fillId="10" borderId="7" applyNumberFormat="0" applyProtection="0">
      <alignment horizontal="right" vertical="center"/>
    </xf>
    <xf numFmtId="4" fontId="384" fillId="11" borderId="7" applyNumberFormat="0" applyProtection="0">
      <alignment horizontal="right" vertical="center"/>
    </xf>
    <xf numFmtId="4" fontId="384" fillId="12" borderId="7" applyNumberFormat="0" applyProtection="0">
      <alignment horizontal="right" vertical="center"/>
    </xf>
    <xf numFmtId="4" fontId="384" fillId="13" borderId="7" applyNumberFormat="0" applyProtection="0">
      <alignment horizontal="right" vertical="center"/>
    </xf>
    <xf numFmtId="4" fontId="384" fillId="14" borderId="7" applyNumberFormat="0" applyProtection="0">
      <alignment horizontal="right" vertical="center"/>
    </xf>
    <xf numFmtId="4" fontId="387" fillId="15" borderId="7" applyNumberFormat="0" applyProtection="0">
      <alignment horizontal="left" vertical="center" indent="1"/>
    </xf>
    <xf numFmtId="4" fontId="387" fillId="0" borderId="8" applyNumberFormat="0" applyProtection="0">
      <alignment horizontal="left" vertical="center" indent="1"/>
    </xf>
    <xf numFmtId="4" fontId="388" fillId="16" borderId="0" applyNumberFormat="0" applyProtection="0">
      <alignment horizontal="left" vertical="center" indent="1"/>
    </xf>
    <xf numFmtId="0" fontId="380" fillId="17" borderId="7" applyNumberFormat="0" applyProtection="0">
      <alignment horizontal="left" vertical="center" indent="1"/>
    </xf>
    <xf numFmtId="4" fontId="384" fillId="0" borderId="7" applyNumberFormat="0" applyProtection="0">
      <alignment horizontal="left" vertical="center" indent="1"/>
    </xf>
    <xf numFmtId="4" fontId="387" fillId="0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18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19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20" borderId="7" applyNumberFormat="0" applyProtection="0">
      <alignment horizontal="left" vertical="center" indent="1"/>
    </xf>
    <xf numFmtId="0" fontId="380" fillId="0" borderId="7" applyNumberFormat="0" applyProtection="0">
      <alignment horizontal="left" vertical="center" indent="1"/>
    </xf>
    <xf numFmtId="0" fontId="380" fillId="17" borderId="7" applyNumberFormat="0" applyProtection="0">
      <alignment horizontal="left" vertical="center" indent="1"/>
    </xf>
    <xf numFmtId="4" fontId="384" fillId="21" borderId="7" applyNumberFormat="0" applyProtection="0">
      <alignment vertical="center"/>
    </xf>
    <xf numFmtId="4" fontId="385" fillId="21" borderId="7" applyNumberFormat="0" applyProtection="0">
      <alignment vertical="center"/>
    </xf>
    <xf numFmtId="4" fontId="384" fillId="21" borderId="7" applyNumberFormat="0" applyProtection="0">
      <alignment horizontal="left" vertical="center" indent="1"/>
    </xf>
    <xf numFmtId="4" fontId="384" fillId="21" borderId="7" applyNumberFormat="0" applyProtection="0">
      <alignment horizontal="left" vertical="center" indent="1"/>
    </xf>
    <xf numFmtId="4" fontId="384" fillId="0" borderId="7" applyNumberFormat="0" applyProtection="0">
      <alignment horizontal="right" vertical="center"/>
    </xf>
    <xf numFmtId="4" fontId="385" fillId="22" borderId="7" applyNumberFormat="0" applyProtection="0">
      <alignment horizontal="right" vertical="center"/>
    </xf>
    <xf numFmtId="0" fontId="380" fillId="17" borderId="7" applyNumberFormat="0" applyProtection="0">
      <alignment horizontal="left" vertical="center" indent="1"/>
    </xf>
    <xf numFmtId="0" fontId="379" fillId="0" borderId="7" applyNumberFormat="0" applyProtection="0">
      <alignment horizontal="left" vertical="center" indent="1"/>
    </xf>
    <xf numFmtId="0" fontId="389" fillId="0" borderId="0"/>
    <xf numFmtId="4" fontId="390" fillId="22" borderId="7" applyNumberFormat="0" applyProtection="0">
      <alignment horizontal="right" vertical="center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174" fontId="380" fillId="0" borderId="0">
      <alignment horizontal="left" wrapText="1"/>
    </xf>
    <xf numFmtId="0" fontId="391" fillId="0" borderId="0"/>
  </cellStyleXfs>
  <cellXfs count="381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65" fontId="17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165" fontId="21" fillId="0" borderId="0" xfId="0" applyNumberFormat="1" applyFont="1" applyFill="1" applyAlignment="1">
      <alignment horizontal="right"/>
    </xf>
    <xf numFmtId="167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9" fontId="29" fillId="0" borderId="0" xfId="0" applyNumberFormat="1" applyFont="1" applyFill="1" applyAlignment="1">
      <alignment horizontal="right"/>
    </xf>
    <xf numFmtId="169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indent="1"/>
    </xf>
    <xf numFmtId="165" fontId="32" fillId="0" borderId="3" xfId="0" applyNumberFormat="1" applyFont="1" applyFill="1" applyBorder="1" applyAlignment="1">
      <alignment horizontal="right"/>
    </xf>
    <xf numFmtId="165" fontId="33" fillId="0" borderId="3" xfId="0" applyNumberFormat="1" applyFont="1" applyFill="1" applyBorder="1" applyAlignment="1">
      <alignment horizontal="right"/>
    </xf>
    <xf numFmtId="167" fontId="34" fillId="0" borderId="0" xfId="0" applyNumberFormat="1" applyFont="1" applyFill="1" applyAlignment="1">
      <alignment horizontal="right"/>
    </xf>
    <xf numFmtId="165" fontId="35" fillId="0" borderId="3" xfId="0" applyNumberFormat="1" applyFont="1" applyFill="1" applyBorder="1" applyAlignment="1">
      <alignment horizontal="right"/>
    </xf>
    <xf numFmtId="165" fontId="36" fillId="0" borderId="3" xfId="0" applyNumberFormat="1" applyFont="1" applyFill="1" applyBorder="1" applyAlignment="1">
      <alignment horizontal="right"/>
    </xf>
    <xf numFmtId="167" fontId="37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64" fontId="39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right"/>
    </xf>
    <xf numFmtId="164" fontId="41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/>
    </xf>
    <xf numFmtId="164" fontId="43" fillId="0" borderId="0" xfId="0" applyNumberFormat="1" applyFont="1" applyFill="1" applyAlignment="1">
      <alignment horizontal="right"/>
    </xf>
    <xf numFmtId="164" fontId="44" fillId="0" borderId="0" xfId="0" applyNumberFormat="1" applyFont="1" applyFill="1" applyAlignment="1">
      <alignment horizontal="right"/>
    </xf>
    <xf numFmtId="164" fontId="45" fillId="0" borderId="0" xfId="0" applyNumberFormat="1" applyFont="1" applyFill="1" applyAlignment="1">
      <alignment horizontal="right"/>
    </xf>
    <xf numFmtId="164" fontId="46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9" fontId="54" fillId="0" borderId="0" xfId="0" applyNumberFormat="1" applyFont="1" applyFill="1" applyAlignment="1">
      <alignment horizontal="right"/>
    </xf>
    <xf numFmtId="169" fontId="55" fillId="0" borderId="0" xfId="0" applyNumberFormat="1" applyFont="1" applyFill="1" applyAlignment="1">
      <alignment horizontal="right"/>
    </xf>
    <xf numFmtId="169" fontId="56" fillId="0" borderId="0" xfId="0" applyNumberFormat="1" applyFont="1" applyFill="1" applyAlignment="1">
      <alignment horizontal="right"/>
    </xf>
    <xf numFmtId="169" fontId="57" fillId="0" borderId="0" xfId="0" applyNumberFormat="1" applyFont="1" applyFill="1" applyAlignment="1">
      <alignment horizontal="right"/>
    </xf>
    <xf numFmtId="169" fontId="58" fillId="0" borderId="0" xfId="0" applyNumberFormat="1" applyFont="1" applyFill="1" applyAlignment="1">
      <alignment horizontal="right"/>
    </xf>
    <xf numFmtId="169" fontId="59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 horizontal="left" indent="1"/>
    </xf>
    <xf numFmtId="165" fontId="61" fillId="0" borderId="6" xfId="0" applyNumberFormat="1" applyFont="1" applyFill="1" applyBorder="1" applyAlignment="1">
      <alignment horizontal="right"/>
    </xf>
    <xf numFmtId="165" fontId="62" fillId="0" borderId="6" xfId="0" applyNumberFormat="1" applyFont="1" applyFill="1" applyBorder="1" applyAlignment="1">
      <alignment horizontal="right"/>
    </xf>
    <xf numFmtId="167" fontId="63" fillId="0" borderId="0" xfId="0" applyNumberFormat="1" applyFont="1" applyFill="1" applyAlignment="1">
      <alignment horizontal="right"/>
    </xf>
    <xf numFmtId="165" fontId="64" fillId="0" borderId="6" xfId="0" applyNumberFormat="1" applyFont="1" applyFill="1" applyBorder="1" applyAlignment="1">
      <alignment horizontal="right"/>
    </xf>
    <xf numFmtId="165" fontId="65" fillId="0" borderId="6" xfId="0" applyNumberFormat="1" applyFont="1" applyFill="1" applyBorder="1" applyAlignment="1">
      <alignment horizontal="right"/>
    </xf>
    <xf numFmtId="167" fontId="66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center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0" fontId="72" fillId="0" borderId="0" xfId="0" applyNumberFormat="1" applyFont="1" applyFill="1" applyAlignment="1">
      <alignment horizontal="right"/>
    </xf>
    <xf numFmtId="0" fontId="73" fillId="0" borderId="0" xfId="0" applyNumberFormat="1" applyFont="1" applyFill="1" applyAlignment="1">
      <alignment horizontal="right"/>
    </xf>
    <xf numFmtId="37" fontId="74" fillId="0" borderId="3" xfId="0" applyNumberFormat="1" applyFont="1" applyFill="1" applyBorder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167" fontId="76" fillId="0" borderId="0" xfId="0" applyNumberFormat="1" applyFont="1" applyFill="1" applyAlignment="1">
      <alignment horizontal="right"/>
    </xf>
    <xf numFmtId="37" fontId="77" fillId="0" borderId="3" xfId="0" applyNumberFormat="1" applyFont="1" applyFill="1" applyBorder="1" applyAlignment="1">
      <alignment horizontal="right"/>
    </xf>
    <xf numFmtId="37" fontId="78" fillId="0" borderId="3" xfId="0" applyNumberFormat="1" applyFont="1" applyFill="1" applyBorder="1" applyAlignment="1">
      <alignment horizontal="right"/>
    </xf>
    <xf numFmtId="167" fontId="79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left" indent="1"/>
    </xf>
    <xf numFmtId="37" fontId="81" fillId="0" borderId="6" xfId="0" applyNumberFormat="1" applyFont="1" applyFill="1" applyBorder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167" fontId="83" fillId="0" borderId="0" xfId="0" applyNumberFormat="1" applyFont="1" applyFill="1" applyAlignment="1">
      <alignment horizontal="right"/>
    </xf>
    <xf numFmtId="37" fontId="84" fillId="0" borderId="6" xfId="0" applyNumberFormat="1" applyFont="1" applyFill="1" applyBorder="1" applyAlignment="1">
      <alignment horizontal="right"/>
    </xf>
    <xf numFmtId="37" fontId="85" fillId="0" borderId="6" xfId="0" applyNumberFormat="1" applyFont="1" applyFill="1" applyBorder="1" applyAlignment="1">
      <alignment horizontal="right"/>
    </xf>
    <xf numFmtId="167" fontId="86" fillId="0" borderId="0" xfId="0" applyNumberFormat="1" applyFont="1" applyFill="1" applyAlignment="1">
      <alignment horizontal="right"/>
    </xf>
    <xf numFmtId="171" fontId="87" fillId="0" borderId="5" xfId="0" applyNumberFormat="1" applyFont="1" applyFill="1" applyBorder="1" applyAlignment="1">
      <alignment horizontal="right"/>
    </xf>
    <xf numFmtId="171" fontId="88" fillId="0" borderId="5" xfId="0" applyNumberFormat="1" applyFont="1" applyFill="1" applyBorder="1" applyAlignment="1">
      <alignment horizontal="right"/>
    </xf>
    <xf numFmtId="167" fontId="89" fillId="0" borderId="0" xfId="0" applyNumberFormat="1" applyFont="1" applyFill="1" applyAlignment="1">
      <alignment horizontal="right"/>
    </xf>
    <xf numFmtId="169" fontId="90" fillId="0" borderId="5" xfId="0" applyNumberFormat="1" applyFont="1" applyFill="1" applyBorder="1" applyAlignment="1">
      <alignment horizontal="right"/>
    </xf>
    <xf numFmtId="169" fontId="91" fillId="0" borderId="5" xfId="0" applyNumberFormat="1" applyFont="1" applyFill="1" applyBorder="1" applyAlignment="1">
      <alignment horizontal="right"/>
    </xf>
    <xf numFmtId="169" fontId="92" fillId="0" borderId="0" xfId="0" applyNumberFormat="1" applyFont="1" applyFill="1" applyAlignment="1">
      <alignment horizontal="right"/>
    </xf>
    <xf numFmtId="0" fontId="93" fillId="0" borderId="0" xfId="0" applyFont="1" applyFill="1" applyAlignment="1">
      <alignment horizontal="center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NumberFormat="1" applyFont="1" applyFill="1" applyAlignment="1">
      <alignment horizontal="right"/>
    </xf>
    <xf numFmtId="0" fontId="99" fillId="0" borderId="0" xfId="0" applyNumberFormat="1" applyFont="1" applyFill="1" applyAlignment="1">
      <alignment horizontal="right"/>
    </xf>
    <xf numFmtId="0" fontId="100" fillId="0" borderId="0" xfId="0" applyFont="1" applyFill="1" applyAlignment="1">
      <alignment horizontal="center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NumberFormat="1" applyFont="1" applyFill="1" applyAlignment="1">
      <alignment horizontal="right"/>
    </xf>
    <xf numFmtId="0" fontId="106" fillId="0" borderId="0" xfId="0" applyNumberFormat="1" applyFont="1" applyFill="1" applyAlignment="1">
      <alignment horizontal="right"/>
    </xf>
    <xf numFmtId="0" fontId="107" fillId="0" borderId="0" xfId="0" applyFont="1" applyFill="1" applyAlignment="1">
      <alignment horizontal="left" indent="1"/>
    </xf>
    <xf numFmtId="165" fontId="108" fillId="0" borderId="6" xfId="0" applyNumberFormat="1" applyFont="1" applyFill="1" applyBorder="1" applyAlignment="1">
      <alignment horizontal="right"/>
    </xf>
    <xf numFmtId="165" fontId="109" fillId="0" borderId="6" xfId="0" applyNumberFormat="1" applyFont="1" applyFill="1" applyBorder="1" applyAlignment="1">
      <alignment horizontal="right"/>
    </xf>
    <xf numFmtId="168" fontId="110" fillId="0" borderId="0" xfId="0" applyNumberFormat="1" applyFont="1" applyFill="1" applyAlignment="1">
      <alignment horizontal="right"/>
    </xf>
    <xf numFmtId="165" fontId="111" fillId="0" borderId="6" xfId="0" applyNumberFormat="1" applyFont="1" applyFill="1" applyBorder="1" applyAlignment="1">
      <alignment horizontal="right"/>
    </xf>
    <xf numFmtId="165" fontId="112" fillId="0" borderId="6" xfId="0" applyNumberFormat="1" applyFont="1" applyFill="1" applyBorder="1" applyAlignment="1">
      <alignment horizontal="right"/>
    </xf>
    <xf numFmtId="168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65" fontId="115" fillId="0" borderId="0" xfId="0" applyNumberFormat="1" applyFont="1" applyFill="1" applyAlignment="1">
      <alignment horizontal="right"/>
    </xf>
    <xf numFmtId="168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65" fontId="118" fillId="0" borderId="0" xfId="0" applyNumberFormat="1" applyFont="1" applyFill="1" applyAlignment="1">
      <alignment horizontal="right"/>
    </xf>
    <xf numFmtId="168" fontId="119" fillId="0" borderId="0" xfId="0" applyNumberFormat="1" applyFont="1" applyFill="1" applyAlignment="1">
      <alignment horizontal="right"/>
    </xf>
    <xf numFmtId="171" fontId="120" fillId="0" borderId="0" xfId="0" applyNumberFormat="1" applyFont="1" applyFill="1" applyAlignment="1">
      <alignment horizontal="right"/>
    </xf>
    <xf numFmtId="171" fontId="121" fillId="0" borderId="0" xfId="0" applyNumberFormat="1" applyFont="1" applyFill="1" applyAlignment="1">
      <alignment horizontal="right"/>
    </xf>
    <xf numFmtId="169" fontId="122" fillId="0" borderId="0" xfId="0" applyNumberFormat="1" applyFont="1" applyFill="1" applyAlignment="1">
      <alignment horizontal="right"/>
    </xf>
    <xf numFmtId="169" fontId="123" fillId="0" borderId="0" xfId="0" applyNumberFormat="1" applyFont="1" applyFill="1" applyAlignment="1">
      <alignment horizontal="right"/>
    </xf>
    <xf numFmtId="169" fontId="124" fillId="0" borderId="0" xfId="0" applyNumberFormat="1" applyFont="1" applyFill="1" applyAlignment="1">
      <alignment horizontal="right"/>
    </xf>
    <xf numFmtId="169" fontId="125" fillId="0" borderId="0" xfId="0" applyNumberFormat="1" applyFont="1" applyFill="1" applyAlignment="1">
      <alignment horizontal="right"/>
    </xf>
    <xf numFmtId="165" fontId="126" fillId="0" borderId="6" xfId="0" applyNumberFormat="1" applyFont="1" applyFill="1" applyBorder="1" applyAlignment="1">
      <alignment horizontal="right"/>
    </xf>
    <xf numFmtId="165" fontId="127" fillId="0" borderId="6" xfId="0" applyNumberFormat="1" applyFont="1" applyFill="1" applyBorder="1" applyAlignment="1">
      <alignment horizontal="right"/>
    </xf>
    <xf numFmtId="168" fontId="128" fillId="0" borderId="0" xfId="0" applyNumberFormat="1" applyFont="1" applyFill="1" applyAlignment="1">
      <alignment horizontal="right"/>
    </xf>
    <xf numFmtId="165" fontId="129" fillId="0" borderId="6" xfId="0" applyNumberFormat="1" applyFont="1" applyFill="1" applyBorder="1" applyAlignment="1">
      <alignment horizontal="right"/>
    </xf>
    <xf numFmtId="165" fontId="130" fillId="0" borderId="6" xfId="0" applyNumberFormat="1" applyFont="1" applyFill="1" applyBorder="1" applyAlignment="1">
      <alignment horizontal="right"/>
    </xf>
    <xf numFmtId="168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65" fontId="133" fillId="0" borderId="0" xfId="0" applyNumberFormat="1" applyFont="1" applyFill="1" applyAlignment="1">
      <alignment horizontal="right"/>
    </xf>
    <xf numFmtId="168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165" fontId="136" fillId="0" borderId="0" xfId="0" applyNumberFormat="1" applyFont="1" applyFill="1" applyAlignment="1">
      <alignment horizontal="right"/>
    </xf>
    <xf numFmtId="168" fontId="137" fillId="0" borderId="0" xfId="0" applyNumberFormat="1" applyFont="1" applyFill="1" applyAlignment="1">
      <alignment horizontal="right"/>
    </xf>
    <xf numFmtId="37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167" fontId="140" fillId="0" borderId="0" xfId="0" applyNumberFormat="1" applyFont="1" applyFill="1" applyAlignment="1">
      <alignment horizontal="right"/>
    </xf>
    <xf numFmtId="37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167" fontId="143" fillId="0" borderId="0" xfId="0" applyNumberFormat="1" applyFont="1" applyFill="1" applyAlignment="1">
      <alignment horizontal="right"/>
    </xf>
    <xf numFmtId="37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167" fontId="146" fillId="0" borderId="0" xfId="0" applyNumberFormat="1" applyFont="1" applyFill="1" applyAlignment="1">
      <alignment horizontal="right"/>
    </xf>
    <xf numFmtId="37" fontId="147" fillId="0" borderId="0" xfId="0" applyNumberFormat="1" applyFont="1" applyFill="1" applyAlignment="1">
      <alignment horizontal="right"/>
    </xf>
    <xf numFmtId="37" fontId="148" fillId="0" borderId="0" xfId="0" applyNumberFormat="1" applyFont="1" applyFill="1" applyAlignment="1">
      <alignment horizontal="right"/>
    </xf>
    <xf numFmtId="167" fontId="149" fillId="0" borderId="0" xfId="0" applyNumberFormat="1" applyFont="1" applyFill="1" applyAlignment="1">
      <alignment horizontal="right"/>
    </xf>
    <xf numFmtId="0" fontId="150" fillId="0" borderId="0" xfId="0" applyFont="1" applyFill="1" applyAlignment="1">
      <alignment horizontal="left" indent="1"/>
    </xf>
    <xf numFmtId="165" fontId="151" fillId="0" borderId="6" xfId="0" applyNumberFormat="1" applyFont="1" applyFill="1" applyBorder="1" applyAlignment="1">
      <alignment horizontal="right"/>
    </xf>
    <xf numFmtId="165" fontId="152" fillId="0" borderId="6" xfId="0" applyNumberFormat="1" applyFont="1" applyFill="1" applyBorder="1" applyAlignment="1">
      <alignment horizontal="right"/>
    </xf>
    <xf numFmtId="168" fontId="153" fillId="0" borderId="0" xfId="0" applyNumberFormat="1" applyFont="1" applyFill="1" applyAlignment="1">
      <alignment horizontal="right"/>
    </xf>
    <xf numFmtId="165" fontId="154" fillId="0" borderId="6" xfId="0" applyNumberFormat="1" applyFont="1" applyFill="1" applyBorder="1" applyAlignment="1">
      <alignment horizontal="right"/>
    </xf>
    <xf numFmtId="165" fontId="155" fillId="0" borderId="6" xfId="0" applyNumberFormat="1" applyFont="1" applyFill="1" applyBorder="1" applyAlignment="1">
      <alignment horizontal="right"/>
    </xf>
    <xf numFmtId="168" fontId="156" fillId="0" borderId="0" xfId="0" applyNumberFormat="1" applyFont="1" applyFill="1" applyAlignment="1">
      <alignment horizontal="right"/>
    </xf>
    <xf numFmtId="0" fontId="157" fillId="0" borderId="0" xfId="0" applyFont="1" applyFill="1" applyAlignment="1">
      <alignment horizontal="center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0" fontId="162" fillId="0" borderId="0" xfId="0" applyNumberFormat="1" applyFont="1" applyFill="1" applyAlignment="1">
      <alignment horizontal="right"/>
    </xf>
    <xf numFmtId="0" fontId="163" fillId="0" borderId="0" xfId="0" applyNumberFormat="1" applyFont="1" applyFill="1" applyAlignment="1">
      <alignment horizontal="right"/>
    </xf>
    <xf numFmtId="165" fontId="164" fillId="0" borderId="0" xfId="0" applyNumberFormat="1" applyFont="1" applyFill="1" applyAlignment="1">
      <alignment horizontal="right"/>
    </xf>
    <xf numFmtId="169" fontId="165" fillId="0" borderId="0" xfId="0" applyNumberFormat="1" applyFont="1" applyFill="1" applyAlignment="1">
      <alignment horizontal="right"/>
    </xf>
    <xf numFmtId="169" fontId="166" fillId="0" borderId="0" xfId="0" applyNumberFormat="1" applyFont="1" applyFill="1" applyAlignment="1">
      <alignment horizontal="right"/>
    </xf>
    <xf numFmtId="169" fontId="167" fillId="0" borderId="0" xfId="0" applyNumberFormat="1" applyFont="1" applyFill="1" applyAlignment="1">
      <alignment horizontal="right"/>
    </xf>
    <xf numFmtId="169" fontId="168" fillId="0" borderId="0" xfId="0" applyNumberFormat="1" applyFont="1" applyFill="1" applyAlignment="1">
      <alignment horizontal="right"/>
    </xf>
    <xf numFmtId="169" fontId="169" fillId="0" borderId="0" xfId="0" applyNumberFormat="1" applyFont="1" applyFill="1" applyAlignment="1">
      <alignment horizontal="right"/>
    </xf>
    <xf numFmtId="165" fontId="170" fillId="0" borderId="0" xfId="0" applyNumberFormat="1" applyFont="1" applyFill="1" applyAlignment="1">
      <alignment horizontal="right"/>
    </xf>
    <xf numFmtId="169" fontId="171" fillId="0" borderId="0" xfId="0" applyNumberFormat="1" applyFont="1" applyFill="1" applyAlignment="1">
      <alignment horizontal="right"/>
    </xf>
    <xf numFmtId="169" fontId="172" fillId="0" borderId="0" xfId="0" applyNumberFormat="1" applyFont="1" applyFill="1" applyAlignment="1">
      <alignment horizontal="right"/>
    </xf>
    <xf numFmtId="169" fontId="173" fillId="0" borderId="0" xfId="0" applyNumberFormat="1" applyFont="1" applyFill="1" applyAlignment="1">
      <alignment horizontal="right"/>
    </xf>
    <xf numFmtId="169" fontId="174" fillId="0" borderId="0" xfId="0" applyNumberFormat="1" applyFont="1" applyFill="1" applyAlignment="1">
      <alignment horizontal="right"/>
    </xf>
    <xf numFmtId="169" fontId="175" fillId="0" borderId="0" xfId="0" applyNumberFormat="1" applyFont="1" applyFill="1" applyAlignment="1">
      <alignment horizontal="right"/>
    </xf>
    <xf numFmtId="165" fontId="176" fillId="0" borderId="0" xfId="0" applyNumberFormat="1" applyFont="1" applyFill="1" applyAlignment="1">
      <alignment horizontal="right"/>
    </xf>
    <xf numFmtId="169" fontId="177" fillId="0" borderId="0" xfId="0" applyNumberFormat="1" applyFont="1" applyFill="1" applyAlignment="1">
      <alignment horizontal="right"/>
    </xf>
    <xf numFmtId="169" fontId="178" fillId="0" borderId="0" xfId="0" applyNumberFormat="1" applyFont="1" applyFill="1" applyAlignment="1">
      <alignment horizontal="right"/>
    </xf>
    <xf numFmtId="169" fontId="179" fillId="0" borderId="0" xfId="0" applyNumberFormat="1" applyFont="1" applyFill="1" applyAlignment="1">
      <alignment horizontal="right"/>
    </xf>
    <xf numFmtId="169" fontId="180" fillId="0" borderId="0" xfId="0" applyNumberFormat="1" applyFont="1" applyFill="1" applyAlignment="1">
      <alignment horizontal="right"/>
    </xf>
    <xf numFmtId="169" fontId="181" fillId="0" borderId="0" xfId="0" applyNumberFormat="1" applyFont="1" applyFill="1" applyAlignment="1">
      <alignment horizontal="right"/>
    </xf>
    <xf numFmtId="165" fontId="182" fillId="0" borderId="0" xfId="0" applyNumberFormat="1" applyFont="1" applyFill="1" applyAlignment="1">
      <alignment horizontal="right"/>
    </xf>
    <xf numFmtId="169" fontId="183" fillId="0" borderId="0" xfId="0" applyNumberFormat="1" applyFont="1" applyFill="1" applyAlignment="1">
      <alignment horizontal="right"/>
    </xf>
    <xf numFmtId="169" fontId="184" fillId="0" borderId="0" xfId="0" applyNumberFormat="1" applyFont="1" applyFill="1" applyAlignment="1">
      <alignment horizontal="right"/>
    </xf>
    <xf numFmtId="169" fontId="185" fillId="0" borderId="0" xfId="0" applyNumberFormat="1" applyFont="1" applyFill="1" applyAlignment="1">
      <alignment horizontal="right"/>
    </xf>
    <xf numFmtId="169" fontId="186" fillId="0" borderId="0" xfId="0" applyNumberFormat="1" applyFont="1" applyFill="1" applyAlignment="1">
      <alignment horizontal="right"/>
    </xf>
    <xf numFmtId="169" fontId="187" fillId="0" borderId="0" xfId="0" applyNumberFormat="1" applyFont="1" applyFill="1" applyAlignment="1">
      <alignment horizontal="right"/>
    </xf>
    <xf numFmtId="171" fontId="188" fillId="0" borderId="0" xfId="0" applyNumberFormat="1" applyFont="1" applyFill="1" applyAlignment="1">
      <alignment horizontal="right"/>
    </xf>
    <xf numFmtId="169" fontId="189" fillId="0" borderId="0" xfId="0" applyNumberFormat="1" applyFont="1" applyFill="1" applyAlignment="1">
      <alignment horizontal="right"/>
    </xf>
    <xf numFmtId="169" fontId="190" fillId="0" borderId="0" xfId="0" applyNumberFormat="1" applyFont="1" applyFill="1" applyAlignment="1">
      <alignment horizontal="right"/>
    </xf>
    <xf numFmtId="169" fontId="191" fillId="0" borderId="0" xfId="0" applyNumberFormat="1" applyFont="1" applyFill="1" applyAlignment="1">
      <alignment horizontal="right"/>
    </xf>
    <xf numFmtId="169" fontId="192" fillId="0" borderId="0" xfId="0" applyNumberFormat="1" applyFont="1" applyFill="1" applyAlignment="1">
      <alignment horizontal="right"/>
    </xf>
    <xf numFmtId="169" fontId="193" fillId="0" borderId="0" xfId="0" applyNumberFormat="1" applyFont="1" applyFill="1" applyAlignment="1">
      <alignment horizontal="right"/>
    </xf>
    <xf numFmtId="171" fontId="194" fillId="0" borderId="0" xfId="0" applyNumberFormat="1" applyFont="1" applyFill="1" applyAlignment="1">
      <alignment horizontal="right"/>
    </xf>
    <xf numFmtId="169" fontId="195" fillId="0" borderId="0" xfId="0" applyNumberFormat="1" applyFont="1" applyFill="1" applyAlignment="1">
      <alignment horizontal="right"/>
    </xf>
    <xf numFmtId="169" fontId="196" fillId="0" borderId="0" xfId="0" applyNumberFormat="1" applyFont="1" applyFill="1" applyAlignment="1">
      <alignment horizontal="right"/>
    </xf>
    <xf numFmtId="169" fontId="197" fillId="0" borderId="0" xfId="0" applyNumberFormat="1" applyFont="1" applyFill="1" applyAlignment="1">
      <alignment horizontal="right"/>
    </xf>
    <xf numFmtId="169" fontId="198" fillId="0" borderId="0" xfId="0" applyNumberFormat="1" applyFont="1" applyFill="1" applyAlignment="1">
      <alignment horizontal="right"/>
    </xf>
    <xf numFmtId="169" fontId="199" fillId="0" borderId="0" xfId="0" applyNumberFormat="1" applyFont="1" applyFill="1" applyAlignment="1">
      <alignment horizontal="right"/>
    </xf>
    <xf numFmtId="171" fontId="200" fillId="0" borderId="0" xfId="0" applyNumberFormat="1" applyFont="1" applyFill="1" applyAlignment="1">
      <alignment horizontal="right"/>
    </xf>
    <xf numFmtId="169" fontId="201" fillId="0" borderId="0" xfId="0" applyNumberFormat="1" applyFont="1" applyFill="1" applyAlignment="1">
      <alignment horizontal="right"/>
    </xf>
    <xf numFmtId="169" fontId="202" fillId="0" borderId="0" xfId="0" applyNumberFormat="1" applyFont="1" applyFill="1" applyAlignment="1">
      <alignment horizontal="right"/>
    </xf>
    <xf numFmtId="169" fontId="203" fillId="0" borderId="0" xfId="0" applyNumberFormat="1" applyFont="1" applyFill="1" applyAlignment="1">
      <alignment horizontal="right"/>
    </xf>
    <xf numFmtId="169" fontId="204" fillId="0" borderId="0" xfId="0" applyNumberFormat="1" applyFont="1" applyFill="1" applyAlignment="1">
      <alignment horizontal="right"/>
    </xf>
    <xf numFmtId="169" fontId="205" fillId="0" borderId="0" xfId="0" applyNumberFormat="1" applyFont="1" applyFill="1" applyAlignment="1">
      <alignment horizontal="right"/>
    </xf>
    <xf numFmtId="171" fontId="206" fillId="0" borderId="0" xfId="0" applyNumberFormat="1" applyFont="1" applyFill="1" applyAlignment="1">
      <alignment horizontal="right"/>
    </xf>
    <xf numFmtId="169" fontId="207" fillId="0" borderId="0" xfId="0" applyNumberFormat="1" applyFont="1" applyFill="1" applyAlignment="1">
      <alignment horizontal="right"/>
    </xf>
    <xf numFmtId="169" fontId="208" fillId="0" borderId="0" xfId="0" applyNumberFormat="1" applyFont="1" applyFill="1" applyAlignment="1">
      <alignment horizontal="right"/>
    </xf>
    <xf numFmtId="169" fontId="209" fillId="0" borderId="0" xfId="0" applyNumberFormat="1" applyFont="1" applyFill="1" applyAlignment="1">
      <alignment horizontal="right"/>
    </xf>
    <xf numFmtId="169" fontId="210" fillId="0" borderId="0" xfId="0" applyNumberFormat="1" applyFont="1" applyFill="1" applyAlignment="1">
      <alignment horizontal="right"/>
    </xf>
    <xf numFmtId="169" fontId="211" fillId="0" borderId="0" xfId="0" applyNumberFormat="1" applyFont="1" applyFill="1" applyAlignment="1">
      <alignment horizontal="right"/>
    </xf>
    <xf numFmtId="171" fontId="212" fillId="0" borderId="0" xfId="0" applyNumberFormat="1" applyFont="1" applyFill="1" applyAlignment="1">
      <alignment horizontal="right"/>
    </xf>
    <xf numFmtId="169" fontId="213" fillId="0" borderId="0" xfId="0" applyNumberFormat="1" applyFont="1" applyFill="1" applyAlignment="1">
      <alignment horizontal="right"/>
    </xf>
    <xf numFmtId="169" fontId="214" fillId="0" borderId="0" xfId="0" applyNumberFormat="1" applyFont="1" applyFill="1" applyAlignment="1">
      <alignment horizontal="right"/>
    </xf>
    <xf numFmtId="169" fontId="215" fillId="0" borderId="0" xfId="0" applyNumberFormat="1" applyFont="1" applyFill="1" applyAlignment="1">
      <alignment horizontal="right"/>
    </xf>
    <xf numFmtId="169" fontId="216" fillId="0" borderId="0" xfId="0" applyNumberFormat="1" applyFont="1" applyFill="1" applyAlignment="1">
      <alignment horizontal="right"/>
    </xf>
    <xf numFmtId="169" fontId="217" fillId="0" borderId="0" xfId="0" applyNumberFormat="1" applyFont="1" applyFill="1" applyAlignment="1">
      <alignment horizontal="right"/>
    </xf>
    <xf numFmtId="0" fontId="218" fillId="0" borderId="0" xfId="0" applyFont="1" applyFill="1" applyAlignment="1">
      <alignment horizontal="left" indent="1"/>
    </xf>
    <xf numFmtId="165" fontId="219" fillId="0" borderId="6" xfId="0" applyNumberFormat="1" applyFont="1" applyFill="1" applyBorder="1" applyAlignment="1">
      <alignment horizontal="right"/>
    </xf>
    <xf numFmtId="169" fontId="220" fillId="0" borderId="0" xfId="0" applyNumberFormat="1" applyFont="1" applyFill="1" applyAlignment="1">
      <alignment horizontal="right"/>
    </xf>
    <xf numFmtId="169" fontId="221" fillId="0" borderId="0" xfId="0" applyNumberFormat="1" applyFont="1" applyFill="1" applyAlignment="1">
      <alignment horizontal="right"/>
    </xf>
    <xf numFmtId="169" fontId="222" fillId="0" borderId="0" xfId="0" applyNumberFormat="1" applyFont="1" applyFill="1" applyAlignment="1">
      <alignment horizontal="right"/>
    </xf>
    <xf numFmtId="169" fontId="223" fillId="0" borderId="0" xfId="0" applyNumberFormat="1" applyFont="1" applyFill="1" applyAlignment="1">
      <alignment horizontal="right"/>
    </xf>
    <xf numFmtId="169" fontId="224" fillId="0" borderId="0" xfId="0" applyNumberFormat="1" applyFont="1" applyFill="1" applyAlignment="1">
      <alignment horizontal="right"/>
    </xf>
    <xf numFmtId="0" fontId="7" fillId="0" borderId="0" xfId="0" applyFont="1" applyFill="1"/>
    <xf numFmtId="0" fontId="225" fillId="0" borderId="0" xfId="0" applyFont="1" applyFill="1"/>
    <xf numFmtId="0" fontId="354" fillId="0" borderId="0" xfId="0" applyFont="1" applyFill="1"/>
    <xf numFmtId="0" fontId="355" fillId="0" borderId="0" xfId="0" applyFont="1" applyFill="1" applyAlignment="1">
      <alignment horizontal="center"/>
    </xf>
    <xf numFmtId="0" fontId="356" fillId="0" borderId="4" xfId="0" applyFont="1" applyFill="1" applyBorder="1" applyAlignment="1">
      <alignment horizontal="center" vertical="center" wrapText="1"/>
    </xf>
    <xf numFmtId="0" fontId="357" fillId="0" borderId="0" xfId="0" applyFont="1" applyFill="1" applyAlignment="1">
      <alignment horizontal="center"/>
    </xf>
    <xf numFmtId="0" fontId="358" fillId="0" borderId="0" xfId="0" applyFont="1" applyFill="1" applyAlignment="1">
      <alignment horizontal="left"/>
    </xf>
    <xf numFmtId="164" fontId="359" fillId="0" borderId="0" xfId="0" applyNumberFormat="1" applyFont="1" applyFill="1" applyAlignment="1">
      <alignment horizontal="right"/>
    </xf>
    <xf numFmtId="164" fontId="360" fillId="0" borderId="0" xfId="0" applyNumberFormat="1" applyFont="1" applyFill="1" applyAlignment="1">
      <alignment horizontal="right"/>
    </xf>
    <xf numFmtId="164" fontId="361" fillId="0" borderId="0" xfId="0" applyNumberFormat="1" applyFont="1" applyFill="1" applyAlignment="1">
      <alignment horizontal="right"/>
    </xf>
    <xf numFmtId="165" fontId="362" fillId="0" borderId="0" xfId="0" applyNumberFormat="1" applyFont="1" applyFill="1" applyAlignment="1">
      <alignment horizontal="right"/>
    </xf>
    <xf numFmtId="164" fontId="363" fillId="0" borderId="0" xfId="0" applyNumberFormat="1" applyFont="1" applyFill="1" applyAlignment="1">
      <alignment horizontal="right"/>
    </xf>
    <xf numFmtId="0" fontId="364" fillId="0" borderId="0" xfId="0" applyFont="1" applyFill="1" applyAlignment="1">
      <alignment horizontal="left" indent="1"/>
    </xf>
    <xf numFmtId="164" fontId="365" fillId="0" borderId="0" xfId="0" applyNumberFormat="1" applyFont="1" applyFill="1" applyAlignment="1">
      <alignment horizontal="right"/>
    </xf>
    <xf numFmtId="37" fontId="366" fillId="0" borderId="0" xfId="0" applyNumberFormat="1" applyFont="1" applyFill="1" applyAlignment="1">
      <alignment horizontal="right"/>
    </xf>
    <xf numFmtId="166" fontId="367" fillId="0" borderId="0" xfId="0" applyNumberFormat="1" applyFont="1" applyFill="1" applyAlignment="1">
      <alignment horizontal="right"/>
    </xf>
    <xf numFmtId="166" fontId="368" fillId="0" borderId="0" xfId="0" applyNumberFormat="1" applyFont="1" applyFill="1" applyAlignment="1">
      <alignment horizontal="right"/>
    </xf>
    <xf numFmtId="164" fontId="369" fillId="0" borderId="0" xfId="0" applyNumberFormat="1" applyFont="1" applyFill="1" applyAlignment="1">
      <alignment horizontal="right"/>
    </xf>
    <xf numFmtId="37" fontId="370" fillId="0" borderId="2" xfId="0" applyNumberFormat="1" applyFont="1" applyFill="1" applyBorder="1" applyAlignment="1">
      <alignment horizontal="right"/>
    </xf>
    <xf numFmtId="166" fontId="371" fillId="0" borderId="2" xfId="0" applyNumberFormat="1" applyFont="1" applyFill="1" applyBorder="1" applyAlignment="1">
      <alignment horizontal="right"/>
    </xf>
    <xf numFmtId="165" fontId="372" fillId="0" borderId="2" xfId="0" applyNumberFormat="1" applyFont="1" applyFill="1" applyBorder="1" applyAlignment="1">
      <alignment horizontal="right"/>
    </xf>
    <xf numFmtId="166" fontId="373" fillId="0" borderId="2" xfId="0" applyNumberFormat="1" applyFont="1" applyFill="1" applyBorder="1" applyAlignment="1">
      <alignment horizontal="right"/>
    </xf>
    <xf numFmtId="164" fontId="374" fillId="0" borderId="0" xfId="0" applyNumberFormat="1" applyFont="1" applyFill="1" applyAlignment="1">
      <alignment horizontal="right"/>
    </xf>
    <xf numFmtId="172" fontId="375" fillId="0" borderId="0" xfId="0" applyNumberFormat="1" applyFont="1" applyFill="1" applyAlignment="1">
      <alignment horizontal="right"/>
    </xf>
    <xf numFmtId="172" fontId="376" fillId="0" borderId="0" xfId="0" applyNumberFormat="1" applyFont="1" applyFill="1" applyAlignment="1">
      <alignment horizontal="right"/>
    </xf>
    <xf numFmtId="172" fontId="377" fillId="0" borderId="0" xfId="0" applyNumberFormat="1" applyFont="1" applyFill="1" applyAlignment="1">
      <alignment horizontal="right"/>
    </xf>
    <xf numFmtId="172" fontId="378" fillId="0" borderId="0" xfId="0" applyNumberFormat="1" applyFont="1" applyFill="1" applyAlignment="1">
      <alignment horizontal="right"/>
    </xf>
    <xf numFmtId="0" fontId="322" fillId="0" borderId="0" xfId="0" applyFont="1" applyFill="1"/>
    <xf numFmtId="0" fontId="323" fillId="0" borderId="0" xfId="0" applyFont="1" applyFill="1" applyAlignment="1">
      <alignment horizontal="center"/>
    </xf>
    <xf numFmtId="0" fontId="324" fillId="0" borderId="4" xfId="0" applyFont="1" applyFill="1" applyBorder="1" applyAlignment="1">
      <alignment horizontal="center" vertical="center" wrapText="1"/>
    </xf>
    <xf numFmtId="0" fontId="325" fillId="0" borderId="0" xfId="0" applyFont="1" applyFill="1" applyAlignment="1">
      <alignment horizontal="center"/>
    </xf>
    <xf numFmtId="0" fontId="326" fillId="0" borderId="0" xfId="0" applyFont="1" applyFill="1" applyAlignment="1">
      <alignment horizontal="left"/>
    </xf>
    <xf numFmtId="164" fontId="327" fillId="0" borderId="0" xfId="0" applyNumberFormat="1" applyFont="1" applyFill="1" applyAlignment="1">
      <alignment horizontal="right"/>
    </xf>
    <xf numFmtId="164" fontId="328" fillId="0" borderId="0" xfId="0" applyNumberFormat="1" applyFont="1" applyFill="1" applyAlignment="1">
      <alignment horizontal="right"/>
    </xf>
    <xf numFmtId="164" fontId="329" fillId="0" borderId="0" xfId="0" applyNumberFormat="1" applyFont="1" applyFill="1" applyAlignment="1">
      <alignment horizontal="right"/>
    </xf>
    <xf numFmtId="165" fontId="330" fillId="0" borderId="0" xfId="0" applyNumberFormat="1" applyFont="1" applyFill="1" applyAlignment="1">
      <alignment horizontal="right"/>
    </xf>
    <xf numFmtId="164" fontId="331" fillId="0" borderId="0" xfId="0" applyNumberFormat="1" applyFont="1" applyFill="1" applyAlignment="1">
      <alignment horizontal="right"/>
    </xf>
    <xf numFmtId="0" fontId="332" fillId="0" borderId="0" xfId="0" applyFont="1" applyFill="1" applyAlignment="1">
      <alignment horizontal="left" indent="1"/>
    </xf>
    <xf numFmtId="164" fontId="333" fillId="0" borderId="0" xfId="0" applyNumberFormat="1" applyFont="1" applyFill="1" applyAlignment="1">
      <alignment horizontal="right"/>
    </xf>
    <xf numFmtId="164" fontId="334" fillId="0" borderId="0" xfId="0" applyNumberFormat="1" applyFont="1" applyFill="1" applyAlignment="1">
      <alignment horizontal="right"/>
    </xf>
    <xf numFmtId="164" fontId="335" fillId="0" borderId="0" xfId="0" applyNumberFormat="1" applyFont="1" applyFill="1" applyAlignment="1">
      <alignment horizontal="right"/>
    </xf>
    <xf numFmtId="164" fontId="336" fillId="0" borderId="0" xfId="0" applyNumberFormat="1" applyFont="1" applyFill="1" applyAlignment="1">
      <alignment horizontal="right"/>
    </xf>
    <xf numFmtId="0" fontId="337" fillId="0" borderId="0" xfId="0" applyFont="1" applyFill="1" applyAlignment="1">
      <alignment horizontal="left" indent="2"/>
    </xf>
    <xf numFmtId="0" fontId="338" fillId="0" borderId="0" xfId="0" applyNumberFormat="1" applyFont="1" applyFill="1" applyAlignment="1">
      <alignment horizontal="center"/>
    </xf>
    <xf numFmtId="37" fontId="339" fillId="0" borderId="0" xfId="0" applyNumberFormat="1" applyFont="1" applyFill="1" applyAlignment="1">
      <alignment horizontal="right"/>
    </xf>
    <xf numFmtId="166" fontId="340" fillId="0" borderId="0" xfId="0" applyNumberFormat="1" applyFont="1" applyFill="1" applyAlignment="1">
      <alignment horizontal="right"/>
    </xf>
    <xf numFmtId="166" fontId="341" fillId="0" borderId="0" xfId="0" applyNumberFormat="1" applyFont="1" applyFill="1" applyAlignment="1">
      <alignment horizontal="right"/>
    </xf>
    <xf numFmtId="0" fontId="342" fillId="0" borderId="0" xfId="0" applyFont="1" applyFill="1" applyAlignment="1">
      <alignment horizontal="left" indent="1"/>
    </xf>
    <xf numFmtId="164" fontId="343" fillId="0" borderId="0" xfId="0" applyNumberFormat="1" applyFont="1" applyFill="1" applyAlignment="1">
      <alignment horizontal="right"/>
    </xf>
    <xf numFmtId="37" fontId="344" fillId="0" borderId="2" xfId="0" applyNumberFormat="1" applyFont="1" applyFill="1" applyBorder="1" applyAlignment="1">
      <alignment horizontal="right"/>
    </xf>
    <xf numFmtId="166" fontId="345" fillId="0" borderId="2" xfId="0" applyNumberFormat="1" applyFont="1" applyFill="1" applyBorder="1" applyAlignment="1">
      <alignment horizontal="right"/>
    </xf>
    <xf numFmtId="165" fontId="346" fillId="0" borderId="2" xfId="0" applyNumberFormat="1" applyFont="1" applyFill="1" applyBorder="1" applyAlignment="1">
      <alignment horizontal="right"/>
    </xf>
    <xf numFmtId="166" fontId="347" fillId="0" borderId="2" xfId="0" applyNumberFormat="1" applyFont="1" applyFill="1" applyBorder="1" applyAlignment="1">
      <alignment horizontal="right"/>
    </xf>
    <xf numFmtId="0" fontId="348" fillId="0" borderId="0" xfId="0" applyFont="1" applyFill="1" applyAlignment="1">
      <alignment horizontal="left"/>
    </xf>
    <xf numFmtId="164" fontId="349" fillId="0" borderId="0" xfId="0" applyNumberFormat="1" applyFont="1" applyFill="1" applyAlignment="1">
      <alignment horizontal="right"/>
    </xf>
    <xf numFmtId="37" fontId="350" fillId="0" borderId="6" xfId="0" applyNumberFormat="1" applyFont="1" applyFill="1" applyBorder="1" applyAlignment="1">
      <alignment horizontal="right"/>
    </xf>
    <xf numFmtId="166" fontId="351" fillId="0" borderId="6" xfId="0" applyNumberFormat="1" applyFont="1" applyFill="1" applyBorder="1" applyAlignment="1">
      <alignment horizontal="right"/>
    </xf>
    <xf numFmtId="165" fontId="352" fillId="0" borderId="6" xfId="0" applyNumberFormat="1" applyFont="1" applyFill="1" applyBorder="1" applyAlignment="1">
      <alignment horizontal="right"/>
    </xf>
    <xf numFmtId="166" fontId="353" fillId="0" borderId="6" xfId="0" applyNumberFormat="1" applyFont="1" applyFill="1" applyBorder="1" applyAlignment="1">
      <alignment horizontal="right"/>
    </xf>
    <xf numFmtId="0" fontId="268" fillId="0" borderId="0" xfId="0" applyFont="1" applyFill="1"/>
    <xf numFmtId="0" fontId="269" fillId="0" borderId="0" xfId="0" applyFont="1" applyFill="1" applyAlignment="1">
      <alignment horizontal="center"/>
    </xf>
    <xf numFmtId="0" fontId="270" fillId="0" borderId="4" xfId="0" applyFont="1" applyFill="1" applyBorder="1" applyAlignment="1">
      <alignment horizontal="center" vertical="center" wrapText="1"/>
    </xf>
    <xf numFmtId="0" fontId="272" fillId="0" borderId="0" xfId="0" applyFont="1" applyFill="1" applyAlignment="1">
      <alignment horizontal="center"/>
    </xf>
    <xf numFmtId="0" fontId="273" fillId="0" borderId="0" xfId="0" applyFont="1" applyFill="1" applyAlignment="1">
      <alignment horizontal="left"/>
    </xf>
    <xf numFmtId="0" fontId="274" fillId="0" borderId="0" xfId="0" applyNumberFormat="1" applyFont="1" applyFill="1" applyAlignment="1">
      <alignment horizontal="right"/>
    </xf>
    <xf numFmtId="164" fontId="275" fillId="0" borderId="0" xfId="0" applyNumberFormat="1" applyFont="1" applyFill="1" applyAlignment="1">
      <alignment horizontal="right"/>
    </xf>
    <xf numFmtId="164" fontId="276" fillId="0" borderId="0" xfId="0" applyNumberFormat="1" applyFont="1" applyFill="1" applyAlignment="1">
      <alignment horizontal="right"/>
    </xf>
    <xf numFmtId="164" fontId="277" fillId="0" borderId="0" xfId="0" applyNumberFormat="1" applyFont="1" applyFill="1" applyAlignment="1">
      <alignment horizontal="right"/>
    </xf>
    <xf numFmtId="164" fontId="278" fillId="0" borderId="0" xfId="0" applyNumberFormat="1" applyFont="1" applyFill="1" applyAlignment="1">
      <alignment horizontal="right"/>
    </xf>
    <xf numFmtId="164" fontId="279" fillId="0" borderId="0" xfId="0" applyNumberFormat="1" applyFont="1" applyFill="1" applyAlignment="1">
      <alignment horizontal="right"/>
    </xf>
    <xf numFmtId="164" fontId="280" fillId="0" borderId="0" xfId="0" applyNumberFormat="1" applyFont="1" applyFill="1" applyAlignment="1">
      <alignment horizontal="right"/>
    </xf>
    <xf numFmtId="164" fontId="281" fillId="0" borderId="0" xfId="0" applyNumberFormat="1" applyFont="1" applyFill="1" applyAlignment="1">
      <alignment horizontal="right"/>
    </xf>
    <xf numFmtId="0" fontId="282" fillId="0" borderId="0" xfId="0" applyFont="1" applyFill="1" applyAlignment="1">
      <alignment horizontal="left" indent="1"/>
    </xf>
    <xf numFmtId="164" fontId="283" fillId="0" borderId="0" xfId="0" applyNumberFormat="1" applyFont="1" applyFill="1" applyAlignment="1">
      <alignment horizontal="right"/>
    </xf>
    <xf numFmtId="164" fontId="284" fillId="0" borderId="0" xfId="0" applyNumberFormat="1" applyFont="1" applyFill="1" applyAlignment="1">
      <alignment horizontal="right"/>
    </xf>
    <xf numFmtId="164" fontId="285" fillId="0" borderId="0" xfId="0" applyNumberFormat="1" applyFont="1" applyFill="1" applyAlignment="1">
      <alignment horizontal="right"/>
    </xf>
    <xf numFmtId="164" fontId="286" fillId="0" borderId="0" xfId="0" applyNumberFormat="1" applyFont="1" applyFill="1" applyAlignment="1">
      <alignment horizontal="right"/>
    </xf>
    <xf numFmtId="164" fontId="287" fillId="0" borderId="0" xfId="0" applyNumberFormat="1" applyFont="1" applyFill="1" applyAlignment="1">
      <alignment horizontal="right"/>
    </xf>
    <xf numFmtId="164" fontId="288" fillId="0" borderId="0" xfId="0" applyNumberFormat="1" applyFont="1" applyFill="1" applyAlignment="1">
      <alignment horizontal="right"/>
    </xf>
    <xf numFmtId="164" fontId="289" fillId="0" borderId="0" xfId="0" applyNumberFormat="1" applyFont="1" applyFill="1" applyAlignment="1">
      <alignment horizontal="right"/>
    </xf>
    <xf numFmtId="164" fontId="290" fillId="0" borderId="0" xfId="0" applyNumberFormat="1" applyFont="1" applyFill="1" applyAlignment="1">
      <alignment horizontal="right"/>
    </xf>
    <xf numFmtId="164" fontId="291" fillId="0" borderId="0" xfId="0" applyNumberFormat="1" applyFont="1" applyFill="1" applyAlignment="1">
      <alignment horizontal="right"/>
    </xf>
    <xf numFmtId="164" fontId="292" fillId="0" borderId="0" xfId="0" applyNumberFormat="1" applyFont="1" applyFill="1" applyAlignment="1">
      <alignment horizontal="right"/>
    </xf>
    <xf numFmtId="173" fontId="293" fillId="0" borderId="0" xfId="0" applyNumberFormat="1" applyFont="1" applyFill="1" applyAlignment="1">
      <alignment horizontal="right"/>
    </xf>
    <xf numFmtId="166" fontId="294" fillId="0" borderId="0" xfId="0" applyNumberFormat="1" applyFont="1" applyFill="1" applyAlignment="1">
      <alignment horizontal="right"/>
    </xf>
    <xf numFmtId="37" fontId="295" fillId="0" borderId="0" xfId="0" applyNumberFormat="1" applyFont="1" applyFill="1" applyAlignment="1">
      <alignment horizontal="right"/>
    </xf>
    <xf numFmtId="37" fontId="296" fillId="0" borderId="0" xfId="0" applyNumberFormat="1" applyFont="1" applyFill="1" applyAlignment="1">
      <alignment horizontal="right"/>
    </xf>
    <xf numFmtId="37" fontId="297" fillId="0" borderId="0" xfId="0" applyNumberFormat="1" applyFont="1" applyFill="1" applyAlignment="1">
      <alignment horizontal="right"/>
    </xf>
    <xf numFmtId="164" fontId="298" fillId="0" borderId="0" xfId="0" applyNumberFormat="1" applyFont="1" applyFill="1" applyAlignment="1">
      <alignment horizontal="right"/>
    </xf>
    <xf numFmtId="164" fontId="299" fillId="0" borderId="0" xfId="0" applyNumberFormat="1" applyFont="1" applyFill="1" applyAlignment="1">
      <alignment horizontal="right"/>
    </xf>
    <xf numFmtId="164" fontId="300" fillId="0" borderId="0" xfId="0" applyNumberFormat="1" applyFont="1" applyFill="1" applyAlignment="1">
      <alignment horizontal="right"/>
    </xf>
    <xf numFmtId="164" fontId="301" fillId="0" borderId="0" xfId="0" applyNumberFormat="1" applyFont="1" applyFill="1" applyAlignment="1">
      <alignment horizontal="right"/>
    </xf>
    <xf numFmtId="164" fontId="302" fillId="0" borderId="0" xfId="0" applyNumberFormat="1" applyFont="1" applyFill="1" applyAlignment="1">
      <alignment horizontal="right"/>
    </xf>
    <xf numFmtId="37" fontId="303" fillId="0" borderId="0" xfId="0" applyNumberFormat="1" applyFont="1" applyFill="1" applyAlignment="1">
      <alignment horizontal="right"/>
    </xf>
    <xf numFmtId="164" fontId="304" fillId="0" borderId="0" xfId="0" applyNumberFormat="1" applyFont="1" applyFill="1" applyAlignment="1">
      <alignment horizontal="right"/>
    </xf>
    <xf numFmtId="164" fontId="305" fillId="0" borderId="2" xfId="0" applyNumberFormat="1" applyFont="1" applyFill="1" applyBorder="1" applyAlignment="1">
      <alignment horizontal="right"/>
    </xf>
    <xf numFmtId="37" fontId="306" fillId="0" borderId="0" xfId="0" applyNumberFormat="1" applyFont="1" applyFill="1" applyAlignment="1">
      <alignment horizontal="right"/>
    </xf>
    <xf numFmtId="37" fontId="307" fillId="0" borderId="2" xfId="0" applyNumberFormat="1" applyFont="1" applyFill="1" applyBorder="1" applyAlignment="1">
      <alignment horizontal="right"/>
    </xf>
    <xf numFmtId="37" fontId="308" fillId="0" borderId="2" xfId="0" applyNumberFormat="1" applyFont="1" applyFill="1" applyBorder="1" applyAlignment="1">
      <alignment horizontal="right"/>
    </xf>
    <xf numFmtId="166" fontId="309" fillId="0" borderId="2" xfId="0" applyNumberFormat="1" applyFont="1" applyFill="1" applyBorder="1" applyAlignment="1">
      <alignment horizontal="right"/>
    </xf>
    <xf numFmtId="166" fontId="310" fillId="0" borderId="2" xfId="0" applyNumberFormat="1" applyFont="1" applyFill="1" applyBorder="1" applyAlignment="1">
      <alignment horizontal="right"/>
    </xf>
    <xf numFmtId="37" fontId="311" fillId="0" borderId="2" xfId="0" applyNumberFormat="1" applyFont="1" applyFill="1" applyBorder="1" applyAlignment="1">
      <alignment horizontal="right"/>
    </xf>
    <xf numFmtId="37" fontId="312" fillId="0" borderId="2" xfId="0" applyNumberFormat="1" applyFont="1" applyFill="1" applyBorder="1" applyAlignment="1">
      <alignment horizontal="right"/>
    </xf>
    <xf numFmtId="37" fontId="313" fillId="0" borderId="2" xfId="0" applyNumberFormat="1" applyFont="1" applyFill="1" applyBorder="1" applyAlignment="1">
      <alignment horizontal="right"/>
    </xf>
    <xf numFmtId="164" fontId="314" fillId="0" borderId="0" xfId="0" applyNumberFormat="1" applyFont="1" applyFill="1" applyAlignment="1">
      <alignment horizontal="right"/>
    </xf>
    <xf numFmtId="170" fontId="315" fillId="0" borderId="0" xfId="0" applyNumberFormat="1" applyFont="1" applyFill="1" applyAlignment="1">
      <alignment horizontal="right"/>
    </xf>
    <xf numFmtId="170" fontId="316" fillId="0" borderId="0" xfId="0" applyNumberFormat="1" applyFont="1" applyFill="1" applyAlignment="1">
      <alignment horizontal="right"/>
    </xf>
    <xf numFmtId="170" fontId="317" fillId="0" borderId="0" xfId="0" applyNumberFormat="1" applyFont="1" applyFill="1" applyAlignment="1">
      <alignment horizontal="right"/>
    </xf>
    <xf numFmtId="170" fontId="318" fillId="0" borderId="0" xfId="0" applyNumberFormat="1" applyFont="1" applyFill="1" applyAlignment="1">
      <alignment horizontal="right"/>
    </xf>
    <xf numFmtId="170" fontId="319" fillId="0" borderId="0" xfId="0" applyNumberFormat="1" applyFont="1" applyFill="1" applyAlignment="1">
      <alignment horizontal="right"/>
    </xf>
    <xf numFmtId="170" fontId="320" fillId="0" borderId="0" xfId="0" applyNumberFormat="1" applyFont="1" applyFill="1" applyAlignment="1">
      <alignment horizontal="right"/>
    </xf>
    <xf numFmtId="170" fontId="321" fillId="0" borderId="0" xfId="0" applyNumberFormat="1" applyFont="1" applyFill="1" applyAlignment="1">
      <alignment horizontal="right"/>
    </xf>
    <xf numFmtId="0" fontId="271" fillId="0" borderId="0" xfId="0" applyFont="1" applyFill="1"/>
    <xf numFmtId="0" fontId="226" fillId="0" borderId="0" xfId="0" applyFont="1" applyFill="1"/>
    <xf numFmtId="0" fontId="227" fillId="0" borderId="0" xfId="0" applyFont="1" applyFill="1" applyAlignment="1">
      <alignment horizontal="center"/>
    </xf>
    <xf numFmtId="0" fontId="228" fillId="0" borderId="4" xfId="0" applyFont="1" applyFill="1" applyBorder="1" applyAlignment="1">
      <alignment horizontal="center" vertical="center" wrapText="1"/>
    </xf>
    <xf numFmtId="0" fontId="229" fillId="0" borderId="0" xfId="0" applyFont="1" applyFill="1" applyAlignment="1">
      <alignment horizontal="center"/>
    </xf>
    <xf numFmtId="0" fontId="230" fillId="0" borderId="0" xfId="0" applyFont="1" applyFill="1" applyAlignment="1">
      <alignment horizontal="left"/>
    </xf>
    <xf numFmtId="164" fontId="231" fillId="0" borderId="0" xfId="0" applyNumberFormat="1" applyFont="1" applyFill="1" applyAlignment="1">
      <alignment horizontal="right"/>
    </xf>
    <xf numFmtId="164" fontId="232" fillId="0" borderId="0" xfId="0" applyNumberFormat="1" applyFont="1" applyFill="1" applyAlignment="1">
      <alignment horizontal="right"/>
    </xf>
    <xf numFmtId="164" fontId="233" fillId="0" borderId="0" xfId="0" applyNumberFormat="1" applyFont="1" applyFill="1" applyAlignment="1">
      <alignment horizontal="right"/>
    </xf>
    <xf numFmtId="164" fontId="234" fillId="0" borderId="0" xfId="0" applyNumberFormat="1" applyFont="1" applyFill="1" applyAlignment="1">
      <alignment horizontal="right"/>
    </xf>
    <xf numFmtId="164" fontId="235" fillId="0" borderId="0" xfId="0" applyNumberFormat="1" applyFont="1" applyFill="1" applyAlignment="1">
      <alignment horizontal="right"/>
    </xf>
    <xf numFmtId="37" fontId="236" fillId="0" borderId="0" xfId="0" applyNumberFormat="1" applyFont="1" applyFill="1" applyAlignment="1">
      <alignment horizontal="right"/>
    </xf>
    <xf numFmtId="0" fontId="237" fillId="0" borderId="0" xfId="0" applyFont="1" applyFill="1" applyAlignment="1">
      <alignment horizontal="left" indent="1"/>
    </xf>
    <xf numFmtId="164" fontId="238" fillId="0" borderId="0" xfId="0" applyNumberFormat="1" applyFont="1" applyFill="1" applyAlignment="1">
      <alignment horizontal="right"/>
    </xf>
    <xf numFmtId="164" fontId="239" fillId="0" borderId="0" xfId="0" applyNumberFormat="1" applyFont="1" applyFill="1" applyAlignment="1">
      <alignment horizontal="right"/>
    </xf>
    <xf numFmtId="164" fontId="240" fillId="0" borderId="0" xfId="0" applyNumberFormat="1" applyFont="1" applyFill="1" applyAlignment="1">
      <alignment horizontal="right"/>
    </xf>
    <xf numFmtId="164" fontId="241" fillId="0" borderId="0" xfId="0" applyNumberFormat="1" applyFont="1" applyFill="1" applyAlignment="1">
      <alignment horizontal="right"/>
    </xf>
    <xf numFmtId="164" fontId="242" fillId="0" borderId="0" xfId="0" applyNumberFormat="1" applyFont="1" applyFill="1" applyAlignment="1">
      <alignment horizontal="right"/>
    </xf>
    <xf numFmtId="0" fontId="243" fillId="0" borderId="0" xfId="0" applyFont="1" applyFill="1" applyAlignment="1">
      <alignment horizontal="left" indent="2"/>
    </xf>
    <xf numFmtId="164" fontId="244" fillId="0" borderId="0" xfId="0" applyNumberFormat="1" applyFont="1" applyFill="1" applyAlignment="1">
      <alignment horizontal="center"/>
    </xf>
    <xf numFmtId="37" fontId="245" fillId="0" borderId="0" xfId="0" applyNumberFormat="1" applyFont="1" applyFill="1" applyAlignment="1">
      <alignment horizontal="right"/>
    </xf>
    <xf numFmtId="37" fontId="246" fillId="0" borderId="0" xfId="0" applyNumberFormat="1" applyFont="1" applyFill="1" applyAlignment="1">
      <alignment horizontal="right"/>
    </xf>
    <xf numFmtId="166" fontId="247" fillId="0" borderId="0" xfId="0" applyNumberFormat="1" applyFont="1" applyFill="1" applyAlignment="1">
      <alignment horizontal="right"/>
    </xf>
    <xf numFmtId="166" fontId="248" fillId="0" borderId="0" xfId="0" applyNumberFormat="1" applyFont="1" applyFill="1" applyAlignment="1">
      <alignment horizontal="right"/>
    </xf>
    <xf numFmtId="0" fontId="249" fillId="0" borderId="0" xfId="0" applyFont="1" applyFill="1" applyAlignment="1">
      <alignment horizontal="left" indent="2"/>
    </xf>
    <xf numFmtId="164" fontId="250" fillId="0" borderId="0" xfId="0" applyNumberFormat="1" applyFont="1" applyFill="1" applyAlignment="1">
      <alignment horizontal="right"/>
    </xf>
    <xf numFmtId="37" fontId="251" fillId="0" borderId="2" xfId="0" applyNumberFormat="1" applyFont="1" applyFill="1" applyBorder="1" applyAlignment="1">
      <alignment horizontal="right"/>
    </xf>
    <xf numFmtId="37" fontId="252" fillId="0" borderId="2" xfId="0" applyNumberFormat="1" applyFont="1" applyFill="1" applyBorder="1" applyAlignment="1">
      <alignment horizontal="right"/>
    </xf>
    <xf numFmtId="166" fontId="253" fillId="0" borderId="2" xfId="0" applyNumberFormat="1" applyFont="1" applyFill="1" applyBorder="1" applyAlignment="1">
      <alignment horizontal="right"/>
    </xf>
    <xf numFmtId="166" fontId="254" fillId="0" borderId="2" xfId="0" applyNumberFormat="1" applyFont="1" applyFill="1" applyBorder="1" applyAlignment="1">
      <alignment horizontal="right"/>
    </xf>
    <xf numFmtId="37" fontId="255" fillId="0" borderId="2" xfId="0" applyNumberFormat="1" applyFont="1" applyFill="1" applyBorder="1" applyAlignment="1">
      <alignment horizontal="right"/>
    </xf>
    <xf numFmtId="0" fontId="256" fillId="0" borderId="0" xfId="0" applyFont="1" applyFill="1" applyAlignment="1">
      <alignment horizontal="left" indent="1"/>
    </xf>
    <xf numFmtId="164" fontId="257" fillId="0" borderId="0" xfId="0" applyNumberFormat="1" applyFont="1" applyFill="1" applyAlignment="1">
      <alignment horizontal="right"/>
    </xf>
    <xf numFmtId="37" fontId="258" fillId="0" borderId="6" xfId="0" applyNumberFormat="1" applyFont="1" applyFill="1" applyBorder="1" applyAlignment="1">
      <alignment horizontal="right"/>
    </xf>
    <xf numFmtId="37" fontId="259" fillId="0" borderId="6" xfId="0" applyNumberFormat="1" applyFont="1" applyFill="1" applyBorder="1" applyAlignment="1">
      <alignment horizontal="right"/>
    </xf>
    <xf numFmtId="166" fontId="260" fillId="0" borderId="6" xfId="0" applyNumberFormat="1" applyFont="1" applyFill="1" applyBorder="1" applyAlignment="1">
      <alignment horizontal="right"/>
    </xf>
    <xf numFmtId="166" fontId="261" fillId="0" borderId="6" xfId="0" applyNumberFormat="1" applyFont="1" applyFill="1" applyBorder="1" applyAlignment="1">
      <alignment horizontal="right"/>
    </xf>
    <xf numFmtId="37" fontId="262" fillId="0" borderId="6" xfId="0" applyNumberFormat="1" applyFont="1" applyFill="1" applyBorder="1" applyAlignment="1">
      <alignment horizontal="right"/>
    </xf>
    <xf numFmtId="0" fontId="263" fillId="0" borderId="0" xfId="0" applyFont="1" applyFill="1" applyAlignment="1">
      <alignment horizontal="left"/>
    </xf>
    <xf numFmtId="0" fontId="264" fillId="0" borderId="0" xfId="0" applyFont="1" applyFill="1" applyAlignment="1">
      <alignment horizontal="left" indent="1"/>
    </xf>
    <xf numFmtId="0" fontId="265" fillId="0" borderId="0" xfId="0" applyFont="1" applyFill="1" applyAlignment="1">
      <alignment horizontal="left" indent="2"/>
    </xf>
    <xf numFmtId="0" fontId="266" fillId="0" borderId="0" xfId="0" applyFont="1" applyFill="1" applyAlignment="1">
      <alignment horizontal="left" indent="2"/>
    </xf>
    <xf numFmtId="0" fontId="267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2" fillId="0" borderId="0" xfId="0" applyFont="1" applyFill="1"/>
  </cellXfs>
  <cellStyles count="145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_JV09G-PPA April 2012" xfId="96"/>
    <cellStyle name="Normal 3" xfId="1"/>
    <cellStyle name="Normal 4" xfId="97"/>
    <cellStyle name="Normal 5" xfId="98"/>
    <cellStyle name="Normal 6" xfId="99"/>
    <cellStyle name="Normal 7" xfId="144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tyle 1" xfId="138"/>
    <cellStyle name="Style 1 2" xfId="139"/>
    <cellStyle name="Style 1 3" xfId="140"/>
    <cellStyle name="Style 1 4" xfId="141"/>
    <cellStyle name="Style 1 5" xfId="142"/>
    <cellStyle name="Style 1_JV09G-PPA April 201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zoomScaleNormal="100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80" customFormat="1" x14ac:dyDescent="0.3">
      <c r="B1" s="380" t="s">
        <v>190</v>
      </c>
    </row>
    <row r="2" spans="1:10" s="380" customFormat="1" x14ac:dyDescent="0.3">
      <c r="B2" s="380" t="s">
        <v>191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62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29</v>
      </c>
      <c r="J6" s="4" t="s">
        <v>30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78" t="s">
        <v>7</v>
      </c>
      <c r="B8" s="378" t="s">
        <v>59</v>
      </c>
      <c r="C8" s="378" t="s">
        <v>63</v>
      </c>
      <c r="D8" s="379"/>
      <c r="E8" s="379"/>
      <c r="F8" s="379"/>
      <c r="G8" s="378" t="s">
        <v>64</v>
      </c>
      <c r="H8" s="379"/>
      <c r="I8" s="379"/>
      <c r="J8" s="378"/>
    </row>
    <row r="9" spans="1:10" x14ac:dyDescent="0.3">
      <c r="A9" s="378"/>
      <c r="B9" s="378"/>
      <c r="C9" s="5" t="s">
        <v>15</v>
      </c>
      <c r="D9" s="5" t="s">
        <v>65</v>
      </c>
      <c r="E9" s="5" t="s">
        <v>66</v>
      </c>
      <c r="F9" s="5" t="s">
        <v>67</v>
      </c>
      <c r="G9" s="5" t="s">
        <v>15</v>
      </c>
      <c r="H9" s="5" t="s">
        <v>65</v>
      </c>
      <c r="I9" s="5" t="s">
        <v>66</v>
      </c>
      <c r="J9" s="5" t="s">
        <v>67</v>
      </c>
    </row>
    <row r="10" spans="1:10" x14ac:dyDescent="0.3">
      <c r="A10" s="6" t="s">
        <v>14</v>
      </c>
      <c r="B10" s="7" t="s">
        <v>68</v>
      </c>
      <c r="C10" s="8" t="s">
        <v>59</v>
      </c>
      <c r="D10" s="9" t="s">
        <v>59</v>
      </c>
      <c r="E10" s="9" t="s">
        <v>59</v>
      </c>
      <c r="F10" s="10" t="s">
        <v>59</v>
      </c>
      <c r="G10" s="11" t="s">
        <v>59</v>
      </c>
      <c r="H10" s="12" t="s">
        <v>59</v>
      </c>
      <c r="I10" s="12" t="s">
        <v>59</v>
      </c>
      <c r="J10" s="13" t="s">
        <v>59</v>
      </c>
    </row>
    <row r="11" spans="1:10" x14ac:dyDescent="0.3">
      <c r="A11" s="6" t="s">
        <v>16</v>
      </c>
      <c r="B11" s="14" t="s">
        <v>69</v>
      </c>
      <c r="C11" s="15">
        <v>239845999</v>
      </c>
      <c r="D11" s="16">
        <v>219862398</v>
      </c>
      <c r="E11" s="16">
        <f t="shared" ref="E11:E19" si="0">C11 - D11</f>
        <v>19983601</v>
      </c>
      <c r="F11" s="17">
        <f t="shared" ref="F11:F19" si="1">IF(D11 =0,0,( C11 - D11 ) / D11 )</f>
        <v>9.0891399265098524E-2</v>
      </c>
      <c r="G11" s="18">
        <v>3070657144</v>
      </c>
      <c r="H11" s="19">
        <v>3064223762</v>
      </c>
      <c r="I11" s="19">
        <f t="shared" ref="I11:I19" si="2">G11 - H11</f>
        <v>6433382</v>
      </c>
      <c r="J11" s="20">
        <f t="shared" ref="J11:J19" si="3">IF(H11 =0,0,( G11 - H11 ) / H11 )</f>
        <v>2.099514428346111E-3</v>
      </c>
    </row>
    <row r="12" spans="1:10" x14ac:dyDescent="0.3">
      <c r="A12" s="6" t="s">
        <v>18</v>
      </c>
      <c r="B12" s="14" t="s">
        <v>32</v>
      </c>
      <c r="C12" s="21">
        <v>2264192</v>
      </c>
      <c r="D12" s="22">
        <v>2403658</v>
      </c>
      <c r="E12" s="22">
        <f t="shared" si="0"/>
        <v>-139466</v>
      </c>
      <c r="F12" s="23">
        <f t="shared" si="1"/>
        <v>-5.80223975290994E-2</v>
      </c>
      <c r="G12" s="24">
        <v>23710880</v>
      </c>
      <c r="H12" s="25">
        <v>23905061</v>
      </c>
      <c r="I12" s="25">
        <f t="shared" si="2"/>
        <v>-194181</v>
      </c>
      <c r="J12" s="26">
        <f t="shared" si="3"/>
        <v>-8.1230079270661563E-3</v>
      </c>
    </row>
    <row r="13" spans="1:10" x14ac:dyDescent="0.3">
      <c r="A13" s="6" t="s">
        <v>20</v>
      </c>
      <c r="B13" s="14" t="s">
        <v>70</v>
      </c>
      <c r="C13" s="21">
        <v>0</v>
      </c>
      <c r="D13" s="22">
        <v>0</v>
      </c>
      <c r="E13" s="22">
        <f t="shared" si="0"/>
        <v>0</v>
      </c>
      <c r="F13" s="27">
        <f t="shared" si="1"/>
        <v>0</v>
      </c>
      <c r="G13" s="24">
        <v>-153744</v>
      </c>
      <c r="H13" s="25">
        <v>-100655</v>
      </c>
      <c r="I13" s="25">
        <f t="shared" si="2"/>
        <v>-53089</v>
      </c>
      <c r="J13" s="28">
        <f t="shared" si="3"/>
        <v>0.52743529879290652</v>
      </c>
    </row>
    <row r="14" spans="1:10" x14ac:dyDescent="0.3">
      <c r="A14" s="6" t="s">
        <v>22</v>
      </c>
      <c r="B14" s="14" t="s">
        <v>71</v>
      </c>
      <c r="C14" s="21">
        <v>-5148525</v>
      </c>
      <c r="D14" s="22">
        <v>-5638407.1737242406</v>
      </c>
      <c r="E14" s="22">
        <f t="shared" si="0"/>
        <v>489882.17372424062</v>
      </c>
      <c r="F14" s="23">
        <f t="shared" si="1"/>
        <v>-8.6883078612548501E-2</v>
      </c>
      <c r="G14" s="24">
        <v>-54619238</v>
      </c>
      <c r="H14" s="25">
        <v>-55562090.131272614</v>
      </c>
      <c r="I14" s="25">
        <f t="shared" si="2"/>
        <v>942852.131272614</v>
      </c>
      <c r="J14" s="26">
        <f t="shared" si="3"/>
        <v>-1.6969342388758309E-2</v>
      </c>
    </row>
    <row r="15" spans="1:10" x14ac:dyDescent="0.3">
      <c r="A15" s="6" t="s">
        <v>24</v>
      </c>
      <c r="B15" s="14" t="s">
        <v>72</v>
      </c>
      <c r="C15" s="21">
        <v>-1445536</v>
      </c>
      <c r="D15" s="22">
        <v>-1277500</v>
      </c>
      <c r="E15" s="22">
        <f t="shared" si="0"/>
        <v>-168036</v>
      </c>
      <c r="F15" s="23">
        <f t="shared" si="1"/>
        <v>0.13153502935420744</v>
      </c>
      <c r="G15" s="24">
        <v>-12913596</v>
      </c>
      <c r="H15" s="25">
        <v>-11484069</v>
      </c>
      <c r="I15" s="25">
        <f t="shared" si="2"/>
        <v>-1429527</v>
      </c>
      <c r="J15" s="26">
        <f t="shared" si="3"/>
        <v>0.12447913714207046</v>
      </c>
    </row>
    <row r="16" spans="1:10" x14ac:dyDescent="0.3">
      <c r="A16" s="6" t="s">
        <v>26</v>
      </c>
      <c r="B16" s="14" t="s">
        <v>73</v>
      </c>
      <c r="C16" s="21">
        <v>8867546</v>
      </c>
      <c r="D16" s="22">
        <v>8443058.7808536626</v>
      </c>
      <c r="E16" s="22">
        <f t="shared" si="0"/>
        <v>424487.21914633736</v>
      </c>
      <c r="F16" s="23">
        <f t="shared" si="1"/>
        <v>5.027647327399256E-2</v>
      </c>
      <c r="G16" s="24">
        <v>178943624</v>
      </c>
      <c r="H16" s="25">
        <v>159385962.05118757</v>
      </c>
      <c r="I16" s="25">
        <f t="shared" si="2"/>
        <v>19557661.948812425</v>
      </c>
      <c r="J16" s="26">
        <f t="shared" si="3"/>
        <v>0.12270630171640452</v>
      </c>
    </row>
    <row r="17" spans="1:10" x14ac:dyDescent="0.3">
      <c r="A17" s="6" t="s">
        <v>27</v>
      </c>
      <c r="B17" s="14" t="s">
        <v>74</v>
      </c>
      <c r="C17" s="21">
        <v>4332450</v>
      </c>
      <c r="D17" s="22">
        <v>3385672.2669861745</v>
      </c>
      <c r="E17" s="22">
        <f t="shared" si="0"/>
        <v>946777.73301382549</v>
      </c>
      <c r="F17" s="23">
        <f t="shared" si="1"/>
        <v>0.2796424634025842</v>
      </c>
      <c r="G17" s="24">
        <v>88738824</v>
      </c>
      <c r="H17" s="25">
        <v>98980415.344973832</v>
      </c>
      <c r="I17" s="25">
        <f t="shared" si="2"/>
        <v>-10241591.344973832</v>
      </c>
      <c r="J17" s="26">
        <f t="shared" si="3"/>
        <v>-0.10347088673329045</v>
      </c>
    </row>
    <row r="18" spans="1:10" x14ac:dyDescent="0.3">
      <c r="A18" s="6" t="s">
        <v>28</v>
      </c>
      <c r="B18" s="14" t="s">
        <v>75</v>
      </c>
      <c r="C18" s="21">
        <v>18068</v>
      </c>
      <c r="D18" s="22">
        <v>44000</v>
      </c>
      <c r="E18" s="22">
        <f t="shared" si="0"/>
        <v>-25932</v>
      </c>
      <c r="F18" s="23">
        <f t="shared" si="1"/>
        <v>-0.58936363636363631</v>
      </c>
      <c r="G18" s="24">
        <v>6778391</v>
      </c>
      <c r="H18" s="25">
        <v>5570851</v>
      </c>
      <c r="I18" s="25">
        <f t="shared" si="2"/>
        <v>1207540</v>
      </c>
      <c r="J18" s="26">
        <f t="shared" si="3"/>
        <v>0.21676041954810854</v>
      </c>
    </row>
    <row r="19" spans="1:10" x14ac:dyDescent="0.3">
      <c r="A19" s="6" t="s">
        <v>33</v>
      </c>
      <c r="B19" s="29" t="s">
        <v>76</v>
      </c>
      <c r="C19" s="30">
        <v>248734194</v>
      </c>
      <c r="D19" s="31">
        <v>227222879.99851558</v>
      </c>
      <c r="E19" s="31">
        <f t="shared" si="0"/>
        <v>21511314.001484424</v>
      </c>
      <c r="F19" s="32">
        <f t="shared" si="1"/>
        <v>9.467054550855511E-2</v>
      </c>
      <c r="G19" s="33">
        <v>3301142285</v>
      </c>
      <c r="H19" s="34">
        <v>3284919236.7177396</v>
      </c>
      <c r="I19" s="34">
        <f t="shared" si="2"/>
        <v>16223048.282260418</v>
      </c>
      <c r="J19" s="35">
        <f t="shared" si="3"/>
        <v>4.9386444880971667E-3</v>
      </c>
    </row>
    <row r="20" spans="1:10" x14ac:dyDescent="0.3">
      <c r="A20" s="6" t="s">
        <v>34</v>
      </c>
    </row>
    <row r="21" spans="1:10" x14ac:dyDescent="0.3">
      <c r="A21" s="6" t="s">
        <v>35</v>
      </c>
      <c r="B21" s="36" t="s">
        <v>77</v>
      </c>
      <c r="C21" s="37">
        <v>0</v>
      </c>
      <c r="D21" s="38">
        <v>0</v>
      </c>
      <c r="E21" s="39">
        <f>C21 - D21</f>
        <v>0</v>
      </c>
      <c r="F21" s="40">
        <f>IF(D21 =0,0,( C21 - D21 ) / D21 )</f>
        <v>0</v>
      </c>
      <c r="G21" s="41">
        <v>0</v>
      </c>
      <c r="H21" s="42">
        <v>0</v>
      </c>
      <c r="I21" s="43">
        <f>G21 - H21</f>
        <v>0</v>
      </c>
      <c r="J21" s="44">
        <f>IF(H21 =0,0,( G21 - H21 ) / H21 )</f>
        <v>0</v>
      </c>
    </row>
    <row r="22" spans="1:10" x14ac:dyDescent="0.3">
      <c r="A22" s="6" t="s">
        <v>36</v>
      </c>
      <c r="B22" s="14" t="s">
        <v>78</v>
      </c>
      <c r="C22" s="21">
        <v>32904</v>
      </c>
      <c r="D22" s="22">
        <v>32287.594666666701</v>
      </c>
      <c r="E22" s="22">
        <f>C22 - D22</f>
        <v>616.4053333332995</v>
      </c>
      <c r="F22" s="23">
        <f>IF(D22 =0,0,( C22 - D22 ) / D22 )</f>
        <v>1.9091088688922016E-2</v>
      </c>
      <c r="G22" s="24">
        <v>263408</v>
      </c>
      <c r="H22" s="25">
        <v>263526.95433333353</v>
      </c>
      <c r="I22" s="25">
        <f>G22 - H22</f>
        <v>-118.95433333353139</v>
      </c>
      <c r="J22" s="26">
        <f>IF(H22 =0,0,( G22 - H22 ) / H22 )</f>
        <v>-4.5139342058750782E-4</v>
      </c>
    </row>
    <row r="23" spans="1:10" x14ac:dyDescent="0.3">
      <c r="A23" s="6" t="s">
        <v>37</v>
      </c>
      <c r="B23" s="14" t="s">
        <v>79</v>
      </c>
      <c r="C23" s="21">
        <v>303582</v>
      </c>
      <c r="D23" s="22">
        <v>286900</v>
      </c>
      <c r="E23" s="22">
        <f>C23 - D23</f>
        <v>16682</v>
      </c>
      <c r="F23" s="23">
        <f>IF(D23 =0,0,( C23 - D23 ) / D23 )</f>
        <v>5.8145695364238408E-2</v>
      </c>
      <c r="G23" s="24">
        <v>2160452</v>
      </c>
      <c r="H23" s="25">
        <v>1853392</v>
      </c>
      <c r="I23" s="25">
        <f>G23 - H23</f>
        <v>307060</v>
      </c>
      <c r="J23" s="26">
        <f>IF(H23 =0,0,( G23 - H23 ) / H23 )</f>
        <v>0.16567461173890899</v>
      </c>
    </row>
    <row r="24" spans="1:10" x14ac:dyDescent="0.3">
      <c r="A24" s="6" t="s">
        <v>38</v>
      </c>
      <c r="B24" s="14" t="s">
        <v>80</v>
      </c>
      <c r="C24" s="21">
        <v>336486</v>
      </c>
      <c r="D24" s="22">
        <v>319187.5946666667</v>
      </c>
      <c r="E24" s="22">
        <f>C24 - D24</f>
        <v>17298.405333333299</v>
      </c>
      <c r="F24" s="23">
        <f>IF(D24 =0,0,( C24 - D24 ) / D24 )</f>
        <v>5.4195105393736662E-2</v>
      </c>
      <c r="G24" s="24">
        <v>2423860</v>
      </c>
      <c r="H24" s="25">
        <v>2116918.9543333338</v>
      </c>
      <c r="I24" s="25">
        <f>G24 - H24</f>
        <v>306941.04566666624</v>
      </c>
      <c r="J24" s="26">
        <f>IF(H24 =0,0,( G24 - H24 ) / H24 )</f>
        <v>0.14499423562643143</v>
      </c>
    </row>
    <row r="25" spans="1:10" x14ac:dyDescent="0.3">
      <c r="A25" s="6" t="s">
        <v>39</v>
      </c>
      <c r="B25" s="45" t="s">
        <v>81</v>
      </c>
      <c r="C25" s="46" t="s">
        <v>59</v>
      </c>
      <c r="D25" s="47" t="s">
        <v>59</v>
      </c>
      <c r="E25" s="47" t="s">
        <v>59</v>
      </c>
      <c r="F25" s="48" t="s">
        <v>59</v>
      </c>
      <c r="G25" s="49" t="s">
        <v>59</v>
      </c>
      <c r="H25" s="50" t="s">
        <v>59</v>
      </c>
      <c r="I25" s="50" t="s">
        <v>59</v>
      </c>
      <c r="J25" s="51" t="s">
        <v>59</v>
      </c>
    </row>
    <row r="26" spans="1:10" x14ac:dyDescent="0.3">
      <c r="A26" s="6" t="s">
        <v>40</v>
      </c>
      <c r="B26" s="14" t="s">
        <v>82</v>
      </c>
      <c r="C26" s="21">
        <v>0</v>
      </c>
      <c r="D26" s="22">
        <v>0</v>
      </c>
      <c r="E26" s="22">
        <f>C26 - D26</f>
        <v>0</v>
      </c>
      <c r="F26" s="23">
        <f>IF(D26 =0,0,( C26 - D26 ) / D26 )</f>
        <v>0</v>
      </c>
      <c r="G26" s="24">
        <v>-3845522</v>
      </c>
      <c r="H26" s="25">
        <v>-3845522</v>
      </c>
      <c r="I26" s="25">
        <f>G26 - H26</f>
        <v>0</v>
      </c>
      <c r="J26" s="26">
        <f>IF(H26 =0,0,( G26 - H26 ) / H26 )</f>
        <v>0</v>
      </c>
    </row>
    <row r="27" spans="1:10" x14ac:dyDescent="0.3">
      <c r="A27" s="6" t="s">
        <v>41</v>
      </c>
      <c r="B27" s="14" t="s">
        <v>83</v>
      </c>
      <c r="C27" s="21">
        <v>3066</v>
      </c>
      <c r="D27" s="22">
        <v>0</v>
      </c>
      <c r="E27" s="22">
        <f>C27 - D27</f>
        <v>3066</v>
      </c>
      <c r="F27" s="52">
        <f>IF(D27 =0,0,( C27 - D27 ) / D27 )</f>
        <v>0</v>
      </c>
      <c r="G27" s="24">
        <v>555882</v>
      </c>
      <c r="H27" s="25">
        <v>423684</v>
      </c>
      <c r="I27" s="25">
        <f>G27 - H27</f>
        <v>132198</v>
      </c>
      <c r="J27" s="53">
        <f>IF(H27 =0,0,( G27 - H27 ) / H27 )</f>
        <v>0.31202027926473502</v>
      </c>
    </row>
    <row r="28" spans="1:10" x14ac:dyDescent="0.3">
      <c r="A28" s="6" t="s">
        <v>42</v>
      </c>
      <c r="B28" s="14" t="s">
        <v>84</v>
      </c>
      <c r="C28" s="21">
        <v>-172902</v>
      </c>
      <c r="D28" s="22">
        <v>0</v>
      </c>
      <c r="E28" s="22">
        <f>C28 - D28</f>
        <v>-172902</v>
      </c>
      <c r="F28" s="54">
        <f>IF(D28 =0,0,( C28 - D28 ) / D28 )</f>
        <v>0</v>
      </c>
      <c r="G28" s="24">
        <v>-5010021</v>
      </c>
      <c r="H28" s="25">
        <v>-4502899</v>
      </c>
      <c r="I28" s="25">
        <f>G28 - H28</f>
        <v>-507122</v>
      </c>
      <c r="J28" s="55">
        <f>IF(H28 =0,0,( G28 - H28 ) / H28 )</f>
        <v>0.11262122468214365</v>
      </c>
    </row>
    <row r="29" spans="1:10" x14ac:dyDescent="0.3">
      <c r="A29" s="6" t="s">
        <v>43</v>
      </c>
      <c r="B29" s="14" t="s">
        <v>85</v>
      </c>
      <c r="C29" s="21">
        <v>1183800</v>
      </c>
      <c r="D29" s="22">
        <v>0</v>
      </c>
      <c r="E29" s="22">
        <f>C29 - D29</f>
        <v>1183800</v>
      </c>
      <c r="F29" s="56">
        <f>IF(D29 =0,0,( C29 - D29 ) / D29 )</f>
        <v>0</v>
      </c>
      <c r="G29" s="24">
        <v>3047322</v>
      </c>
      <c r="H29" s="25">
        <v>1397630</v>
      </c>
      <c r="I29" s="25">
        <f>G29 - H29</f>
        <v>1649692</v>
      </c>
      <c r="J29" s="57">
        <f>IF(H29 =0,0,( G29 - H29 ) / H29 )</f>
        <v>1.180349591808991</v>
      </c>
    </row>
    <row r="30" spans="1:10" x14ac:dyDescent="0.3">
      <c r="A30" s="6" t="s">
        <v>44</v>
      </c>
      <c r="B30" s="58" t="s">
        <v>86</v>
      </c>
      <c r="C30" s="59">
        <v>250084644</v>
      </c>
      <c r="D30" s="60">
        <v>227542068</v>
      </c>
      <c r="E30" s="60">
        <f>C30 - D30</f>
        <v>22542576</v>
      </c>
      <c r="F30" s="61">
        <f>IF(D30 =0,0,( C30 - D30 ) / D30 )</f>
        <v>9.9069926709112965E-2</v>
      </c>
      <c r="G30" s="62">
        <v>3298313806</v>
      </c>
      <c r="H30" s="63">
        <v>3280509049</v>
      </c>
      <c r="I30" s="63">
        <f>G30 - H30</f>
        <v>17804757</v>
      </c>
      <c r="J30" s="64">
        <f>IF(H30 =0,0,( G30 - H30 ) / H30 )</f>
        <v>5.4274372464930215E-3</v>
      </c>
    </row>
    <row r="31" spans="1:10" x14ac:dyDescent="0.3">
      <c r="A31" s="6" t="s">
        <v>45</v>
      </c>
    </row>
    <row r="32" spans="1:10" x14ac:dyDescent="0.3">
      <c r="A32" s="6" t="s">
        <v>46</v>
      </c>
      <c r="B32" s="65" t="s">
        <v>87</v>
      </c>
      <c r="C32" s="66" t="s">
        <v>59</v>
      </c>
      <c r="D32" s="67" t="s">
        <v>59</v>
      </c>
      <c r="E32" s="67" t="s">
        <v>59</v>
      </c>
      <c r="F32" s="68" t="s">
        <v>59</v>
      </c>
      <c r="G32" s="69" t="s">
        <v>59</v>
      </c>
      <c r="H32" s="70" t="s">
        <v>59</v>
      </c>
      <c r="I32" s="70" t="s">
        <v>59</v>
      </c>
      <c r="J32" s="71" t="s">
        <v>59</v>
      </c>
    </row>
    <row r="33" spans="1:10" x14ac:dyDescent="0.3">
      <c r="A33" s="6" t="s">
        <v>47</v>
      </c>
      <c r="B33" s="14" t="s">
        <v>88</v>
      </c>
      <c r="C33" s="21">
        <v>7934506213</v>
      </c>
      <c r="D33" s="22">
        <v>8067004659</v>
      </c>
      <c r="E33" s="22">
        <f t="shared" ref="E33:E38" si="4">C33 - D33</f>
        <v>-132498446</v>
      </c>
      <c r="F33" s="23">
        <f t="shared" ref="F33:F38" si="5">IF(D33 =0,0,( C33 - D33 ) / D33 )</f>
        <v>-1.6424738995554855E-2</v>
      </c>
      <c r="G33" s="24">
        <v>102783857311</v>
      </c>
      <c r="H33" s="25">
        <v>102164440582</v>
      </c>
      <c r="I33" s="25">
        <f t="shared" ref="I33:I38" si="6">G33 - H33</f>
        <v>619416729</v>
      </c>
      <c r="J33" s="26">
        <f t="shared" ref="J33:J38" si="7">IF(H33 =0,0,( G33 - H33 ) / H33 )</f>
        <v>6.062938586766293E-3</v>
      </c>
    </row>
    <row r="34" spans="1:10" x14ac:dyDescent="0.3">
      <c r="A34" s="6" t="s">
        <v>48</v>
      </c>
      <c r="B34" s="14" t="s">
        <v>89</v>
      </c>
      <c r="C34" s="21">
        <v>157135776</v>
      </c>
      <c r="D34" s="22">
        <v>149677379</v>
      </c>
      <c r="E34" s="22">
        <f t="shared" si="4"/>
        <v>7458397</v>
      </c>
      <c r="F34" s="23">
        <f t="shared" si="5"/>
        <v>4.9829820977824575E-2</v>
      </c>
      <c r="G34" s="24">
        <v>2055904029</v>
      </c>
      <c r="H34" s="25">
        <v>2070531997</v>
      </c>
      <c r="I34" s="25">
        <f t="shared" si="6"/>
        <v>-14627968</v>
      </c>
      <c r="J34" s="26">
        <f t="shared" si="7"/>
        <v>-7.0648355211097953E-3</v>
      </c>
    </row>
    <row r="35" spans="1:10" x14ac:dyDescent="0.3">
      <c r="A35" s="6" t="s">
        <v>49</v>
      </c>
      <c r="B35" s="14" t="s">
        <v>90</v>
      </c>
      <c r="C35" s="72">
        <v>8091641989</v>
      </c>
      <c r="D35" s="73">
        <v>8216682038</v>
      </c>
      <c r="E35" s="73">
        <f t="shared" si="4"/>
        <v>-125040049</v>
      </c>
      <c r="F35" s="74">
        <f t="shared" si="5"/>
        <v>-1.5217827393310653E-2</v>
      </c>
      <c r="G35" s="75">
        <v>104839761340</v>
      </c>
      <c r="H35" s="76">
        <v>104234972579</v>
      </c>
      <c r="I35" s="76">
        <f t="shared" si="6"/>
        <v>604788761</v>
      </c>
      <c r="J35" s="77">
        <f t="shared" si="7"/>
        <v>5.8021674111501187E-3</v>
      </c>
    </row>
    <row r="36" spans="1:10" x14ac:dyDescent="0.3">
      <c r="A36" s="6" t="s">
        <v>50</v>
      </c>
      <c r="B36" s="14" t="s">
        <v>91</v>
      </c>
      <c r="C36" s="21">
        <v>0</v>
      </c>
      <c r="D36" s="22">
        <v>0</v>
      </c>
      <c r="E36" s="22">
        <f t="shared" si="4"/>
        <v>0</v>
      </c>
      <c r="F36" s="23">
        <f t="shared" si="5"/>
        <v>0</v>
      </c>
      <c r="G36" s="24">
        <v>102285000</v>
      </c>
      <c r="H36" s="25">
        <v>102285000</v>
      </c>
      <c r="I36" s="25">
        <f t="shared" si="6"/>
        <v>0</v>
      </c>
      <c r="J36" s="26">
        <f t="shared" si="7"/>
        <v>0</v>
      </c>
    </row>
    <row r="37" spans="1:10" x14ac:dyDescent="0.3">
      <c r="A37" s="6" t="s">
        <v>51</v>
      </c>
      <c r="B37" s="78" t="s">
        <v>92</v>
      </c>
      <c r="C37" s="79">
        <v>8091641989</v>
      </c>
      <c r="D37" s="80">
        <v>8216682038</v>
      </c>
      <c r="E37" s="80">
        <f t="shared" si="4"/>
        <v>-125040049</v>
      </c>
      <c r="F37" s="81">
        <f t="shared" si="5"/>
        <v>-1.5217827393310653E-2</v>
      </c>
      <c r="G37" s="82">
        <v>104942046340</v>
      </c>
      <c r="H37" s="83">
        <v>104337257579</v>
      </c>
      <c r="I37" s="83">
        <f t="shared" si="6"/>
        <v>604788761</v>
      </c>
      <c r="J37" s="84">
        <f t="shared" si="7"/>
        <v>5.7964793692423643E-3</v>
      </c>
    </row>
    <row r="38" spans="1:10" x14ac:dyDescent="0.3">
      <c r="A38" s="6" t="s">
        <v>52</v>
      </c>
      <c r="B38" s="14" t="s">
        <v>93</v>
      </c>
      <c r="C38" s="85">
        <v>0.98058049999999997</v>
      </c>
      <c r="D38" s="86">
        <v>0.98178370000000004</v>
      </c>
      <c r="E38" s="86">
        <f t="shared" si="4"/>
        <v>-1.2032000000000709E-3</v>
      </c>
      <c r="F38" s="87">
        <f t="shared" si="5"/>
        <v>-1.2255245223566768E-3</v>
      </c>
      <c r="G38" s="88">
        <v>0.98038999999999998</v>
      </c>
      <c r="H38" s="89">
        <v>0.98013589999999995</v>
      </c>
      <c r="I38" s="89">
        <f t="shared" si="6"/>
        <v>2.5410000000003485E-4</v>
      </c>
      <c r="J38" s="90">
        <f t="shared" si="7"/>
        <v>2.5924976322164596E-4</v>
      </c>
    </row>
    <row r="39" spans="1:10" x14ac:dyDescent="0.3">
      <c r="A39" s="6" t="s">
        <v>53</v>
      </c>
    </row>
    <row r="40" spans="1:10" x14ac:dyDescent="0.3">
      <c r="A40" s="6" t="s">
        <v>54</v>
      </c>
      <c r="B40" s="91" t="s">
        <v>94</v>
      </c>
      <c r="C40" s="92" t="s">
        <v>59</v>
      </c>
      <c r="D40" s="93" t="s">
        <v>59</v>
      </c>
      <c r="E40" s="93" t="s">
        <v>59</v>
      </c>
      <c r="F40" s="94" t="s">
        <v>59</v>
      </c>
      <c r="G40" s="95" t="s">
        <v>59</v>
      </c>
      <c r="H40" s="96" t="s">
        <v>59</v>
      </c>
      <c r="I40" s="96" t="s">
        <v>59</v>
      </c>
      <c r="J40" s="97" t="s">
        <v>59</v>
      </c>
    </row>
    <row r="41" spans="1:10" x14ac:dyDescent="0.3">
      <c r="A41" s="6" t="s">
        <v>55</v>
      </c>
      <c r="B41" s="14" t="s">
        <v>95</v>
      </c>
      <c r="C41" s="21">
        <v>230792574.90699118</v>
      </c>
      <c r="D41" s="22">
        <v>237805294.2615428</v>
      </c>
      <c r="E41" s="22">
        <f>C41 - D41</f>
        <v>-7012719.3545516133</v>
      </c>
      <c r="F41" s="23">
        <f>IF(D41 =0,0,( C41 - D41 ) / D41 )</f>
        <v>-2.9489332339417518E-2</v>
      </c>
      <c r="G41" s="24">
        <v>3052640037.2843475</v>
      </c>
      <c r="H41" s="25">
        <v>3034396943.8036866</v>
      </c>
      <c r="I41" s="25">
        <f>G41 - H41</f>
        <v>18243093.480660915</v>
      </c>
      <c r="J41" s="26">
        <f>IF(H41 =0,0,( G41 - H41 ) / H41 )</f>
        <v>6.0120985548425898E-3</v>
      </c>
    </row>
    <row r="42" spans="1:10" x14ac:dyDescent="0.3">
      <c r="A42" s="6" t="s">
        <v>56</v>
      </c>
    </row>
    <row r="43" spans="1:10" x14ac:dyDescent="0.3">
      <c r="A43" s="6" t="s">
        <v>57</v>
      </c>
      <c r="B43" s="98" t="s">
        <v>96</v>
      </c>
      <c r="C43" s="99" t="s">
        <v>59</v>
      </c>
      <c r="D43" s="100" t="s">
        <v>59</v>
      </c>
      <c r="E43" s="100" t="s">
        <v>59</v>
      </c>
      <c r="F43" s="101" t="s">
        <v>59</v>
      </c>
      <c r="G43" s="102" t="s">
        <v>59</v>
      </c>
      <c r="H43" s="103" t="s">
        <v>59</v>
      </c>
      <c r="I43" s="103" t="s">
        <v>59</v>
      </c>
      <c r="J43" s="104" t="s">
        <v>59</v>
      </c>
    </row>
    <row r="44" spans="1:10" x14ac:dyDescent="0.3">
      <c r="A44" s="6" t="s">
        <v>58</v>
      </c>
      <c r="B44" s="14" t="s">
        <v>97</v>
      </c>
      <c r="C44" s="21">
        <v>4007108</v>
      </c>
      <c r="D44" s="22">
        <v>4007108</v>
      </c>
      <c r="E44" s="22">
        <f>C44 - D44</f>
        <v>0</v>
      </c>
      <c r="F44" s="23">
        <f>IF(D44 =0,0,( C44 - D44 ) / D44 )</f>
        <v>0</v>
      </c>
      <c r="G44" s="24">
        <v>48085296</v>
      </c>
      <c r="H44" s="25">
        <v>48085296</v>
      </c>
      <c r="I44" s="25">
        <f>G44 - H44</f>
        <v>0</v>
      </c>
      <c r="J44" s="26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14</v>
      </c>
      <c r="B46" s="14" t="s">
        <v>98</v>
      </c>
      <c r="C46" s="21">
        <v>-641530</v>
      </c>
      <c r="D46" s="22">
        <v>-641531</v>
      </c>
      <c r="E46" s="22">
        <f t="shared" ref="E46:E57" si="8">C46 - D46</f>
        <v>1</v>
      </c>
      <c r="F46" s="23">
        <f t="shared" ref="F46:F57" si="9">IF(D46 =0,0,( C46 - D46 ) / D46 )</f>
        <v>-1.5587711271941651E-6</v>
      </c>
      <c r="G46" s="24">
        <v>-7698360</v>
      </c>
      <c r="H46" s="25">
        <v>-7698365</v>
      </c>
      <c r="I46" s="25">
        <f t="shared" ref="I46:I57" si="10">G46 - H46</f>
        <v>5</v>
      </c>
      <c r="J46" s="26">
        <f t="shared" ref="J46:J57" si="11">IF(H46 =0,0,( G46 - H46 ) / H46 )</f>
        <v>-6.4948856023324438E-7</v>
      </c>
    </row>
    <row r="47" spans="1:10" x14ac:dyDescent="0.3">
      <c r="A47" s="6" t="s">
        <v>16</v>
      </c>
      <c r="B47" s="105" t="s">
        <v>99</v>
      </c>
      <c r="C47" s="106">
        <v>234158152.90699118</v>
      </c>
      <c r="D47" s="107">
        <v>241170871</v>
      </c>
      <c r="E47" s="107">
        <f t="shared" si="8"/>
        <v>-7012718.0930088162</v>
      </c>
      <c r="F47" s="108">
        <f t="shared" si="9"/>
        <v>-2.9077798922942134E-2</v>
      </c>
      <c r="G47" s="109">
        <v>3093026973.2843475</v>
      </c>
      <c r="H47" s="110">
        <v>3074783876</v>
      </c>
      <c r="I47" s="110">
        <f t="shared" si="10"/>
        <v>18243097.284347534</v>
      </c>
      <c r="J47" s="111">
        <f t="shared" si="11"/>
        <v>5.9331315695853263E-3</v>
      </c>
    </row>
    <row r="48" spans="1:10" x14ac:dyDescent="0.3">
      <c r="A48" s="6" t="s">
        <v>18</v>
      </c>
      <c r="B48" s="14" t="s">
        <v>100</v>
      </c>
      <c r="C48" s="112">
        <v>250084644</v>
      </c>
      <c r="D48" s="113">
        <v>227542067.59318224</v>
      </c>
      <c r="E48" s="113">
        <f t="shared" si="8"/>
        <v>22542576.406817764</v>
      </c>
      <c r="F48" s="114">
        <f t="shared" si="9"/>
        <v>9.9069928674117402E-2</v>
      </c>
      <c r="G48" s="115">
        <v>3298313806</v>
      </c>
      <c r="H48" s="116">
        <v>3280509048.6720729</v>
      </c>
      <c r="I48" s="116">
        <f t="shared" si="10"/>
        <v>17804757.327927113</v>
      </c>
      <c r="J48" s="117">
        <f t="shared" si="11"/>
        <v>5.4274373469978248E-3</v>
      </c>
    </row>
    <row r="49" spans="1:10" x14ac:dyDescent="0.3">
      <c r="A49" s="6" t="s">
        <v>20</v>
      </c>
      <c r="B49" s="14" t="s">
        <v>101</v>
      </c>
      <c r="C49" s="21">
        <v>250084644</v>
      </c>
      <c r="D49" s="22">
        <v>227542068</v>
      </c>
      <c r="E49" s="22">
        <f t="shared" si="8"/>
        <v>22542576</v>
      </c>
      <c r="F49" s="23">
        <f t="shared" si="9"/>
        <v>9.9069926709112965E-2</v>
      </c>
      <c r="G49" s="24">
        <v>3298313806</v>
      </c>
      <c r="H49" s="25">
        <v>3280509049</v>
      </c>
      <c r="I49" s="25">
        <f t="shared" si="10"/>
        <v>17804757</v>
      </c>
      <c r="J49" s="26">
        <f t="shared" si="11"/>
        <v>5.4274372464930215E-3</v>
      </c>
    </row>
    <row r="50" spans="1:10" x14ac:dyDescent="0.3">
      <c r="A50" s="6" t="s">
        <v>22</v>
      </c>
      <c r="B50" s="14" t="s">
        <v>102</v>
      </c>
      <c r="C50" s="118">
        <v>0.98058049999999997</v>
      </c>
      <c r="D50" s="119">
        <v>0.98178370000000004</v>
      </c>
      <c r="E50" s="119">
        <f t="shared" si="8"/>
        <v>-1.2032000000000709E-3</v>
      </c>
      <c r="F50" s="120">
        <f t="shared" si="9"/>
        <v>-1.2255245223566768E-3</v>
      </c>
      <c r="G50" s="121">
        <v>0</v>
      </c>
      <c r="H50" s="122">
        <v>0</v>
      </c>
      <c r="I50" s="122">
        <f t="shared" si="10"/>
        <v>0</v>
      </c>
      <c r="J50" s="123">
        <f t="shared" si="11"/>
        <v>0</v>
      </c>
    </row>
    <row r="51" spans="1:10" x14ac:dyDescent="0.3">
      <c r="A51" s="6" t="s">
        <v>24</v>
      </c>
      <c r="B51" s="14" t="s">
        <v>103</v>
      </c>
      <c r="C51" s="124">
        <v>245426760.03729922</v>
      </c>
      <c r="D51" s="125">
        <v>223578045.07236725</v>
      </c>
      <c r="E51" s="125">
        <f t="shared" si="8"/>
        <v>21848714.964931965</v>
      </c>
      <c r="F51" s="126">
        <f t="shared" si="9"/>
        <v>9.7722989562146048E-2</v>
      </c>
      <c r="G51" s="127">
        <v>3236315357.3603892</v>
      </c>
      <c r="H51" s="128">
        <v>3217971736.4822345</v>
      </c>
      <c r="I51" s="128">
        <f t="shared" si="10"/>
        <v>18343620.878154755</v>
      </c>
      <c r="J51" s="129">
        <f t="shared" si="11"/>
        <v>5.7003673059625162E-3</v>
      </c>
    </row>
    <row r="52" spans="1:10" x14ac:dyDescent="0.3">
      <c r="A52" s="6" t="s">
        <v>26</v>
      </c>
      <c r="B52" s="14" t="s">
        <v>104</v>
      </c>
      <c r="C52" s="130">
        <v>-11268607.130308032</v>
      </c>
      <c r="D52" s="131">
        <v>17592825.927632749</v>
      </c>
      <c r="E52" s="131">
        <f t="shared" si="8"/>
        <v>-28861433.057940781</v>
      </c>
      <c r="F52" s="132">
        <f t="shared" si="9"/>
        <v>-1.6405228572522066</v>
      </c>
      <c r="G52" s="133">
        <v>-143288384.07604209</v>
      </c>
      <c r="H52" s="134">
        <v>-143187860</v>
      </c>
      <c r="I52" s="134">
        <f t="shared" si="10"/>
        <v>-100524.07604208589</v>
      </c>
      <c r="J52" s="135">
        <f t="shared" si="11"/>
        <v>7.020432880419184E-4</v>
      </c>
    </row>
    <row r="53" spans="1:10" x14ac:dyDescent="0.3">
      <c r="A53" s="6" t="s">
        <v>27</v>
      </c>
      <c r="B53" s="14" t="s">
        <v>105</v>
      </c>
      <c r="C53" s="136">
        <v>-8174.7744206429006</v>
      </c>
      <c r="D53" s="137">
        <v>-6444.82</v>
      </c>
      <c r="E53" s="137">
        <f t="shared" si="8"/>
        <v>-1729.9544206429009</v>
      </c>
      <c r="F53" s="138">
        <f t="shared" si="9"/>
        <v>0.2684255604722709</v>
      </c>
      <c r="G53" s="139">
        <v>-26108.279843177821</v>
      </c>
      <c r="H53" s="140">
        <v>-27098.41</v>
      </c>
      <c r="I53" s="140">
        <f t="shared" si="10"/>
        <v>990.13015682217883</v>
      </c>
      <c r="J53" s="141">
        <f t="shared" si="11"/>
        <v>-3.6538311909155512E-2</v>
      </c>
    </row>
    <row r="54" spans="1:10" x14ac:dyDescent="0.3">
      <c r="A54" s="6" t="s">
        <v>28</v>
      </c>
      <c r="B54" s="14" t="s">
        <v>106</v>
      </c>
      <c r="C54" s="21">
        <v>-128030602.45115659</v>
      </c>
      <c r="D54" s="22">
        <v>-156794234</v>
      </c>
      <c r="E54" s="22">
        <f t="shared" si="8"/>
        <v>28763631.548843414</v>
      </c>
      <c r="F54" s="23">
        <f t="shared" si="9"/>
        <v>-0.18344827367085076</v>
      </c>
      <c r="G54" s="24">
        <v>48085296</v>
      </c>
      <c r="H54" s="25">
        <v>48085296</v>
      </c>
      <c r="I54" s="25">
        <f t="shared" si="10"/>
        <v>0</v>
      </c>
      <c r="J54" s="26">
        <f t="shared" si="11"/>
        <v>0</v>
      </c>
    </row>
    <row r="55" spans="1:10" x14ac:dyDescent="0.3">
      <c r="A55" s="6" t="s">
        <v>33</v>
      </c>
      <c r="B55" s="14" t="s">
        <v>107</v>
      </c>
      <c r="C55" s="142">
        <v>-4550654</v>
      </c>
      <c r="D55" s="143">
        <v>-4550654</v>
      </c>
      <c r="E55" s="143">
        <f t="shared" si="8"/>
        <v>0</v>
      </c>
      <c r="F55" s="144">
        <f t="shared" si="9"/>
        <v>0</v>
      </c>
      <c r="G55" s="145">
        <v>-4550654</v>
      </c>
      <c r="H55" s="146">
        <v>-4550654</v>
      </c>
      <c r="I55" s="146">
        <f t="shared" si="10"/>
        <v>0</v>
      </c>
      <c r="J55" s="147">
        <f t="shared" si="11"/>
        <v>0</v>
      </c>
    </row>
    <row r="56" spans="1:10" x14ac:dyDescent="0.3">
      <c r="A56" s="6" t="s">
        <v>34</v>
      </c>
      <c r="B56" s="14" t="s">
        <v>108</v>
      </c>
      <c r="C56" s="21">
        <v>-4007108</v>
      </c>
      <c r="D56" s="22">
        <v>-4007108</v>
      </c>
      <c r="E56" s="22">
        <f t="shared" si="8"/>
        <v>0</v>
      </c>
      <c r="F56" s="23">
        <f t="shared" si="9"/>
        <v>0</v>
      </c>
      <c r="G56" s="24">
        <v>-48085296</v>
      </c>
      <c r="H56" s="25">
        <v>-48085296</v>
      </c>
      <c r="I56" s="25">
        <f t="shared" si="10"/>
        <v>0</v>
      </c>
      <c r="J56" s="26">
        <f t="shared" si="11"/>
        <v>0</v>
      </c>
    </row>
    <row r="57" spans="1:10" x14ac:dyDescent="0.3">
      <c r="A57" s="6" t="s">
        <v>35</v>
      </c>
      <c r="B57" s="148" t="s">
        <v>109</v>
      </c>
      <c r="C57" s="149">
        <v>-147865146.35588527</v>
      </c>
      <c r="D57" s="150">
        <v>-147765614</v>
      </c>
      <c r="E57" s="150">
        <f t="shared" si="8"/>
        <v>-99532.355885267258</v>
      </c>
      <c r="F57" s="151">
        <f t="shared" si="9"/>
        <v>6.7358266372626627E-4</v>
      </c>
      <c r="G57" s="152">
        <v>-147865146</v>
      </c>
      <c r="H57" s="153">
        <v>-147765613</v>
      </c>
      <c r="I57" s="153">
        <f t="shared" si="10"/>
        <v>-99533</v>
      </c>
      <c r="J57" s="154">
        <f t="shared" si="11"/>
        <v>6.7358702731467029E-4</v>
      </c>
    </row>
    <row r="58" spans="1:10" x14ac:dyDescent="0.3">
      <c r="A58" s="6" t="s">
        <v>36</v>
      </c>
    </row>
    <row r="59" spans="1:10" x14ac:dyDescent="0.3">
      <c r="A59" s="6" t="s">
        <v>37</v>
      </c>
      <c r="B59" s="155" t="s">
        <v>110</v>
      </c>
      <c r="C59" s="156" t="s">
        <v>59</v>
      </c>
      <c r="D59" s="157" t="s">
        <v>59</v>
      </c>
      <c r="E59" s="157" t="s">
        <v>59</v>
      </c>
      <c r="F59" s="158" t="s">
        <v>59</v>
      </c>
      <c r="G59" s="159" t="s">
        <v>59</v>
      </c>
      <c r="H59" s="160" t="s">
        <v>59</v>
      </c>
      <c r="I59" s="160" t="s">
        <v>59</v>
      </c>
      <c r="J59" s="161" t="s">
        <v>59</v>
      </c>
    </row>
    <row r="60" spans="1:10" x14ac:dyDescent="0.3">
      <c r="A60" s="6" t="s">
        <v>38</v>
      </c>
      <c r="B60" s="14" t="s">
        <v>111</v>
      </c>
      <c r="C60" s="162">
        <v>-132581256.45115659</v>
      </c>
      <c r="D60" s="163">
        <v>0</v>
      </c>
      <c r="E60" s="163">
        <f t="shared" ref="E60:E69" si="12">C60 - D60</f>
        <v>-132581256.45115659</v>
      </c>
      <c r="F60" s="164">
        <f t="shared" ref="F60:F69" si="13">IF(D60 =0,0,( C60 - D60 ) / D60 )</f>
        <v>0</v>
      </c>
      <c r="G60" s="165">
        <v>0</v>
      </c>
      <c r="H60" s="166">
        <v>0</v>
      </c>
      <c r="I60" s="166">
        <f t="shared" ref="I60:I69" si="14">G60 - H60</f>
        <v>0</v>
      </c>
      <c r="J60" s="167">
        <f t="shared" ref="J60:J69" si="15">IF(H60 =0,0,( G60 - H60 ) / H60 )</f>
        <v>0</v>
      </c>
    </row>
    <row r="61" spans="1:10" x14ac:dyDescent="0.3">
      <c r="A61" s="6" t="s">
        <v>39</v>
      </c>
      <c r="B61" s="14" t="s">
        <v>112</v>
      </c>
      <c r="C61" s="168">
        <v>-147856971.58146462</v>
      </c>
      <c r="D61" s="169">
        <v>0</v>
      </c>
      <c r="E61" s="169">
        <f t="shared" si="12"/>
        <v>-147856971.58146462</v>
      </c>
      <c r="F61" s="170">
        <f t="shared" si="13"/>
        <v>0</v>
      </c>
      <c r="G61" s="171">
        <v>0</v>
      </c>
      <c r="H61" s="172">
        <v>0</v>
      </c>
      <c r="I61" s="172">
        <f t="shared" si="14"/>
        <v>0</v>
      </c>
      <c r="J61" s="173">
        <f t="shared" si="15"/>
        <v>0</v>
      </c>
    </row>
    <row r="62" spans="1:10" x14ac:dyDescent="0.3">
      <c r="A62" s="6" t="s">
        <v>40</v>
      </c>
      <c r="B62" s="14" t="s">
        <v>113</v>
      </c>
      <c r="C62" s="174">
        <v>-280438228.0326212</v>
      </c>
      <c r="D62" s="175">
        <v>0</v>
      </c>
      <c r="E62" s="175">
        <f t="shared" si="12"/>
        <v>-280438228.0326212</v>
      </c>
      <c r="F62" s="176">
        <f t="shared" si="13"/>
        <v>0</v>
      </c>
      <c r="G62" s="177">
        <v>0</v>
      </c>
      <c r="H62" s="178">
        <v>0</v>
      </c>
      <c r="I62" s="178">
        <f t="shared" si="14"/>
        <v>0</v>
      </c>
      <c r="J62" s="179">
        <f t="shared" si="15"/>
        <v>0</v>
      </c>
    </row>
    <row r="63" spans="1:10" x14ac:dyDescent="0.3">
      <c r="A63" s="6" t="s">
        <v>41</v>
      </c>
      <c r="B63" s="14" t="s">
        <v>114</v>
      </c>
      <c r="C63" s="180">
        <v>-140219114.0163106</v>
      </c>
      <c r="D63" s="181">
        <v>0</v>
      </c>
      <c r="E63" s="181">
        <f t="shared" si="12"/>
        <v>-140219114.0163106</v>
      </c>
      <c r="F63" s="182">
        <f t="shared" si="13"/>
        <v>0</v>
      </c>
      <c r="G63" s="183">
        <v>0</v>
      </c>
      <c r="H63" s="184">
        <v>0</v>
      </c>
      <c r="I63" s="184">
        <f t="shared" si="14"/>
        <v>0</v>
      </c>
      <c r="J63" s="185">
        <f t="shared" si="15"/>
        <v>0</v>
      </c>
    </row>
    <row r="64" spans="1:10" x14ac:dyDescent="0.3">
      <c r="A64" s="6" t="s">
        <v>42</v>
      </c>
      <c r="B64" s="14" t="s">
        <v>115</v>
      </c>
      <c r="C64" s="186">
        <v>5.9999999999999995E-4</v>
      </c>
      <c r="D64" s="187">
        <v>0</v>
      </c>
      <c r="E64" s="187">
        <f t="shared" si="12"/>
        <v>5.9999999999999995E-4</v>
      </c>
      <c r="F64" s="188">
        <f t="shared" si="13"/>
        <v>0</v>
      </c>
      <c r="G64" s="189">
        <v>0</v>
      </c>
      <c r="H64" s="190">
        <v>0</v>
      </c>
      <c r="I64" s="190">
        <f t="shared" si="14"/>
        <v>0</v>
      </c>
      <c r="J64" s="191">
        <f t="shared" si="15"/>
        <v>0</v>
      </c>
    </row>
    <row r="65" spans="1:10" x14ac:dyDescent="0.3">
      <c r="A65" s="6" t="s">
        <v>43</v>
      </c>
      <c r="B65" s="14" t="s">
        <v>116</v>
      </c>
      <c r="C65" s="192">
        <v>8.0000000000000004E-4</v>
      </c>
      <c r="D65" s="193">
        <v>0</v>
      </c>
      <c r="E65" s="193">
        <f t="shared" si="12"/>
        <v>8.0000000000000004E-4</v>
      </c>
      <c r="F65" s="194">
        <f t="shared" si="13"/>
        <v>0</v>
      </c>
      <c r="G65" s="195">
        <v>0</v>
      </c>
      <c r="H65" s="196">
        <v>0</v>
      </c>
      <c r="I65" s="196">
        <f t="shared" si="14"/>
        <v>0</v>
      </c>
      <c r="J65" s="197">
        <f t="shared" si="15"/>
        <v>0</v>
      </c>
    </row>
    <row r="66" spans="1:10" x14ac:dyDescent="0.3">
      <c r="A66" s="6" t="s">
        <v>44</v>
      </c>
      <c r="B66" s="14" t="s">
        <v>117</v>
      </c>
      <c r="C66" s="198">
        <v>1.4E-3</v>
      </c>
      <c r="D66" s="199">
        <v>0</v>
      </c>
      <c r="E66" s="199">
        <f t="shared" si="12"/>
        <v>1.4E-3</v>
      </c>
      <c r="F66" s="200">
        <f t="shared" si="13"/>
        <v>0</v>
      </c>
      <c r="G66" s="201">
        <v>0</v>
      </c>
      <c r="H66" s="202">
        <v>0</v>
      </c>
      <c r="I66" s="202">
        <f t="shared" si="14"/>
        <v>0</v>
      </c>
      <c r="J66" s="203">
        <f t="shared" si="15"/>
        <v>0</v>
      </c>
    </row>
    <row r="67" spans="1:10" x14ac:dyDescent="0.3">
      <c r="A67" s="6" t="s">
        <v>45</v>
      </c>
      <c r="B67" s="14" t="s">
        <v>118</v>
      </c>
      <c r="C67" s="204">
        <v>6.9999999999999999E-4</v>
      </c>
      <c r="D67" s="205">
        <v>0</v>
      </c>
      <c r="E67" s="205">
        <f t="shared" si="12"/>
        <v>6.9999999999999999E-4</v>
      </c>
      <c r="F67" s="206">
        <f t="shared" si="13"/>
        <v>0</v>
      </c>
      <c r="G67" s="207">
        <v>0</v>
      </c>
      <c r="H67" s="208">
        <v>0</v>
      </c>
      <c r="I67" s="208">
        <f t="shared" si="14"/>
        <v>0</v>
      </c>
      <c r="J67" s="209">
        <f t="shared" si="15"/>
        <v>0</v>
      </c>
    </row>
    <row r="68" spans="1:10" x14ac:dyDescent="0.3">
      <c r="A68" s="6" t="s">
        <v>46</v>
      </c>
      <c r="B68" s="14" t="s">
        <v>119</v>
      </c>
      <c r="C68" s="210">
        <v>5.8300000000000001E-5</v>
      </c>
      <c r="D68" s="211">
        <v>0</v>
      </c>
      <c r="E68" s="211">
        <f t="shared" si="12"/>
        <v>5.8300000000000001E-5</v>
      </c>
      <c r="F68" s="212">
        <f t="shared" si="13"/>
        <v>0</v>
      </c>
      <c r="G68" s="213">
        <v>0</v>
      </c>
      <c r="H68" s="214">
        <v>0</v>
      </c>
      <c r="I68" s="214">
        <f t="shared" si="14"/>
        <v>0</v>
      </c>
      <c r="J68" s="215">
        <f t="shared" si="15"/>
        <v>0</v>
      </c>
    </row>
    <row r="69" spans="1:10" x14ac:dyDescent="0.3">
      <c r="A69" s="6" t="s">
        <v>47</v>
      </c>
      <c r="B69" s="216" t="s">
        <v>120</v>
      </c>
      <c r="C69" s="217">
        <v>-8174.7744206429006</v>
      </c>
      <c r="D69" s="218">
        <v>0</v>
      </c>
      <c r="E69" s="218">
        <f t="shared" si="12"/>
        <v>-8174.7744206429006</v>
      </c>
      <c r="F69" s="219">
        <f t="shared" si="13"/>
        <v>0</v>
      </c>
      <c r="G69" s="220">
        <v>0</v>
      </c>
      <c r="H69" s="221">
        <v>0</v>
      </c>
      <c r="I69" s="221">
        <f t="shared" si="14"/>
        <v>0</v>
      </c>
      <c r="J69" s="222">
        <f t="shared" si="15"/>
        <v>0</v>
      </c>
    </row>
    <row r="70" spans="1:10" x14ac:dyDescent="0.3">
      <c r="A70" s="6" t="s">
        <v>48</v>
      </c>
      <c r="B70" s="223" t="s">
        <v>59</v>
      </c>
    </row>
    <row r="71" spans="1:10" x14ac:dyDescent="0.3">
      <c r="A71" s="6" t="s">
        <v>49</v>
      </c>
      <c r="B71" s="223" t="s">
        <v>121</v>
      </c>
    </row>
    <row r="72" spans="1:10" x14ac:dyDescent="0.3">
      <c r="A72" s="6" t="s">
        <v>50</v>
      </c>
      <c r="B72" s="223" t="s">
        <v>122</v>
      </c>
    </row>
    <row r="73" spans="1:10" x14ac:dyDescent="0.3">
      <c r="A73" s="6" t="s">
        <v>51</v>
      </c>
      <c r="B73" s="223" t="s">
        <v>123</v>
      </c>
    </row>
    <row r="74" spans="1:10" x14ac:dyDescent="0.3">
      <c r="A74" s="6" t="s">
        <v>52</v>
      </c>
      <c r="B74" s="223" t="s">
        <v>124</v>
      </c>
    </row>
    <row r="75" spans="1:10" x14ac:dyDescent="0.3">
      <c r="A75" s="6" t="s">
        <v>53</v>
      </c>
      <c r="B75" s="223" t="s">
        <v>125</v>
      </c>
    </row>
    <row r="76" spans="1:10" x14ac:dyDescent="0.3">
      <c r="A76" s="6" t="s">
        <v>54</v>
      </c>
      <c r="B76" s="223" t="s">
        <v>126</v>
      </c>
    </row>
    <row r="77" spans="1:10" x14ac:dyDescent="0.3">
      <c r="A77" s="6" t="s">
        <v>55</v>
      </c>
      <c r="B77" s="223" t="s">
        <v>127</v>
      </c>
    </row>
    <row r="78" spans="1:10" x14ac:dyDescent="0.3">
      <c r="A78" s="6" t="s">
        <v>56</v>
      </c>
      <c r="B78" s="224" t="s">
        <v>59</v>
      </c>
    </row>
    <row r="79" spans="1:10" x14ac:dyDescent="0.3">
      <c r="A79" s="6" t="s">
        <v>57</v>
      </c>
      <c r="B79" s="224" t="s">
        <v>128</v>
      </c>
    </row>
    <row r="80" spans="1:10" x14ac:dyDescent="0.3">
      <c r="A80" s="6" t="s">
        <v>58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5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4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80" customFormat="1" x14ac:dyDescent="0.3">
      <c r="B1" s="380" t="s">
        <v>192</v>
      </c>
    </row>
    <row r="2" spans="1:13" s="380" customFormat="1" x14ac:dyDescent="0.3">
      <c r="B2" s="380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36" t="s">
        <v>129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37" t="s">
        <v>0</v>
      </c>
      <c r="C6" s="337" t="s">
        <v>1</v>
      </c>
      <c r="D6" s="337" t="s">
        <v>2</v>
      </c>
      <c r="E6" s="337" t="s">
        <v>3</v>
      </c>
      <c r="F6" s="337" t="s">
        <v>4</v>
      </c>
      <c r="G6" s="337" t="s">
        <v>5</v>
      </c>
      <c r="H6" s="337" t="s">
        <v>6</v>
      </c>
      <c r="I6" s="337" t="s">
        <v>29</v>
      </c>
      <c r="J6" s="337" t="s">
        <v>30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38" t="s">
        <v>7</v>
      </c>
      <c r="B8" s="338" t="s">
        <v>130</v>
      </c>
      <c r="C8" s="338" t="s">
        <v>131</v>
      </c>
      <c r="D8" s="338" t="s">
        <v>132</v>
      </c>
      <c r="E8" s="338" t="s">
        <v>133</v>
      </c>
      <c r="F8" s="338" t="s">
        <v>134</v>
      </c>
      <c r="G8" s="338" t="s">
        <v>135</v>
      </c>
      <c r="H8" s="338" t="s">
        <v>136</v>
      </c>
      <c r="I8" s="338" t="s">
        <v>137</v>
      </c>
      <c r="J8" s="338" t="s">
        <v>138</v>
      </c>
    </row>
    <row r="9" spans="1:13" x14ac:dyDescent="0.3">
      <c r="A9" s="339" t="s">
        <v>14</v>
      </c>
      <c r="B9" s="340" t="s">
        <v>31</v>
      </c>
      <c r="C9" s="341"/>
      <c r="D9" s="342"/>
      <c r="E9" s="343"/>
      <c r="F9" s="344"/>
      <c r="G9" s="345"/>
      <c r="H9" s="346"/>
      <c r="I9" s="346"/>
      <c r="J9" s="346"/>
    </row>
    <row r="10" spans="1:13" x14ac:dyDescent="0.3">
      <c r="A10" s="339" t="s">
        <v>16</v>
      </c>
      <c r="B10" s="347" t="s">
        <v>139</v>
      </c>
      <c r="C10" s="348"/>
      <c r="D10" s="349"/>
      <c r="E10" s="350"/>
      <c r="F10" s="351"/>
      <c r="G10" s="352"/>
      <c r="H10" s="346"/>
      <c r="I10" s="346"/>
      <c r="J10" s="346"/>
    </row>
    <row r="11" spans="1:13" x14ac:dyDescent="0.3">
      <c r="A11" s="339" t="s">
        <v>18</v>
      </c>
      <c r="B11" s="353" t="s">
        <v>140</v>
      </c>
      <c r="C11" s="354" t="s">
        <v>141</v>
      </c>
      <c r="D11" s="355">
        <v>190000</v>
      </c>
      <c r="E11" s="356">
        <v>190000</v>
      </c>
      <c r="F11" s="357">
        <f>IF(( E11 * 1000 ) =0,0,( H11 * 100 ) / ( E11 * 1000 ) )</f>
        <v>2.7616842105263157</v>
      </c>
      <c r="G11" s="358">
        <f>IF(( E11 * 1000 ) =0,0,( I11 * 100 ) / ( E11 * 1000 ) )</f>
        <v>3.656421052631579</v>
      </c>
      <c r="H11" s="346">
        <v>5247200</v>
      </c>
      <c r="I11" s="346">
        <v>6947200</v>
      </c>
      <c r="J11" s="346">
        <v>1277500</v>
      </c>
    </row>
    <row r="12" spans="1:13" x14ac:dyDescent="0.3">
      <c r="A12" s="339" t="s">
        <v>20</v>
      </c>
      <c r="B12" s="353" t="s">
        <v>142</v>
      </c>
      <c r="C12" s="354" t="s">
        <v>141</v>
      </c>
      <c r="D12" s="355">
        <v>54189.283036328401</v>
      </c>
      <c r="E12" s="356">
        <v>54189.283036328401</v>
      </c>
      <c r="F12" s="357">
        <f>IF(( E12 * 1000 ) =0,0,( H12 * 100 ) / ( E12 * 1000 ) )</f>
        <v>0.72192720000000066</v>
      </c>
      <c r="G12" s="358">
        <f>IF(( E12 * 1000 ) =0,0,( I12 * 100 ) / ( E12 * 1000 ) )</f>
        <v>0.72192720000000066</v>
      </c>
      <c r="H12" s="346">
        <v>391207.17372424097</v>
      </c>
      <c r="I12" s="346">
        <v>391207.17372424097</v>
      </c>
      <c r="J12" s="346">
        <v>0</v>
      </c>
    </row>
    <row r="13" spans="1:13" x14ac:dyDescent="0.3">
      <c r="A13" s="339" t="s">
        <v>22</v>
      </c>
      <c r="B13" s="359" t="s">
        <v>143</v>
      </c>
      <c r="C13" s="360"/>
      <c r="D13" s="361">
        <v>244189.28303632839</v>
      </c>
      <c r="E13" s="362">
        <v>244189.28303632839</v>
      </c>
      <c r="F13" s="363">
        <f>IF(( E13 * 1000 ) =0,0,( H13 * 100 ) / ( E13 * 1000 ) )</f>
        <v>2.3090313807446687</v>
      </c>
      <c r="G13" s="364">
        <f>IF(( E13 * 1000 ) =0,0,( I13 * 100 ) / ( E13 * 1000 ) )</f>
        <v>3.0052126295126946</v>
      </c>
      <c r="H13" s="365">
        <v>5638407.1737242406</v>
      </c>
      <c r="I13" s="365">
        <v>7338407.1737242406</v>
      </c>
      <c r="J13" s="365">
        <v>1277500</v>
      </c>
    </row>
    <row r="14" spans="1:13" x14ac:dyDescent="0.3">
      <c r="A14" s="339" t="s">
        <v>24</v>
      </c>
    </row>
    <row r="15" spans="1:13" x14ac:dyDescent="0.3">
      <c r="A15" s="339" t="s">
        <v>26</v>
      </c>
      <c r="B15" s="366" t="s">
        <v>144</v>
      </c>
      <c r="C15" s="367"/>
      <c r="D15" s="368">
        <v>244189.28303632839</v>
      </c>
      <c r="E15" s="369">
        <v>244189.28303632839</v>
      </c>
      <c r="F15" s="370">
        <f>IF(( E15 * 1000 ) =0,0,( H15 * 100 ) / ( E15 * 1000 ) )</f>
        <v>2.3090313807446687</v>
      </c>
      <c r="G15" s="371">
        <f>IF(( E15 * 1000 ) =0,0,( I15 * 100 ) / ( E15 * 1000 ) )</f>
        <v>3.0052126295126946</v>
      </c>
      <c r="H15" s="372">
        <v>5638407.1737242406</v>
      </c>
      <c r="I15" s="372">
        <v>7338407.1737242406</v>
      </c>
      <c r="J15" s="372">
        <v>1277500</v>
      </c>
    </row>
    <row r="16" spans="1:13" x14ac:dyDescent="0.3">
      <c r="A16" s="339" t="s">
        <v>27</v>
      </c>
    </row>
    <row r="17" spans="1:10" x14ac:dyDescent="0.3">
      <c r="A17" s="339" t="s">
        <v>28</v>
      </c>
      <c r="B17" s="373" t="s">
        <v>15</v>
      </c>
      <c r="C17" s="341"/>
      <c r="D17" s="342"/>
      <c r="E17" s="343"/>
      <c r="F17" s="344"/>
      <c r="G17" s="345"/>
      <c r="H17" s="346"/>
      <c r="I17" s="346"/>
      <c r="J17" s="346"/>
    </row>
    <row r="18" spans="1:10" x14ac:dyDescent="0.3">
      <c r="A18" s="339" t="s">
        <v>33</v>
      </c>
      <c r="B18" s="374" t="s">
        <v>145</v>
      </c>
      <c r="C18" s="348"/>
      <c r="D18" s="349"/>
      <c r="E18" s="350"/>
      <c r="F18" s="351"/>
      <c r="G18" s="352"/>
      <c r="H18" s="346"/>
      <c r="I18" s="346"/>
      <c r="J18" s="346"/>
    </row>
    <row r="19" spans="1:10" x14ac:dyDescent="0.3">
      <c r="A19" s="339" t="s">
        <v>34</v>
      </c>
      <c r="B19" s="375" t="s">
        <v>146</v>
      </c>
      <c r="C19" s="354" t="s">
        <v>147</v>
      </c>
      <c r="D19" s="355">
        <v>25176</v>
      </c>
      <c r="E19" s="356">
        <v>25176</v>
      </c>
      <c r="F19" s="357">
        <f>IF(( E19 * 1000 ) =0,0,( H19 * 100 ) / ( E19 * 1000 ) )</f>
        <v>0.75937400699078483</v>
      </c>
      <c r="G19" s="358">
        <f>IF(( E19 * 1000 ) =0,0,( I19 * 100 ) / ( E19 * 1000 ) )</f>
        <v>0.75937400699078483</v>
      </c>
      <c r="H19" s="346">
        <v>191180</v>
      </c>
      <c r="I19" s="346">
        <v>191180</v>
      </c>
      <c r="J19" s="346">
        <v>0</v>
      </c>
    </row>
    <row r="20" spans="1:10" x14ac:dyDescent="0.3">
      <c r="A20" s="339" t="s">
        <v>35</v>
      </c>
      <c r="B20" s="375" t="s">
        <v>148</v>
      </c>
      <c r="C20" s="354" t="s">
        <v>147</v>
      </c>
      <c r="D20" s="355">
        <v>17409</v>
      </c>
      <c r="E20" s="356">
        <v>17409</v>
      </c>
      <c r="F20" s="357">
        <f>IF(( E20 * 1000 ) =0,0,( H20 * 100 ) / ( E20 * 1000 ) )</f>
        <v>0.80774312137400195</v>
      </c>
      <c r="G20" s="358">
        <f>IF(( E20 * 1000 ) =0,0,( I20 * 100 ) / ( E20 * 1000 ) )</f>
        <v>0.80774312137400195</v>
      </c>
      <c r="H20" s="346">
        <v>140620</v>
      </c>
      <c r="I20" s="346">
        <v>140620</v>
      </c>
      <c r="J20" s="346">
        <v>0</v>
      </c>
    </row>
    <row r="21" spans="1:10" x14ac:dyDescent="0.3">
      <c r="A21" s="339" t="s">
        <v>36</v>
      </c>
      <c r="B21" s="376" t="s">
        <v>149</v>
      </c>
      <c r="C21" s="360"/>
      <c r="D21" s="361">
        <v>42585</v>
      </c>
      <c r="E21" s="362">
        <v>42585</v>
      </c>
      <c r="F21" s="363">
        <f>IF(( E21 * 1000 ) =0,0,( H21 * 100 ) / ( E21 * 1000 ) )</f>
        <v>0.77914758717858401</v>
      </c>
      <c r="G21" s="364">
        <f>IF(( E21 * 1000 ) =0,0,( I21 * 100 ) / ( E21 * 1000 ) )</f>
        <v>0.77914758717858401</v>
      </c>
      <c r="H21" s="365">
        <v>331800</v>
      </c>
      <c r="I21" s="365">
        <v>331800</v>
      </c>
      <c r="J21" s="365">
        <v>0</v>
      </c>
    </row>
    <row r="22" spans="1:10" x14ac:dyDescent="0.3">
      <c r="A22" s="339" t="s">
        <v>37</v>
      </c>
    </row>
    <row r="23" spans="1:10" x14ac:dyDescent="0.3">
      <c r="A23" s="339" t="s">
        <v>38</v>
      </c>
      <c r="B23" s="374" t="s">
        <v>150</v>
      </c>
      <c r="C23" s="348"/>
      <c r="D23" s="349"/>
      <c r="E23" s="350"/>
      <c r="F23" s="351"/>
      <c r="G23" s="352"/>
      <c r="H23" s="346"/>
      <c r="I23" s="346"/>
      <c r="J23" s="346"/>
    </row>
    <row r="24" spans="1:10" x14ac:dyDescent="0.3">
      <c r="A24" s="339" t="s">
        <v>39</v>
      </c>
      <c r="B24" s="375" t="s">
        <v>151</v>
      </c>
      <c r="C24" s="354" t="s">
        <v>141</v>
      </c>
      <c r="D24" s="355">
        <v>263</v>
      </c>
      <c r="E24" s="356">
        <v>263</v>
      </c>
      <c r="F24" s="357">
        <f t="shared" ref="F24:F40" si="0">IF(( E24 * 1000 ) =0,0,( H24 * 100 ) / ( E24 * 1000 ) )</f>
        <v>2.3889999999999998</v>
      </c>
      <c r="G24" s="358">
        <f t="shared" ref="G24:G40" si="1">IF(( E24 * 1000 ) =0,0,( I24 * 100 ) / ( E24 * 1000 ) )</f>
        <v>3.2</v>
      </c>
      <c r="H24" s="346">
        <v>6283.07</v>
      </c>
      <c r="I24" s="346">
        <v>8416</v>
      </c>
      <c r="J24" s="346">
        <v>1305.5900000000004</v>
      </c>
    </row>
    <row r="25" spans="1:10" x14ac:dyDescent="0.3">
      <c r="A25" s="339" t="s">
        <v>40</v>
      </c>
      <c r="B25" s="375" t="s">
        <v>19</v>
      </c>
      <c r="C25" s="354" t="s">
        <v>141</v>
      </c>
      <c r="D25" s="355">
        <v>13256</v>
      </c>
      <c r="E25" s="356">
        <v>13256</v>
      </c>
      <c r="F25" s="357">
        <f t="shared" si="0"/>
        <v>2.6376124773687386</v>
      </c>
      <c r="G25" s="358">
        <f t="shared" si="1"/>
        <v>3.5785681955340976</v>
      </c>
      <c r="H25" s="346">
        <v>349641.91</v>
      </c>
      <c r="I25" s="346">
        <v>474375</v>
      </c>
      <c r="J25" s="346">
        <v>87418.61000000003</v>
      </c>
    </row>
    <row r="26" spans="1:10" x14ac:dyDescent="0.3">
      <c r="A26" s="339" t="s">
        <v>41</v>
      </c>
      <c r="B26" s="375" t="s">
        <v>152</v>
      </c>
      <c r="C26" s="354" t="s">
        <v>141</v>
      </c>
      <c r="D26" s="355">
        <v>30574</v>
      </c>
      <c r="E26" s="356">
        <v>30574</v>
      </c>
      <c r="F26" s="357">
        <f t="shared" si="0"/>
        <v>2.7072992084777914</v>
      </c>
      <c r="G26" s="358">
        <f t="shared" si="1"/>
        <v>3.8608471250081764</v>
      </c>
      <c r="H26" s="346">
        <v>827729.66</v>
      </c>
      <c r="I26" s="346">
        <v>1180415.3999999999</v>
      </c>
      <c r="J26" s="346">
        <v>270282.55999999988</v>
      </c>
    </row>
    <row r="27" spans="1:10" x14ac:dyDescent="0.3">
      <c r="A27" s="339" t="s">
        <v>42</v>
      </c>
      <c r="B27" s="375" t="s">
        <v>21</v>
      </c>
      <c r="C27" s="354" t="s">
        <v>141</v>
      </c>
      <c r="D27" s="355">
        <v>9726</v>
      </c>
      <c r="E27" s="356">
        <v>9726</v>
      </c>
      <c r="F27" s="357">
        <f t="shared" si="0"/>
        <v>2.6371246144355336</v>
      </c>
      <c r="G27" s="358">
        <f t="shared" si="1"/>
        <v>3.6246041538145177</v>
      </c>
      <c r="H27" s="346">
        <v>256486.74</v>
      </c>
      <c r="I27" s="346">
        <v>352529</v>
      </c>
      <c r="J27" s="346">
        <v>73514.850000000006</v>
      </c>
    </row>
    <row r="28" spans="1:10" x14ac:dyDescent="0.3">
      <c r="A28" s="339" t="s">
        <v>43</v>
      </c>
      <c r="B28" s="375" t="s">
        <v>153</v>
      </c>
      <c r="C28" s="354" t="s">
        <v>141</v>
      </c>
      <c r="D28" s="355">
        <v>2581</v>
      </c>
      <c r="E28" s="356">
        <v>2581</v>
      </c>
      <c r="F28" s="357">
        <f t="shared" si="0"/>
        <v>2.5245249903138318</v>
      </c>
      <c r="G28" s="358">
        <f t="shared" si="1"/>
        <v>3.8635412630763271</v>
      </c>
      <c r="H28" s="346">
        <v>65157.99</v>
      </c>
      <c r="I28" s="346">
        <v>99718</v>
      </c>
      <c r="J28" s="346">
        <v>28199.42</v>
      </c>
    </row>
    <row r="29" spans="1:10" x14ac:dyDescent="0.3">
      <c r="A29" s="339" t="s">
        <v>44</v>
      </c>
      <c r="B29" s="375" t="s">
        <v>154</v>
      </c>
      <c r="C29" s="354" t="s">
        <v>141</v>
      </c>
      <c r="D29" s="355">
        <v>7477</v>
      </c>
      <c r="E29" s="356">
        <v>7477</v>
      </c>
      <c r="F29" s="357">
        <f t="shared" si="0"/>
        <v>2.7630726227096427</v>
      </c>
      <c r="G29" s="358">
        <f t="shared" si="1"/>
        <v>3.920275511568811</v>
      </c>
      <c r="H29" s="346">
        <v>206594.94</v>
      </c>
      <c r="I29" s="346">
        <v>293119</v>
      </c>
      <c r="J29" s="346">
        <v>66318.3</v>
      </c>
    </row>
    <row r="30" spans="1:10" x14ac:dyDescent="0.3">
      <c r="A30" s="339" t="s">
        <v>45</v>
      </c>
      <c r="B30" s="375" t="s">
        <v>155</v>
      </c>
      <c r="C30" s="354" t="s">
        <v>141</v>
      </c>
      <c r="D30" s="355">
        <v>16643</v>
      </c>
      <c r="E30" s="356">
        <v>16643</v>
      </c>
      <c r="F30" s="357">
        <f t="shared" si="0"/>
        <v>2.7060824971459474</v>
      </c>
      <c r="G30" s="358">
        <f t="shared" si="1"/>
        <v>3.6978910052274228</v>
      </c>
      <c r="H30" s="346">
        <v>450373.31</v>
      </c>
      <c r="I30" s="346">
        <v>615440</v>
      </c>
      <c r="J30" s="346">
        <v>120879.43</v>
      </c>
    </row>
    <row r="31" spans="1:10" x14ac:dyDescent="0.3">
      <c r="A31" s="339" t="s">
        <v>46</v>
      </c>
      <c r="B31" s="375" t="s">
        <v>156</v>
      </c>
      <c r="C31" s="354" t="s">
        <v>141</v>
      </c>
      <c r="D31" s="355">
        <v>4621</v>
      </c>
      <c r="E31" s="356">
        <v>4621</v>
      </c>
      <c r="F31" s="357">
        <f t="shared" si="0"/>
        <v>2.6089690543172472</v>
      </c>
      <c r="G31" s="358">
        <f t="shared" si="1"/>
        <v>3.999329149534733</v>
      </c>
      <c r="H31" s="346">
        <v>120560.46</v>
      </c>
      <c r="I31" s="346">
        <v>184809</v>
      </c>
      <c r="J31" s="346">
        <v>50576.899999999994</v>
      </c>
    </row>
    <row r="32" spans="1:10" x14ac:dyDescent="0.3">
      <c r="A32" s="339" t="s">
        <v>47</v>
      </c>
      <c r="B32" s="375" t="s">
        <v>23</v>
      </c>
      <c r="C32" s="354" t="s">
        <v>141</v>
      </c>
      <c r="D32" s="355">
        <v>730</v>
      </c>
      <c r="E32" s="356">
        <v>730</v>
      </c>
      <c r="F32" s="357">
        <f t="shared" si="0"/>
        <v>2.3676986301369864</v>
      </c>
      <c r="G32" s="358">
        <f t="shared" si="1"/>
        <v>3.3595890410958904</v>
      </c>
      <c r="H32" s="346">
        <v>17284.2</v>
      </c>
      <c r="I32" s="346">
        <v>24525</v>
      </c>
      <c r="J32" s="346">
        <v>4480.2299999999996</v>
      </c>
    </row>
    <row r="33" spans="1:13" x14ac:dyDescent="0.3">
      <c r="A33" s="339" t="s">
        <v>48</v>
      </c>
      <c r="B33" s="375" t="s">
        <v>157</v>
      </c>
      <c r="C33" s="354" t="s">
        <v>141</v>
      </c>
      <c r="D33" s="355">
        <v>26679</v>
      </c>
      <c r="E33" s="356">
        <v>26679</v>
      </c>
      <c r="F33" s="357">
        <f t="shared" si="0"/>
        <v>2.5904869372915025</v>
      </c>
      <c r="G33" s="358">
        <f t="shared" si="1"/>
        <v>3.6639491735072527</v>
      </c>
      <c r="H33" s="346">
        <v>691116.01</v>
      </c>
      <c r="I33" s="346">
        <v>977505</v>
      </c>
      <c r="J33" s="346">
        <v>216651.09</v>
      </c>
    </row>
    <row r="34" spans="1:13" x14ac:dyDescent="0.3">
      <c r="A34" s="339" t="s">
        <v>49</v>
      </c>
      <c r="B34" s="375" t="s">
        <v>158</v>
      </c>
      <c r="C34" s="354" t="s">
        <v>141</v>
      </c>
      <c r="D34" s="355">
        <v>7590</v>
      </c>
      <c r="E34" s="356">
        <v>7590</v>
      </c>
      <c r="F34" s="357">
        <f t="shared" si="0"/>
        <v>2.6830553359683793</v>
      </c>
      <c r="G34" s="358">
        <f t="shared" si="1"/>
        <v>3.6276021080368905</v>
      </c>
      <c r="H34" s="346">
        <v>203643.9</v>
      </c>
      <c r="I34" s="346">
        <v>275335</v>
      </c>
      <c r="J34" s="346">
        <v>53410.830000000009</v>
      </c>
    </row>
    <row r="35" spans="1:13" x14ac:dyDescent="0.3">
      <c r="A35" s="339" t="s">
        <v>50</v>
      </c>
      <c r="B35" s="375" t="s">
        <v>159</v>
      </c>
      <c r="C35" s="354" t="s">
        <v>141</v>
      </c>
      <c r="D35" s="355">
        <v>44127</v>
      </c>
      <c r="E35" s="356">
        <v>44127</v>
      </c>
      <c r="F35" s="357">
        <f t="shared" si="0"/>
        <v>2.1320678496158814</v>
      </c>
      <c r="G35" s="358">
        <f t="shared" si="1"/>
        <v>2.6967526910961541</v>
      </c>
      <c r="H35" s="346">
        <v>940817.58000000007</v>
      </c>
      <c r="I35" s="346">
        <v>1189996.06</v>
      </c>
      <c r="J35" s="346">
        <v>190143.20000000004</v>
      </c>
    </row>
    <row r="36" spans="1:13" x14ac:dyDescent="0.3">
      <c r="A36" s="339" t="s">
        <v>51</v>
      </c>
      <c r="B36" s="375" t="s">
        <v>25</v>
      </c>
      <c r="C36" s="354" t="s">
        <v>141</v>
      </c>
      <c r="D36" s="355">
        <v>2735</v>
      </c>
      <c r="E36" s="356">
        <v>2735</v>
      </c>
      <c r="F36" s="357">
        <f t="shared" si="0"/>
        <v>2.6141937842778793</v>
      </c>
      <c r="G36" s="358">
        <f t="shared" si="1"/>
        <v>4.0091407678244977</v>
      </c>
      <c r="H36" s="346">
        <v>71498.2</v>
      </c>
      <c r="I36" s="346">
        <v>109650</v>
      </c>
      <c r="J36" s="346">
        <v>24910.480000000003</v>
      </c>
    </row>
    <row r="37" spans="1:13" x14ac:dyDescent="0.3">
      <c r="A37" s="339" t="s">
        <v>52</v>
      </c>
      <c r="B37" s="375" t="s">
        <v>160</v>
      </c>
      <c r="C37" s="354" t="s">
        <v>141</v>
      </c>
      <c r="D37" s="355">
        <v>6944</v>
      </c>
      <c r="E37" s="356">
        <v>6944</v>
      </c>
      <c r="F37" s="357">
        <f t="shared" si="0"/>
        <v>2.7052946428571429</v>
      </c>
      <c r="G37" s="358">
        <f t="shared" si="1"/>
        <v>3.7604118663594468</v>
      </c>
      <c r="H37" s="346">
        <v>187855.66</v>
      </c>
      <c r="I37" s="346">
        <v>261123</v>
      </c>
      <c r="J37" s="346">
        <v>58647.49</v>
      </c>
    </row>
    <row r="38" spans="1:13" x14ac:dyDescent="0.3">
      <c r="A38" s="339" t="s">
        <v>53</v>
      </c>
      <c r="B38" s="375" t="s">
        <v>161</v>
      </c>
      <c r="C38" s="354" t="s">
        <v>141</v>
      </c>
      <c r="D38" s="355">
        <v>8538</v>
      </c>
      <c r="E38" s="356">
        <v>8538</v>
      </c>
      <c r="F38" s="357">
        <f t="shared" si="0"/>
        <v>2.7412657531037712</v>
      </c>
      <c r="G38" s="358">
        <f t="shared" si="1"/>
        <v>4.2894003279456543</v>
      </c>
      <c r="H38" s="346">
        <v>234049.27</v>
      </c>
      <c r="I38" s="346">
        <v>366229</v>
      </c>
      <c r="J38" s="346">
        <v>89391.590000000011</v>
      </c>
    </row>
    <row r="39" spans="1:13" x14ac:dyDescent="0.3">
      <c r="A39" s="339" t="s">
        <v>54</v>
      </c>
      <c r="B39" s="375" t="s">
        <v>162</v>
      </c>
      <c r="C39" s="354" t="s">
        <v>141</v>
      </c>
      <c r="D39" s="355">
        <v>6150</v>
      </c>
      <c r="E39" s="356">
        <v>6150</v>
      </c>
      <c r="F39" s="357">
        <f t="shared" si="0"/>
        <v>2.7610731707317071</v>
      </c>
      <c r="G39" s="358">
        <f t="shared" si="1"/>
        <v>3.8170731707317072</v>
      </c>
      <c r="H39" s="346">
        <v>169806</v>
      </c>
      <c r="I39" s="346">
        <v>234750</v>
      </c>
      <c r="J39" s="346">
        <v>41236.15</v>
      </c>
    </row>
    <row r="40" spans="1:13" x14ac:dyDescent="0.3">
      <c r="A40" s="339" t="s">
        <v>55</v>
      </c>
      <c r="B40" s="376" t="s">
        <v>163</v>
      </c>
      <c r="C40" s="360"/>
      <c r="D40" s="361">
        <v>188634</v>
      </c>
      <c r="E40" s="362">
        <v>188634</v>
      </c>
      <c r="F40" s="363">
        <f t="shared" si="0"/>
        <v>2.5440264745485965</v>
      </c>
      <c r="G40" s="364">
        <f t="shared" si="1"/>
        <v>3.5242503790408946</v>
      </c>
      <c r="H40" s="365">
        <v>4798898.8999999994</v>
      </c>
      <c r="I40" s="365">
        <v>6647934.4600000009</v>
      </c>
      <c r="J40" s="365">
        <v>1377366.7199999997</v>
      </c>
    </row>
    <row r="41" spans="1:13" x14ac:dyDescent="0.3">
      <c r="A41" s="339" t="s">
        <v>56</v>
      </c>
    </row>
    <row r="42" spans="1:13" x14ac:dyDescent="0.3">
      <c r="A42" s="339" t="s">
        <v>57</v>
      </c>
      <c r="B42" s="374" t="s">
        <v>164</v>
      </c>
      <c r="C42" s="348"/>
      <c r="D42" s="349"/>
      <c r="E42" s="350"/>
      <c r="F42" s="351"/>
      <c r="G42" s="352"/>
      <c r="H42" s="346"/>
      <c r="I42" s="346"/>
      <c r="J42" s="346"/>
    </row>
    <row r="43" spans="1:13" x14ac:dyDescent="0.3">
      <c r="A43" s="339" t="s">
        <v>58</v>
      </c>
      <c r="B43" s="375" t="s">
        <v>165</v>
      </c>
      <c r="C43" s="354" t="s">
        <v>164</v>
      </c>
      <c r="D43" s="355">
        <v>503</v>
      </c>
      <c r="E43" s="356">
        <v>503</v>
      </c>
      <c r="F43" s="357">
        <f>IF(( E43 * 1000 ) =0,0,( H43 * 100 ) / ( E43 * 1000 ) )</f>
        <v>2.6453677932405566</v>
      </c>
      <c r="G43" s="358">
        <f>IF(( E43 * 1000 ) =0,0,( I43 * 100 ) / ( E43 * 1000 ) )</f>
        <v>3.142023856858847</v>
      </c>
      <c r="H43" s="346">
        <v>13306.2</v>
      </c>
      <c r="I43" s="346">
        <v>15804.38</v>
      </c>
      <c r="J43" s="346">
        <v>2498.1799999999985</v>
      </c>
    </row>
    <row r="44" spans="1:13" x14ac:dyDescent="0.3">
      <c r="A44" s="339" t="s">
        <v>60</v>
      </c>
      <c r="B44" s="375" t="s">
        <v>166</v>
      </c>
      <c r="C44" s="354" t="s">
        <v>164</v>
      </c>
      <c r="D44" s="355">
        <v>100</v>
      </c>
      <c r="E44" s="356">
        <v>100</v>
      </c>
      <c r="F44" s="357">
        <f>IF(( E44 * 1000 ) =0,0,( H44 * 100 ) / ( E44 * 1000 ) )</f>
        <v>2.5273400000000001</v>
      </c>
      <c r="G44" s="358">
        <f>IF(( E44 * 1000 ) =0,0,( I44 * 100 ) / ( E44 * 1000 ) )</f>
        <v>3.0170599999999999</v>
      </c>
      <c r="H44" s="346">
        <v>2527.34</v>
      </c>
      <c r="I44" s="346">
        <v>3017.06</v>
      </c>
      <c r="J44" s="346">
        <v>489.7199999999998</v>
      </c>
    </row>
    <row r="45" spans="1:13" x14ac:dyDescent="0.3">
      <c r="A45" s="339" t="s">
        <v>61</v>
      </c>
      <c r="B45" s="375" t="s">
        <v>167</v>
      </c>
      <c r="C45" s="354" t="s">
        <v>164</v>
      </c>
      <c r="D45" s="355">
        <v>49</v>
      </c>
      <c r="E45" s="356">
        <v>49</v>
      </c>
      <c r="F45" s="357">
        <f>IF(( E45 * 1000 ) =0,0,( H45 * 100 ) / ( E45 * 1000 ) )</f>
        <v>2.4220000000000002</v>
      </c>
      <c r="G45" s="358">
        <f>IF(( E45 * 1000 ) =0,0,( I45 * 100 ) / ( E45 * 1000 ) )</f>
        <v>2.8170000000000002</v>
      </c>
      <c r="H45" s="346">
        <v>1186.78</v>
      </c>
      <c r="I45" s="346">
        <v>1380.33</v>
      </c>
      <c r="J45" s="346">
        <v>193.54999999999995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339" t="s">
        <v>14</v>
      </c>
      <c r="B47" s="375" t="s">
        <v>168</v>
      </c>
      <c r="C47" s="354" t="s">
        <v>164</v>
      </c>
      <c r="D47" s="355">
        <v>20</v>
      </c>
      <c r="E47" s="356">
        <v>20</v>
      </c>
      <c r="F47" s="357">
        <f>IF(( E47 * 1000 ) =0,0,( H47 * 100 ) / ( E47 * 1000 ) )</f>
        <v>2.6177499999999996</v>
      </c>
      <c r="G47" s="358">
        <f>IF(( E47 * 1000 ) =0,0,( I47 * 100 ) / ( E47 * 1000 ) )</f>
        <v>3.165</v>
      </c>
      <c r="H47" s="346">
        <v>523.54999999999995</v>
      </c>
      <c r="I47" s="346">
        <v>633</v>
      </c>
      <c r="J47" s="346">
        <v>109.45000000000005</v>
      </c>
    </row>
    <row r="48" spans="1:13" x14ac:dyDescent="0.3">
      <c r="A48" s="339" t="s">
        <v>16</v>
      </c>
      <c r="B48" s="375" t="s">
        <v>169</v>
      </c>
      <c r="C48" s="354" t="s">
        <v>164</v>
      </c>
      <c r="D48" s="355">
        <v>10</v>
      </c>
      <c r="E48" s="356">
        <v>10</v>
      </c>
      <c r="F48" s="357">
        <f>IF(( E48 * 1000 ) =0,0,( H48 * 100 ) / ( E48 * 1000 ) )</f>
        <v>2.82</v>
      </c>
      <c r="G48" s="358">
        <f>IF(( E48 * 1000 ) =0,0,( I48 * 100 ) / ( E48 * 1000 ) )</f>
        <v>3.6880000000000002</v>
      </c>
      <c r="H48" s="346">
        <v>282</v>
      </c>
      <c r="I48" s="346">
        <v>368.8</v>
      </c>
      <c r="J48" s="346">
        <v>86.800000000000011</v>
      </c>
    </row>
    <row r="49" spans="1:10" x14ac:dyDescent="0.3">
      <c r="A49" s="339" t="s">
        <v>18</v>
      </c>
      <c r="B49" s="376" t="s">
        <v>170</v>
      </c>
      <c r="C49" s="360"/>
      <c r="D49" s="361">
        <v>682</v>
      </c>
      <c r="E49" s="362">
        <v>682</v>
      </c>
      <c r="F49" s="363">
        <f>IF(( E49 * 1000 ) =0,0,( H49 * 100 ) / ( E49 * 1000 ) )</f>
        <v>2.6137639296187682</v>
      </c>
      <c r="G49" s="364">
        <f>IF(( E49 * 1000 ) =0,0,( I49 * 100 ) / ( E49 * 1000 ) )</f>
        <v>3.109027859237536</v>
      </c>
      <c r="H49" s="365">
        <v>17825.87</v>
      </c>
      <c r="I49" s="365">
        <v>21203.569999999996</v>
      </c>
      <c r="J49" s="365">
        <v>3377.699999999998</v>
      </c>
    </row>
    <row r="50" spans="1:10" x14ac:dyDescent="0.3">
      <c r="A50" s="339" t="s">
        <v>20</v>
      </c>
    </row>
    <row r="51" spans="1:10" x14ac:dyDescent="0.3">
      <c r="A51" s="339" t="s">
        <v>22</v>
      </c>
      <c r="B51" s="377" t="s">
        <v>171</v>
      </c>
      <c r="C51" s="367"/>
      <c r="D51" s="368">
        <v>231901</v>
      </c>
      <c r="E51" s="369">
        <v>231901</v>
      </c>
      <c r="F51" s="370">
        <f>IF(( E51 * 1000 ) =0,0,( H51 * 100 ) / ( E51 * 1000 ) )</f>
        <v>2.2201390981496414</v>
      </c>
      <c r="G51" s="371">
        <f>IF(( E51 * 1000 ) =0,0,( I51 * 100 ) / ( E51 * 1000 ) )</f>
        <v>3.0189339545754446</v>
      </c>
      <c r="H51" s="372">
        <v>5148524.7699999996</v>
      </c>
      <c r="I51" s="372">
        <v>7000938.0300000012</v>
      </c>
      <c r="J51" s="372">
        <v>1380744.4199999997</v>
      </c>
    </row>
    <row r="52" spans="1:10" x14ac:dyDescent="0.3">
      <c r="A52" s="339" t="s">
        <v>24</v>
      </c>
    </row>
    <row r="53" spans="1:10" x14ac:dyDescent="0.3">
      <c r="A53" s="339" t="s">
        <v>26</v>
      </c>
    </row>
    <row r="54" spans="1:10" x14ac:dyDescent="0.3">
      <c r="A54" s="339" t="s">
        <v>27</v>
      </c>
    </row>
    <row r="55" spans="1:10" x14ac:dyDescent="0.3">
      <c r="A55" s="339" t="s">
        <v>28</v>
      </c>
    </row>
    <row r="56" spans="1:10" x14ac:dyDescent="0.3">
      <c r="A56" s="339" t="s">
        <v>33</v>
      </c>
    </row>
    <row r="57" spans="1:10" x14ac:dyDescent="0.3">
      <c r="A57" s="339" t="s">
        <v>34</v>
      </c>
    </row>
    <row r="58" spans="1:10" x14ac:dyDescent="0.3">
      <c r="A58" s="339" t="s">
        <v>35</v>
      </c>
    </row>
    <row r="59" spans="1:10" x14ac:dyDescent="0.3">
      <c r="A59" s="339" t="s">
        <v>36</v>
      </c>
    </row>
    <row r="60" spans="1:10" x14ac:dyDescent="0.3">
      <c r="A60" s="339" t="s">
        <v>37</v>
      </c>
    </row>
    <row r="61" spans="1:10" x14ac:dyDescent="0.3">
      <c r="A61" s="339" t="s">
        <v>38</v>
      </c>
    </row>
    <row r="62" spans="1:10" x14ac:dyDescent="0.3">
      <c r="A62" s="339" t="s">
        <v>39</v>
      </c>
    </row>
    <row r="63" spans="1:10" x14ac:dyDescent="0.3">
      <c r="A63" s="339" t="s">
        <v>40</v>
      </c>
    </row>
    <row r="64" spans="1:10" x14ac:dyDescent="0.3">
      <c r="A64" s="339" t="s">
        <v>41</v>
      </c>
    </row>
    <row r="65" spans="1:1" x14ac:dyDescent="0.3">
      <c r="A65" s="339" t="s">
        <v>42</v>
      </c>
    </row>
    <row r="66" spans="1:1" x14ac:dyDescent="0.3">
      <c r="A66" s="339" t="s">
        <v>43</v>
      </c>
    </row>
    <row r="67" spans="1:1" x14ac:dyDescent="0.3">
      <c r="A67" s="339" t="s">
        <v>44</v>
      </c>
    </row>
    <row r="68" spans="1:1" x14ac:dyDescent="0.3">
      <c r="A68" s="339" t="s">
        <v>45</v>
      </c>
    </row>
    <row r="69" spans="1:1" x14ac:dyDescent="0.3">
      <c r="A69" s="339" t="s">
        <v>46</v>
      </c>
    </row>
    <row r="70" spans="1:1" x14ac:dyDescent="0.3">
      <c r="A70" s="339" t="s">
        <v>47</v>
      </c>
    </row>
    <row r="71" spans="1:1" x14ac:dyDescent="0.3">
      <c r="A71" s="339" t="s">
        <v>48</v>
      </c>
    </row>
    <row r="72" spans="1:1" x14ac:dyDescent="0.3">
      <c r="A72" s="339" t="s">
        <v>49</v>
      </c>
    </row>
    <row r="73" spans="1:1" x14ac:dyDescent="0.3">
      <c r="A73" s="339" t="s">
        <v>50</v>
      </c>
    </row>
    <row r="74" spans="1:1" x14ac:dyDescent="0.3">
      <c r="A74" s="339" t="s">
        <v>51</v>
      </c>
    </row>
    <row r="75" spans="1:1" x14ac:dyDescent="0.3">
      <c r="A75" s="339" t="s">
        <v>52</v>
      </c>
    </row>
    <row r="76" spans="1:1" x14ac:dyDescent="0.3">
      <c r="A76" s="339" t="s">
        <v>53</v>
      </c>
    </row>
    <row r="77" spans="1:1" x14ac:dyDescent="0.3">
      <c r="A77" s="339" t="s">
        <v>54</v>
      </c>
    </row>
    <row r="78" spans="1:1" x14ac:dyDescent="0.3">
      <c r="A78" s="339" t="s">
        <v>55</v>
      </c>
    </row>
    <row r="79" spans="1:1" x14ac:dyDescent="0.3">
      <c r="A79" s="339" t="s">
        <v>56</v>
      </c>
    </row>
    <row r="80" spans="1:1" x14ac:dyDescent="0.3">
      <c r="A80" s="339" t="s">
        <v>57</v>
      </c>
    </row>
    <row r="81" spans="1:13" x14ac:dyDescent="0.3">
      <c r="A81" s="339" t="s">
        <v>58</v>
      </c>
    </row>
    <row r="82" spans="1:13" x14ac:dyDescent="0.3">
      <c r="A82" s="339" t="s">
        <v>60</v>
      </c>
    </row>
    <row r="83" spans="1:13" x14ac:dyDescent="0.3">
      <c r="A83" s="339" t="s">
        <v>61</v>
      </c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80" customFormat="1" x14ac:dyDescent="0.3">
      <c r="B1" s="380" t="s">
        <v>193</v>
      </c>
    </row>
    <row r="2" spans="1:12" s="380" customFormat="1" x14ac:dyDescent="0.3">
      <c r="B2" s="380" t="s">
        <v>191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2" t="s">
        <v>129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3" t="s">
        <v>0</v>
      </c>
      <c r="C6" s="283" t="s">
        <v>1</v>
      </c>
      <c r="D6" s="283" t="s">
        <v>2</v>
      </c>
      <c r="E6" s="283" t="s">
        <v>3</v>
      </c>
      <c r="F6" s="283" t="s">
        <v>4</v>
      </c>
      <c r="G6" s="283" t="s">
        <v>5</v>
      </c>
      <c r="H6" s="283" t="s">
        <v>6</v>
      </c>
      <c r="I6" s="283" t="s">
        <v>29</v>
      </c>
      <c r="J6" s="283" t="s">
        <v>30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4" t="s">
        <v>7</v>
      </c>
      <c r="B8" s="284" t="s">
        <v>130</v>
      </c>
      <c r="C8" s="284" t="s">
        <v>131</v>
      </c>
      <c r="D8" s="284" t="s">
        <v>132</v>
      </c>
      <c r="E8" s="284" t="s">
        <v>133</v>
      </c>
      <c r="F8" s="284" t="s">
        <v>134</v>
      </c>
      <c r="G8" s="284" t="s">
        <v>135</v>
      </c>
      <c r="H8" s="284" t="s">
        <v>136</v>
      </c>
      <c r="I8" s="284" t="s">
        <v>137</v>
      </c>
      <c r="J8" s="284" t="s">
        <v>138</v>
      </c>
    </row>
    <row r="9" spans="1:12" x14ac:dyDescent="0.3">
      <c r="A9" s="285" t="s">
        <v>14</v>
      </c>
      <c r="B9" s="286" t="s">
        <v>172</v>
      </c>
      <c r="C9" s="287"/>
      <c r="D9" s="288"/>
      <c r="E9" s="289"/>
      <c r="F9" s="290"/>
      <c r="G9" s="291"/>
      <c r="H9" s="292"/>
      <c r="I9" s="293"/>
      <c r="J9" s="294"/>
    </row>
    <row r="10" spans="1:12" x14ac:dyDescent="0.3">
      <c r="A10" s="285" t="s">
        <v>16</v>
      </c>
      <c r="B10" s="295" t="s">
        <v>173</v>
      </c>
      <c r="C10" s="296">
        <v>0</v>
      </c>
      <c r="D10" s="297">
        <v>0</v>
      </c>
      <c r="E10" s="298">
        <v>0</v>
      </c>
      <c r="F10" s="299">
        <v>0</v>
      </c>
      <c r="G10" s="300">
        <v>0</v>
      </c>
      <c r="H10" s="301">
        <v>0</v>
      </c>
      <c r="I10" s="302">
        <v>0</v>
      </c>
      <c r="J10" s="303">
        <v>1380744.42</v>
      </c>
    </row>
    <row r="11" spans="1:12" x14ac:dyDescent="0.3">
      <c r="A11" s="285" t="s">
        <v>18</v>
      </c>
      <c r="B11" s="295" t="s">
        <v>174</v>
      </c>
      <c r="C11" s="287" t="s">
        <v>59</v>
      </c>
      <c r="D11" s="304">
        <v>0</v>
      </c>
      <c r="E11" s="305">
        <v>0</v>
      </c>
      <c r="F11" s="306">
        <v>0</v>
      </c>
      <c r="G11" s="307">
        <v>0</v>
      </c>
      <c r="H11" s="308">
        <v>0</v>
      </c>
      <c r="I11" s="309">
        <v>0</v>
      </c>
      <c r="J11" s="310">
        <v>9.9999999999999995E-8</v>
      </c>
    </row>
    <row r="12" spans="1:12" x14ac:dyDescent="0.3">
      <c r="A12" s="285" t="s">
        <v>20</v>
      </c>
      <c r="B12" s="295" t="s">
        <v>175</v>
      </c>
      <c r="C12" s="287" t="s">
        <v>59</v>
      </c>
      <c r="D12" s="304">
        <v>0</v>
      </c>
      <c r="E12" s="305">
        <v>0</v>
      </c>
      <c r="F12" s="306">
        <v>0</v>
      </c>
      <c r="G12" s="307">
        <v>0</v>
      </c>
      <c r="H12" s="308">
        <v>0</v>
      </c>
      <c r="I12" s="309">
        <v>0</v>
      </c>
      <c r="J12" s="310">
        <v>-303582</v>
      </c>
    </row>
    <row r="13" spans="1:12" x14ac:dyDescent="0.3">
      <c r="A13" s="285" t="s">
        <v>22</v>
      </c>
      <c r="B13" s="295" t="s">
        <v>176</v>
      </c>
      <c r="C13" s="311">
        <v>0</v>
      </c>
      <c r="D13" s="312">
        <v>0</v>
      </c>
      <c r="E13" s="313">
        <v>0</v>
      </c>
      <c r="F13" s="314">
        <v>0</v>
      </c>
      <c r="G13" s="315">
        <v>0</v>
      </c>
      <c r="H13" s="316">
        <v>0</v>
      </c>
      <c r="I13" s="317">
        <v>0</v>
      </c>
      <c r="J13" s="318">
        <v>1077162.4200000998</v>
      </c>
    </row>
    <row r="14" spans="1:12" x14ac:dyDescent="0.3">
      <c r="A14" s="285" t="s">
        <v>24</v>
      </c>
    </row>
    <row r="15" spans="1:12" x14ac:dyDescent="0.3">
      <c r="A15" s="285" t="s">
        <v>26</v>
      </c>
      <c r="B15" s="286" t="s">
        <v>177</v>
      </c>
      <c r="C15" s="287"/>
      <c r="D15" s="288"/>
      <c r="E15" s="289"/>
      <c r="F15" s="290"/>
      <c r="G15" s="291"/>
      <c r="H15" s="292"/>
      <c r="I15" s="293"/>
      <c r="J15" s="294"/>
    </row>
    <row r="16" spans="1:12" x14ac:dyDescent="0.3">
      <c r="A16" s="285" t="s">
        <v>27</v>
      </c>
      <c r="B16" s="295" t="s">
        <v>173</v>
      </c>
      <c r="C16" s="296">
        <v>0</v>
      </c>
      <c r="D16" s="297">
        <v>0</v>
      </c>
      <c r="E16" s="298">
        <v>0</v>
      </c>
      <c r="F16" s="299">
        <v>0</v>
      </c>
      <c r="G16" s="300">
        <v>0</v>
      </c>
      <c r="H16" s="301">
        <v>0</v>
      </c>
      <c r="I16" s="302">
        <v>0</v>
      </c>
      <c r="J16" s="303">
        <v>1277500</v>
      </c>
    </row>
    <row r="17" spans="1:10" x14ac:dyDescent="0.3">
      <c r="A17" s="285" t="s">
        <v>28</v>
      </c>
      <c r="B17" s="295" t="s">
        <v>174</v>
      </c>
      <c r="C17" s="287" t="s">
        <v>59</v>
      </c>
      <c r="D17" s="304">
        <v>0</v>
      </c>
      <c r="E17" s="305">
        <v>0</v>
      </c>
      <c r="F17" s="306">
        <v>0</v>
      </c>
      <c r="G17" s="307">
        <v>0</v>
      </c>
      <c r="H17" s="308">
        <v>0</v>
      </c>
      <c r="I17" s="309">
        <v>0</v>
      </c>
      <c r="J17" s="310">
        <v>9.9999999999999995E-8</v>
      </c>
    </row>
    <row r="18" spans="1:10" x14ac:dyDescent="0.3">
      <c r="A18" s="285" t="s">
        <v>33</v>
      </c>
      <c r="B18" s="295" t="s">
        <v>175</v>
      </c>
      <c r="C18" s="287" t="s">
        <v>59</v>
      </c>
      <c r="D18" s="304">
        <v>0</v>
      </c>
      <c r="E18" s="305">
        <v>0</v>
      </c>
      <c r="F18" s="306">
        <v>0</v>
      </c>
      <c r="G18" s="307">
        <v>0</v>
      </c>
      <c r="H18" s="308">
        <v>0</v>
      </c>
      <c r="I18" s="309">
        <v>0</v>
      </c>
      <c r="J18" s="310">
        <v>-286900</v>
      </c>
    </row>
    <row r="19" spans="1:10" x14ac:dyDescent="0.3">
      <c r="A19" s="285" t="s">
        <v>34</v>
      </c>
      <c r="B19" s="295" t="s">
        <v>80</v>
      </c>
      <c r="C19" s="311">
        <v>0</v>
      </c>
      <c r="D19" s="312">
        <v>0</v>
      </c>
      <c r="E19" s="313">
        <v>0</v>
      </c>
      <c r="F19" s="314">
        <v>0</v>
      </c>
      <c r="G19" s="315">
        <v>0</v>
      </c>
      <c r="H19" s="316">
        <v>0</v>
      </c>
      <c r="I19" s="317">
        <v>0</v>
      </c>
      <c r="J19" s="318">
        <v>990600.00000009988</v>
      </c>
    </row>
    <row r="20" spans="1:10" x14ac:dyDescent="0.3">
      <c r="A20" s="285" t="s">
        <v>35</v>
      </c>
    </row>
    <row r="21" spans="1:10" x14ac:dyDescent="0.3">
      <c r="A21" s="285" t="s">
        <v>36</v>
      </c>
      <c r="B21" s="286" t="s">
        <v>63</v>
      </c>
      <c r="C21" s="287"/>
      <c r="D21" s="288"/>
      <c r="E21" s="289"/>
      <c r="F21" s="290"/>
      <c r="G21" s="291"/>
      <c r="H21" s="292"/>
      <c r="I21" s="293"/>
      <c r="J21" s="294"/>
    </row>
    <row r="22" spans="1:10" x14ac:dyDescent="0.3">
      <c r="A22" s="285" t="s">
        <v>37</v>
      </c>
      <c r="B22" s="295" t="s">
        <v>15</v>
      </c>
      <c r="C22" s="287" t="s">
        <v>59</v>
      </c>
      <c r="D22" s="304">
        <v>231901</v>
      </c>
      <c r="E22" s="305">
        <v>231901</v>
      </c>
      <c r="F22" s="306">
        <v>2.2201390981496418</v>
      </c>
      <c r="G22" s="307">
        <v>3.0189339545754441</v>
      </c>
      <c r="H22" s="308">
        <v>5148524.7700000005</v>
      </c>
      <c r="I22" s="309">
        <v>7000938.0300000003</v>
      </c>
      <c r="J22" s="310">
        <v>1077162.4200000998</v>
      </c>
    </row>
    <row r="23" spans="1:10" x14ac:dyDescent="0.3">
      <c r="A23" s="285" t="s">
        <v>38</v>
      </c>
      <c r="B23" s="295" t="s">
        <v>65</v>
      </c>
      <c r="C23" s="287" t="s">
        <v>59</v>
      </c>
      <c r="D23" s="304">
        <v>244189.28303632839</v>
      </c>
      <c r="E23" s="305">
        <v>244189.28303632839</v>
      </c>
      <c r="F23" s="306">
        <v>2.3090313807446687</v>
      </c>
      <c r="G23" s="307">
        <v>3.0052126295126946</v>
      </c>
      <c r="H23" s="308">
        <v>5638407.1737242406</v>
      </c>
      <c r="I23" s="309">
        <v>7338407.1737242406</v>
      </c>
      <c r="J23" s="310">
        <v>990600</v>
      </c>
    </row>
    <row r="24" spans="1:10" x14ac:dyDescent="0.3">
      <c r="A24" s="285" t="s">
        <v>39</v>
      </c>
      <c r="B24" s="295" t="s">
        <v>178</v>
      </c>
      <c r="C24" s="319">
        <v>0</v>
      </c>
      <c r="D24" s="320">
        <v>-12288.283036328387</v>
      </c>
      <c r="E24" s="321">
        <v>-12288.283036328387</v>
      </c>
      <c r="F24" s="322">
        <v>-8.8892282595026906E-2</v>
      </c>
      <c r="G24" s="323">
        <v>1.3721325062749479E-2</v>
      </c>
      <c r="H24" s="324">
        <v>-489882.40372424014</v>
      </c>
      <c r="I24" s="325">
        <v>-337469.14372424036</v>
      </c>
      <c r="J24" s="326">
        <v>86562.42000009981</v>
      </c>
    </row>
    <row r="25" spans="1:10" x14ac:dyDescent="0.3">
      <c r="A25" s="285" t="s">
        <v>40</v>
      </c>
      <c r="B25" s="295" t="s">
        <v>179</v>
      </c>
      <c r="C25" s="327">
        <v>0</v>
      </c>
      <c r="D25" s="328">
        <v>-5.032277782027085E-2</v>
      </c>
      <c r="E25" s="329">
        <v>-5.032277782027085E-2</v>
      </c>
      <c r="F25" s="330">
        <v>-3.8497650285878274E-2</v>
      </c>
      <c r="G25" s="331">
        <v>4.5658416738966114E-3</v>
      </c>
      <c r="H25" s="332">
        <v>-8.6883119404210479E-2</v>
      </c>
      <c r="I25" s="333">
        <v>-4.5986701982492315E-2</v>
      </c>
      <c r="J25" s="334">
        <v>8.7383827983141343E-2</v>
      </c>
    </row>
    <row r="26" spans="1:10" x14ac:dyDescent="0.3">
      <c r="A26" s="285" t="s">
        <v>41</v>
      </c>
    </row>
    <row r="27" spans="1:10" x14ac:dyDescent="0.3">
      <c r="A27" s="285" t="s">
        <v>42</v>
      </c>
      <c r="B27" s="286" t="s">
        <v>180</v>
      </c>
      <c r="C27" s="287"/>
      <c r="D27" s="288"/>
      <c r="E27" s="289"/>
      <c r="F27" s="290"/>
      <c r="G27" s="291"/>
      <c r="H27" s="292"/>
      <c r="I27" s="293"/>
      <c r="J27" s="294"/>
    </row>
    <row r="28" spans="1:10" x14ac:dyDescent="0.3">
      <c r="A28" s="285" t="s">
        <v>43</v>
      </c>
      <c r="B28" s="295" t="s">
        <v>15</v>
      </c>
      <c r="C28" s="287" t="s">
        <v>59</v>
      </c>
      <c r="D28" s="304">
        <v>2431748</v>
      </c>
      <c r="E28" s="305">
        <v>2431748</v>
      </c>
      <c r="F28" s="306">
        <v>2.2460895380606871</v>
      </c>
      <c r="G28" s="307">
        <v>2.9722664235767859</v>
      </c>
      <c r="H28" s="308">
        <v>54619237.420000002</v>
      </c>
      <c r="I28" s="309">
        <v>72278029.310000017</v>
      </c>
      <c r="J28" s="310">
        <v>10681583.850000599</v>
      </c>
    </row>
    <row r="29" spans="1:10" x14ac:dyDescent="0.3">
      <c r="A29" s="285" t="s">
        <v>44</v>
      </c>
      <c r="B29" s="295" t="s">
        <v>65</v>
      </c>
      <c r="C29" s="287" t="s">
        <v>59</v>
      </c>
      <c r="D29" s="304">
        <v>2289569.7786538331</v>
      </c>
      <c r="E29" s="305">
        <v>2289569.7786538331</v>
      </c>
      <c r="F29" s="306">
        <v>2.4267480318481796</v>
      </c>
      <c r="G29" s="307">
        <v>3.1110441409281901</v>
      </c>
      <c r="H29" s="308">
        <v>55562089.54127261</v>
      </c>
      <c r="I29" s="309">
        <v>71229526.451272607</v>
      </c>
      <c r="J29" s="310">
        <v>9630677</v>
      </c>
    </row>
    <row r="30" spans="1:10" x14ac:dyDescent="0.3">
      <c r="A30" s="285" t="s">
        <v>45</v>
      </c>
      <c r="B30" s="295" t="s">
        <v>178</v>
      </c>
      <c r="C30" s="319">
        <v>0</v>
      </c>
      <c r="D30" s="320">
        <v>142178.22134616692</v>
      </c>
      <c r="E30" s="321">
        <v>142178.22134616692</v>
      </c>
      <c r="F30" s="322">
        <v>-0.18065849378749244</v>
      </c>
      <c r="G30" s="323">
        <v>-0.13877771735140421</v>
      </c>
      <c r="H30" s="324">
        <v>-942852.12127260864</v>
      </c>
      <c r="I30" s="325">
        <v>1048502.8587274104</v>
      </c>
      <c r="J30" s="326">
        <v>1050906.8500005994</v>
      </c>
    </row>
    <row r="31" spans="1:10" x14ac:dyDescent="0.3">
      <c r="A31" s="285" t="s">
        <v>46</v>
      </c>
      <c r="B31" s="295" t="s">
        <v>179</v>
      </c>
      <c r="C31" s="327">
        <v>0</v>
      </c>
      <c r="D31" s="328">
        <v>6.2098225907646937E-2</v>
      </c>
      <c r="E31" s="329">
        <v>6.2098225907646937E-2</v>
      </c>
      <c r="F31" s="330">
        <v>-7.4444685404732883E-2</v>
      </c>
      <c r="G31" s="331">
        <v>-4.4608083673798156E-2</v>
      </c>
      <c r="H31" s="332">
        <v>-1.6969342388972602E-2</v>
      </c>
      <c r="I31" s="333">
        <v>1.4720059376565989E-2</v>
      </c>
      <c r="J31" s="334">
        <v>0.10912076586107076</v>
      </c>
    </row>
    <row r="32" spans="1:10" x14ac:dyDescent="0.3">
      <c r="A32" s="285" t="s">
        <v>47</v>
      </c>
    </row>
    <row r="33" spans="1:12" x14ac:dyDescent="0.3">
      <c r="A33" s="285" t="s">
        <v>48</v>
      </c>
      <c r="B33" s="335" t="s">
        <v>59</v>
      </c>
    </row>
    <row r="34" spans="1:12" x14ac:dyDescent="0.3">
      <c r="A34" s="285" t="s">
        <v>49</v>
      </c>
      <c r="B34" s="335" t="s">
        <v>181</v>
      </c>
    </row>
    <row r="35" spans="1:12" x14ac:dyDescent="0.3">
      <c r="A35" s="285" t="s">
        <v>50</v>
      </c>
      <c r="B35" s="335" t="s">
        <v>182</v>
      </c>
    </row>
    <row r="36" spans="1:12" x14ac:dyDescent="0.3">
      <c r="A36" s="285" t="s">
        <v>51</v>
      </c>
    </row>
    <row r="37" spans="1:12" x14ac:dyDescent="0.3">
      <c r="A37" s="285" t="s">
        <v>52</v>
      </c>
    </row>
    <row r="38" spans="1:12" x14ac:dyDescent="0.3">
      <c r="A38" s="285" t="s">
        <v>53</v>
      </c>
    </row>
    <row r="39" spans="1:12" x14ac:dyDescent="0.3">
      <c r="A39" s="285" t="s">
        <v>54</v>
      </c>
    </row>
    <row r="40" spans="1:12" x14ac:dyDescent="0.3">
      <c r="A40" s="285" t="s">
        <v>55</v>
      </c>
    </row>
    <row r="41" spans="1:12" x14ac:dyDescent="0.3">
      <c r="A41" s="285" t="s">
        <v>56</v>
      </c>
    </row>
    <row r="42" spans="1:12" x14ac:dyDescent="0.3">
      <c r="A42" s="285" t="s">
        <v>57</v>
      </c>
    </row>
    <row r="43" spans="1:12" x14ac:dyDescent="0.3">
      <c r="A43" s="285" t="s">
        <v>58</v>
      </c>
    </row>
    <row r="44" spans="1:12" x14ac:dyDescent="0.3">
      <c r="A44" s="285" t="s">
        <v>60</v>
      </c>
    </row>
    <row r="45" spans="1:12" x14ac:dyDescent="0.3">
      <c r="A45" s="285" t="s">
        <v>61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80" customFormat="1" x14ac:dyDescent="0.3">
      <c r="B1" s="380" t="s">
        <v>194</v>
      </c>
    </row>
    <row r="2" spans="1:13" s="380" customFormat="1" x14ac:dyDescent="0.3">
      <c r="B2" s="380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50" t="s">
        <v>185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51" t="s">
        <v>0</v>
      </c>
      <c r="C6" s="251" t="s">
        <v>1</v>
      </c>
      <c r="D6" s="251" t="s">
        <v>2</v>
      </c>
      <c r="E6" s="251" t="s">
        <v>3</v>
      </c>
      <c r="F6" s="251" t="s">
        <v>4</v>
      </c>
      <c r="G6" s="251" t="s">
        <v>5</v>
      </c>
      <c r="H6" s="251" t="s">
        <v>6</v>
      </c>
      <c r="I6" s="251" t="s">
        <v>29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2" t="s">
        <v>7</v>
      </c>
      <c r="B8" s="252" t="s">
        <v>186</v>
      </c>
      <c r="C8" s="252" t="s">
        <v>131</v>
      </c>
      <c r="D8" s="252" t="s">
        <v>8</v>
      </c>
      <c r="E8" s="252" t="s">
        <v>187</v>
      </c>
      <c r="F8" s="252" t="s">
        <v>10</v>
      </c>
      <c r="G8" s="252" t="s">
        <v>188</v>
      </c>
      <c r="H8" s="252" t="s">
        <v>12</v>
      </c>
      <c r="I8" s="252" t="s">
        <v>13</v>
      </c>
    </row>
    <row r="9" spans="1:13" x14ac:dyDescent="0.3">
      <c r="A9" s="253" t="s">
        <v>14</v>
      </c>
      <c r="B9" s="254" t="s">
        <v>31</v>
      </c>
      <c r="C9" s="255"/>
      <c r="D9" s="256"/>
      <c r="E9" s="257"/>
      <c r="F9" s="258"/>
      <c r="G9" s="259"/>
      <c r="H9" s="258"/>
      <c r="I9" s="258"/>
    </row>
    <row r="10" spans="1:13" x14ac:dyDescent="0.3">
      <c r="A10" s="253" t="s">
        <v>16</v>
      </c>
      <c r="B10" s="260" t="s">
        <v>17</v>
      </c>
      <c r="C10" s="261"/>
      <c r="D10" s="262"/>
      <c r="E10" s="263"/>
      <c r="F10" s="258"/>
      <c r="G10" s="264"/>
      <c r="H10" s="258"/>
      <c r="I10" s="258"/>
    </row>
    <row r="11" spans="1:13" x14ac:dyDescent="0.3">
      <c r="A11" s="253" t="s">
        <v>18</v>
      </c>
      <c r="B11" s="265" t="s">
        <v>17</v>
      </c>
      <c r="C11" s="266" t="s">
        <v>139</v>
      </c>
      <c r="D11" s="267">
        <v>2000</v>
      </c>
      <c r="E11" s="268">
        <f>F11 / D11 / 10</f>
        <v>2.2000000000000002</v>
      </c>
      <c r="F11" s="258">
        <v>44000</v>
      </c>
      <c r="G11" s="269">
        <f>H11 / D11 / 10</f>
        <v>3.008</v>
      </c>
      <c r="H11" s="258">
        <v>60160</v>
      </c>
      <c r="I11" s="258">
        <v>16160</v>
      </c>
    </row>
    <row r="12" spans="1:13" x14ac:dyDescent="0.3">
      <c r="A12" s="253" t="s">
        <v>20</v>
      </c>
      <c r="B12" s="270" t="s">
        <v>189</v>
      </c>
      <c r="C12" s="271"/>
      <c r="D12" s="272">
        <v>2000</v>
      </c>
      <c r="E12" s="273">
        <f>F12 / D12 / 10</f>
        <v>2.2000000000000002</v>
      </c>
      <c r="F12" s="274">
        <v>44000</v>
      </c>
      <c r="G12" s="275">
        <f>H12 / D12 / 10</f>
        <v>3.008</v>
      </c>
      <c r="H12" s="274">
        <v>60160</v>
      </c>
      <c r="I12" s="274">
        <v>16160</v>
      </c>
    </row>
    <row r="13" spans="1:13" x14ac:dyDescent="0.3">
      <c r="A13" s="253" t="s">
        <v>22</v>
      </c>
      <c r="B13" s="276" t="s">
        <v>144</v>
      </c>
      <c r="C13" s="277"/>
      <c r="D13" s="278">
        <v>2000</v>
      </c>
      <c r="E13" s="279">
        <f>F13 / D13 / 10</f>
        <v>2.2000000000000002</v>
      </c>
      <c r="F13" s="280">
        <v>44000</v>
      </c>
      <c r="G13" s="281">
        <f>H13 / D13 / 10</f>
        <v>3.008</v>
      </c>
      <c r="H13" s="280">
        <v>60160</v>
      </c>
      <c r="I13" s="280">
        <v>16160</v>
      </c>
    </row>
    <row r="14" spans="1:13" x14ac:dyDescent="0.3">
      <c r="A14" s="253" t="s">
        <v>24</v>
      </c>
    </row>
    <row r="15" spans="1:13" x14ac:dyDescent="0.3">
      <c r="A15" s="253" t="s">
        <v>26</v>
      </c>
      <c r="B15" s="254" t="s">
        <v>15</v>
      </c>
      <c r="C15" s="255"/>
      <c r="D15" s="256"/>
      <c r="E15" s="257"/>
      <c r="F15" s="258"/>
      <c r="G15" s="259"/>
      <c r="H15" s="258"/>
      <c r="I15" s="258"/>
    </row>
    <row r="16" spans="1:13" x14ac:dyDescent="0.3">
      <c r="A16" s="253" t="s">
        <v>27</v>
      </c>
      <c r="B16" s="260" t="s">
        <v>17</v>
      </c>
      <c r="C16" s="261"/>
      <c r="D16" s="262"/>
      <c r="E16" s="263"/>
      <c r="F16" s="258"/>
      <c r="G16" s="264"/>
      <c r="H16" s="258"/>
      <c r="I16" s="258"/>
    </row>
    <row r="17" spans="1:9" x14ac:dyDescent="0.3">
      <c r="A17" s="253" t="s">
        <v>28</v>
      </c>
      <c r="B17" s="265" t="s">
        <v>19</v>
      </c>
      <c r="C17" s="266" t="s">
        <v>141</v>
      </c>
      <c r="D17" s="267">
        <v>62</v>
      </c>
      <c r="E17" s="268">
        <f t="shared" ref="E17:E22" si="0">F17 / D17 / 10</f>
        <v>2.4</v>
      </c>
      <c r="F17" s="258">
        <v>1488</v>
      </c>
      <c r="G17" s="269">
        <f t="shared" ref="G17:G22" si="1">H17 / D17 / 10</f>
        <v>2.7352580645161289</v>
      </c>
      <c r="H17" s="258">
        <v>1695.86</v>
      </c>
      <c r="I17" s="258">
        <v>207.8599999999999</v>
      </c>
    </row>
    <row r="18" spans="1:9" x14ac:dyDescent="0.3">
      <c r="A18" s="253" t="s">
        <v>33</v>
      </c>
      <c r="B18" s="265" t="s">
        <v>21</v>
      </c>
      <c r="C18" s="266" t="s">
        <v>141</v>
      </c>
      <c r="D18" s="267">
        <v>150</v>
      </c>
      <c r="E18" s="268">
        <f t="shared" si="0"/>
        <v>3.4533333333333331</v>
      </c>
      <c r="F18" s="258">
        <v>5180</v>
      </c>
      <c r="G18" s="269">
        <f t="shared" si="1"/>
        <v>4.6722666666666663</v>
      </c>
      <c r="H18" s="258">
        <v>7008.4</v>
      </c>
      <c r="I18" s="258">
        <v>1828.3999999999996</v>
      </c>
    </row>
    <row r="19" spans="1:9" x14ac:dyDescent="0.3">
      <c r="A19" s="253" t="s">
        <v>34</v>
      </c>
      <c r="B19" s="265" t="s">
        <v>23</v>
      </c>
      <c r="C19" s="266" t="s">
        <v>141</v>
      </c>
      <c r="D19" s="267">
        <v>150</v>
      </c>
      <c r="E19" s="268">
        <f t="shared" si="0"/>
        <v>1.6</v>
      </c>
      <c r="F19" s="258">
        <v>2400</v>
      </c>
      <c r="G19" s="269">
        <f t="shared" si="1"/>
        <v>2.1739999999999999</v>
      </c>
      <c r="H19" s="258">
        <v>3261</v>
      </c>
      <c r="I19" s="258">
        <v>861</v>
      </c>
    </row>
    <row r="20" spans="1:9" x14ac:dyDescent="0.3">
      <c r="A20" s="253" t="s">
        <v>35</v>
      </c>
      <c r="B20" s="265" t="s">
        <v>25</v>
      </c>
      <c r="C20" s="266" t="s">
        <v>141</v>
      </c>
      <c r="D20" s="267">
        <v>200</v>
      </c>
      <c r="E20" s="268">
        <f t="shared" si="0"/>
        <v>4.5</v>
      </c>
      <c r="F20" s="258">
        <v>9000</v>
      </c>
      <c r="G20" s="269">
        <f t="shared" si="1"/>
        <v>6.3780000000000001</v>
      </c>
      <c r="H20" s="258">
        <v>12756</v>
      </c>
      <c r="I20" s="258">
        <v>3756</v>
      </c>
    </row>
    <row r="21" spans="1:9" x14ac:dyDescent="0.3">
      <c r="A21" s="253" t="s">
        <v>36</v>
      </c>
      <c r="B21" s="270" t="s">
        <v>189</v>
      </c>
      <c r="C21" s="271"/>
      <c r="D21" s="272">
        <v>562</v>
      </c>
      <c r="E21" s="273">
        <f t="shared" si="0"/>
        <v>3.2149466192170819</v>
      </c>
      <c r="F21" s="274">
        <v>18068</v>
      </c>
      <c r="G21" s="275">
        <f t="shared" si="1"/>
        <v>4.3988007117437729</v>
      </c>
      <c r="H21" s="274">
        <v>24721.260000000002</v>
      </c>
      <c r="I21" s="274">
        <v>6653.2599999999993</v>
      </c>
    </row>
    <row r="22" spans="1:9" x14ac:dyDescent="0.3">
      <c r="A22" s="253" t="s">
        <v>37</v>
      </c>
      <c r="B22" s="276" t="s">
        <v>171</v>
      </c>
      <c r="C22" s="277"/>
      <c r="D22" s="278">
        <v>562</v>
      </c>
      <c r="E22" s="279">
        <f t="shared" si="0"/>
        <v>3.2149466192170819</v>
      </c>
      <c r="F22" s="280">
        <v>18068</v>
      </c>
      <c r="G22" s="281">
        <f t="shared" si="1"/>
        <v>4.3988007117437729</v>
      </c>
      <c r="H22" s="280">
        <v>24721.260000000002</v>
      </c>
      <c r="I22" s="280">
        <v>6653.2599999999993</v>
      </c>
    </row>
    <row r="23" spans="1:9" x14ac:dyDescent="0.3">
      <c r="A23" s="253" t="s">
        <v>38</v>
      </c>
    </row>
    <row r="24" spans="1:9" x14ac:dyDescent="0.3">
      <c r="A24" s="253" t="s">
        <v>39</v>
      </c>
    </row>
    <row r="25" spans="1:9" x14ac:dyDescent="0.3">
      <c r="A25" s="253" t="s">
        <v>40</v>
      </c>
    </row>
    <row r="26" spans="1:9" x14ac:dyDescent="0.3">
      <c r="A26" s="253" t="s">
        <v>41</v>
      </c>
    </row>
    <row r="27" spans="1:9" x14ac:dyDescent="0.3">
      <c r="A27" s="253" t="s">
        <v>42</v>
      </c>
    </row>
    <row r="28" spans="1:9" x14ac:dyDescent="0.3">
      <c r="A28" s="253" t="s">
        <v>43</v>
      </c>
    </row>
    <row r="29" spans="1:9" x14ac:dyDescent="0.3">
      <c r="A29" s="253" t="s">
        <v>44</v>
      </c>
    </row>
    <row r="30" spans="1:9" x14ac:dyDescent="0.3">
      <c r="A30" s="253" t="s">
        <v>45</v>
      </c>
    </row>
    <row r="31" spans="1:9" x14ac:dyDescent="0.3">
      <c r="A31" s="253" t="s">
        <v>46</v>
      </c>
    </row>
    <row r="32" spans="1:9" x14ac:dyDescent="0.3">
      <c r="A32" s="253" t="s">
        <v>47</v>
      </c>
    </row>
    <row r="33" spans="1:13" x14ac:dyDescent="0.3">
      <c r="A33" s="253" t="s">
        <v>48</v>
      </c>
    </row>
    <row r="34" spans="1:13" x14ac:dyDescent="0.3">
      <c r="A34" s="253" t="s">
        <v>49</v>
      </c>
    </row>
    <row r="35" spans="1:13" x14ac:dyDescent="0.3">
      <c r="A35" s="253" t="s">
        <v>50</v>
      </c>
    </row>
    <row r="36" spans="1:13" x14ac:dyDescent="0.3">
      <c r="A36" s="253" t="s">
        <v>51</v>
      </c>
    </row>
    <row r="37" spans="1:13" x14ac:dyDescent="0.3">
      <c r="A37" s="253" t="s">
        <v>52</v>
      </c>
    </row>
    <row r="38" spans="1:13" x14ac:dyDescent="0.3">
      <c r="A38" s="253" t="s">
        <v>53</v>
      </c>
    </row>
    <row r="39" spans="1:13" x14ac:dyDescent="0.3">
      <c r="A39" s="253" t="s">
        <v>54</v>
      </c>
    </row>
    <row r="40" spans="1:13" x14ac:dyDescent="0.3">
      <c r="A40" s="253" t="s">
        <v>55</v>
      </c>
    </row>
    <row r="41" spans="1:13" x14ac:dyDescent="0.3">
      <c r="A41" s="253" t="s">
        <v>56</v>
      </c>
    </row>
    <row r="42" spans="1:13" x14ac:dyDescent="0.3">
      <c r="A42" s="253" t="s">
        <v>57</v>
      </c>
    </row>
    <row r="43" spans="1:13" x14ac:dyDescent="0.3">
      <c r="A43" s="253" t="s">
        <v>58</v>
      </c>
    </row>
    <row r="44" spans="1:13" x14ac:dyDescent="0.3">
      <c r="A44" s="253" t="s">
        <v>60</v>
      </c>
    </row>
    <row r="45" spans="1:13" x14ac:dyDescent="0.3">
      <c r="A45" s="253" t="s">
        <v>61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80" customFormat="1" x14ac:dyDescent="0.3">
      <c r="B1" s="380" t="s">
        <v>195</v>
      </c>
    </row>
    <row r="2" spans="1:13" s="380" customFormat="1" x14ac:dyDescent="0.3">
      <c r="B2" s="380" t="s">
        <v>191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5" t="s">
        <v>62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29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7" t="s">
        <v>7</v>
      </c>
      <c r="B8" s="227" t="s">
        <v>183</v>
      </c>
      <c r="C8" s="227" t="s">
        <v>131</v>
      </c>
      <c r="D8" s="227" t="s">
        <v>8</v>
      </c>
      <c r="E8" s="227" t="s">
        <v>9</v>
      </c>
      <c r="F8" s="227" t="s">
        <v>10</v>
      </c>
      <c r="G8" s="227" t="s">
        <v>11</v>
      </c>
      <c r="H8" s="227" t="s">
        <v>12</v>
      </c>
      <c r="I8" s="227" t="s">
        <v>13</v>
      </c>
    </row>
    <row r="9" spans="1:13" x14ac:dyDescent="0.3">
      <c r="A9" s="228" t="s">
        <v>14</v>
      </c>
      <c r="B9" s="229" t="s">
        <v>63</v>
      </c>
      <c r="C9" s="230"/>
      <c r="D9" s="231"/>
      <c r="E9" s="232"/>
      <c r="F9" s="233"/>
      <c r="G9" s="234"/>
      <c r="H9" s="233"/>
      <c r="I9" s="233"/>
    </row>
    <row r="10" spans="1:13" x14ac:dyDescent="0.3">
      <c r="A10" s="228" t="s">
        <v>16</v>
      </c>
      <c r="B10" s="235" t="s">
        <v>15</v>
      </c>
      <c r="C10" s="236">
        <v>0</v>
      </c>
      <c r="D10" s="237">
        <v>562</v>
      </c>
      <c r="E10" s="238">
        <v>3.2149466192170824</v>
      </c>
      <c r="F10" s="233">
        <v>18068</v>
      </c>
      <c r="G10" s="239">
        <v>4.3988007117437729</v>
      </c>
      <c r="H10" s="233">
        <v>24721.260000000002</v>
      </c>
      <c r="I10" s="233">
        <v>6653.260000000002</v>
      </c>
    </row>
    <row r="11" spans="1:13" x14ac:dyDescent="0.3">
      <c r="A11" s="228" t="s">
        <v>18</v>
      </c>
      <c r="B11" s="235" t="s">
        <v>65</v>
      </c>
      <c r="C11" s="236">
        <v>0</v>
      </c>
      <c r="D11" s="237">
        <v>2000</v>
      </c>
      <c r="E11" s="238">
        <v>2.2000000000000002</v>
      </c>
      <c r="F11" s="233">
        <v>44000</v>
      </c>
      <c r="G11" s="239">
        <v>3.008</v>
      </c>
      <c r="H11" s="233">
        <v>60160</v>
      </c>
      <c r="I11" s="233">
        <v>16160</v>
      </c>
    </row>
    <row r="12" spans="1:13" x14ac:dyDescent="0.3">
      <c r="A12" s="228" t="s">
        <v>20</v>
      </c>
      <c r="B12" s="235" t="s">
        <v>178</v>
      </c>
      <c r="C12" s="240">
        <v>0</v>
      </c>
      <c r="D12" s="241">
        <v>-1438</v>
      </c>
      <c r="E12" s="242">
        <v>1.0149466192170822</v>
      </c>
      <c r="F12" s="243">
        <v>-25932</v>
      </c>
      <c r="G12" s="244">
        <v>1.3908007117437728</v>
      </c>
      <c r="H12" s="243">
        <v>-35438.74</v>
      </c>
      <c r="I12" s="243">
        <v>-9506.739999999998</v>
      </c>
    </row>
    <row r="13" spans="1:13" x14ac:dyDescent="0.3">
      <c r="A13" s="228" t="s">
        <v>22</v>
      </c>
      <c r="B13" s="235" t="s">
        <v>179</v>
      </c>
      <c r="C13" s="245">
        <v>0</v>
      </c>
      <c r="D13" s="246">
        <v>-0.71899999999999997</v>
      </c>
      <c r="E13" s="247">
        <v>0.46133937237140094</v>
      </c>
      <c r="F13" s="248">
        <v>-0.58936363636363631</v>
      </c>
      <c r="G13" s="249">
        <v>0.46236725789354149</v>
      </c>
      <c r="H13" s="248">
        <v>-0.58907480053191486</v>
      </c>
      <c r="I13" s="248">
        <v>-0.58828836633663351</v>
      </c>
    </row>
    <row r="14" spans="1:13" x14ac:dyDescent="0.3">
      <c r="A14" s="228" t="s">
        <v>24</v>
      </c>
    </row>
    <row r="15" spans="1:13" x14ac:dyDescent="0.3">
      <c r="A15" s="228" t="s">
        <v>26</v>
      </c>
      <c r="B15" s="229" t="s">
        <v>184</v>
      </c>
      <c r="C15" s="230"/>
      <c r="D15" s="231"/>
      <c r="E15" s="232"/>
      <c r="F15" s="233"/>
      <c r="G15" s="234"/>
      <c r="H15" s="233"/>
      <c r="I15" s="233"/>
    </row>
    <row r="16" spans="1:13" x14ac:dyDescent="0.3">
      <c r="A16" s="228" t="s">
        <v>27</v>
      </c>
      <c r="B16" s="235" t="s">
        <v>15</v>
      </c>
      <c r="C16" s="236">
        <v>0</v>
      </c>
      <c r="D16" s="237">
        <v>147977</v>
      </c>
      <c r="E16" s="238">
        <v>4.5807057177804662</v>
      </c>
      <c r="F16" s="233">
        <v>6778390.8999999994</v>
      </c>
      <c r="G16" s="239">
        <v>6.7470876419984185</v>
      </c>
      <c r="H16" s="233">
        <v>9984137.879999999</v>
      </c>
      <c r="I16" s="233">
        <v>3205746.9799999995</v>
      </c>
    </row>
    <row r="17" spans="1:9" x14ac:dyDescent="0.3">
      <c r="A17" s="228" t="s">
        <v>28</v>
      </c>
      <c r="B17" s="235" t="s">
        <v>65</v>
      </c>
      <c r="C17" s="236">
        <v>0</v>
      </c>
      <c r="D17" s="237">
        <v>130533</v>
      </c>
      <c r="E17" s="238">
        <v>4.2677723027893339</v>
      </c>
      <c r="F17" s="233">
        <v>5570851.2200000007</v>
      </c>
      <c r="G17" s="239">
        <v>7.0496373024445917</v>
      </c>
      <c r="H17" s="233">
        <v>9202103.0599999987</v>
      </c>
      <c r="I17" s="233">
        <v>3631251.839999998</v>
      </c>
    </row>
    <row r="18" spans="1:9" x14ac:dyDescent="0.3">
      <c r="A18" s="228" t="s">
        <v>33</v>
      </c>
      <c r="B18" s="235" t="s">
        <v>178</v>
      </c>
      <c r="C18" s="240">
        <v>0</v>
      </c>
      <c r="D18" s="241">
        <v>17444</v>
      </c>
      <c r="E18" s="242">
        <v>0.31293341499113225</v>
      </c>
      <c r="F18" s="243">
        <v>1207539.6799999988</v>
      </c>
      <c r="G18" s="244">
        <v>-0.30254966044617326</v>
      </c>
      <c r="H18" s="243">
        <v>782034.8200000003</v>
      </c>
      <c r="I18" s="243">
        <v>-425504.85999999847</v>
      </c>
    </row>
    <row r="19" spans="1:9" x14ac:dyDescent="0.3">
      <c r="A19" s="228" t="s">
        <v>34</v>
      </c>
      <c r="B19" s="235" t="s">
        <v>179</v>
      </c>
      <c r="C19" s="245">
        <v>0</v>
      </c>
      <c r="D19" s="246">
        <v>0.13363670489454774</v>
      </c>
      <c r="E19" s="247">
        <v>7.3324768237191335E-2</v>
      </c>
      <c r="F19" s="248">
        <v>0.21676035354611367</v>
      </c>
      <c r="G19" s="249">
        <v>-4.2917053383903676E-2</v>
      </c>
      <c r="H19" s="248">
        <v>8.4984357912635727E-2</v>
      </c>
      <c r="I19" s="248">
        <v>-0.11717855955702558</v>
      </c>
    </row>
    <row r="20" spans="1:9" x14ac:dyDescent="0.3">
      <c r="A20" s="228" t="s">
        <v>35</v>
      </c>
    </row>
    <row r="21" spans="1:9" x14ac:dyDescent="0.3">
      <c r="A21" s="228" t="s">
        <v>36</v>
      </c>
    </row>
    <row r="22" spans="1:9" x14ac:dyDescent="0.3">
      <c r="A22" s="228" t="s">
        <v>37</v>
      </c>
    </row>
    <row r="23" spans="1:9" x14ac:dyDescent="0.3">
      <c r="A23" s="228" t="s">
        <v>38</v>
      </c>
    </row>
    <row r="24" spans="1:9" x14ac:dyDescent="0.3">
      <c r="A24" s="228" t="s">
        <v>39</v>
      </c>
    </row>
    <row r="25" spans="1:9" x14ac:dyDescent="0.3">
      <c r="A25" s="228" t="s">
        <v>40</v>
      </c>
    </row>
    <row r="26" spans="1:9" x14ac:dyDescent="0.3">
      <c r="A26" s="228" t="s">
        <v>41</v>
      </c>
    </row>
    <row r="27" spans="1:9" x14ac:dyDescent="0.3">
      <c r="A27" s="228" t="s">
        <v>42</v>
      </c>
    </row>
    <row r="28" spans="1:9" x14ac:dyDescent="0.3">
      <c r="A28" s="228" t="s">
        <v>43</v>
      </c>
    </row>
    <row r="29" spans="1:9" x14ac:dyDescent="0.3">
      <c r="A29" s="228" t="s">
        <v>44</v>
      </c>
    </row>
    <row r="30" spans="1:9" x14ac:dyDescent="0.3">
      <c r="A30" s="228" t="s">
        <v>45</v>
      </c>
    </row>
    <row r="31" spans="1:9" x14ac:dyDescent="0.3">
      <c r="A31" s="228" t="s">
        <v>46</v>
      </c>
    </row>
    <row r="32" spans="1:9" x14ac:dyDescent="0.3">
      <c r="A32" s="228" t="s">
        <v>47</v>
      </c>
    </row>
    <row r="33" spans="1:13" x14ac:dyDescent="0.3">
      <c r="A33" s="228" t="s">
        <v>48</v>
      </c>
    </row>
    <row r="34" spans="1:13" x14ac:dyDescent="0.3">
      <c r="A34" s="228" t="s">
        <v>49</v>
      </c>
    </row>
    <row r="35" spans="1:13" x14ac:dyDescent="0.3">
      <c r="A35" s="228" t="s">
        <v>50</v>
      </c>
    </row>
    <row r="36" spans="1:13" x14ac:dyDescent="0.3">
      <c r="A36" s="228" t="s">
        <v>51</v>
      </c>
    </row>
    <row r="37" spans="1:13" x14ac:dyDescent="0.3">
      <c r="A37" s="228" t="s">
        <v>52</v>
      </c>
    </row>
    <row r="38" spans="1:13" x14ac:dyDescent="0.3">
      <c r="A38" s="228" t="s">
        <v>53</v>
      </c>
    </row>
    <row r="39" spans="1:13" x14ac:dyDescent="0.3">
      <c r="A39" s="228" t="s">
        <v>54</v>
      </c>
    </row>
    <row r="40" spans="1:13" x14ac:dyDescent="0.3">
      <c r="A40" s="228" t="s">
        <v>55</v>
      </c>
    </row>
    <row r="41" spans="1:13" x14ac:dyDescent="0.3">
      <c r="A41" s="228" t="s">
        <v>56</v>
      </c>
    </row>
    <row r="42" spans="1:13" x14ac:dyDescent="0.3">
      <c r="A42" s="228" t="s">
        <v>57</v>
      </c>
    </row>
    <row r="43" spans="1:13" x14ac:dyDescent="0.3">
      <c r="A43" s="228" t="s">
        <v>58</v>
      </c>
    </row>
    <row r="44" spans="1:13" x14ac:dyDescent="0.3">
      <c r="A44" s="228" t="s">
        <v>60</v>
      </c>
    </row>
    <row r="45" spans="1:13" x14ac:dyDescent="0.3">
      <c r="A45" s="228" t="s">
        <v>61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C16D38-0BB2-4FC9-9E9A-E6539CD27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584F7-E76B-4831-979D-EE08D2FCDBB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C8B182B9-F385-4C85-8393-05913552D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 Schedule</vt:lpstr>
      <vt:lpstr>A6 Schedule</vt:lpstr>
      <vt:lpstr>A6.1 Schedule</vt:lpstr>
      <vt:lpstr>A9 Schedule</vt:lpstr>
      <vt:lpstr>A9.1 Schedule</vt:lpstr>
      <vt:lpstr>'A2 Schedule'!Print_Titles</vt:lpstr>
      <vt:lpstr>'A6 Schedule'!Print_Titles</vt:lpstr>
      <vt:lpstr>'A6.1 Schedule'!Print_Titles</vt:lpstr>
      <vt:lpstr>'A9 Schedule'!Print_Titles</vt:lpstr>
      <vt:lpstr>'A9.1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2016-05-23T18:00:22Z</dcterms:created>
  <dcterms:modified xsi:type="dcterms:W3CDTF">2016-05-28T14:39:20Z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