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6" yWindow="65356" windowWidth="15480" windowHeight="10236" firstSheet="1" activeTab="2"/>
  </bookViews>
  <sheets>
    <sheet name="BExRepositorySheet" sheetId="1" state="veryHidden" r:id="rId1"/>
    <sheet name="Report" sheetId="2" r:id="rId2"/>
    <sheet name="User Reference" sheetId="3" r:id="rId3"/>
  </sheets>
  <externalReferences>
    <externalReference r:id="rId6"/>
  </externalReferences>
  <definedNames>
    <definedName name="DF_GRID_1">'Report'!$F$10:$IV$23</definedName>
    <definedName name="_xlnm.Print_Area" localSheetId="1">'Report'!$F$7:$AS$34</definedName>
    <definedName name="_xlnm.Print_Area" localSheetId="2">'User Reference'!$A$4:$E$34</definedName>
    <definedName name="_xlnm.Print_Titles" localSheetId="1">'Report'!$F:$F</definedName>
    <definedName name="SAPBEXhrIndnt" hidden="1">"Wide"</definedName>
    <definedName name="SAPsysID" hidden="1">"708C5W7SBKP804JT78WJ0JNKI"</definedName>
    <definedName name="SAPwbID" hidden="1">"ARS"</definedName>
  </definedNames>
  <calcPr fullCalcOnLoad="1"/>
</workbook>
</file>

<file path=xl/sharedStrings.xml><?xml version="1.0" encoding="utf-8"?>
<sst xmlns="http://schemas.openxmlformats.org/spreadsheetml/2006/main" count="237" uniqueCount="124">
  <si>
    <t>Table</t>
  </si>
  <si>
    <t xml:space="preserve"> </t>
  </si>
  <si>
    <t>Filter</t>
  </si>
  <si>
    <t>Comparative Headcount Analysis (A/Fc)</t>
  </si>
  <si>
    <t>Activity Type</t>
  </si>
  <si>
    <t/>
  </si>
  <si>
    <t>Atten/AbsType</t>
  </si>
  <si>
    <t>Building</t>
  </si>
  <si>
    <t>Cost Center Category</t>
  </si>
  <si>
    <t>Crew</t>
  </si>
  <si>
    <t>Employee Group</t>
  </si>
  <si>
    <t>Employee Subgroup</t>
  </si>
  <si>
    <t>Employee Work Status</t>
  </si>
  <si>
    <t>Employee</t>
  </si>
  <si>
    <t>Employment Status</t>
  </si>
  <si>
    <t>HR Functional Area</t>
  </si>
  <si>
    <t>Organizational Unit</t>
  </si>
  <si>
    <t>Overtime Reason Code</t>
  </si>
  <si>
    <t>Personnel Area</t>
  </si>
  <si>
    <t>Personnel Subarea</t>
  </si>
  <si>
    <t>Profit Center</t>
  </si>
  <si>
    <t>Stat. key figure</t>
  </si>
  <si>
    <t>Time: Cal. Year/Quarter</t>
  </si>
  <si>
    <t>Time: Fiscal year/period</t>
  </si>
  <si>
    <t>Time: Fiscal year</t>
  </si>
  <si>
    <t>Time: Posting period</t>
  </si>
  <si>
    <t>Value Type</t>
  </si>
  <si>
    <t>Version</t>
  </si>
  <si>
    <t>Company Code</t>
  </si>
  <si>
    <t>Time: Time Sheet Date</t>
  </si>
  <si>
    <t>User Reference</t>
  </si>
  <si>
    <t xml:space="preserve">Workbook Name:  </t>
  </si>
  <si>
    <t xml:space="preserve">Overview: </t>
  </si>
  <si>
    <t>Variable Tips:</t>
  </si>
  <si>
    <t>Last Execution</t>
  </si>
  <si>
    <t>Responsible Cost Center Hierarchy</t>
  </si>
  <si>
    <t>Florida Power &amp; Ligh</t>
  </si>
  <si>
    <t>201</t>
  </si>
  <si>
    <t>Version 2</t>
  </si>
  <si>
    <t>Actual</t>
  </si>
  <si>
    <t>0</t>
  </si>
  <si>
    <t>Controlling area</t>
  </si>
  <si>
    <t>FPLG Controlling Area</t>
  </si>
  <si>
    <t>Fiscal Year Variant</t>
  </si>
  <si>
    <t>K4</t>
  </si>
  <si>
    <t>Period/Year 2</t>
  </si>
  <si>
    <t>Period/Year</t>
  </si>
  <si>
    <t>SKF Hierarchy</t>
  </si>
  <si>
    <t>Employee Position</t>
  </si>
  <si>
    <t>Employee Job</t>
  </si>
  <si>
    <t>Resp. cost cntr</t>
  </si>
  <si>
    <t>Total Headcount</t>
  </si>
  <si>
    <t>0002RU001</t>
  </si>
  <si>
    <t>If you want to exclude overtime, contractors, and temp employees,  change the SKF hierarchy variable to FPL Headcount (RU002).
If you only want to use one time period and one version, put a "#" in the other variables. 
If you want to execute for the non-utility companies, change the responsible cost center hierarchy variable or blank it out and use the company variable.  You will not find budget/forecast data for these companies.</t>
  </si>
  <si>
    <t>This workbook is an analysis tool for headcount (HC).  It also includes a calculated FTE in the hidden columns (see Calculated FTE below).  It allows 2 time periods and 2 versions.   The actual HC comes from the statistics cube loaded monthly with HR data.  HC includes active employees (employment status 3) and inactive employees on workers comp (employment status 1 work status 3).  Overtime HC is calculated from actual hours entered in the time sheet.  Contractor HC is currently loaded manually from a spreadsheet into the cube.  The budget/forecast data (headcount &amp; $'s) comes from the IP cubes.  The HC values display the value from the last month from the time execution variable unless you drill down by month showing the value for each month. Overtime &amp; contractor values are included in the HC numbers unless you exclude those SKF's with the SKF hierarchy execution variable.
Calculated FTE:  The calculated FTE only uses hours to calculate overtime and contractor FTE.   The same value for these is in the heacount column also.  The other FTE values are the same as HC except the part-time employee values are multiplied by ".5".</t>
  </si>
  <si>
    <t>WV1 -Working Version</t>
  </si>
  <si>
    <t>WV1</t>
  </si>
  <si>
    <t>WBS-Controlling Area</t>
  </si>
  <si>
    <t>FPL Headcount</t>
  </si>
  <si>
    <t>Total Variable Workforce</t>
  </si>
  <si>
    <t>FPL Exempt Employees</t>
  </si>
  <si>
    <t>FPL Exempt Part -Time Reg Employees</t>
  </si>
  <si>
    <t>FPL Non-Exempt Employees</t>
  </si>
  <si>
    <t>FPL Non-Exempt Part-Time Employees</t>
  </si>
  <si>
    <t>FPL Bargaining Unit - Fixed Employees</t>
  </si>
  <si>
    <t>FPL Bargaining Unit - Variable Employees</t>
  </si>
  <si>
    <t>FTTE Full-Time Temporary</t>
  </si>
  <si>
    <t>FPL Overtime Equivalent Employees</t>
  </si>
  <si>
    <t>Contractor</t>
  </si>
  <si>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</si>
  <si>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</si>
  <si>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</si>
  <si>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</si>
  <si>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</si>
  <si>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</si>
  <si>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</si>
  <si>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</si>
  <si>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</si>
  <si>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</si>
  <si>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</si>
  <si>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</si>
  <si>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</si>
  <si>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</si>
  <si>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</si>
  <si>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</si>
  <si>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</si>
  <si>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</si>
  <si>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</si>
  <si>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</si>
  <si>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</si>
  <si>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</si>
  <si>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</si>
  <si>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</si>
  <si>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</si>
  <si>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</si>
  <si>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</si>
  <si>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</si>
  <si>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</si>
  <si>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</si>
  <si>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</si>
  <si>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</si>
  <si>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</si>
  <si>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</si>
  <si>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</si>
  <si>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</si>
  <si>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Stat. key figure\Time: Fiscal year/period</t>
  </si>
  <si>
    <t>JAN 2013..DEC 2018</t>
  </si>
  <si>
    <t>001/2013..012/2018</t>
  </si>
  <si>
    <t>FPL Headcount plus Temporary</t>
  </si>
  <si>
    <t>Add 03</t>
  </si>
  <si>
    <t>Budget Headcount</t>
  </si>
  <si>
    <t>Budgeted Headcount by Month - 2016 to 2018</t>
  </si>
  <si>
    <t>Company 03 executives included; Aviation excluded</t>
  </si>
  <si>
    <t>Exempt</t>
  </si>
  <si>
    <t>Non-Exempt</t>
  </si>
  <si>
    <t>Bargaining</t>
  </si>
  <si>
    <t>AVG</t>
  </si>
  <si>
    <t>FTTE</t>
  </si>
  <si>
    <t>Total</t>
  </si>
  <si>
    <t>Note:  FTTE's allocated by emp category based on historical averages 2012 - 2015</t>
  </si>
  <si>
    <t>Mercedes Demick</t>
  </si>
  <si>
    <t>OPC 012663</t>
  </si>
  <si>
    <t>FPL RC-16</t>
  </si>
  <si>
    <t>OPC 012664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</si>
</sst>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quot;)&quot;"/>
    <numFmt numFmtId="165" formatCode="#,##0.0\ ;&quot;(&quot;#,##0.0&quot;)&quot;"/>
    <numFmt numFmtId="166" formatCode="#,##0.0\ %;&quot;(&quot;#,##0.0&quot;)&quot;\ %"/>
    <numFmt numFmtId="167" formatCode="mm/dd/yy;@"/>
    <numFmt numFmtId="168" formatCode="#,##0.0"/>
    <numFmt numFmtId="169" formatCode="#,##0.000"/>
    <numFmt numFmtId="170" formatCode="#,##0.00000000000"/>
  </numFmts>
  <fonts count="37">
    <font>
      <sz val="8"/>
      <name val="Arial"/>
      <family val="0"/>
    </font>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Times New Roman"/>
      <family val="1"/>
    </font>
    <font>
      <b/>
      <sz val="10"/>
      <name val="Times New Roman"/>
      <family val="1"/>
    </font>
    <font>
      <sz val="10"/>
      <name val="Times New Roman"/>
      <family val="1"/>
    </font>
    <font>
      <b/>
      <i/>
      <sz val="10"/>
      <name val="Times New Roman"/>
      <family val="1"/>
    </font>
    <font>
      <sz val="11"/>
      <name val="Arial"/>
      <family val="2"/>
    </font>
    <font>
      <sz val="10"/>
      <color indexed="8"/>
      <name val="Arial"/>
      <family val="2"/>
    </font>
    <font>
      <sz val="10"/>
      <color indexed="9"/>
      <name val="Arial"/>
      <family val="2"/>
    </font>
    <font>
      <i/>
      <sz val="10"/>
      <color indexed="18"/>
      <name val="Arial"/>
      <family val="2"/>
    </font>
    <font>
      <sz val="10"/>
      <color theme="1"/>
      <name val="Arial"/>
      <family val="2"/>
    </font>
    <font>
      <sz val="10"/>
      <color theme="0"/>
      <name val="Arial"/>
      <family val="2"/>
    </font>
    <font>
      <i/>
      <sz val="10"/>
      <color rgb="FF7F7F7F"/>
      <name val="Arial"/>
      <family val="2"/>
    </font>
    <font>
      <b/>
      <sz val="18"/>
      <color theme="3"/>
      <name val="Cambria"/>
      <family val="2"/>
    </font>
  </fonts>
  <fills count="70">
    <fill>
      <patternFill/>
    </fill>
    <fill>
      <patternFill patternType="gray125"/>
    </fill>
    <fill>
      <patternFill patternType="solid">
        <fgColor indexed="6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2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18"/>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indexed="61"/>
        <bgColor indexed="64"/>
      </patternFill>
    </fill>
    <fill>
      <patternFill patternType="solid">
        <fgColor indexed="58"/>
        <bgColor indexed="64"/>
      </patternFill>
    </fill>
    <fill>
      <patternFill patternType="solid">
        <fgColor rgb="FFFFFF00"/>
        <bgColor indexed="64"/>
      </patternFill>
    </fill>
  </fills>
  <borders count="36">
    <border>
      <left/>
      <right/>
      <top/>
      <bottom/>
      <diagonal/>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58"/>
      </bottom>
    </border>
    <border>
      <left>
        <color indexed="63"/>
      </left>
      <right>
        <color indexed="63"/>
      </right>
      <top>
        <color indexed="63"/>
      </top>
      <bottom style="medium">
        <color indexed="58"/>
      </bottom>
    </border>
    <border>
      <left>
        <color indexed="63"/>
      </left>
      <right>
        <color indexed="63"/>
      </right>
      <top>
        <color indexed="63"/>
      </top>
      <bottom style="double">
        <color indexed="17"/>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color indexed="63"/>
      </right>
      <top style="thin">
        <color indexed="54"/>
      </top>
      <bottom>
        <color indexed="63"/>
      </bottom>
    </border>
    <border>
      <left style="thin"/>
      <right style="thin"/>
      <top style="thin"/>
      <bottom style="thin"/>
    </border>
    <border>
      <left>
        <color indexed="63"/>
      </left>
      <right>
        <color indexed="63"/>
      </right>
      <top style="thin">
        <color indexed="48"/>
      </top>
      <bottom style="double">
        <color indexed="48"/>
      </bottom>
    </border>
    <border>
      <left>
        <color indexed="63"/>
      </left>
      <right>
        <color indexed="63"/>
      </right>
      <top style="thin">
        <color indexed="22"/>
      </top>
      <bottom style="thin">
        <color indexed="22"/>
      </bottom>
    </border>
    <border>
      <left style="thin">
        <color indexed="40"/>
      </left>
      <right>
        <color indexed="63"/>
      </right>
      <top style="thin">
        <color indexed="22"/>
      </top>
      <bottom style="thin">
        <color indexed="22"/>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18"/>
      </left>
      <right style="thin">
        <color indexed="18"/>
      </right>
      <top>
        <color indexed="63"/>
      </top>
      <bottom>
        <color indexed="63"/>
      </bottom>
    </border>
    <border>
      <left style="thin">
        <color indexed="54"/>
      </lef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54"/>
      </right>
      <top style="thin">
        <color indexed="54"/>
      </top>
      <bottom>
        <color indexed="63"/>
      </bottom>
    </border>
  </borders>
  <cellStyleXfs count="122">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1" fillId="26" borderId="0" applyNumberFormat="0" applyBorder="0" applyAlignment="0" applyProtection="0"/>
    <xf numFmtId="0" fontId="11" fillId="34" borderId="0" applyNumberFormat="0" applyBorder="0" applyAlignment="0" applyProtection="0"/>
    <xf numFmtId="0" fontId="10" fillId="27" borderId="0" applyNumberFormat="0" applyBorder="0" applyAlignment="0" applyProtection="0"/>
    <xf numFmtId="0" fontId="10" fillId="2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0" fillId="24" borderId="0" applyNumberFormat="0" applyBorder="0" applyAlignment="0" applyProtection="0"/>
    <xf numFmtId="0" fontId="10"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0" fillId="40" borderId="0" applyNumberFormat="0" applyBorder="0" applyAlignment="0" applyProtection="0"/>
    <xf numFmtId="0" fontId="12" fillId="38" borderId="0" applyNumberFormat="0" applyBorder="0" applyAlignment="0" applyProtection="0"/>
    <xf numFmtId="0" fontId="13" fillId="41" borderId="1" applyNumberFormat="0" applyAlignment="0" applyProtection="0"/>
    <xf numFmtId="0" fontId="14" fillId="33" borderId="2" applyNumberFormat="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11" fillId="31"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39" borderId="1" applyNumberFormat="0" applyAlignment="0" applyProtection="0"/>
    <xf numFmtId="0" fontId="20" fillId="0" borderId="6" applyNumberFormat="0" applyFill="0" applyAlignment="0" applyProtection="0"/>
    <xf numFmtId="0" fontId="20" fillId="39" borderId="0" applyNumberFormat="0" applyBorder="0" applyAlignment="0" applyProtection="0"/>
    <xf numFmtId="0" fontId="0" fillId="38" borderId="1" applyNumberFormat="0" applyFont="0" applyAlignment="0" applyProtection="0"/>
    <xf numFmtId="0" fontId="21" fillId="41" borderId="7" applyNumberFormat="0" applyAlignment="0" applyProtection="0"/>
    <xf numFmtId="9" fontId="1" fillId="0" borderId="0" applyFont="0" applyFill="0" applyBorder="0" applyAlignment="0" applyProtection="0"/>
    <xf numFmtId="4" fontId="0" fillId="45" borderId="1" applyNumberFormat="0" applyProtection="0">
      <alignment vertical="center"/>
    </xf>
    <xf numFmtId="4" fontId="24" fillId="45" borderId="1" applyNumberFormat="0" applyProtection="0">
      <alignment vertical="center"/>
    </xf>
    <xf numFmtId="4" fontId="0" fillId="45" borderId="1" applyNumberFormat="0" applyProtection="0">
      <alignment horizontal="left" vertical="center" indent="1"/>
    </xf>
    <xf numFmtId="0" fontId="7" fillId="45" borderId="8" applyNumberFormat="0" applyProtection="0">
      <alignment horizontal="left" vertical="top" indent="1"/>
    </xf>
    <xf numFmtId="4" fontId="0" fillId="46" borderId="1" applyNumberFormat="0" applyProtection="0">
      <alignment horizontal="left" vertical="center" indent="1"/>
    </xf>
    <xf numFmtId="4" fontId="0" fillId="47" borderId="1" applyNumberFormat="0" applyProtection="0">
      <alignment horizontal="right" vertical="center"/>
    </xf>
    <xf numFmtId="4" fontId="0" fillId="48" borderId="1" applyNumberFormat="0" applyProtection="0">
      <alignment horizontal="right" vertical="center"/>
    </xf>
    <xf numFmtId="4" fontId="0" fillId="49" borderId="9" applyNumberFormat="0" applyProtection="0">
      <alignment horizontal="right" vertical="center"/>
    </xf>
    <xf numFmtId="4" fontId="0" fillId="50" borderId="1" applyNumberFormat="0" applyProtection="0">
      <alignment horizontal="right" vertical="center"/>
    </xf>
    <xf numFmtId="4" fontId="0" fillId="51" borderId="1" applyNumberFormat="0" applyProtection="0">
      <alignment horizontal="right" vertical="center"/>
    </xf>
    <xf numFmtId="4" fontId="0" fillId="52" borderId="1" applyNumberFormat="0" applyProtection="0">
      <alignment horizontal="right" vertical="center"/>
    </xf>
    <xf numFmtId="4" fontId="0" fillId="53" borderId="1" applyNumberFormat="0" applyProtection="0">
      <alignment horizontal="right" vertical="center"/>
    </xf>
    <xf numFmtId="4" fontId="0" fillId="54" borderId="1" applyNumberFormat="0" applyProtection="0">
      <alignment horizontal="right" vertical="center"/>
    </xf>
    <xf numFmtId="4" fontId="0" fillId="55" borderId="1" applyNumberFormat="0" applyProtection="0">
      <alignment horizontal="right" vertical="center"/>
    </xf>
    <xf numFmtId="4" fontId="0" fillId="56" borderId="9" applyNumberFormat="0" applyProtection="0">
      <alignment horizontal="left" vertical="center" indent="1"/>
    </xf>
    <xf numFmtId="4" fontId="1" fillId="57" borderId="9" applyNumberFormat="0" applyProtection="0">
      <alignment horizontal="left" vertical="center" indent="1"/>
    </xf>
    <xf numFmtId="4" fontId="1" fillId="57" borderId="9" applyNumberFormat="0" applyProtection="0">
      <alignment horizontal="left" vertical="center" indent="1"/>
    </xf>
    <xf numFmtId="4" fontId="0" fillId="58" borderId="1" applyNumberFormat="0" applyProtection="0">
      <alignment horizontal="right" vertical="center"/>
    </xf>
    <xf numFmtId="4" fontId="0" fillId="59" borderId="9" applyNumberFormat="0" applyProtection="0">
      <alignment horizontal="left" vertical="center" indent="1"/>
    </xf>
    <xf numFmtId="4" fontId="0" fillId="58" borderId="9" applyNumberFormat="0" applyProtection="0">
      <alignment horizontal="left" vertical="center" indent="1"/>
    </xf>
    <xf numFmtId="0" fontId="0" fillId="60" borderId="1" applyNumberFormat="0" applyProtection="0">
      <alignment horizontal="left" vertical="center" indent="1"/>
    </xf>
    <xf numFmtId="0" fontId="0" fillId="57" borderId="8" applyNumberFormat="0" applyProtection="0">
      <alignment horizontal="left" vertical="top" indent="1"/>
    </xf>
    <xf numFmtId="0" fontId="0" fillId="61" borderId="1" applyNumberFormat="0" applyProtection="0">
      <alignment horizontal="left" vertical="center" indent="1"/>
    </xf>
    <xf numFmtId="0" fontId="0" fillId="58" borderId="8" applyNumberFormat="0" applyProtection="0">
      <alignment horizontal="left" vertical="top" indent="1"/>
    </xf>
    <xf numFmtId="0" fontId="0" fillId="62" borderId="1" applyNumberFormat="0" applyProtection="0">
      <alignment horizontal="left" vertical="center" indent="1"/>
    </xf>
    <xf numFmtId="0" fontId="0" fillId="62" borderId="8" applyNumberFormat="0" applyProtection="0">
      <alignment horizontal="left" vertical="top" indent="1"/>
    </xf>
    <xf numFmtId="0" fontId="0" fillId="59" borderId="1" applyNumberFormat="0" applyProtection="0">
      <alignment horizontal="left" vertical="center" indent="1"/>
    </xf>
    <xf numFmtId="0" fontId="0" fillId="59" borderId="8" applyNumberFormat="0" applyProtection="0">
      <alignment horizontal="left" vertical="top" indent="1"/>
    </xf>
    <xf numFmtId="0" fontId="0" fillId="63" borderId="10" applyNumberFormat="0">
      <alignment/>
      <protection locked="0"/>
    </xf>
    <xf numFmtId="0" fontId="5" fillId="57" borderId="11" applyBorder="0">
      <alignment/>
      <protection/>
    </xf>
    <xf numFmtId="4" fontId="6" fillId="64" borderId="8" applyNumberFormat="0" applyProtection="0">
      <alignment vertical="center"/>
    </xf>
    <xf numFmtId="4" fontId="24" fillId="64" borderId="12" applyNumberFormat="0" applyProtection="0">
      <alignment vertical="center"/>
    </xf>
    <xf numFmtId="4" fontId="6" fillId="60" borderId="8" applyNumberFormat="0" applyProtection="0">
      <alignment horizontal="left" vertical="center" indent="1"/>
    </xf>
    <xf numFmtId="0" fontId="6" fillId="64" borderId="8" applyNumberFormat="0" applyProtection="0">
      <alignment horizontal="left" vertical="top" indent="1"/>
    </xf>
    <xf numFmtId="4" fontId="0" fillId="0" borderId="1" applyNumberFormat="0" applyProtection="0">
      <alignment horizontal="right" vertical="center"/>
    </xf>
    <xf numFmtId="4" fontId="24" fillId="63" borderId="1" applyNumberFormat="0" applyProtection="0">
      <alignment horizontal="right" vertical="center"/>
    </xf>
    <xf numFmtId="4" fontId="0" fillId="46" borderId="1" applyNumberFormat="0" applyProtection="0">
      <alignment horizontal="left" vertical="center" indent="1"/>
    </xf>
    <xf numFmtId="0" fontId="6" fillId="58" borderId="8" applyNumberFormat="0" applyProtection="0">
      <alignment horizontal="left" vertical="top" indent="1"/>
    </xf>
    <xf numFmtId="4" fontId="8" fillId="65" borderId="9" applyNumberFormat="0" applyProtection="0">
      <alignment horizontal="left" vertical="center" indent="1"/>
    </xf>
    <xf numFmtId="0" fontId="0" fillId="66" borderId="12">
      <alignment/>
      <protection/>
    </xf>
    <xf numFmtId="4" fontId="9" fillId="63" borderId="1" applyNumberFormat="0" applyProtection="0">
      <alignment horizontal="right" vertical="center"/>
    </xf>
    <xf numFmtId="0" fontId="22" fillId="0" borderId="0" applyNumberFormat="0" applyFill="0" applyBorder="0" applyAlignment="0" applyProtection="0"/>
    <xf numFmtId="0" fontId="36" fillId="0" borderId="0" applyNumberFormat="0" applyFill="0" applyBorder="0" applyAlignment="0" applyProtection="0"/>
    <xf numFmtId="0" fontId="15" fillId="0" borderId="13" applyNumberFormat="0" applyFill="0" applyAlignment="0" applyProtection="0"/>
    <xf numFmtId="0" fontId="23" fillId="0" borderId="0" applyNumberFormat="0" applyFill="0" applyBorder="0" applyAlignment="0" applyProtection="0"/>
  </cellStyleXfs>
  <cellXfs count="75">
    <xf numFmtId="0" fontId="0" fillId="2" borderId="0" xfId="0" applyAlignment="1">
      <alignment/>
    </xf>
    <xf numFmtId="0" fontId="0" fillId="2" borderId="0" xfId="0" applyBorder="1" applyAlignment="1">
      <alignment/>
    </xf>
    <xf numFmtId="0" fontId="0" fillId="67" borderId="14" xfId="0" applyFill="1" applyBorder="1" applyAlignment="1">
      <alignment/>
    </xf>
    <xf numFmtId="0" fontId="0" fillId="67" borderId="14" xfId="0" applyFill="1" applyBorder="1" applyAlignment="1">
      <alignment vertical="center"/>
    </xf>
    <xf numFmtId="0" fontId="0" fillId="67" borderId="15" xfId="0" applyFill="1" applyBorder="1" applyAlignment="1">
      <alignment/>
    </xf>
    <xf numFmtId="0" fontId="0" fillId="2" borderId="0" xfId="0" applyAlignment="1" quotePrefix="1">
      <alignment/>
    </xf>
    <xf numFmtId="0" fontId="0" fillId="63" borderId="16" xfId="0" applyFill="1" applyBorder="1" applyAlignment="1">
      <alignment/>
    </xf>
    <xf numFmtId="0" fontId="0" fillId="63" borderId="17" xfId="0" applyFill="1" applyBorder="1" applyAlignment="1">
      <alignment/>
    </xf>
    <xf numFmtId="0" fontId="0" fillId="63" borderId="18" xfId="0" applyFill="1" applyBorder="1" applyAlignment="1">
      <alignment/>
    </xf>
    <xf numFmtId="0" fontId="25" fillId="60" borderId="0" xfId="0" applyFont="1" applyFill="1" applyAlignment="1">
      <alignment/>
    </xf>
    <xf numFmtId="0" fontId="26" fillId="60" borderId="0" xfId="0" applyFont="1" applyFill="1" applyAlignment="1">
      <alignment/>
    </xf>
    <xf numFmtId="0" fontId="27" fillId="60" borderId="0" xfId="0" applyFont="1" applyFill="1" applyAlignment="1">
      <alignment/>
    </xf>
    <xf numFmtId="0" fontId="26" fillId="60" borderId="0" xfId="0" applyFont="1" applyFill="1" applyAlignment="1">
      <alignment horizontal="center"/>
    </xf>
    <xf numFmtId="0" fontId="26" fillId="2" borderId="19" xfId="0" applyFont="1" applyBorder="1" applyAlignment="1">
      <alignment/>
    </xf>
    <xf numFmtId="0" fontId="26" fillId="2" borderId="20" xfId="0" applyFont="1" applyBorder="1" applyAlignment="1">
      <alignment/>
    </xf>
    <xf numFmtId="0" fontId="27" fillId="2" borderId="20" xfId="0" applyFont="1" applyBorder="1" applyAlignment="1">
      <alignment/>
    </xf>
    <xf numFmtId="0" fontId="27" fillId="2" borderId="21" xfId="0" applyFont="1" applyBorder="1" applyAlignment="1">
      <alignment/>
    </xf>
    <xf numFmtId="0" fontId="26" fillId="2" borderId="0" xfId="0" applyFont="1" applyAlignment="1">
      <alignment horizontal="center"/>
    </xf>
    <xf numFmtId="0" fontId="27" fillId="2" borderId="0" xfId="0" applyFont="1" applyAlignment="1">
      <alignment/>
    </xf>
    <xf numFmtId="0" fontId="26" fillId="2" borderId="0" xfId="0" applyFont="1" applyAlignment="1">
      <alignment/>
    </xf>
    <xf numFmtId="0" fontId="28" fillId="2" borderId="0" xfId="0" applyFont="1" applyAlignment="1">
      <alignment/>
    </xf>
    <xf numFmtId="0" fontId="26" fillId="2" borderId="22" xfId="0" applyFont="1" applyBorder="1" applyAlignment="1">
      <alignment/>
    </xf>
    <xf numFmtId="0" fontId="26" fillId="2" borderId="23" xfId="0" applyFont="1" applyBorder="1" applyAlignment="1">
      <alignment/>
    </xf>
    <xf numFmtId="0" fontId="26" fillId="2" borderId="24" xfId="0" applyFont="1" applyBorder="1" applyAlignment="1">
      <alignment/>
    </xf>
    <xf numFmtId="167" fontId="26" fillId="2" borderId="0" xfId="0" applyNumberFormat="1" applyFont="1" applyAlignment="1">
      <alignment/>
    </xf>
    <xf numFmtId="167" fontId="26" fillId="2" borderId="19" xfId="0" applyNumberFormat="1" applyFont="1" applyBorder="1" applyAlignment="1">
      <alignment horizontal="left" vertical="center"/>
    </xf>
    <xf numFmtId="0" fontId="0" fillId="46" borderId="1" xfId="81" applyNumberFormat="1">
      <alignment horizontal="left" vertical="center" indent="1"/>
    </xf>
    <xf numFmtId="0" fontId="1" fillId="57" borderId="9" xfId="92" applyNumberFormat="1" quotePrefix="1">
      <alignment horizontal="left" vertical="center" indent="1"/>
    </xf>
    <xf numFmtId="0" fontId="27" fillId="0" borderId="0" xfId="0" applyFont="1" applyFill="1" applyAlignment="1">
      <alignment/>
    </xf>
    <xf numFmtId="0" fontId="0" fillId="2" borderId="25" xfId="0" applyBorder="1" applyAlignment="1">
      <alignment/>
    </xf>
    <xf numFmtId="0" fontId="0" fillId="2" borderId="23" xfId="0" applyBorder="1" applyAlignment="1">
      <alignment/>
    </xf>
    <xf numFmtId="0" fontId="26" fillId="2" borderId="26" xfId="0" applyFont="1" applyBorder="1" applyAlignment="1">
      <alignment/>
    </xf>
    <xf numFmtId="0" fontId="27" fillId="2" borderId="26" xfId="0" applyFont="1" applyBorder="1" applyAlignment="1">
      <alignment/>
    </xf>
    <xf numFmtId="0" fontId="27" fillId="2" borderId="27" xfId="0" applyFont="1" applyBorder="1" applyAlignment="1">
      <alignment/>
    </xf>
    <xf numFmtId="0" fontId="27" fillId="2" borderId="28" xfId="0" applyFont="1" applyBorder="1" applyAlignment="1">
      <alignment/>
    </xf>
    <xf numFmtId="0" fontId="27" fillId="2" borderId="29" xfId="0" applyFont="1" applyBorder="1" applyAlignment="1">
      <alignment/>
    </xf>
    <xf numFmtId="0" fontId="0" fillId="46" borderId="1" xfId="81" applyNumberFormat="1" quotePrefix="1">
      <alignment horizontal="left" vertical="center" indent="1"/>
    </xf>
    <xf numFmtId="0" fontId="0" fillId="57" borderId="8" xfId="98" quotePrefix="1">
      <alignment horizontal="left" vertical="top" indent="1"/>
    </xf>
    <xf numFmtId="165" fontId="0" fillId="0" borderId="1" xfId="111" applyNumberFormat="1">
      <alignment horizontal="right" vertical="center"/>
    </xf>
    <xf numFmtId="164" fontId="0" fillId="0" borderId="1" xfId="111" applyNumberFormat="1">
      <alignment horizontal="right" vertical="center"/>
    </xf>
    <xf numFmtId="0" fontId="0" fillId="61" borderId="1" xfId="99" applyAlignment="1" quotePrefix="1">
      <alignment horizontal="left" vertical="center" indent="3"/>
    </xf>
    <xf numFmtId="0" fontId="0" fillId="60" borderId="1" xfId="97" applyAlignment="1" quotePrefix="1">
      <alignment horizontal="left" vertical="center" indent="2"/>
    </xf>
    <xf numFmtId="0" fontId="4" fillId="68" borderId="0" xfId="0" applyFont="1" applyFill="1" applyAlignment="1">
      <alignment/>
    </xf>
    <xf numFmtId="0" fontId="0" fillId="62" borderId="1" xfId="101" applyAlignment="1" quotePrefix="1">
      <alignment horizontal="left" vertical="center" indent="4"/>
    </xf>
    <xf numFmtId="0" fontId="0" fillId="46" borderId="1" xfId="113" applyNumberFormat="1" quotePrefix="1">
      <alignment horizontal="left" vertical="center" indent="1"/>
    </xf>
    <xf numFmtId="0" fontId="0" fillId="57" borderId="8" xfId="98">
      <alignment horizontal="left" vertical="top" indent="1"/>
    </xf>
    <xf numFmtId="0" fontId="0" fillId="46" borderId="1" xfId="113" applyNumberFormat="1">
      <alignment horizontal="left" vertical="center" indent="1"/>
    </xf>
    <xf numFmtId="49" fontId="0" fillId="63" borderId="16" xfId="0" applyNumberFormat="1" applyFill="1" applyBorder="1" applyAlignment="1" quotePrefix="1">
      <alignment/>
    </xf>
    <xf numFmtId="49" fontId="0" fillId="63" borderId="17" xfId="0" applyNumberFormat="1" applyFill="1" applyBorder="1" applyAlignment="1" quotePrefix="1">
      <alignment/>
    </xf>
    <xf numFmtId="49" fontId="0" fillId="63" borderId="18" xfId="0" applyNumberFormat="1" applyFill="1" applyBorder="1" applyAlignment="1" quotePrefix="1">
      <alignment/>
    </xf>
    <xf numFmtId="0" fontId="0" fillId="69" borderId="30" xfId="101" applyFill="1" applyBorder="1" applyAlignment="1">
      <alignment horizontal="left" vertical="center" indent="4"/>
    </xf>
    <xf numFmtId="165" fontId="0" fillId="2" borderId="0" xfId="0" applyNumberFormat="1" applyAlignment="1">
      <alignment/>
    </xf>
    <xf numFmtId="165" fontId="0" fillId="0" borderId="25" xfId="111" applyNumberFormat="1" applyFill="1" applyBorder="1">
      <alignment horizontal="right" vertical="center"/>
    </xf>
    <xf numFmtId="168" fontId="0" fillId="2" borderId="0" xfId="0" applyNumberFormat="1" applyAlignment="1">
      <alignment/>
    </xf>
    <xf numFmtId="0" fontId="0" fillId="57" borderId="8" xfId="98" applyFont="1" applyAlignment="1" quotePrefix="1">
      <alignment horizontal="left" vertical="top" wrapText="1" indent="1"/>
    </xf>
    <xf numFmtId="0" fontId="0" fillId="2" borderId="0" xfId="0" applyFont="1" applyAlignment="1">
      <alignment/>
    </xf>
    <xf numFmtId="0" fontId="29" fillId="63" borderId="31" xfId="0" applyFont="1" applyFill="1" applyBorder="1" applyAlignment="1">
      <alignment/>
    </xf>
    <xf numFmtId="165" fontId="0" fillId="0" borderId="0" xfId="111" applyNumberFormat="1" applyFill="1" applyBorder="1">
      <alignment horizontal="right" vertical="center"/>
    </xf>
    <xf numFmtId="0" fontId="0" fillId="2" borderId="0" xfId="0" applyAlignment="1">
      <alignment horizontal="right"/>
    </xf>
    <xf numFmtId="0" fontId="0" fillId="2" borderId="32" xfId="0" applyBorder="1" applyAlignment="1">
      <alignment horizontal="right"/>
    </xf>
    <xf numFmtId="165" fontId="0" fillId="2" borderId="33" xfId="0" applyNumberFormat="1" applyBorder="1" applyAlignment="1">
      <alignment/>
    </xf>
    <xf numFmtId="0" fontId="0" fillId="2" borderId="33" xfId="0" applyBorder="1" applyAlignment="1">
      <alignment/>
    </xf>
    <xf numFmtId="165" fontId="0" fillId="2" borderId="34" xfId="0" applyNumberFormat="1" applyBorder="1" applyAlignment="1">
      <alignment/>
    </xf>
    <xf numFmtId="0" fontId="4" fillId="68" borderId="11" xfId="106" applyFont="1" applyFill="1" applyBorder="1" applyAlignment="1">
      <alignment/>
      <protection/>
    </xf>
    <xf numFmtId="0" fontId="4" fillId="68" borderId="35" xfId="106" applyFont="1" applyFill="1" applyBorder="1" applyAlignment="1">
      <alignment/>
      <protection/>
    </xf>
    <xf numFmtId="0" fontId="27" fillId="2" borderId="26" xfId="0" applyFont="1" applyBorder="1" applyAlignment="1">
      <alignment vertical="top" wrapText="1"/>
    </xf>
    <xf numFmtId="0" fontId="27" fillId="2" borderId="27" xfId="0" applyFont="1" applyBorder="1" applyAlignment="1">
      <alignment vertical="top" wrapText="1"/>
    </xf>
    <xf numFmtId="0" fontId="27" fillId="2" borderId="0" xfId="0" applyFont="1" applyBorder="1" applyAlignment="1">
      <alignment vertical="top" wrapText="1"/>
    </xf>
    <xf numFmtId="0" fontId="27" fillId="2" borderId="28" xfId="0" applyFont="1" applyBorder="1" applyAlignment="1">
      <alignment vertical="top" wrapText="1"/>
    </xf>
    <xf numFmtId="0" fontId="27" fillId="2" borderId="25" xfId="0" applyFont="1" applyBorder="1" applyAlignment="1">
      <alignment vertical="top" wrapText="1"/>
    </xf>
    <xf numFmtId="0" fontId="27" fillId="2" borderId="29" xfId="0" applyFont="1" applyBorder="1" applyAlignment="1">
      <alignment vertical="top" wrapText="1"/>
    </xf>
    <xf numFmtId="0" fontId="27" fillId="2" borderId="0" xfId="0" applyFont="1" applyAlignment="1">
      <alignment horizontal="left" vertical="top" wrapText="1"/>
    </xf>
    <xf numFmtId="0" fontId="27" fillId="2" borderId="20" xfId="0" applyFont="1" applyBorder="1" applyAlignment="1">
      <alignment horizontal="left" vertical="center" wrapText="1"/>
    </xf>
    <xf numFmtId="0" fontId="27" fillId="2" borderId="21" xfId="0" applyFont="1" applyBorder="1" applyAlignment="1">
      <alignment horizontal="left" vertical="center" wrapText="1"/>
    </xf>
    <xf numFmtId="0" fontId="5" fillId="2" borderId="0" xfId="0" applyFont="1" applyAlignment="1">
      <alignment/>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Emphasis 1" xfId="60"/>
    <cellStyle name="Emphasis 2" xfId="61"/>
    <cellStyle name="Emphasis 3"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te" xfId="74"/>
    <cellStyle name="Output" xfId="75"/>
    <cellStyle name="Percent" xfId="76"/>
    <cellStyle name="SAPBEXaggData" xfId="77"/>
    <cellStyle name="SAPBEXaggDataEmph" xfId="78"/>
    <cellStyle name="SAPBEXaggItem" xfId="79"/>
    <cellStyle name="SAPBEXaggItemX" xfId="80"/>
    <cellStyle name="SAPBEXchaText" xfId="81"/>
    <cellStyle name="SAPBEXexcBad7" xfId="82"/>
    <cellStyle name="SAPBEXexcBad8" xfId="83"/>
    <cellStyle name="SAPBEXexcBad9" xfId="84"/>
    <cellStyle name="SAPBEXexcCritical4" xfId="85"/>
    <cellStyle name="SAPBEXexcCritical5" xfId="86"/>
    <cellStyle name="SAPBEXexcCritical6" xfId="87"/>
    <cellStyle name="SAPBEXexcGood1" xfId="88"/>
    <cellStyle name="SAPBEXexcGood2" xfId="89"/>
    <cellStyle name="SAPBEXexcGood3" xfId="90"/>
    <cellStyle name="SAPBEXfilterDrill" xfId="91"/>
    <cellStyle name="SAPBEXfilterItem" xfId="92"/>
    <cellStyle name="SAPBEXfilterText" xfId="93"/>
    <cellStyle name="SAPBEXformats" xfId="94"/>
    <cellStyle name="SAPBEXheaderItem" xfId="95"/>
    <cellStyle name="SAPBEXheaderText" xfId="96"/>
    <cellStyle name="SAPBEXHLevel0" xfId="97"/>
    <cellStyle name="SAPBEXHLevel0X" xfId="98"/>
    <cellStyle name="SAPBEXHLevel1" xfId="99"/>
    <cellStyle name="SAPBEXHLevel1X" xfId="100"/>
    <cellStyle name="SAPBEXHLevel2" xfId="101"/>
    <cellStyle name="SAPBEXHLevel2X" xfId="102"/>
    <cellStyle name="SAPBEXHLevel3" xfId="103"/>
    <cellStyle name="SAPBEXHLevel3X" xfId="104"/>
    <cellStyle name="SAPBEXinputData" xfId="105"/>
    <cellStyle name="SAPBEXItemHeader" xfId="106"/>
    <cellStyle name="SAPBEXresData" xfId="107"/>
    <cellStyle name="SAPBEXresDataEmph" xfId="108"/>
    <cellStyle name="SAPBEXresItem" xfId="109"/>
    <cellStyle name="SAPBEXresItemX" xfId="110"/>
    <cellStyle name="SAPBEXstdData" xfId="111"/>
    <cellStyle name="SAPBEXstdDataEmph" xfId="112"/>
    <cellStyle name="SAPBEXstdItem" xfId="113"/>
    <cellStyle name="SAPBEXstdItemX" xfId="114"/>
    <cellStyle name="SAPBEXtitle" xfId="115"/>
    <cellStyle name="SAPBEXunassignedItem" xfId="116"/>
    <cellStyle name="SAPBEXundefined" xfId="117"/>
    <cellStyle name="Sheet Title" xfId="118"/>
    <cellStyle name="Title" xfId="119"/>
    <cellStyle name="Total" xfId="120"/>
    <cellStyle name="Warning Text"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58"/>
      <rgbColor rgb="00C6F9C1"/>
      <rgbColor rgb="00FF8073"/>
      <rgbColor rgb="00FF3838"/>
      <rgbColor rgb="00FF1818"/>
      <rgbColor rgb="00CDDEE9"/>
      <rgbColor rgb="00FF9D25"/>
      <rgbColor rgb="00F58700"/>
      <rgbColor rgb="00848484"/>
      <rgbColor rgb="003C9654"/>
      <rgbColor rgb="00000000"/>
      <rgbColor rgb="00008080"/>
      <rgbColor rgb="00B7CFE8"/>
      <rgbColor rgb="00C3D6EB"/>
      <rgbColor rgb="009190D6"/>
      <rgbColor rgb="00993366"/>
      <rgbColor rgb="00FFFFCC"/>
      <rgbColor rgb="00CCFFFF"/>
      <rgbColor rgb="00660066"/>
      <rgbColor rgb="00FF8073"/>
      <rgbColor rgb="000066CC"/>
      <rgbColor rgb="00E0E5E8"/>
      <rgbColor rgb="00000080"/>
      <rgbColor rgb="00FF00FF"/>
      <rgbColor rgb="00FFFF00"/>
      <rgbColor rgb="00F2F2F2"/>
      <rgbColor rgb="00800080"/>
      <rgbColor rgb="00800000"/>
      <rgbColor rgb="00008080"/>
      <rgbColor rgb="000000FF"/>
      <rgbColor rgb="00C6C4C4"/>
      <rgbColor rgb="00D5E3F2"/>
      <rgbColor rgb="00CCFFCC"/>
      <rgbColor rgb="00FFFDC1"/>
      <rgbColor rgb="00D5E3F2"/>
      <rgbColor rgb="00FF988C"/>
      <rgbColor rgb="00C6C9CC"/>
      <rgbColor rgb="00FFCC99"/>
      <rgbColor rgb="004D6776"/>
      <rgbColor rgb="00EFF6FB"/>
      <rgbColor rgb="00ABEDA5"/>
      <rgbColor rgb="00FECC8E"/>
      <rgbColor rgb="00FDBB71"/>
      <rgbColor rgb="00FBA643"/>
      <rgbColor rgb="00B6D9E6"/>
      <rgbColor rgb="00BFC9D5"/>
      <rgbColor rgb="00003366"/>
      <rgbColor rgb="0094D88F"/>
      <rgbColor rgb="008DB0DB"/>
      <rgbColor rgb="00333300"/>
      <rgbColor rgb="00EAF1F6"/>
      <rgbColor rgb="00DBE5EC"/>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6</xdr:col>
      <xdr:colOff>0</xdr:colOff>
      <xdr:row>3</xdr:row>
      <xdr:rowOff>9525</xdr:rowOff>
    </xdr:to>
    <xdr:pic>
      <xdr:nvPicPr>
        <xdr:cNvPr id="1" name="Picture 1"/>
        <xdr:cNvPicPr preferRelativeResize="1">
          <a:picLocks noChangeAspect="1"/>
        </xdr:cNvPicPr>
      </xdr:nvPicPr>
      <xdr:blipFill>
        <a:blip r:embed="rId1"/>
        <a:stretch>
          <a:fillRect/>
        </a:stretch>
      </xdr:blipFill>
      <xdr:spPr>
        <a:xfrm>
          <a:off x="9525" y="381000"/>
          <a:ext cx="5076825" cy="314325"/>
        </a:xfrm>
        <a:prstGeom prst="rect">
          <a:avLst/>
        </a:prstGeom>
        <a:noFill/>
        <a:ln w="9525" cmpd="sng">
          <a:noFill/>
        </a:ln>
      </xdr:spPr>
    </xdr:pic>
    <xdr:clientData/>
  </xdr:twoCellAnchor>
  <xdr:twoCellAnchor>
    <xdr:from>
      <xdr:col>5</xdr:col>
      <xdr:colOff>38100</xdr:colOff>
      <xdr:row>2</xdr:row>
      <xdr:rowOff>19050</xdr:rowOff>
    </xdr:from>
    <xdr:to>
      <xdr:col>6</xdr:col>
      <xdr:colOff>0</xdr:colOff>
      <xdr:row>3</xdr:row>
      <xdr:rowOff>76200</xdr:rowOff>
    </xdr:to>
    <xdr:sp fLocksText="0">
      <xdr:nvSpPr>
        <xdr:cNvPr id="2" name="TextQueryTitle"/>
        <xdr:cNvSpPr txBox="1">
          <a:spLocks noChangeArrowheads="1"/>
        </xdr:cNvSpPr>
      </xdr:nvSpPr>
      <xdr:spPr>
        <a:xfrm>
          <a:off x="2762250" y="400050"/>
          <a:ext cx="23241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76200</xdr:colOff>
      <xdr:row>3</xdr:row>
      <xdr:rowOff>76200</xdr:rowOff>
    </xdr:from>
    <xdr:to>
      <xdr:col>3</xdr:col>
      <xdr:colOff>771525</xdr:colOff>
      <xdr:row>3</xdr:row>
      <xdr:rowOff>228600</xdr:rowOff>
    </xdr:to>
    <xdr:pic macro="[0]!Sheet2.Info_click">
      <xdr:nvPicPr>
        <xdr:cNvPr id="3" name="Info" descr="Information"/>
        <xdr:cNvPicPr preferRelativeResize="1">
          <a:picLocks noChangeAspect="1"/>
        </xdr:cNvPicPr>
      </xdr:nvPicPr>
      <xdr:blipFill>
        <a:blip r:embed="rId2"/>
        <a:stretch>
          <a:fillRect/>
        </a:stretch>
      </xdr:blipFill>
      <xdr:spPr>
        <a:xfrm>
          <a:off x="1419225" y="762000"/>
          <a:ext cx="695325" cy="152400"/>
        </a:xfrm>
        <a:prstGeom prst="rect">
          <a:avLst/>
        </a:prstGeom>
        <a:noFill/>
        <a:ln w="9525" cmpd="sng">
          <a:noFill/>
        </a:ln>
      </xdr:spPr>
    </xdr:pic>
    <xdr:clientData/>
  </xdr:twoCellAnchor>
  <xdr:twoCellAnchor editAs="absolute">
    <xdr:from>
      <xdr:col>2</xdr:col>
      <xdr:colOff>514350</xdr:colOff>
      <xdr:row>3</xdr:row>
      <xdr:rowOff>76200</xdr:rowOff>
    </xdr:from>
    <xdr:to>
      <xdr:col>2</xdr:col>
      <xdr:colOff>971550</xdr:colOff>
      <xdr:row>3</xdr:row>
      <xdr:rowOff>228600</xdr:rowOff>
    </xdr:to>
    <xdr:pic macro="[0]!Sheet2.filter_click">
      <xdr:nvPicPr>
        <xdr:cNvPr id="4" name="Filter" descr="Filter"/>
        <xdr:cNvPicPr preferRelativeResize="1">
          <a:picLocks noChangeAspect="1"/>
        </xdr:cNvPicPr>
      </xdr:nvPicPr>
      <xdr:blipFill>
        <a:blip r:embed="rId3"/>
        <a:stretch>
          <a:fillRect/>
        </a:stretch>
      </xdr:blipFill>
      <xdr:spPr>
        <a:xfrm>
          <a:off x="771525" y="762000"/>
          <a:ext cx="457200" cy="152400"/>
        </a:xfrm>
        <a:prstGeom prst="rect">
          <a:avLst/>
        </a:prstGeom>
        <a:noFill/>
        <a:ln w="9525" cmpd="sng">
          <a:noFill/>
        </a:ln>
      </xdr:spPr>
    </xdr:pic>
    <xdr:clientData/>
  </xdr:twoCellAnchor>
  <xdr:twoCellAnchor editAs="absolute">
    <xdr:from>
      <xdr:col>0</xdr:col>
      <xdr:colOff>161925</xdr:colOff>
      <xdr:row>3</xdr:row>
      <xdr:rowOff>85725</xdr:rowOff>
    </xdr:from>
    <xdr:to>
      <xdr:col>2</xdr:col>
      <xdr:colOff>323850</xdr:colOff>
      <xdr:row>3</xdr:row>
      <xdr:rowOff>238125</xdr:rowOff>
    </xdr:to>
    <xdr:pic macro="[0]!Sheet2.Graph_click">
      <xdr:nvPicPr>
        <xdr:cNvPr id="5" name="Chart" descr="Chart"/>
        <xdr:cNvPicPr preferRelativeResize="1">
          <a:picLocks noChangeAspect="1"/>
        </xdr:cNvPicPr>
      </xdr:nvPicPr>
      <xdr:blipFill>
        <a:blip r:embed="rId4"/>
        <a:stretch>
          <a:fillRect/>
        </a:stretch>
      </xdr:blipFill>
      <xdr:spPr>
        <a:xfrm>
          <a:off x="161925" y="771525"/>
          <a:ext cx="419100" cy="152400"/>
        </a:xfrm>
        <a:prstGeom prst="rect">
          <a:avLst/>
        </a:prstGeom>
        <a:noFill/>
        <a:ln w="9525" cmpd="sng">
          <a:noFill/>
        </a:ln>
      </xdr:spPr>
    </xdr:pic>
    <xdr:clientData/>
  </xdr:twoCellAnchor>
  <xdr:twoCellAnchor>
    <xdr:from>
      <xdr:col>5</xdr:col>
      <xdr:colOff>95250</xdr:colOff>
      <xdr:row>17</xdr:row>
      <xdr:rowOff>0</xdr:rowOff>
    </xdr:from>
    <xdr:to>
      <xdr:col>5</xdr:col>
      <xdr:colOff>228600</xdr:colOff>
      <xdr:row>17</xdr:row>
      <xdr:rowOff>104775</xdr:rowOff>
    </xdr:to>
    <xdr:pic>
      <xdr:nvPicPr>
        <xdr:cNvPr id="6" name="BEx7BPS0LVA6282ZMNY8KVIN2WLG"/>
        <xdr:cNvPicPr preferRelativeResize="1">
          <a:picLocks noChangeAspect="0"/>
        </xdr:cNvPicPr>
      </xdr:nvPicPr>
      <xdr:blipFill>
        <a:blip r:embed="rId5"/>
        <a:stretch>
          <a:fillRect/>
        </a:stretch>
      </xdr:blipFill>
      <xdr:spPr>
        <a:xfrm>
          <a:off x="2819400" y="3086100"/>
          <a:ext cx="133350" cy="104775"/>
        </a:xfrm>
        <a:prstGeom prst="rect">
          <a:avLst/>
        </a:prstGeom>
        <a:noFill/>
        <a:ln w="9525" cmpd="sng">
          <a:noFill/>
        </a:ln>
      </xdr:spPr>
    </xdr:pic>
    <xdr:clientData/>
  </xdr:twoCellAnchor>
  <xdr:twoCellAnchor>
    <xdr:from>
      <xdr:col>5</xdr:col>
      <xdr:colOff>180975</xdr:colOff>
      <xdr:row>18</xdr:row>
      <xdr:rowOff>0</xdr:rowOff>
    </xdr:from>
    <xdr:to>
      <xdr:col>5</xdr:col>
      <xdr:colOff>314325</xdr:colOff>
      <xdr:row>18</xdr:row>
      <xdr:rowOff>104775</xdr:rowOff>
    </xdr:to>
    <xdr:pic>
      <xdr:nvPicPr>
        <xdr:cNvPr id="7" name="BEx9DAGID0XL9RLT6F56H337ZGEF"/>
        <xdr:cNvPicPr preferRelativeResize="1">
          <a:picLocks noChangeAspect="0"/>
        </xdr:cNvPicPr>
      </xdr:nvPicPr>
      <xdr:blipFill>
        <a:blip r:embed="rId6"/>
        <a:stretch>
          <a:fillRect/>
        </a:stretch>
      </xdr:blipFill>
      <xdr:spPr>
        <a:xfrm>
          <a:off x="2905125" y="3209925"/>
          <a:ext cx="133350" cy="104775"/>
        </a:xfrm>
        <a:prstGeom prst="rect">
          <a:avLst/>
        </a:prstGeom>
        <a:noFill/>
        <a:ln w="9525" cmpd="sng">
          <a:noFill/>
        </a:ln>
      </xdr:spPr>
    </xdr:pic>
    <xdr:clientData/>
  </xdr:twoCellAnchor>
  <xdr:twoCellAnchor>
    <xdr:from>
      <xdr:col>5</xdr:col>
      <xdr:colOff>95250</xdr:colOff>
      <xdr:row>21</xdr:row>
      <xdr:rowOff>0</xdr:rowOff>
    </xdr:from>
    <xdr:to>
      <xdr:col>5</xdr:col>
      <xdr:colOff>228600</xdr:colOff>
      <xdr:row>21</xdr:row>
      <xdr:rowOff>104775</xdr:rowOff>
    </xdr:to>
    <xdr:pic>
      <xdr:nvPicPr>
        <xdr:cNvPr id="8" name="BExIT40PPRDMCU58CETYAQUDSRSB"/>
        <xdr:cNvPicPr preferRelativeResize="1">
          <a:picLocks noChangeAspect="0"/>
        </xdr:cNvPicPr>
      </xdr:nvPicPr>
      <xdr:blipFill>
        <a:blip r:embed="rId5"/>
        <a:stretch>
          <a:fillRect/>
        </a:stretch>
      </xdr:blipFill>
      <xdr:spPr>
        <a:xfrm>
          <a:off x="2819400" y="3581400"/>
          <a:ext cx="133350" cy="104775"/>
        </a:xfrm>
        <a:prstGeom prst="rect">
          <a:avLst/>
        </a:prstGeom>
        <a:noFill/>
        <a:ln w="9525" cmpd="sng">
          <a:noFill/>
        </a:ln>
      </xdr:spPr>
    </xdr:pic>
    <xdr:clientData/>
  </xdr:twoCellAnchor>
  <xdr:twoCellAnchor>
    <xdr:from>
      <xdr:col>5</xdr:col>
      <xdr:colOff>9525</xdr:colOff>
      <xdr:row>22</xdr:row>
      <xdr:rowOff>0</xdr:rowOff>
    </xdr:from>
    <xdr:to>
      <xdr:col>5</xdr:col>
      <xdr:colOff>142875</xdr:colOff>
      <xdr:row>22</xdr:row>
      <xdr:rowOff>104775</xdr:rowOff>
    </xdr:to>
    <xdr:pic>
      <xdr:nvPicPr>
        <xdr:cNvPr id="9" name="BExS7XMC3XUUK6456IKOWPSMJ75I"/>
        <xdr:cNvPicPr preferRelativeResize="1">
          <a:picLocks noChangeAspect="0"/>
        </xdr:cNvPicPr>
      </xdr:nvPicPr>
      <xdr:blipFill>
        <a:blip r:embed="rId5"/>
        <a:stretch>
          <a:fillRect/>
        </a:stretch>
      </xdr:blipFill>
      <xdr:spPr>
        <a:xfrm>
          <a:off x="2733675" y="3705225"/>
          <a:ext cx="133350" cy="104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Interwoven\WorkSite\Macros\iManO2K.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33203125" defaultRowHeight="11.25"/>
  <sheetData>
    <row r="1" ht="9.75">
      <c r="A1">
        <v>7</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S38"/>
  <sheetViews>
    <sheetView showGridLines="0" workbookViewId="0" topLeftCell="A1">
      <selection activeCell="A1" sqref="A1:A2"/>
    </sheetView>
  </sheetViews>
  <sheetFormatPr defaultColWidth="10.66015625" defaultRowHeight="11.25"/>
  <cols>
    <col min="1" max="1" width="3.16015625" style="0" customWidth="1"/>
    <col min="2" max="2" width="1.3359375" style="0" customWidth="1"/>
    <col min="3" max="3" width="19" style="0" customWidth="1"/>
    <col min="4" max="4" width="15.33203125" style="0" customWidth="1"/>
    <col min="5" max="5" width="8.83203125" style="0" customWidth="1"/>
    <col min="6" max="6" width="41.33203125" style="0" customWidth="1"/>
    <col min="7" max="7" width="11.66015625" style="0" customWidth="1"/>
    <col min="8" max="8" width="10.33203125" style="0" bestFit="1" customWidth="1"/>
    <col min="9" max="9" width="11" style="0" bestFit="1" customWidth="1"/>
    <col min="10" max="10" width="10.66015625" style="0" bestFit="1" customWidth="1"/>
    <col min="11" max="11" width="11.16015625" style="0" bestFit="1" customWidth="1"/>
    <col min="12" max="12" width="10.33203125" style="0" bestFit="1" customWidth="1"/>
    <col min="13" max="13" width="10.16015625" style="0" bestFit="1" customWidth="1"/>
    <col min="14" max="14" width="11" style="0" bestFit="1" customWidth="1"/>
    <col min="15" max="15" width="10.33203125" style="0" bestFit="1" customWidth="1"/>
    <col min="16" max="16" width="10.66015625" style="0" bestFit="1" customWidth="1"/>
    <col min="17" max="17" width="11" style="0" bestFit="1" customWidth="1"/>
    <col min="18" max="18" width="10.5" style="0" bestFit="1" customWidth="1"/>
    <col min="19" max="19" width="10.5" style="0" customWidth="1"/>
    <col min="20" max="20" width="11.16015625" style="0" customWidth="1"/>
    <col min="21" max="21" width="10.33203125" style="0" bestFit="1" customWidth="1"/>
    <col min="22" max="22" width="11" style="0" bestFit="1" customWidth="1"/>
    <col min="23" max="23" width="10.66015625" style="0" bestFit="1" customWidth="1"/>
    <col min="24" max="24" width="11.16015625" style="0" bestFit="1" customWidth="1"/>
    <col min="25" max="25" width="10.33203125" style="0" bestFit="1" customWidth="1"/>
    <col min="26" max="26" width="10.16015625" style="0" bestFit="1" customWidth="1"/>
    <col min="27" max="27" width="11" style="0" bestFit="1" customWidth="1"/>
    <col min="28" max="28" width="10.33203125" style="0" bestFit="1" customWidth="1"/>
    <col min="29" max="29" width="10.66015625" style="0" bestFit="1" customWidth="1"/>
    <col min="30" max="30" width="11" style="0" bestFit="1" customWidth="1"/>
    <col min="31" max="31" width="10.5" style="0" bestFit="1" customWidth="1"/>
    <col min="32" max="32" width="10.5" style="0" customWidth="1"/>
    <col min="33" max="33" width="10.5" style="0" bestFit="1" customWidth="1"/>
    <col min="34" max="34" width="10.33203125" style="0" bestFit="1" customWidth="1"/>
    <col min="35" max="35" width="11" style="0" bestFit="1" customWidth="1"/>
    <col min="36" max="36" width="10.66015625" style="0" bestFit="1" customWidth="1"/>
    <col min="37" max="37" width="11.16015625" style="0" bestFit="1" customWidth="1"/>
    <col min="38" max="38" width="10.33203125" style="0" bestFit="1" customWidth="1"/>
    <col min="39" max="39" width="10.16015625" style="0" bestFit="1" customWidth="1"/>
    <col min="40" max="40" width="11" style="0" bestFit="1" customWidth="1"/>
    <col min="41" max="41" width="10.33203125" style="0" bestFit="1" customWidth="1"/>
    <col min="42" max="42" width="10.66015625" style="0" bestFit="1" customWidth="1"/>
    <col min="43" max="43" width="11" style="0" bestFit="1" customWidth="1"/>
    <col min="44" max="44" width="10.5" style="0" bestFit="1" customWidth="1"/>
  </cols>
  <sheetData>
    <row r="1" s="74" customFormat="1" ht="15" customHeight="1">
      <c r="A1" s="74" t="s">
        <v>121</v>
      </c>
    </row>
    <row r="2" s="74" customFormat="1" ht="15" customHeight="1">
      <c r="A2" s="74" t="s">
        <v>122</v>
      </c>
    </row>
    <row r="3" ht="24" customHeight="1">
      <c r="E3" s="5" t="s">
        <v>3</v>
      </c>
    </row>
    <row r="4" spans="4:6" s="2" customFormat="1" ht="33.75" customHeight="1">
      <c r="D4" s="3"/>
      <c r="E4" s="3"/>
      <c r="F4" s="3"/>
    </row>
    <row r="5" s="2" customFormat="1" ht="18" customHeight="1">
      <c r="A5" s="4"/>
    </row>
    <row r="7" ht="13.5">
      <c r="F7" s="56" t="s">
        <v>111</v>
      </c>
    </row>
    <row r="9" spans="1:6" s="42" customFormat="1" ht="12.75">
      <c r="A9"/>
      <c r="B9"/>
      <c r="C9" s="63" t="s">
        <v>2</v>
      </c>
      <c r="D9" s="64"/>
      <c r="E9"/>
      <c r="F9" s="42" t="s">
        <v>0</v>
      </c>
    </row>
    <row r="10" spans="1:44" s="45" customFormat="1" ht="20.25">
      <c r="A10"/>
      <c r="B10"/>
      <c r="C10" s="6" t="s">
        <v>4</v>
      </c>
      <c r="D10" s="47" t="s">
        <v>5</v>
      </c>
      <c r="E10"/>
      <c r="F10" s="36" t="s">
        <v>5</v>
      </c>
      <c r="G10" s="54" t="s">
        <v>110</v>
      </c>
      <c r="H10" s="37" t="s">
        <v>5</v>
      </c>
      <c r="I10" s="37" t="s">
        <v>5</v>
      </c>
      <c r="J10" s="37" t="s">
        <v>5</v>
      </c>
      <c r="K10" s="37" t="s">
        <v>5</v>
      </c>
      <c r="L10" s="37" t="s">
        <v>5</v>
      </c>
      <c r="M10" s="37" t="s">
        <v>5</v>
      </c>
      <c r="N10" s="37" t="s">
        <v>5</v>
      </c>
      <c r="O10" s="37" t="s">
        <v>5</v>
      </c>
      <c r="P10" s="37" t="s">
        <v>5</v>
      </c>
      <c r="Q10" s="37" t="s">
        <v>5</v>
      </c>
      <c r="R10" s="37" t="s">
        <v>5</v>
      </c>
      <c r="S10" s="37"/>
      <c r="T10" s="37" t="s">
        <v>5</v>
      </c>
      <c r="U10" s="37" t="s">
        <v>5</v>
      </c>
      <c r="V10" s="37" t="s">
        <v>5</v>
      </c>
      <c r="W10" s="37" t="s">
        <v>5</v>
      </c>
      <c r="X10" s="37" t="s">
        <v>5</v>
      </c>
      <c r="Y10" s="37" t="s">
        <v>5</v>
      </c>
      <c r="Z10" s="37" t="s">
        <v>5</v>
      </c>
      <c r="AA10" s="37" t="s">
        <v>5</v>
      </c>
      <c r="AB10" s="37" t="s">
        <v>5</v>
      </c>
      <c r="AC10" s="37" t="s">
        <v>5</v>
      </c>
      <c r="AD10" s="37" t="s">
        <v>5</v>
      </c>
      <c r="AE10" s="37" t="s">
        <v>5</v>
      </c>
      <c r="AF10" s="37"/>
      <c r="AG10" s="37" t="s">
        <v>5</v>
      </c>
      <c r="AH10" s="37" t="s">
        <v>5</v>
      </c>
      <c r="AI10" s="37" t="s">
        <v>5</v>
      </c>
      <c r="AJ10" s="37" t="s">
        <v>5</v>
      </c>
      <c r="AK10" s="37" t="s">
        <v>5</v>
      </c>
      <c r="AL10" s="37" t="s">
        <v>5</v>
      </c>
      <c r="AM10" s="37" t="s">
        <v>5</v>
      </c>
      <c r="AN10" s="37" t="s">
        <v>5</v>
      </c>
      <c r="AO10" s="37" t="s">
        <v>5</v>
      </c>
      <c r="AP10" s="37" t="s">
        <v>5</v>
      </c>
      <c r="AQ10" s="37" t="s">
        <v>5</v>
      </c>
      <c r="AR10" s="37" t="s">
        <v>5</v>
      </c>
    </row>
    <row r="11" spans="1:45" s="46" customFormat="1" ht="9.75">
      <c r="A11"/>
      <c r="B11"/>
      <c r="C11" s="7" t="s">
        <v>6</v>
      </c>
      <c r="D11" s="48" t="s">
        <v>5</v>
      </c>
      <c r="E11"/>
      <c r="F11" s="36" t="s">
        <v>105</v>
      </c>
      <c r="G11" s="44" t="s">
        <v>69</v>
      </c>
      <c r="H11" s="44" t="s">
        <v>70</v>
      </c>
      <c r="I11" s="44" t="s">
        <v>71</v>
      </c>
      <c r="J11" s="44" t="s">
        <v>72</v>
      </c>
      <c r="K11" s="44" t="s">
        <v>73</v>
      </c>
      <c r="L11" s="44" t="s">
        <v>74</v>
      </c>
      <c r="M11" s="44" t="s">
        <v>75</v>
      </c>
      <c r="N11" s="44" t="s">
        <v>76</v>
      </c>
      <c r="O11" s="44" t="s">
        <v>77</v>
      </c>
      <c r="P11" s="44" t="s">
        <v>78</v>
      </c>
      <c r="Q11" s="44" t="s">
        <v>79</v>
      </c>
      <c r="R11" s="44" t="s">
        <v>80</v>
      </c>
      <c r="S11" s="44" t="s">
        <v>116</v>
      </c>
      <c r="T11" s="44" t="s">
        <v>81</v>
      </c>
      <c r="U11" s="44" t="s">
        <v>82</v>
      </c>
      <c r="V11" s="44" t="s">
        <v>83</v>
      </c>
      <c r="W11" s="44" t="s">
        <v>84</v>
      </c>
      <c r="X11" s="44" t="s">
        <v>85</v>
      </c>
      <c r="Y11" s="44" t="s">
        <v>86</v>
      </c>
      <c r="Z11" s="44" t="s">
        <v>87</v>
      </c>
      <c r="AA11" s="44" t="s">
        <v>88</v>
      </c>
      <c r="AB11" s="44" t="s">
        <v>89</v>
      </c>
      <c r="AC11" s="44" t="s">
        <v>90</v>
      </c>
      <c r="AD11" s="44" t="s">
        <v>91</v>
      </c>
      <c r="AE11" s="44" t="s">
        <v>92</v>
      </c>
      <c r="AF11" s="44" t="s">
        <v>116</v>
      </c>
      <c r="AG11" s="44" t="s">
        <v>93</v>
      </c>
      <c r="AH11" s="44" t="s">
        <v>94</v>
      </c>
      <c r="AI11" s="44" t="s">
        <v>95</v>
      </c>
      <c r="AJ11" s="44" t="s">
        <v>96</v>
      </c>
      <c r="AK11" s="44" t="s">
        <v>97</v>
      </c>
      <c r="AL11" s="44" t="s">
        <v>98</v>
      </c>
      <c r="AM11" s="44" t="s">
        <v>99</v>
      </c>
      <c r="AN11" s="44" t="s">
        <v>100</v>
      </c>
      <c r="AO11" s="44" t="s">
        <v>101</v>
      </c>
      <c r="AP11" s="44" t="s">
        <v>102</v>
      </c>
      <c r="AQ11" s="44" t="s">
        <v>103</v>
      </c>
      <c r="AR11" s="44" t="s">
        <v>104</v>
      </c>
      <c r="AS11" s="44" t="s">
        <v>116</v>
      </c>
    </row>
    <row r="12" spans="1:45" s="39" customFormat="1" ht="9.75">
      <c r="A12"/>
      <c r="B12"/>
      <c r="C12" s="7" t="s">
        <v>7</v>
      </c>
      <c r="D12" s="48" t="s">
        <v>5</v>
      </c>
      <c r="E12" t="s">
        <v>1</v>
      </c>
      <c r="F12" s="43" t="s">
        <v>60</v>
      </c>
      <c r="G12" s="38">
        <v>4534</v>
      </c>
      <c r="H12" s="38">
        <v>4543</v>
      </c>
      <c r="I12" s="38">
        <v>4558</v>
      </c>
      <c r="J12" s="38">
        <v>4565</v>
      </c>
      <c r="K12" s="38">
        <v>4570</v>
      </c>
      <c r="L12" s="38">
        <v>4596</v>
      </c>
      <c r="M12" s="38">
        <v>4619</v>
      </c>
      <c r="N12" s="38">
        <v>4623</v>
      </c>
      <c r="O12" s="38">
        <v>4622</v>
      </c>
      <c r="P12" s="38">
        <v>4621</v>
      </c>
      <c r="Q12" s="38">
        <v>4619</v>
      </c>
      <c r="R12" s="38">
        <v>4614</v>
      </c>
      <c r="S12" s="38">
        <f>AVERAGE(G12:R12)</f>
        <v>4590.333333333333</v>
      </c>
      <c r="T12" s="38">
        <v>4626</v>
      </c>
      <c r="U12" s="38">
        <v>4628</v>
      </c>
      <c r="V12" s="38">
        <v>4630</v>
      </c>
      <c r="W12" s="38">
        <v>4617</v>
      </c>
      <c r="X12" s="38">
        <v>4613</v>
      </c>
      <c r="Y12" s="38">
        <v>4624</v>
      </c>
      <c r="Z12" s="38">
        <v>4628</v>
      </c>
      <c r="AA12" s="38">
        <v>4627</v>
      </c>
      <c r="AB12" s="38">
        <v>4624.981</v>
      </c>
      <c r="AC12" s="38">
        <v>4614</v>
      </c>
      <c r="AD12" s="38">
        <v>4610</v>
      </c>
      <c r="AE12" s="38">
        <v>4600</v>
      </c>
      <c r="AF12" s="38">
        <f>AVERAGE(T12:AE12)</f>
        <v>4620.165083333333</v>
      </c>
      <c r="AG12" s="38">
        <v>4601.333</v>
      </c>
      <c r="AH12" s="38">
        <v>4602.14</v>
      </c>
      <c r="AI12" s="38">
        <v>4604.096</v>
      </c>
      <c r="AJ12" s="38">
        <v>4603.211</v>
      </c>
      <c r="AK12" s="38">
        <v>4599.263</v>
      </c>
      <c r="AL12" s="38">
        <v>4609.702</v>
      </c>
      <c r="AM12" s="38">
        <v>4614.746</v>
      </c>
      <c r="AN12" s="38">
        <v>4613.737</v>
      </c>
      <c r="AO12" s="38">
        <v>4611.981</v>
      </c>
      <c r="AP12" s="38">
        <v>4608.384</v>
      </c>
      <c r="AQ12" s="38">
        <v>4603.848</v>
      </c>
      <c r="AR12" s="38">
        <v>4584.25</v>
      </c>
      <c r="AS12" s="38">
        <f>AVERAGE(AG12:AR12)</f>
        <v>4604.724249999999</v>
      </c>
    </row>
    <row r="13" spans="1:45" s="39" customFormat="1" ht="9.75">
      <c r="A13"/>
      <c r="B13"/>
      <c r="C13" s="7" t="s">
        <v>28</v>
      </c>
      <c r="D13" s="48" t="s">
        <v>5</v>
      </c>
      <c r="E13"/>
      <c r="F13" s="43" t="s">
        <v>61</v>
      </c>
      <c r="G13" s="38">
        <v>11</v>
      </c>
      <c r="H13" s="38">
        <v>11</v>
      </c>
      <c r="I13" s="38">
        <v>11</v>
      </c>
      <c r="J13" s="38">
        <v>11</v>
      </c>
      <c r="K13" s="38">
        <v>11</v>
      </c>
      <c r="L13" s="38">
        <v>11</v>
      </c>
      <c r="M13" s="38">
        <v>11</v>
      </c>
      <c r="N13" s="38">
        <v>11</v>
      </c>
      <c r="O13" s="38">
        <v>11</v>
      </c>
      <c r="P13" s="38">
        <v>11</v>
      </c>
      <c r="Q13" s="38">
        <v>11</v>
      </c>
      <c r="R13" s="38">
        <v>11</v>
      </c>
      <c r="S13" s="38">
        <f aca="true" t="shared" si="0" ref="S13:S19">AVERAGE(G13:R13)</f>
        <v>11</v>
      </c>
      <c r="T13" s="38">
        <v>11</v>
      </c>
      <c r="U13" s="38">
        <v>11</v>
      </c>
      <c r="V13" s="38">
        <v>11</v>
      </c>
      <c r="W13" s="38">
        <v>11</v>
      </c>
      <c r="X13" s="38">
        <v>11</v>
      </c>
      <c r="Y13" s="38">
        <v>11</v>
      </c>
      <c r="Z13" s="38">
        <v>11</v>
      </c>
      <c r="AA13" s="38">
        <v>11</v>
      </c>
      <c r="AB13" s="38">
        <v>11</v>
      </c>
      <c r="AC13" s="38">
        <v>11</v>
      </c>
      <c r="AD13" s="38">
        <v>11</v>
      </c>
      <c r="AE13" s="38">
        <v>11</v>
      </c>
      <c r="AF13" s="38">
        <f aca="true" t="shared" si="1" ref="AF13:AF19">AVERAGE(T13:AE13)</f>
        <v>11</v>
      </c>
      <c r="AG13" s="38">
        <v>11</v>
      </c>
      <c r="AH13" s="38">
        <v>11</v>
      </c>
      <c r="AI13" s="38">
        <v>11</v>
      </c>
      <c r="AJ13" s="38">
        <v>11</v>
      </c>
      <c r="AK13" s="38">
        <v>11</v>
      </c>
      <c r="AL13" s="38">
        <v>11</v>
      </c>
      <c r="AM13" s="38">
        <v>11</v>
      </c>
      <c r="AN13" s="38">
        <v>11</v>
      </c>
      <c r="AO13" s="38">
        <v>11</v>
      </c>
      <c r="AP13" s="38">
        <v>11</v>
      </c>
      <c r="AQ13" s="38">
        <v>11</v>
      </c>
      <c r="AR13" s="38">
        <v>11</v>
      </c>
      <c r="AS13" s="38">
        <f aca="true" t="shared" si="2" ref="AS13:AS19">AVERAGE(AG13:AR13)</f>
        <v>11</v>
      </c>
    </row>
    <row r="14" spans="1:45" s="39" customFormat="1" ht="9.75">
      <c r="A14"/>
      <c r="B14"/>
      <c r="C14" s="7" t="s">
        <v>8</v>
      </c>
      <c r="D14" s="48" t="s">
        <v>5</v>
      </c>
      <c r="E14"/>
      <c r="F14" s="43" t="s">
        <v>62</v>
      </c>
      <c r="G14" s="38">
        <v>1375</v>
      </c>
      <c r="H14" s="38">
        <v>1390</v>
      </c>
      <c r="I14" s="38">
        <v>1397</v>
      </c>
      <c r="J14" s="38">
        <v>1411</v>
      </c>
      <c r="K14" s="38">
        <v>1407</v>
      </c>
      <c r="L14" s="38">
        <v>1401</v>
      </c>
      <c r="M14" s="38">
        <v>1397</v>
      </c>
      <c r="N14" s="38">
        <v>1393</v>
      </c>
      <c r="O14" s="38">
        <v>1388</v>
      </c>
      <c r="P14" s="38">
        <v>1382</v>
      </c>
      <c r="Q14" s="38">
        <v>1379</v>
      </c>
      <c r="R14" s="38">
        <v>1373</v>
      </c>
      <c r="S14" s="38">
        <f t="shared" si="0"/>
        <v>1391.0833333333333</v>
      </c>
      <c r="T14" s="38">
        <v>1367</v>
      </c>
      <c r="U14" s="38">
        <v>1381</v>
      </c>
      <c r="V14" s="38">
        <v>1397</v>
      </c>
      <c r="W14" s="38">
        <v>1407</v>
      </c>
      <c r="X14" s="38">
        <v>1406</v>
      </c>
      <c r="Y14" s="38">
        <v>1391</v>
      </c>
      <c r="Z14" s="38">
        <v>1377</v>
      </c>
      <c r="AA14" s="38">
        <v>1374</v>
      </c>
      <c r="AB14" s="38">
        <v>1368</v>
      </c>
      <c r="AC14" s="38">
        <v>1362</v>
      </c>
      <c r="AD14" s="38">
        <v>1357</v>
      </c>
      <c r="AE14" s="38">
        <v>1343.002</v>
      </c>
      <c r="AF14" s="38">
        <f t="shared" si="1"/>
        <v>1377.5001666666667</v>
      </c>
      <c r="AG14" s="38">
        <v>1337.25</v>
      </c>
      <c r="AH14" s="38">
        <v>1351.25</v>
      </c>
      <c r="AI14" s="38">
        <v>1367</v>
      </c>
      <c r="AJ14" s="38">
        <v>1375.5</v>
      </c>
      <c r="AK14" s="38">
        <v>1372.75</v>
      </c>
      <c r="AL14" s="38">
        <v>1362</v>
      </c>
      <c r="AM14" s="38">
        <v>1355.5</v>
      </c>
      <c r="AN14" s="38">
        <v>1352</v>
      </c>
      <c r="AO14" s="38">
        <v>1346.625</v>
      </c>
      <c r="AP14" s="38">
        <v>1340.484</v>
      </c>
      <c r="AQ14" s="38">
        <v>1337.582</v>
      </c>
      <c r="AR14" s="38">
        <v>1318.002</v>
      </c>
      <c r="AS14" s="38">
        <f t="shared" si="2"/>
        <v>1351.3285833333334</v>
      </c>
    </row>
    <row r="15" spans="1:45" s="39" customFormat="1" ht="9.75">
      <c r="A15"/>
      <c r="B15"/>
      <c r="C15" s="7" t="s">
        <v>9</v>
      </c>
      <c r="D15" s="48" t="s">
        <v>5</v>
      </c>
      <c r="E15"/>
      <c r="F15" s="43" t="s">
        <v>63</v>
      </c>
      <c r="G15" s="38">
        <v>59</v>
      </c>
      <c r="H15" s="38">
        <v>58</v>
      </c>
      <c r="I15" s="38">
        <v>50</v>
      </c>
      <c r="J15" s="38">
        <v>50</v>
      </c>
      <c r="K15" s="38">
        <v>81</v>
      </c>
      <c r="L15" s="38">
        <v>80</v>
      </c>
      <c r="M15" s="38">
        <v>79</v>
      </c>
      <c r="N15" s="38">
        <v>77</v>
      </c>
      <c r="O15" s="38">
        <v>75</v>
      </c>
      <c r="P15" s="38">
        <v>73</v>
      </c>
      <c r="Q15" s="38">
        <v>71</v>
      </c>
      <c r="R15" s="38">
        <v>71</v>
      </c>
      <c r="S15" s="38">
        <f t="shared" si="0"/>
        <v>68.66666666666667</v>
      </c>
      <c r="T15" s="38">
        <v>69</v>
      </c>
      <c r="U15" s="38">
        <v>67</v>
      </c>
      <c r="V15" s="38">
        <v>50</v>
      </c>
      <c r="W15" s="38">
        <v>47</v>
      </c>
      <c r="X15" s="38">
        <v>81</v>
      </c>
      <c r="Y15" s="38">
        <v>81</v>
      </c>
      <c r="Z15" s="38">
        <v>80</v>
      </c>
      <c r="AA15" s="38">
        <v>78</v>
      </c>
      <c r="AB15" s="38">
        <v>74</v>
      </c>
      <c r="AC15" s="38">
        <v>73</v>
      </c>
      <c r="AD15" s="38">
        <v>72</v>
      </c>
      <c r="AE15" s="38">
        <v>68</v>
      </c>
      <c r="AF15" s="38">
        <f t="shared" si="1"/>
        <v>70</v>
      </c>
      <c r="AG15" s="38">
        <v>67</v>
      </c>
      <c r="AH15" s="38">
        <v>65</v>
      </c>
      <c r="AI15" s="38">
        <v>47</v>
      </c>
      <c r="AJ15" s="38">
        <v>45</v>
      </c>
      <c r="AK15" s="38">
        <v>79</v>
      </c>
      <c r="AL15" s="38">
        <v>78</v>
      </c>
      <c r="AM15" s="38">
        <v>77</v>
      </c>
      <c r="AN15" s="38">
        <v>74</v>
      </c>
      <c r="AO15" s="38">
        <v>73</v>
      </c>
      <c r="AP15" s="38">
        <v>72</v>
      </c>
      <c r="AQ15" s="38">
        <v>70</v>
      </c>
      <c r="AR15" s="38">
        <v>69</v>
      </c>
      <c r="AS15" s="38">
        <f t="shared" si="2"/>
        <v>68</v>
      </c>
    </row>
    <row r="16" spans="1:45" s="39" customFormat="1" ht="9.75">
      <c r="A16"/>
      <c r="B16"/>
      <c r="C16" s="7" t="s">
        <v>13</v>
      </c>
      <c r="D16" s="48" t="s">
        <v>5</v>
      </c>
      <c r="E16" t="s">
        <v>1</v>
      </c>
      <c r="F16" s="43" t="s">
        <v>64</v>
      </c>
      <c r="G16" s="38">
        <v>1556</v>
      </c>
      <c r="H16" s="38">
        <v>1562</v>
      </c>
      <c r="I16" s="38">
        <v>1563</v>
      </c>
      <c r="J16" s="38">
        <v>1573</v>
      </c>
      <c r="K16" s="38">
        <v>1574</v>
      </c>
      <c r="L16" s="38">
        <v>1576</v>
      </c>
      <c r="M16" s="38">
        <v>1585</v>
      </c>
      <c r="N16" s="38">
        <v>1590</v>
      </c>
      <c r="O16" s="38">
        <v>1590</v>
      </c>
      <c r="P16" s="38">
        <v>1591</v>
      </c>
      <c r="Q16" s="38">
        <v>1590</v>
      </c>
      <c r="R16" s="38">
        <v>1589</v>
      </c>
      <c r="S16" s="38">
        <f t="shared" si="0"/>
        <v>1578.25</v>
      </c>
      <c r="T16" s="38">
        <v>1570</v>
      </c>
      <c r="U16" s="38">
        <v>1570</v>
      </c>
      <c r="V16" s="38">
        <v>1570</v>
      </c>
      <c r="W16" s="38">
        <v>1573</v>
      </c>
      <c r="X16" s="38">
        <v>1569</v>
      </c>
      <c r="Y16" s="38">
        <v>1567</v>
      </c>
      <c r="Z16" s="38">
        <v>1570</v>
      </c>
      <c r="AA16" s="38">
        <v>1571</v>
      </c>
      <c r="AB16" s="38">
        <v>1571</v>
      </c>
      <c r="AC16" s="38">
        <v>1571</v>
      </c>
      <c r="AD16" s="38">
        <v>1570</v>
      </c>
      <c r="AE16" s="38">
        <v>1569</v>
      </c>
      <c r="AF16" s="38">
        <f t="shared" si="1"/>
        <v>1570.0833333333333</v>
      </c>
      <c r="AG16" s="38">
        <v>1592</v>
      </c>
      <c r="AH16" s="38">
        <v>1592</v>
      </c>
      <c r="AI16" s="38">
        <v>1592</v>
      </c>
      <c r="AJ16" s="38">
        <v>1595</v>
      </c>
      <c r="AK16" s="38">
        <v>1591</v>
      </c>
      <c r="AL16" s="38">
        <v>1589</v>
      </c>
      <c r="AM16" s="38">
        <v>1592</v>
      </c>
      <c r="AN16" s="38">
        <v>1593</v>
      </c>
      <c r="AO16" s="38">
        <v>1593</v>
      </c>
      <c r="AP16" s="38">
        <v>1593</v>
      </c>
      <c r="AQ16" s="38">
        <v>1592</v>
      </c>
      <c r="AR16" s="38">
        <v>1591</v>
      </c>
      <c r="AS16" s="38">
        <f t="shared" si="2"/>
        <v>1592.0833333333333</v>
      </c>
    </row>
    <row r="17" spans="1:45" s="39" customFormat="1" ht="9.75">
      <c r="A17"/>
      <c r="B17"/>
      <c r="C17" s="7" t="s">
        <v>10</v>
      </c>
      <c r="D17" s="48" t="s">
        <v>5</v>
      </c>
      <c r="E17" t="s">
        <v>1</v>
      </c>
      <c r="F17" s="43" t="s">
        <v>65</v>
      </c>
      <c r="G17" s="38">
        <v>1398</v>
      </c>
      <c r="H17" s="38">
        <v>1395</v>
      </c>
      <c r="I17" s="38">
        <v>1391</v>
      </c>
      <c r="J17" s="38">
        <v>1392.96</v>
      </c>
      <c r="K17" s="38">
        <v>1385</v>
      </c>
      <c r="L17" s="38">
        <v>1386</v>
      </c>
      <c r="M17" s="38">
        <v>1387</v>
      </c>
      <c r="N17" s="38">
        <v>1386</v>
      </c>
      <c r="O17" s="38">
        <v>1386</v>
      </c>
      <c r="P17" s="38">
        <v>1386</v>
      </c>
      <c r="Q17" s="38">
        <v>1383.01</v>
      </c>
      <c r="R17" s="38">
        <v>1385</v>
      </c>
      <c r="S17" s="38">
        <f t="shared" si="0"/>
        <v>1388.4141666666667</v>
      </c>
      <c r="T17" s="38">
        <v>1389</v>
      </c>
      <c r="U17" s="38">
        <v>1388</v>
      </c>
      <c r="V17" s="38">
        <v>1384</v>
      </c>
      <c r="W17" s="38">
        <v>1386</v>
      </c>
      <c r="X17" s="38">
        <v>1378.97</v>
      </c>
      <c r="Y17" s="38">
        <v>1380</v>
      </c>
      <c r="Z17" s="38">
        <v>1383</v>
      </c>
      <c r="AA17" s="38">
        <v>1384</v>
      </c>
      <c r="AB17" s="38">
        <v>1384</v>
      </c>
      <c r="AC17" s="38">
        <v>1385</v>
      </c>
      <c r="AD17" s="38">
        <v>1383</v>
      </c>
      <c r="AE17" s="38">
        <v>1385</v>
      </c>
      <c r="AF17" s="38">
        <f t="shared" si="1"/>
        <v>1384.1641666666667</v>
      </c>
      <c r="AG17" s="38">
        <v>1389.149</v>
      </c>
      <c r="AH17" s="38">
        <v>1387.485</v>
      </c>
      <c r="AI17" s="38">
        <v>1383.822</v>
      </c>
      <c r="AJ17" s="38">
        <v>1386.396</v>
      </c>
      <c r="AK17" s="38">
        <v>1378.97</v>
      </c>
      <c r="AL17" s="38">
        <v>1380.069</v>
      </c>
      <c r="AM17" s="38">
        <v>1383.267</v>
      </c>
      <c r="AN17" s="38">
        <v>1383.891</v>
      </c>
      <c r="AO17" s="38">
        <v>1384.228</v>
      </c>
      <c r="AP17" s="38">
        <v>1384.564</v>
      </c>
      <c r="AQ17" s="38">
        <v>1382.901</v>
      </c>
      <c r="AR17" s="38">
        <v>1385</v>
      </c>
      <c r="AS17" s="38">
        <f t="shared" si="2"/>
        <v>1384.1451666666665</v>
      </c>
    </row>
    <row r="18" spans="1:45" s="39" customFormat="1" ht="9.75">
      <c r="A18"/>
      <c r="B18"/>
      <c r="C18" s="7" t="s">
        <v>49</v>
      </c>
      <c r="D18" s="48" t="s">
        <v>5</v>
      </c>
      <c r="E18" t="s">
        <v>1</v>
      </c>
      <c r="F18" s="40" t="s">
        <v>58</v>
      </c>
      <c r="G18" s="38">
        <v>8933</v>
      </c>
      <c r="H18" s="38">
        <v>8959</v>
      </c>
      <c r="I18" s="38">
        <v>8970</v>
      </c>
      <c r="J18" s="38">
        <v>9002.96</v>
      </c>
      <c r="K18" s="38">
        <v>9028</v>
      </c>
      <c r="L18" s="38">
        <v>9050</v>
      </c>
      <c r="M18" s="38">
        <v>9078</v>
      </c>
      <c r="N18" s="38">
        <v>9080</v>
      </c>
      <c r="O18" s="38">
        <v>9072</v>
      </c>
      <c r="P18" s="38">
        <v>9064</v>
      </c>
      <c r="Q18" s="38">
        <v>9053.01</v>
      </c>
      <c r="R18" s="38">
        <v>9043</v>
      </c>
      <c r="S18" s="38">
        <f t="shared" si="0"/>
        <v>9027.7475</v>
      </c>
      <c r="T18" s="38">
        <v>9032</v>
      </c>
      <c r="U18" s="38">
        <v>9045</v>
      </c>
      <c r="V18" s="38">
        <v>9042</v>
      </c>
      <c r="W18" s="38">
        <v>9041</v>
      </c>
      <c r="X18" s="38">
        <v>9058.97</v>
      </c>
      <c r="Y18" s="38">
        <v>9054</v>
      </c>
      <c r="Z18" s="38">
        <v>9049</v>
      </c>
      <c r="AA18" s="38">
        <v>9045</v>
      </c>
      <c r="AB18" s="38">
        <v>9032.981</v>
      </c>
      <c r="AC18" s="38">
        <v>9016</v>
      </c>
      <c r="AD18" s="38">
        <v>9003</v>
      </c>
      <c r="AE18" s="38">
        <v>8976.002</v>
      </c>
      <c r="AF18" s="38">
        <f t="shared" si="1"/>
        <v>9032.912750000001</v>
      </c>
      <c r="AG18" s="38">
        <v>8997.732</v>
      </c>
      <c r="AH18" s="38">
        <v>9008.875</v>
      </c>
      <c r="AI18" s="38">
        <v>9004.918</v>
      </c>
      <c r="AJ18" s="38">
        <v>9016.107</v>
      </c>
      <c r="AK18" s="38">
        <v>9031.983</v>
      </c>
      <c r="AL18" s="38">
        <v>9029.771</v>
      </c>
      <c r="AM18" s="38">
        <v>9033.513</v>
      </c>
      <c r="AN18" s="38">
        <v>9027.628</v>
      </c>
      <c r="AO18" s="38">
        <v>9019.834</v>
      </c>
      <c r="AP18" s="38">
        <v>9009.432</v>
      </c>
      <c r="AQ18" s="38">
        <v>8997.331</v>
      </c>
      <c r="AR18" s="38">
        <v>8958.252</v>
      </c>
      <c r="AS18" s="38">
        <f t="shared" si="2"/>
        <v>9011.281333333334</v>
      </c>
    </row>
    <row r="19" spans="1:45" s="39" customFormat="1" ht="9.75">
      <c r="A19"/>
      <c r="B19"/>
      <c r="C19" s="7" t="s">
        <v>48</v>
      </c>
      <c r="D19" s="48" t="s">
        <v>5</v>
      </c>
      <c r="E19" t="s">
        <v>1</v>
      </c>
      <c r="F19" s="43" t="s">
        <v>66</v>
      </c>
      <c r="G19" s="38">
        <v>26</v>
      </c>
      <c r="H19" s="38">
        <v>27</v>
      </c>
      <c r="I19" s="38">
        <v>26</v>
      </c>
      <c r="J19" s="38">
        <v>9</v>
      </c>
      <c r="K19" s="38">
        <v>38.5</v>
      </c>
      <c r="L19" s="38">
        <v>74</v>
      </c>
      <c r="M19" s="38">
        <v>86</v>
      </c>
      <c r="N19" s="38">
        <v>66.5</v>
      </c>
      <c r="O19" s="38">
        <v>33</v>
      </c>
      <c r="P19" s="38">
        <v>31</v>
      </c>
      <c r="Q19" s="38">
        <v>18</v>
      </c>
      <c r="R19" s="38">
        <v>18</v>
      </c>
      <c r="S19" s="38">
        <f t="shared" si="0"/>
        <v>37.75</v>
      </c>
      <c r="T19" s="38">
        <v>25</v>
      </c>
      <c r="U19" s="38">
        <v>26</v>
      </c>
      <c r="V19" s="38">
        <v>25</v>
      </c>
      <c r="W19" s="38">
        <v>8</v>
      </c>
      <c r="X19" s="38">
        <v>40.5</v>
      </c>
      <c r="Y19" s="38">
        <v>73</v>
      </c>
      <c r="Z19" s="38">
        <v>85</v>
      </c>
      <c r="AA19" s="38">
        <v>65.5</v>
      </c>
      <c r="AB19" s="38">
        <v>32</v>
      </c>
      <c r="AC19" s="38">
        <v>30</v>
      </c>
      <c r="AD19" s="38">
        <v>17</v>
      </c>
      <c r="AE19" s="38">
        <v>17</v>
      </c>
      <c r="AF19" s="38">
        <f t="shared" si="1"/>
        <v>37</v>
      </c>
      <c r="AG19" s="38">
        <v>25</v>
      </c>
      <c r="AH19" s="38">
        <v>26</v>
      </c>
      <c r="AI19" s="38">
        <v>25</v>
      </c>
      <c r="AJ19" s="38">
        <v>8</v>
      </c>
      <c r="AK19" s="38">
        <v>31.5</v>
      </c>
      <c r="AL19" s="38">
        <v>65</v>
      </c>
      <c r="AM19" s="38">
        <v>77</v>
      </c>
      <c r="AN19" s="38">
        <v>66.5</v>
      </c>
      <c r="AO19" s="38">
        <v>32</v>
      </c>
      <c r="AP19" s="38">
        <v>30</v>
      </c>
      <c r="AQ19" s="38">
        <v>17</v>
      </c>
      <c r="AR19" s="38">
        <v>17</v>
      </c>
      <c r="AS19" s="38">
        <f t="shared" si="2"/>
        <v>35</v>
      </c>
    </row>
    <row r="20" spans="1:44" s="39" customFormat="1" ht="9.75">
      <c r="A20"/>
      <c r="B20"/>
      <c r="C20" s="7" t="s">
        <v>11</v>
      </c>
      <c r="D20" s="48" t="s">
        <v>5</v>
      </c>
      <c r="E20" t="s">
        <v>1</v>
      </c>
      <c r="F20" s="43" t="s">
        <v>67</v>
      </c>
      <c r="G20" s="38">
        <v>449.905</v>
      </c>
      <c r="H20" s="38">
        <v>465.515</v>
      </c>
      <c r="I20" s="38">
        <v>595.239</v>
      </c>
      <c r="J20" s="38">
        <v>1554.229</v>
      </c>
      <c r="K20" s="38">
        <v>650.081</v>
      </c>
      <c r="L20" s="38">
        <v>498.805</v>
      </c>
      <c r="M20" s="38">
        <v>520.838</v>
      </c>
      <c r="N20" s="38">
        <v>536.822</v>
      </c>
      <c r="O20" s="38">
        <v>512.174</v>
      </c>
      <c r="P20" s="38">
        <v>492.518</v>
      </c>
      <c r="Q20" s="38">
        <v>478.852</v>
      </c>
      <c r="R20" s="38">
        <v>446.529</v>
      </c>
      <c r="S20" s="38"/>
      <c r="T20" s="38">
        <v>423.176</v>
      </c>
      <c r="U20" s="38">
        <v>425.169</v>
      </c>
      <c r="V20" s="38">
        <v>571.19</v>
      </c>
      <c r="W20" s="38">
        <v>1194.697</v>
      </c>
      <c r="X20" s="38">
        <v>558.648</v>
      </c>
      <c r="Y20" s="38">
        <v>475.814</v>
      </c>
      <c r="Z20" s="38">
        <v>496.908</v>
      </c>
      <c r="AA20" s="38">
        <v>514.405</v>
      </c>
      <c r="AB20" s="38">
        <v>638.632</v>
      </c>
      <c r="AC20" s="38">
        <v>1155.966</v>
      </c>
      <c r="AD20" s="38">
        <v>450.435</v>
      </c>
      <c r="AE20" s="38">
        <v>424.411</v>
      </c>
      <c r="AF20" s="38"/>
      <c r="AG20" s="38">
        <v>77.038</v>
      </c>
      <c r="AH20" s="38">
        <v>64.038</v>
      </c>
      <c r="AI20" s="38">
        <v>61.178</v>
      </c>
      <c r="AJ20" s="38">
        <v>67.338</v>
      </c>
      <c r="AK20" s="38">
        <v>66.938</v>
      </c>
      <c r="AL20" s="38">
        <v>68.532</v>
      </c>
      <c r="AM20" s="38">
        <v>75.057</v>
      </c>
      <c r="AN20" s="38">
        <v>75.687</v>
      </c>
      <c r="AO20" s="38">
        <v>270.932</v>
      </c>
      <c r="AP20" s="38">
        <v>385.9</v>
      </c>
      <c r="AQ20" s="38">
        <v>64.432</v>
      </c>
      <c r="AR20" s="38">
        <v>71.732</v>
      </c>
    </row>
    <row r="21" spans="1:44" s="39" customFormat="1" ht="9.75">
      <c r="A21"/>
      <c r="B21"/>
      <c r="C21" s="7" t="s">
        <v>12</v>
      </c>
      <c r="D21" s="48" t="s">
        <v>5</v>
      </c>
      <c r="E21" t="s">
        <v>1</v>
      </c>
      <c r="F21" s="43" t="s">
        <v>68</v>
      </c>
      <c r="G21" s="38">
        <v>35449.8</v>
      </c>
      <c r="H21" s="38">
        <v>35447.8</v>
      </c>
      <c r="I21" s="38">
        <v>35945.21</v>
      </c>
      <c r="J21" s="38">
        <v>5453.8</v>
      </c>
      <c r="K21" s="38">
        <v>5704.51</v>
      </c>
      <c r="L21" s="38">
        <v>5703.51</v>
      </c>
      <c r="M21" s="38">
        <v>5445.8</v>
      </c>
      <c r="N21" s="38">
        <v>5959.21</v>
      </c>
      <c r="O21" s="38">
        <v>5702.51</v>
      </c>
      <c r="P21" s="38">
        <v>5445.8</v>
      </c>
      <c r="Q21" s="38">
        <v>35702.51</v>
      </c>
      <c r="R21" s="38">
        <v>35698.54</v>
      </c>
      <c r="S21" s="38"/>
      <c r="T21" s="38">
        <v>35936.08</v>
      </c>
      <c r="U21" s="38">
        <v>35398.62</v>
      </c>
      <c r="V21" s="38">
        <v>36206.31</v>
      </c>
      <c r="W21" s="38">
        <v>5398.62</v>
      </c>
      <c r="X21" s="38">
        <v>6206.31</v>
      </c>
      <c r="Y21" s="38">
        <v>5937.08</v>
      </c>
      <c r="Z21" s="38">
        <v>5666.85</v>
      </c>
      <c r="AA21" s="38">
        <v>6205.31</v>
      </c>
      <c r="AB21" s="38">
        <v>5666.85</v>
      </c>
      <c r="AC21" s="38">
        <v>5936.08</v>
      </c>
      <c r="AD21" s="38">
        <v>35936.08</v>
      </c>
      <c r="AE21" s="38">
        <v>35665.81</v>
      </c>
      <c r="AF21" s="38"/>
      <c r="AG21" s="38">
        <v>3</v>
      </c>
      <c r="AH21" s="38">
        <v>3</v>
      </c>
      <c r="AI21" s="38">
        <v>3</v>
      </c>
      <c r="AJ21" s="38">
        <v>3</v>
      </c>
      <c r="AK21" s="38">
        <v>3</v>
      </c>
      <c r="AL21" s="38">
        <v>3</v>
      </c>
      <c r="AM21" s="38">
        <v>3</v>
      </c>
      <c r="AN21" s="38">
        <v>3</v>
      </c>
      <c r="AO21" s="38">
        <v>3</v>
      </c>
      <c r="AP21" s="38">
        <v>3</v>
      </c>
      <c r="AQ21" s="38">
        <v>3</v>
      </c>
      <c r="AR21" s="38">
        <v>3</v>
      </c>
    </row>
    <row r="22" spans="1:44" s="39" customFormat="1" ht="9.75">
      <c r="A22"/>
      <c r="B22"/>
      <c r="C22" s="7" t="s">
        <v>14</v>
      </c>
      <c r="D22" s="48" t="s">
        <v>5</v>
      </c>
      <c r="E22" t="s">
        <v>1</v>
      </c>
      <c r="F22" s="40" t="s">
        <v>59</v>
      </c>
      <c r="G22" s="38">
        <v>35925.705</v>
      </c>
      <c r="H22" s="38">
        <v>35940.315</v>
      </c>
      <c r="I22" s="38">
        <v>36566.449</v>
      </c>
      <c r="J22" s="38">
        <v>7017.029</v>
      </c>
      <c r="K22" s="38">
        <v>6393.091</v>
      </c>
      <c r="L22" s="38">
        <v>6276.315</v>
      </c>
      <c r="M22" s="38">
        <v>6052.638</v>
      </c>
      <c r="N22" s="38">
        <v>6562.532</v>
      </c>
      <c r="O22" s="38">
        <v>6247.684</v>
      </c>
      <c r="P22" s="38">
        <v>5969.318</v>
      </c>
      <c r="Q22" s="38">
        <v>36199.362</v>
      </c>
      <c r="R22" s="38">
        <v>36163.069</v>
      </c>
      <c r="S22" s="38"/>
      <c r="T22" s="38">
        <v>36384.256</v>
      </c>
      <c r="U22" s="38">
        <v>35849.789</v>
      </c>
      <c r="V22" s="38">
        <v>36802.5</v>
      </c>
      <c r="W22" s="38">
        <v>6601.317</v>
      </c>
      <c r="X22" s="38">
        <v>6805.458</v>
      </c>
      <c r="Y22" s="38">
        <v>6485.894</v>
      </c>
      <c r="Z22" s="38">
        <v>6248.758</v>
      </c>
      <c r="AA22" s="38">
        <v>6785.215</v>
      </c>
      <c r="AB22" s="38">
        <v>6337.482</v>
      </c>
      <c r="AC22" s="38">
        <v>7122.046</v>
      </c>
      <c r="AD22" s="38">
        <v>36403.515</v>
      </c>
      <c r="AE22" s="38">
        <v>36107.221</v>
      </c>
      <c r="AF22" s="38"/>
      <c r="AG22" s="38">
        <v>105.038</v>
      </c>
      <c r="AH22" s="38">
        <v>93.038</v>
      </c>
      <c r="AI22" s="38">
        <v>89.178</v>
      </c>
      <c r="AJ22" s="38">
        <v>78.338</v>
      </c>
      <c r="AK22" s="38">
        <v>101.438</v>
      </c>
      <c r="AL22" s="38">
        <v>136.532</v>
      </c>
      <c r="AM22" s="38">
        <v>155.057</v>
      </c>
      <c r="AN22" s="38">
        <v>145.187</v>
      </c>
      <c r="AO22" s="38">
        <v>305.932</v>
      </c>
      <c r="AP22" s="38">
        <v>418.9</v>
      </c>
      <c r="AQ22" s="38">
        <v>84.432</v>
      </c>
      <c r="AR22" s="38">
        <v>91.732</v>
      </c>
    </row>
    <row r="23" spans="1:44" s="39" customFormat="1" ht="9.75">
      <c r="A23"/>
      <c r="B23"/>
      <c r="C23" s="7" t="s">
        <v>15</v>
      </c>
      <c r="D23" s="48" t="s">
        <v>5</v>
      </c>
      <c r="E23" t="s">
        <v>1</v>
      </c>
      <c r="F23" s="41" t="s">
        <v>51</v>
      </c>
      <c r="G23" s="38">
        <v>44858.705</v>
      </c>
      <c r="H23" s="38">
        <v>44899.315</v>
      </c>
      <c r="I23" s="38">
        <v>45536.449</v>
      </c>
      <c r="J23" s="38">
        <v>16019.989</v>
      </c>
      <c r="K23" s="38">
        <v>15421.091</v>
      </c>
      <c r="L23" s="38">
        <v>15326.315</v>
      </c>
      <c r="M23" s="38">
        <v>15130.638</v>
      </c>
      <c r="N23" s="38">
        <v>15642.532</v>
      </c>
      <c r="O23" s="38">
        <v>15319.684</v>
      </c>
      <c r="P23" s="38">
        <v>15033.318</v>
      </c>
      <c r="Q23" s="38">
        <v>45252.372</v>
      </c>
      <c r="R23" s="38">
        <v>45206.069</v>
      </c>
      <c r="S23" s="38"/>
      <c r="T23" s="38">
        <v>45416.256</v>
      </c>
      <c r="U23" s="38">
        <v>44894.789</v>
      </c>
      <c r="V23" s="38">
        <v>45844.5</v>
      </c>
      <c r="W23" s="38">
        <v>15642.317</v>
      </c>
      <c r="X23" s="38">
        <v>15864.428</v>
      </c>
      <c r="Y23" s="38">
        <v>15539.894</v>
      </c>
      <c r="Z23" s="38">
        <v>15297.758</v>
      </c>
      <c r="AA23" s="38">
        <v>15830.215</v>
      </c>
      <c r="AB23" s="38">
        <v>15370.463</v>
      </c>
      <c r="AC23" s="38">
        <v>16138.046</v>
      </c>
      <c r="AD23" s="38">
        <v>45406.515</v>
      </c>
      <c r="AE23" s="38">
        <v>45083.223</v>
      </c>
      <c r="AF23" s="38"/>
      <c r="AG23" s="38">
        <v>9102.77</v>
      </c>
      <c r="AH23" s="38">
        <v>9101.913</v>
      </c>
      <c r="AI23" s="38">
        <v>9094.096</v>
      </c>
      <c r="AJ23" s="38">
        <v>9094.445</v>
      </c>
      <c r="AK23" s="38">
        <v>9133.421</v>
      </c>
      <c r="AL23" s="38">
        <v>9166.303</v>
      </c>
      <c r="AM23" s="38">
        <v>9188.57</v>
      </c>
      <c r="AN23" s="38">
        <v>9172.815</v>
      </c>
      <c r="AO23" s="38">
        <v>9325.766</v>
      </c>
      <c r="AP23" s="38">
        <v>9428.332</v>
      </c>
      <c r="AQ23" s="38">
        <v>9081.763</v>
      </c>
      <c r="AR23" s="38">
        <v>9049.984</v>
      </c>
    </row>
    <row r="24" spans="3:44" ht="9.75">
      <c r="C24" s="7" t="s">
        <v>16</v>
      </c>
      <c r="D24" s="48" t="s">
        <v>5</v>
      </c>
      <c r="E24" t="s">
        <v>1</v>
      </c>
      <c r="F24" s="50" t="s">
        <v>108</v>
      </c>
      <c r="G24" s="51">
        <f>G18+G19</f>
        <v>8959</v>
      </c>
      <c r="H24" s="51">
        <f aca="true" t="shared" si="3" ref="H24:R24">H18+H19</f>
        <v>8986</v>
      </c>
      <c r="I24" s="51">
        <f t="shared" si="3"/>
        <v>8996</v>
      </c>
      <c r="J24" s="51">
        <f t="shared" si="3"/>
        <v>9011.96</v>
      </c>
      <c r="K24" s="51">
        <f t="shared" si="3"/>
        <v>9066.5</v>
      </c>
      <c r="L24" s="51">
        <f t="shared" si="3"/>
        <v>9124</v>
      </c>
      <c r="M24" s="51">
        <f t="shared" si="3"/>
        <v>9164</v>
      </c>
      <c r="N24" s="51">
        <f t="shared" si="3"/>
        <v>9146.5</v>
      </c>
      <c r="O24" s="51">
        <f t="shared" si="3"/>
        <v>9105</v>
      </c>
      <c r="P24" s="51">
        <f t="shared" si="3"/>
        <v>9095</v>
      </c>
      <c r="Q24" s="51">
        <f t="shared" si="3"/>
        <v>9071.01</v>
      </c>
      <c r="R24" s="51">
        <f t="shared" si="3"/>
        <v>9061</v>
      </c>
      <c r="S24" s="38" t="s">
        <v>1</v>
      </c>
      <c r="T24" s="51">
        <f>T18+T19</f>
        <v>9057</v>
      </c>
      <c r="U24" s="51">
        <f aca="true" t="shared" si="4" ref="U24:AE24">U18+U19</f>
        <v>9071</v>
      </c>
      <c r="V24" s="51">
        <f t="shared" si="4"/>
        <v>9067</v>
      </c>
      <c r="W24" s="51">
        <f t="shared" si="4"/>
        <v>9049</v>
      </c>
      <c r="X24" s="51">
        <f t="shared" si="4"/>
        <v>9099.47</v>
      </c>
      <c r="Y24" s="51">
        <f t="shared" si="4"/>
        <v>9127</v>
      </c>
      <c r="Z24" s="51">
        <f t="shared" si="4"/>
        <v>9134</v>
      </c>
      <c r="AA24" s="51">
        <f t="shared" si="4"/>
        <v>9110.5</v>
      </c>
      <c r="AB24" s="51">
        <f t="shared" si="4"/>
        <v>9064.981</v>
      </c>
      <c r="AC24" s="51">
        <f t="shared" si="4"/>
        <v>9046</v>
      </c>
      <c r="AD24" s="51">
        <f t="shared" si="4"/>
        <v>9020</v>
      </c>
      <c r="AE24" s="51">
        <f t="shared" si="4"/>
        <v>8993.002</v>
      </c>
      <c r="AF24" s="51"/>
      <c r="AG24" s="51">
        <f>AG18+AG19</f>
        <v>9022.732</v>
      </c>
      <c r="AH24" s="51">
        <f aca="true" t="shared" si="5" ref="AH24:AR24">AH18+AH19</f>
        <v>9034.875</v>
      </c>
      <c r="AI24" s="51">
        <f t="shared" si="5"/>
        <v>9029.918</v>
      </c>
      <c r="AJ24" s="51">
        <f t="shared" si="5"/>
        <v>9024.107</v>
      </c>
      <c r="AK24" s="51">
        <f t="shared" si="5"/>
        <v>9063.483</v>
      </c>
      <c r="AL24" s="51">
        <f t="shared" si="5"/>
        <v>9094.771</v>
      </c>
      <c r="AM24" s="51">
        <f t="shared" si="5"/>
        <v>9110.513</v>
      </c>
      <c r="AN24" s="51">
        <f t="shared" si="5"/>
        <v>9094.128</v>
      </c>
      <c r="AO24" s="51">
        <f t="shared" si="5"/>
        <v>9051.834</v>
      </c>
      <c r="AP24" s="51">
        <f t="shared" si="5"/>
        <v>9039.432</v>
      </c>
      <c r="AQ24" s="51">
        <f t="shared" si="5"/>
        <v>9014.331</v>
      </c>
      <c r="AR24" s="51">
        <f t="shared" si="5"/>
        <v>8975.252</v>
      </c>
    </row>
    <row r="25" spans="3:44" ht="9.75">
      <c r="C25" s="7" t="s">
        <v>17</v>
      </c>
      <c r="D25" s="48" t="s">
        <v>5</v>
      </c>
      <c r="E25" t="s">
        <v>1</v>
      </c>
      <c r="Q25" s="58" t="s">
        <v>116</v>
      </c>
      <c r="R25" s="51">
        <f>AVERAGE(G24:R24)</f>
        <v>9065.4975</v>
      </c>
      <c r="S25" s="51"/>
      <c r="AE25" s="51">
        <f>AVERAGE(T24:AE24)</f>
        <v>9069.912750000001</v>
      </c>
      <c r="AF25" s="51"/>
      <c r="AR25" s="51">
        <f>AVERAGE(AG24:AR24)</f>
        <v>9046.281333333334</v>
      </c>
    </row>
    <row r="26" spans="3:44" ht="9.75">
      <c r="C26" s="7" t="s">
        <v>18</v>
      </c>
      <c r="D26" s="48" t="s">
        <v>5</v>
      </c>
      <c r="E26" t="s">
        <v>1</v>
      </c>
      <c r="Q26" t="s">
        <v>109</v>
      </c>
      <c r="R26" s="52">
        <v>21</v>
      </c>
      <c r="S26" s="57"/>
      <c r="AD26" t="s">
        <v>109</v>
      </c>
      <c r="AE26" s="52">
        <v>21</v>
      </c>
      <c r="AF26" s="57"/>
      <c r="AQ26" t="s">
        <v>109</v>
      </c>
      <c r="AR26" s="52">
        <v>21</v>
      </c>
    </row>
    <row r="27" spans="3:44" ht="9.75">
      <c r="C27" s="7" t="s">
        <v>19</v>
      </c>
      <c r="D27" s="48" t="s">
        <v>5</v>
      </c>
      <c r="E27" t="s">
        <v>1</v>
      </c>
      <c r="F27" t="s">
        <v>120</v>
      </c>
      <c r="R27" s="53">
        <f>+R25+R26</f>
        <v>9086.4975</v>
      </c>
      <c r="S27" s="53"/>
      <c r="AE27" s="53">
        <f>+AE25+AE26</f>
        <v>9090.912750000001</v>
      </c>
      <c r="AF27" s="53"/>
      <c r="AR27" s="53">
        <f>+AR25+AR26</f>
        <v>9067.281333333334</v>
      </c>
    </row>
    <row r="28" spans="3:6" ht="10.5" thickBot="1">
      <c r="C28" s="7" t="s">
        <v>20</v>
      </c>
      <c r="D28" s="48" t="s">
        <v>5</v>
      </c>
      <c r="E28" t="s">
        <v>1</v>
      </c>
      <c r="F28" s="55" t="s">
        <v>112</v>
      </c>
    </row>
    <row r="29" spans="3:45" ht="9.75">
      <c r="C29" s="7" t="s">
        <v>50</v>
      </c>
      <c r="D29" s="48" t="s">
        <v>5</v>
      </c>
      <c r="E29" t="s">
        <v>1</v>
      </c>
      <c r="F29" t="s">
        <v>119</v>
      </c>
      <c r="R29" s="58" t="s">
        <v>117</v>
      </c>
      <c r="S29" s="59" t="s">
        <v>118</v>
      </c>
      <c r="AE29" s="58" t="s">
        <v>117</v>
      </c>
      <c r="AF29" s="59" t="s">
        <v>118</v>
      </c>
      <c r="AR29" s="58" t="s">
        <v>117</v>
      </c>
      <c r="AS29" s="59" t="s">
        <v>118</v>
      </c>
    </row>
    <row r="30" spans="3:45" ht="9.75">
      <c r="C30" s="7"/>
      <c r="D30" s="48"/>
      <c r="P30" t="s">
        <v>113</v>
      </c>
      <c r="Q30" s="51">
        <f>+S12+S13+R26</f>
        <v>4622.333333333333</v>
      </c>
      <c r="R30" s="51">
        <f>+S19*0.157</f>
        <v>5.92675</v>
      </c>
      <c r="S30" s="60">
        <f>+Q30+R30</f>
        <v>4628.260083333333</v>
      </c>
      <c r="AC30" t="s">
        <v>113</v>
      </c>
      <c r="AD30" s="51">
        <f>+AF12+AF13+AE26</f>
        <v>4652.165083333333</v>
      </c>
      <c r="AE30" s="51">
        <f>+AF19*0.157</f>
        <v>5.809</v>
      </c>
      <c r="AF30" s="60">
        <f>+AD30+AE30</f>
        <v>4657.9740833333335</v>
      </c>
      <c r="AP30" t="s">
        <v>113</v>
      </c>
      <c r="AQ30" s="51">
        <f>+AS12+AS13+AR26</f>
        <v>4636.724249999999</v>
      </c>
      <c r="AR30" s="51">
        <f>+AS19*0.157</f>
        <v>5.495</v>
      </c>
      <c r="AS30" s="60">
        <f>+AQ30+AR30</f>
        <v>4642.219249999999</v>
      </c>
    </row>
    <row r="31" spans="3:45" ht="9.75">
      <c r="C31" s="7" t="s">
        <v>21</v>
      </c>
      <c r="D31" s="48" t="s">
        <v>5</v>
      </c>
      <c r="E31" t="s">
        <v>1</v>
      </c>
      <c r="P31" t="s">
        <v>114</v>
      </c>
      <c r="Q31" s="51">
        <f>+S14+S15</f>
        <v>1459.75</v>
      </c>
      <c r="R31" s="51">
        <f>+S19*0.356</f>
        <v>13.439</v>
      </c>
      <c r="S31" s="60">
        <f>+Q31+R31</f>
        <v>1473.189</v>
      </c>
      <c r="AC31" t="s">
        <v>114</v>
      </c>
      <c r="AD31" s="51">
        <f>+AF14+AF15</f>
        <v>1447.5001666666667</v>
      </c>
      <c r="AE31" s="51">
        <f>+AF19*0.356</f>
        <v>13.171999999999999</v>
      </c>
      <c r="AF31" s="60">
        <f>+AD31+AE31</f>
        <v>1460.6721666666667</v>
      </c>
      <c r="AP31" t="s">
        <v>114</v>
      </c>
      <c r="AQ31" s="51">
        <f>+AS14+AS15</f>
        <v>1419.3285833333334</v>
      </c>
      <c r="AR31" s="51">
        <f>+AS19*0.356</f>
        <v>12.459999999999999</v>
      </c>
      <c r="AS31" s="60">
        <f>+AQ31+AR31</f>
        <v>1431.7885833333335</v>
      </c>
    </row>
    <row r="32" spans="3:45" ht="9.75">
      <c r="C32" s="7" t="s">
        <v>22</v>
      </c>
      <c r="D32" s="48" t="s">
        <v>5</v>
      </c>
      <c r="E32" t="s">
        <v>1</v>
      </c>
      <c r="P32" t="s">
        <v>115</v>
      </c>
      <c r="Q32" s="51">
        <f>+S16+S17</f>
        <v>2966.6641666666665</v>
      </c>
      <c r="R32" s="51">
        <f>+S19*0.487</f>
        <v>18.384249999999998</v>
      </c>
      <c r="S32" s="60">
        <f>+Q32+R32</f>
        <v>2985.0484166666665</v>
      </c>
      <c r="AC32" t="s">
        <v>115</v>
      </c>
      <c r="AD32" s="51">
        <f>+AF16+AF17</f>
        <v>2954.2475</v>
      </c>
      <c r="AE32" s="51">
        <f>+AF19*0.487</f>
        <v>18.019</v>
      </c>
      <c r="AF32" s="60">
        <f>+AD32+AE32</f>
        <v>2972.2664999999997</v>
      </c>
      <c r="AP32" t="s">
        <v>115</v>
      </c>
      <c r="AQ32" s="51">
        <f>+AS16+AS17</f>
        <v>2976.2284999999997</v>
      </c>
      <c r="AR32" s="51">
        <f>+AS19*0.487</f>
        <v>17.044999999999998</v>
      </c>
      <c r="AS32" s="60">
        <f>+AQ32+AR32</f>
        <v>2993.2735</v>
      </c>
    </row>
    <row r="33" spans="3:45" ht="9.75">
      <c r="C33" s="7" t="s">
        <v>23</v>
      </c>
      <c r="D33" s="48" t="s">
        <v>5</v>
      </c>
      <c r="E33" t="s">
        <v>1</v>
      </c>
      <c r="S33" s="61"/>
      <c r="AF33" s="61"/>
      <c r="AS33" s="61"/>
    </row>
    <row r="34" spans="3:45" ht="10.5" thickBot="1">
      <c r="C34" s="7" t="s">
        <v>24</v>
      </c>
      <c r="D34" s="48" t="s">
        <v>5</v>
      </c>
      <c r="E34" t="s">
        <v>1</v>
      </c>
      <c r="Q34" s="51">
        <f>+Q30+Q31+Q32</f>
        <v>9048.7475</v>
      </c>
      <c r="R34" s="51">
        <f>+R30+R31+R32</f>
        <v>37.75</v>
      </c>
      <c r="S34" s="62">
        <f>+S30+S31+S32</f>
        <v>9086.4975</v>
      </c>
      <c r="AD34" s="51">
        <f>+AD30+AD31+AD32</f>
        <v>9053.91275</v>
      </c>
      <c r="AE34" s="51">
        <f>+AE30+AE31+AE32</f>
        <v>37</v>
      </c>
      <c r="AF34" s="62">
        <f>+AF30+AF31+AF32</f>
        <v>9090.91275</v>
      </c>
      <c r="AQ34" s="51">
        <f>+AQ30+AQ31+AQ32</f>
        <v>9032.281333333332</v>
      </c>
      <c r="AR34" s="51">
        <f>+AR30+AR31+AR32</f>
        <v>35</v>
      </c>
      <c r="AS34" s="62">
        <f>+AS30+AS31+AS32</f>
        <v>9067.281333333332</v>
      </c>
    </row>
    <row r="35" spans="3:5" ht="9.75">
      <c r="C35" s="7" t="s">
        <v>25</v>
      </c>
      <c r="D35" s="48" t="s">
        <v>5</v>
      </c>
      <c r="E35" t="s">
        <v>1</v>
      </c>
    </row>
    <row r="36" spans="3:4" ht="9.75">
      <c r="C36" s="7" t="s">
        <v>29</v>
      </c>
      <c r="D36" s="48" t="s">
        <v>5</v>
      </c>
    </row>
    <row r="37" spans="3:4" ht="9.75">
      <c r="C37" s="7" t="s">
        <v>26</v>
      </c>
      <c r="D37" s="48" t="s">
        <v>5</v>
      </c>
    </row>
    <row r="38" spans="3:4" ht="9.75">
      <c r="C38" s="8" t="s">
        <v>27</v>
      </c>
      <c r="D38" s="49" t="s">
        <v>5</v>
      </c>
    </row>
  </sheetData>
  <sheetProtection/>
  <mergeCells count="1">
    <mergeCell ref="C9:D9"/>
  </mergeCells>
  <printOptions/>
  <pageMargins left="0.75" right="0.75" top="1" bottom="1" header="0.5" footer="0.5"/>
  <pageSetup fitToWidth="3" horizontalDpi="600" verticalDpi="600" orientation="landscape" paperSize="9" scale="90" r:id="rId2"/>
  <colBreaks count="2" manualBreakCount="2">
    <brk id="19" min="6" max="33" man="1"/>
    <brk id="32" min="6" max="33" man="1"/>
  </colBreaks>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F40"/>
  <sheetViews>
    <sheetView tabSelected="1" zoomScalePageLayoutView="0" workbookViewId="0" topLeftCell="A1">
      <selection activeCell="B2" sqref="B1:B2"/>
    </sheetView>
  </sheetViews>
  <sheetFormatPr defaultColWidth="9.33203125" defaultRowHeight="11.25"/>
  <cols>
    <col min="1" max="1" width="2.83203125" style="18" customWidth="1"/>
    <col min="2" max="2" width="19" style="19" customWidth="1"/>
    <col min="3" max="3" width="31.66015625" style="18" customWidth="1"/>
    <col min="4" max="4" width="25.33203125" style="18" customWidth="1"/>
    <col min="5" max="5" width="67.5" style="18" customWidth="1"/>
    <col min="6" max="6" width="7.5" style="17" bestFit="1" customWidth="1"/>
    <col min="7" max="16384" width="9.33203125" style="18" customWidth="1"/>
  </cols>
  <sheetData>
    <row r="1" ht="12.75">
      <c r="B1" s="74" t="s">
        <v>123</v>
      </c>
    </row>
    <row r="2" ht="12.75">
      <c r="B2" s="74" t="s">
        <v>122</v>
      </c>
    </row>
    <row r="4" spans="1:6" s="11" customFormat="1" ht="19.5" customHeight="1">
      <c r="A4" s="28"/>
      <c r="B4" s="9" t="s">
        <v>30</v>
      </c>
      <c r="C4" s="10"/>
      <c r="F4" s="12"/>
    </row>
    <row r="5" spans="2:5" ht="20.25" customHeight="1">
      <c r="B5" s="13" t="s">
        <v>31</v>
      </c>
      <c r="C5" s="14" t="s">
        <v>3</v>
      </c>
      <c r="D5" s="15"/>
      <c r="E5" s="16"/>
    </row>
    <row r="6" spans="3:4" ht="14.25" customHeight="1">
      <c r="C6" s="19"/>
      <c r="D6" s="20"/>
    </row>
    <row r="7" spans="2:5" ht="14.25" customHeight="1">
      <c r="B7" s="21" t="s">
        <v>32</v>
      </c>
      <c r="C7" s="65" t="s">
        <v>54</v>
      </c>
      <c r="D7" s="65"/>
      <c r="E7" s="66"/>
    </row>
    <row r="8" spans="2:5" ht="14.25" customHeight="1">
      <c r="B8" s="22"/>
      <c r="C8" s="67"/>
      <c r="D8" s="67"/>
      <c r="E8" s="68"/>
    </row>
    <row r="9" spans="2:5" ht="112.5" customHeight="1">
      <c r="B9" s="23"/>
      <c r="C9" s="69"/>
      <c r="D9" s="69"/>
      <c r="E9" s="70"/>
    </row>
    <row r="10" spans="2:5" ht="19.5" customHeight="1">
      <c r="B10" s="24"/>
      <c r="C10" s="71"/>
      <c r="D10" s="71"/>
      <c r="E10" s="71"/>
    </row>
    <row r="11" spans="2:5" ht="69.75" customHeight="1">
      <c r="B11" s="25" t="s">
        <v>33</v>
      </c>
      <c r="C11" s="72" t="s">
        <v>53</v>
      </c>
      <c r="D11" s="72"/>
      <c r="E11" s="73"/>
    </row>
    <row r="13" spans="2:5" ht="12.75">
      <c r="B13" s="21"/>
      <c r="C13" s="31" t="s">
        <v>34</v>
      </c>
      <c r="D13" s="32"/>
      <c r="E13" s="33"/>
    </row>
    <row r="14" spans="2:5" ht="12.75">
      <c r="B14" s="30"/>
      <c r="C14" s="26" t="s">
        <v>45</v>
      </c>
      <c r="D14" s="27" t="s">
        <v>106</v>
      </c>
      <c r="E14" s="34"/>
    </row>
    <row r="15" spans="2:5" ht="12.75">
      <c r="B15" s="30"/>
      <c r="C15" s="26" t="s">
        <v>45</v>
      </c>
      <c r="D15" s="27" t="s">
        <v>107</v>
      </c>
      <c r="E15" s="34"/>
    </row>
    <row r="16" spans="2:5" ht="12.75">
      <c r="B16" s="30"/>
      <c r="C16" s="26" t="s">
        <v>46</v>
      </c>
      <c r="D16" s="27" t="s">
        <v>106</v>
      </c>
      <c r="E16" s="34"/>
    </row>
    <row r="17" spans="2:5" ht="12.75">
      <c r="B17" s="30"/>
      <c r="C17" s="26" t="s">
        <v>46</v>
      </c>
      <c r="D17" s="27" t="s">
        <v>107</v>
      </c>
      <c r="E17" s="34"/>
    </row>
    <row r="18" spans="2:5" ht="12.75">
      <c r="B18" s="30"/>
      <c r="C18" s="26" t="s">
        <v>35</v>
      </c>
      <c r="D18" s="27" t="s">
        <v>36</v>
      </c>
      <c r="E18" s="34"/>
    </row>
    <row r="19" spans="2:5" ht="12.75">
      <c r="B19" s="30"/>
      <c r="C19" s="26" t="s">
        <v>35</v>
      </c>
      <c r="D19" s="27" t="s">
        <v>37</v>
      </c>
      <c r="E19" s="34"/>
    </row>
    <row r="20" spans="2:6" ht="12.75">
      <c r="B20" s="30"/>
      <c r="C20" s="26" t="s">
        <v>38</v>
      </c>
      <c r="D20" s="27" t="s">
        <v>55</v>
      </c>
      <c r="E20" s="34"/>
      <c r="F20" s="18"/>
    </row>
    <row r="21" spans="2:5" ht="12.75">
      <c r="B21" s="30"/>
      <c r="C21" s="26" t="s">
        <v>38</v>
      </c>
      <c r="D21" s="27" t="s">
        <v>56</v>
      </c>
      <c r="E21" s="34"/>
    </row>
    <row r="22" spans="2:5" ht="12.75">
      <c r="B22" s="30"/>
      <c r="C22" s="26" t="s">
        <v>47</v>
      </c>
      <c r="D22" s="27" t="s">
        <v>51</v>
      </c>
      <c r="E22" s="34"/>
    </row>
    <row r="23" spans="2:5" ht="12.75">
      <c r="B23" s="30"/>
      <c r="C23" s="26" t="s">
        <v>47</v>
      </c>
      <c r="D23" s="27" t="s">
        <v>52</v>
      </c>
      <c r="E23" s="34"/>
    </row>
    <row r="24" spans="2:5" ht="12.75">
      <c r="B24" s="30"/>
      <c r="C24" s="26" t="s">
        <v>27</v>
      </c>
      <c r="D24" s="27" t="s">
        <v>39</v>
      </c>
      <c r="E24" s="34"/>
    </row>
    <row r="25" spans="2:5" ht="12.75">
      <c r="B25" s="30"/>
      <c r="C25" s="26" t="s">
        <v>27</v>
      </c>
      <c r="D25" s="27" t="s">
        <v>40</v>
      </c>
      <c r="E25" s="34"/>
    </row>
    <row r="26" spans="2:5" ht="12.75">
      <c r="B26" s="30"/>
      <c r="C26" s="26" t="s">
        <v>41</v>
      </c>
      <c r="D26" s="27" t="s">
        <v>42</v>
      </c>
      <c r="E26" s="34"/>
    </row>
    <row r="27" spans="2:5" ht="12.75">
      <c r="B27" s="30"/>
      <c r="C27" s="26" t="s">
        <v>43</v>
      </c>
      <c r="D27" s="27" t="s">
        <v>44</v>
      </c>
      <c r="E27" s="34"/>
    </row>
    <row r="28" spans="2:5" ht="12.75">
      <c r="B28" s="30"/>
      <c r="C28" s="26" t="s">
        <v>21</v>
      </c>
      <c r="D28" s="27" t="s">
        <v>51</v>
      </c>
      <c r="E28" s="34"/>
    </row>
    <row r="29" spans="2:5" ht="12.75">
      <c r="B29" s="30"/>
      <c r="C29" s="26" t="s">
        <v>57</v>
      </c>
      <c r="D29" s="27" t="s">
        <v>42</v>
      </c>
      <c r="E29" s="34"/>
    </row>
    <row r="30" spans="2:5" ht="12.75">
      <c r="B30" s="30"/>
      <c r="C30"/>
      <c r="D30"/>
      <c r="E30" s="34"/>
    </row>
    <row r="31" spans="2:5" ht="12.75">
      <c r="B31" s="30"/>
      <c r="C31"/>
      <c r="D31"/>
      <c r="E31" s="34"/>
    </row>
    <row r="32" spans="2:5" ht="12.75">
      <c r="B32" s="22"/>
      <c r="C32" s="1"/>
      <c r="D32" s="1"/>
      <c r="E32" s="34"/>
    </row>
    <row r="33" spans="2:5" ht="12.75">
      <c r="B33" s="23"/>
      <c r="C33" s="29"/>
      <c r="D33" s="29"/>
      <c r="E33" s="35"/>
    </row>
    <row r="34" spans="3:4" ht="12.75">
      <c r="C34"/>
      <c r="D34"/>
    </row>
    <row r="35" spans="3:4" ht="12.75">
      <c r="C35"/>
      <c r="D35"/>
    </row>
    <row r="36" spans="3:4" ht="12.75">
      <c r="C36"/>
      <c r="D36"/>
    </row>
    <row r="37" spans="3:4" ht="12.75">
      <c r="C37"/>
      <c r="D37"/>
    </row>
    <row r="38" spans="3:4" ht="409.5">
      <c r="C38"/>
      <c r="D38"/>
    </row>
    <row r="39" spans="3:4" ht="409.5">
      <c r="C39"/>
      <c r="D39"/>
    </row>
    <row r="40" spans="3:4" ht="12.75">
      <c r="C40"/>
      <c r="D40"/>
    </row>
  </sheetData>
  <sheetProtection/>
  <mergeCells count="3">
    <mergeCell ref="C7:E9"/>
    <mergeCell ref="C10:E10"/>
    <mergeCell ref="C11:E11"/>
  </mergeCells>
  <printOptions/>
  <pageMargins left="0.75" right="0.75" top="1"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2016-04-11T15:40:46Z</dcterms:created>
  <dcterms:modified xsi:type="dcterms:W3CDTF">2016-04-15T14:28:04Z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tatus">
    <vt:lpwstr>Draft</vt:lpwstr>
  </property>
  <property fmtid="{D5CDD505-2E9C-101B-9397-08002B2CF9AE}" pid="3" name="Comments">
    <vt:lpwstr/>
  </property>
  <property fmtid="{D5CDD505-2E9C-101B-9397-08002B2CF9AE}" pid="4" name="Document Type">
    <vt:lpwstr>Question</vt:lpwstr>
  </property>
</Properties>
</file>