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36" yWindow="792" windowWidth="17496" windowHeight="5316"/>
  </bookViews>
  <sheets>
    <sheet name="WACC" sheetId="11" r:id="rId1"/>
  </sheets>
  <definedNames>
    <definedName name="_1D_1" localSheetId="0">#REF!</definedName>
    <definedName name="_1D_1">#REF!</definedName>
    <definedName name="_2PG_1" localSheetId="0">#REF!</definedName>
    <definedName name="_2PG_1">#REF!</definedName>
    <definedName name="co_name_line1" localSheetId="0">#REF!</definedName>
    <definedName name="co_name_line1">#REF!</definedName>
    <definedName name="co_name_line2" localSheetId="0">#REF!</definedName>
    <definedName name="co_name_line2">#REF!</definedName>
    <definedName name="docket_num" localSheetId="0">#REF!</definedName>
    <definedName name="docket_num">#REF!</definedName>
    <definedName name="HISTORICAL_YEAR_DATE" localSheetId="0">#REF!</definedName>
    <definedName name="HISTORICAL_YEAR_DATE">#REF!</definedName>
    <definedName name="HISTORICAL_YEAR_X" localSheetId="0">#REF!</definedName>
    <definedName name="HISTORICAL_YEAR_X">#REF!</definedName>
    <definedName name="mnth_range">#REF!</definedName>
    <definedName name="PAGE_1_END" localSheetId="0">#REF!</definedName>
    <definedName name="PAGE_1_END">#REF!</definedName>
    <definedName name="PAGE_1_START" localSheetId="0">#REF!</definedName>
    <definedName name="PAGE_1_START">#REF!</definedName>
    <definedName name="_xlnm.Print_Area" localSheetId="0">WACC!$A$1:$G$27</definedName>
    <definedName name="PRIOR_YEAR_DATE" localSheetId="0">#REF!</definedName>
    <definedName name="PRIOR_YEAR_DATE">#REF!</definedName>
    <definedName name="PRIOR_YEAR_X" localSheetId="0">#REF!</definedName>
    <definedName name="PRIOR_YEAR_X">#REF!</definedName>
    <definedName name="SUBSEQUENT_YEAR_DATE" localSheetId="0">#REF!</definedName>
    <definedName name="SUBSEQUENT_YEAR_DATE">#REF!</definedName>
    <definedName name="SUBSEQUENT_YEAR_X" localSheetId="0">#REF!</definedName>
    <definedName name="SUBSEQUENT_YEAR_X">#REF!</definedName>
    <definedName name="TEST_YEAR_DATE" localSheetId="0">#REF!</definedName>
    <definedName name="TEST_YEAR_DATE">#REF!</definedName>
    <definedName name="TEST_YEAR_X" localSheetId="0">#REF!</definedName>
    <definedName name="TEST_YEAR_X">#REF!</definedName>
  </definedNames>
  <calcPr calcId="145621"/>
</workbook>
</file>

<file path=xl/calcChain.xml><?xml version="1.0" encoding="utf-8"?>
<calcChain xmlns="http://schemas.openxmlformats.org/spreadsheetml/2006/main">
  <c r="B16" i="11" l="1"/>
  <c r="D17" i="11" l="1"/>
  <c r="D9" i="11"/>
  <c r="F17" i="11" l="1"/>
  <c r="E17" i="11"/>
  <c r="B18" i="11"/>
  <c r="D16" i="11" l="1"/>
  <c r="D18" i="11" s="1"/>
  <c r="F16" i="11" l="1"/>
  <c r="F18" i="11" s="1"/>
  <c r="E16" i="11"/>
  <c r="E18" i="11" s="1"/>
  <c r="E20" i="11" s="1"/>
</calcChain>
</file>

<file path=xl/sharedStrings.xml><?xml version="1.0" encoding="utf-8"?>
<sst xmlns="http://schemas.openxmlformats.org/spreadsheetml/2006/main" count="22" uniqueCount="20">
  <si>
    <t>NOTES:</t>
  </si>
  <si>
    <t>FPL</t>
  </si>
  <si>
    <t>COMPOSITE INCOME TAX RATE</t>
  </si>
  <si>
    <t>SOURCE</t>
  </si>
  <si>
    <t>WTD COST</t>
  </si>
  <si>
    <t>AFTER TAX</t>
  </si>
  <si>
    <t>PRE TAX</t>
  </si>
  <si>
    <t>DEBT</t>
  </si>
  <si>
    <t>TOTAL</t>
  </si>
  <si>
    <t>COMMON EQUITY</t>
  </si>
  <si>
    <t>STATE INCOME TAX RATE</t>
  </si>
  <si>
    <t>FEDERAL INCOME TAX RATE</t>
  </si>
  <si>
    <t>AFTER-TAX WACC</t>
  </si>
  <si>
    <t>MODEL DATE:</t>
  </si>
  <si>
    <r>
      <t>WEIGHT</t>
    </r>
    <r>
      <rPr>
        <vertAlign val="superscript"/>
        <sz val="10"/>
        <color indexed="8"/>
        <rFont val="Arial"/>
        <family val="2"/>
      </rPr>
      <t>(1)</t>
    </r>
  </si>
  <si>
    <r>
      <t>COST</t>
    </r>
    <r>
      <rPr>
        <vertAlign val="superscript"/>
        <sz val="10"/>
        <color indexed="8"/>
        <rFont val="Arial"/>
        <family val="2"/>
      </rPr>
      <t>(2)</t>
    </r>
  </si>
  <si>
    <t>1)  FPL's planned capital structure can be found in MFR Schedule D-8 Projected Test Year 2017</t>
  </si>
  <si>
    <t xml:space="preserve">2)  The current allowed ROE can be found in FPSC Order 16-0560-AS-EI - Docket 160021, dated Dec. 15, 2016 </t>
  </si>
  <si>
    <t>WEIGHTED AVERAGE COST OF CAPITAL</t>
  </si>
  <si>
    <t>DBCEC 001350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</si>
</sst>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%"/>
    <numFmt numFmtId="166" formatCode="0.000%"/>
    <numFmt numFmtId="167" formatCode="&quot;ESTIMATES STATED IN &quot;0&quot; DOLLARS&quot;"/>
    <numFmt numFmtId="168" formatCode="General_)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vertAlign val="superscript"/>
      <sz val="10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2">
    <xf numFmtId="0" fontId="0" fillId="0" borderId="0"/>
    <xf numFmtId="0" fontId="3" fillId="0" borderId="0"/>
    <xf numFmtId="0" fontId="6" fillId="0" borderId="0"/>
    <xf numFmtId="9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0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8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2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22" fillId="20" borderId="8" applyNumberFormat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/>
    <xf numFmtId="9" fontId="2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43" quotePrefix="1" applyFont="1" applyAlignment="1">
      <alignment horizontal="right"/>
    </xf>
    <xf numFmtId="165" fontId="27" fillId="0" borderId="13" xfId="43" applyNumberFormat="1" applyFont="1" applyBorder="1"/>
    <xf numFmtId="0" fontId="3" fillId="0" borderId="0" xfId="44" applyFont="1"/>
    <xf numFmtId="10" fontId="2" fillId="0" borderId="0" xfId="43" applyNumberFormat="1" applyFont="1" applyFill="1" applyBorder="1" applyProtection="1"/>
    <xf numFmtId="0" fontId="5" fillId="0" borderId="0" xfId="43" applyFont="1" applyBorder="1" applyAlignment="1">
      <alignment wrapText="1"/>
    </xf>
    <xf numFmtId="15" fontId="3" fillId="0" borderId="0" xfId="44" applyNumberFormat="1" applyFont="1"/>
    <xf numFmtId="0" fontId="3" fillId="0" borderId="0" xfId="44" applyFont="1" applyAlignment="1">
      <alignment wrapText="1"/>
    </xf>
    <xf numFmtId="0" fontId="23" fillId="0" borderId="0" xfId="43" quotePrefix="1" applyFont="1" applyAlignment="1">
      <alignment horizontal="right"/>
    </xf>
    <xf numFmtId="0" fontId="23" fillId="0" borderId="13" xfId="43" applyFont="1" applyBorder="1" applyAlignment="1">
      <alignment horizontal="right"/>
    </xf>
    <xf numFmtId="10" fontId="28" fillId="0" borderId="0" xfId="43" applyNumberFormat="1" applyFont="1" applyProtection="1"/>
    <xf numFmtId="10" fontId="28" fillId="0" borderId="13" xfId="43" applyNumberFormat="1" applyFont="1" applyFill="1" applyBorder="1" applyProtection="1"/>
    <xf numFmtId="10" fontId="28" fillId="0" borderId="13" xfId="43" applyNumberFormat="1" applyFont="1" applyBorder="1" applyProtection="1"/>
    <xf numFmtId="10" fontId="4" fillId="0" borderId="13" xfId="43" applyNumberFormat="1" applyFont="1" applyFill="1" applyBorder="1" applyProtection="1"/>
    <xf numFmtId="0" fontId="3" fillId="0" borderId="0" xfId="43" applyFont="1"/>
    <xf numFmtId="10" fontId="3" fillId="0" borderId="0" xfId="3" applyNumberFormat="1" applyFont="1"/>
    <xf numFmtId="166" fontId="28" fillId="0" borderId="0" xfId="3" applyNumberFormat="1" applyFont="1"/>
    <xf numFmtId="164" fontId="4" fillId="0" borderId="12" xfId="43" quotePrefix="1" applyNumberFormat="1" applyFont="1" applyFill="1" applyBorder="1" applyAlignment="1" applyProtection="1">
      <alignment horizontal="right"/>
    </xf>
    <xf numFmtId="10" fontId="4" fillId="0" borderId="10" xfId="43" applyNumberFormat="1" applyFont="1" applyFill="1" applyBorder="1" applyProtection="1"/>
    <xf numFmtId="10" fontId="4" fillId="0" borderId="11" xfId="43" applyNumberFormat="1" applyFont="1" applyFill="1" applyBorder="1" applyProtection="1"/>
    <xf numFmtId="0" fontId="29" fillId="0" borderId="0" xfId="44" applyFont="1" applyAlignment="1">
      <alignment horizontal="left" indent="1"/>
    </xf>
    <xf numFmtId="0" fontId="3" fillId="0" borderId="0" xfId="43" applyFont="1" applyAlignment="1">
      <alignment horizontal="left" indent="1"/>
    </xf>
    <xf numFmtId="0" fontId="23" fillId="0" borderId="0" xfId="43" applyFont="1" applyAlignment="1">
      <alignment horizontal="left" indent="1"/>
    </xf>
    <xf numFmtId="0" fontId="23" fillId="0" borderId="13" xfId="43" applyFont="1" applyBorder="1" applyAlignment="1">
      <alignment horizontal="left" indent="1"/>
    </xf>
    <xf numFmtId="168" fontId="23" fillId="0" borderId="13" xfId="43" applyNumberFormat="1" applyFont="1" applyBorder="1" applyAlignment="1" applyProtection="1">
      <alignment horizontal="left" indent="1"/>
    </xf>
    <xf numFmtId="0" fontId="23" fillId="0" borderId="0" xfId="43" quotePrefix="1" applyFont="1" applyAlignment="1">
      <alignment horizontal="left" indent="1"/>
    </xf>
    <xf numFmtId="0" fontId="3" fillId="0" borderId="0" xfId="43" quotePrefix="1" applyFont="1" applyAlignment="1">
      <alignment horizontal="left" indent="1"/>
    </xf>
    <xf numFmtId="0" fontId="3" fillId="0" borderId="0" xfId="44" applyFont="1" applyAlignment="1">
      <alignment horizontal="left" indent="1"/>
    </xf>
    <xf numFmtId="10" fontId="30" fillId="0" borderId="13" xfId="43" applyNumberFormat="1" applyFont="1" applyBorder="1" applyProtection="1"/>
    <xf numFmtId="10" fontId="30" fillId="24" borderId="14" xfId="43" applyNumberFormat="1" applyFont="1" applyFill="1" applyBorder="1" applyProtection="1"/>
    <xf numFmtId="0" fontId="23" fillId="0" borderId="0" xfId="43" quotePrefix="1" applyFont="1" applyBorder="1" applyAlignment="1">
      <alignment horizontal="right"/>
    </xf>
    <xf numFmtId="0" fontId="23" fillId="0" borderId="13" xfId="43" applyFont="1" applyFill="1" applyBorder="1" applyAlignment="1">
      <alignment horizontal="right"/>
    </xf>
    <xf numFmtId="10" fontId="4" fillId="0" borderId="0" xfId="43" applyNumberFormat="1" applyFont="1" applyFill="1" applyProtection="1"/>
    <xf numFmtId="165" fontId="28" fillId="0" borderId="0" xfId="43" applyNumberFormat="1" applyFont="1" applyFill="1" applyProtection="1"/>
    <xf numFmtId="165" fontId="4" fillId="0" borderId="13" xfId="43" applyNumberFormat="1" applyFont="1" applyFill="1" applyBorder="1" applyProtection="1"/>
    <xf numFmtId="165" fontId="28" fillId="0" borderId="13" xfId="43" applyNumberFormat="1" applyFont="1" applyBorder="1" applyProtection="1"/>
    <xf numFmtId="167" fontId="4" fillId="0" borderId="0" xfId="43" quotePrefix="1" applyNumberFormat="1" applyFont="1" applyAlignment="1">
      <alignment horizontal="left"/>
    </xf>
    <xf numFmtId="167" fontId="3" fillId="0" borderId="0" xfId="43" quotePrefix="1" applyNumberFormat="1" applyFont="1" applyAlignment="1">
      <alignment horizontal="left"/>
    </xf>
    <xf numFmtId="0" fontId="2" fillId="0" borderId="0" xfId="44" applyFont="1"/>
  </cellXfs>
  <cellStyles count="62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 2" xfId="31"/>
    <cellStyle name="Comma 3" xfId="32"/>
    <cellStyle name="Currency 2" xfId="33"/>
    <cellStyle name="Currency 3" xfId="60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 2 2" xfId="44"/>
    <cellStyle name="Normal 3" xfId="45"/>
    <cellStyle name="Normal 4" xfId="46"/>
    <cellStyle name="Normal 4 2" xfId="57"/>
    <cellStyle name="Normal 5" xfId="1"/>
    <cellStyle name="Normal 5 2" xfId="47"/>
    <cellStyle name="Normal 6" xfId="2"/>
    <cellStyle name="Normal 6 2" xfId="48"/>
    <cellStyle name="Normal 7" xfId="59"/>
    <cellStyle name="Note 2" xfId="49"/>
    <cellStyle name="Output 2" xfId="50"/>
    <cellStyle name="Percent 2" xfId="51"/>
    <cellStyle name="Percent 2 2" xfId="3"/>
    <cellStyle name="Percent 3" xfId="52"/>
    <cellStyle name="Percent 3 2" xfId="58"/>
    <cellStyle name="Percent 4" xfId="53"/>
    <cellStyle name="Percent 5" xfId="61"/>
    <cellStyle name="Title 2" xfId="54"/>
    <cellStyle name="Total 2" xfId="55"/>
    <cellStyle name="Warning Text 2" xfId="56"/>
  </cellStyles>
  <dxfs count="0"/>
  <tableStyles count="0" defaultTableStyle="TableStyleMedium2" defaultPivotStyle="PivotStyleLight16"/>
  <colors>
    <mruColors>
      <color rgb="FF0000FF"/>
      <color rgb="FFB7DEE8"/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4"/>
  <sheetViews>
    <sheetView showGridLines="0" tabSelected="1" zoomScaleNormal="100" workbookViewId="0">
      <selection activeCell="D1" sqref="D1"/>
    </sheetView>
  </sheetViews>
  <sheetFormatPr defaultColWidth="9.109375" defaultRowHeight="13.2" x14ac:dyDescent="0.25"/>
  <cols>
    <col min="1" max="1" width="19.44140625" style="27" customWidth="1"/>
    <col min="2" max="2" width="10.5546875" style="3" bestFit="1" customWidth="1"/>
    <col min="3" max="3" width="12.109375" style="3" bestFit="1" customWidth="1"/>
    <col min="4" max="4" width="14.33203125" style="3" bestFit="1" customWidth="1"/>
    <col min="5" max="6" width="11.33203125" style="3" customWidth="1"/>
    <col min="7" max="16384" width="9.109375" style="3"/>
  </cols>
  <sheetData>
    <row r="1" spans="1:6" x14ac:dyDescent="0.25">
      <c r="A1" s="20" t="s">
        <v>1</v>
      </c>
      <c r="D1" s="38" t="s">
        <v>19</v>
      </c>
    </row>
    <row r="2" spans="1:6" ht="12.75" x14ac:dyDescent="0.2">
      <c r="A2" s="20" t="s">
        <v>18</v>
      </c>
    </row>
    <row r="4" spans="1:6" ht="12.75" x14ac:dyDescent="0.2">
      <c r="A4" s="36"/>
      <c r="B4" s="37"/>
      <c r="C4" s="37"/>
    </row>
    <row r="5" spans="1:6" ht="12.75" x14ac:dyDescent="0.2">
      <c r="A5" s="21"/>
      <c r="B5" s="14"/>
      <c r="C5" s="14"/>
    </row>
    <row r="7" spans="1:6" ht="12.75" x14ac:dyDescent="0.2">
      <c r="A7" s="22" t="s">
        <v>10</v>
      </c>
      <c r="B7" s="14"/>
      <c r="C7" s="14"/>
      <c r="D7" s="18">
        <v>5.5E-2</v>
      </c>
      <c r="E7" s="14"/>
      <c r="F7" s="14"/>
    </row>
    <row r="8" spans="1:6" ht="12.75" x14ac:dyDescent="0.2">
      <c r="A8" s="22" t="s">
        <v>11</v>
      </c>
      <c r="B8" s="14"/>
      <c r="C8" s="14"/>
      <c r="D8" s="19">
        <v>0.35</v>
      </c>
    </row>
    <row r="9" spans="1:6" ht="12.75" x14ac:dyDescent="0.2">
      <c r="A9" s="22" t="s">
        <v>2</v>
      </c>
      <c r="B9" s="14"/>
      <c r="C9" s="14"/>
      <c r="D9" s="16">
        <f>D8+D7*(1-D8)</f>
        <v>0.38574999999999998</v>
      </c>
      <c r="E9" s="14"/>
      <c r="F9" s="14"/>
    </row>
    <row r="10" spans="1:6" ht="12.75" x14ac:dyDescent="0.2">
      <c r="A10" s="21"/>
      <c r="B10" s="14"/>
      <c r="C10" s="14"/>
    </row>
    <row r="11" spans="1:6" ht="12.75" x14ac:dyDescent="0.2">
      <c r="A11" s="22" t="s">
        <v>13</v>
      </c>
      <c r="B11" s="14"/>
      <c r="C11" s="14"/>
      <c r="D11" s="17">
        <v>42736</v>
      </c>
      <c r="E11" s="6"/>
    </row>
    <row r="12" spans="1:6" ht="12.75" x14ac:dyDescent="0.2">
      <c r="A12" s="21"/>
      <c r="B12" s="14"/>
      <c r="C12" s="14"/>
      <c r="D12" s="14"/>
    </row>
    <row r="13" spans="1:6" ht="12.75" x14ac:dyDescent="0.2">
      <c r="A13" s="21"/>
      <c r="B13" s="14"/>
      <c r="C13" s="8"/>
      <c r="D13" s="1"/>
    </row>
    <row r="14" spans="1:6" ht="12.75" x14ac:dyDescent="0.2">
      <c r="A14" s="21"/>
      <c r="B14" s="14"/>
      <c r="C14" s="8"/>
      <c r="D14" s="1"/>
      <c r="E14" s="30" t="s">
        <v>5</v>
      </c>
      <c r="F14" s="30" t="s">
        <v>6</v>
      </c>
    </row>
    <row r="15" spans="1:6" ht="15" thickBot="1" x14ac:dyDescent="0.25">
      <c r="A15" s="23" t="s">
        <v>3</v>
      </c>
      <c r="B15" s="9" t="s">
        <v>14</v>
      </c>
      <c r="C15" s="9" t="s">
        <v>15</v>
      </c>
      <c r="D15" s="9" t="s">
        <v>4</v>
      </c>
      <c r="E15" s="31" t="s">
        <v>4</v>
      </c>
      <c r="F15" s="31" t="s">
        <v>4</v>
      </c>
    </row>
    <row r="16" spans="1:6" ht="12.75" x14ac:dyDescent="0.2">
      <c r="A16" s="22" t="s">
        <v>7</v>
      </c>
      <c r="B16" s="33">
        <f>1-SUM(B17:B17)</f>
        <v>0.40400000000000003</v>
      </c>
      <c r="C16" s="32">
        <v>5.1670572916666664E-2</v>
      </c>
      <c r="D16" s="10">
        <f>+B16*C16</f>
        <v>2.0874911458333333E-2</v>
      </c>
      <c r="E16" s="10">
        <f>D16*(1-D9)</f>
        <v>1.282241436328125E-2</v>
      </c>
      <c r="F16" s="10">
        <f>+D16</f>
        <v>2.0874911458333333E-2</v>
      </c>
    </row>
    <row r="17" spans="1:7" ht="13.5" thickBot="1" x14ac:dyDescent="0.25">
      <c r="A17" s="24" t="s">
        <v>9</v>
      </c>
      <c r="B17" s="34">
        <v>0.59599999999999997</v>
      </c>
      <c r="C17" s="13">
        <v>0.1055</v>
      </c>
      <c r="D17" s="11">
        <f>+B17*C17</f>
        <v>6.2877999999999989E-2</v>
      </c>
      <c r="E17" s="12">
        <f>+D17</f>
        <v>6.2877999999999989E-2</v>
      </c>
      <c r="F17" s="12">
        <f>+D17/(1-D9)</f>
        <v>0.10236548636548636</v>
      </c>
    </row>
    <row r="18" spans="1:7" ht="13.5" thickBot="1" x14ac:dyDescent="0.25">
      <c r="A18" s="24" t="s">
        <v>8</v>
      </c>
      <c r="B18" s="35">
        <f>SUM(B16:B17)</f>
        <v>1</v>
      </c>
      <c r="C18" s="2"/>
      <c r="D18" s="12">
        <f>SUM(D16:D17)</f>
        <v>8.3752911458333329E-2</v>
      </c>
      <c r="E18" s="28">
        <f>SUM(E16:E17)</f>
        <v>7.5700414363281232E-2</v>
      </c>
      <c r="F18" s="12">
        <f>SUM(F16:F17)</f>
        <v>0.12324039782381968</v>
      </c>
    </row>
    <row r="19" spans="1:7" ht="12.75" x14ac:dyDescent="0.2">
      <c r="A19" s="21"/>
      <c r="B19" s="14"/>
      <c r="C19" s="14"/>
      <c r="D19" s="14"/>
      <c r="E19" s="15"/>
      <c r="F19" s="14"/>
    </row>
    <row r="20" spans="1:7" ht="12.75" x14ac:dyDescent="0.2">
      <c r="A20" s="25" t="s">
        <v>12</v>
      </c>
      <c r="B20" s="14"/>
      <c r="C20" s="1"/>
      <c r="E20" s="29">
        <f>ROUND(+E18,4)</f>
        <v>7.5700000000000003E-2</v>
      </c>
      <c r="F20" s="7"/>
      <c r="G20" s="7"/>
    </row>
    <row r="21" spans="1:7" ht="12.75" x14ac:dyDescent="0.2">
      <c r="A21" s="26"/>
      <c r="B21" s="14"/>
      <c r="C21" s="1"/>
      <c r="D21" s="4"/>
      <c r="E21" s="5"/>
      <c r="F21" s="7"/>
      <c r="G21" s="7"/>
    </row>
    <row r="22" spans="1:7" ht="12.75" x14ac:dyDescent="0.2">
      <c r="A22" s="25" t="s">
        <v>0</v>
      </c>
      <c r="B22" s="14"/>
      <c r="C22" s="1"/>
      <c r="D22" s="4"/>
      <c r="E22" s="5"/>
      <c r="F22" s="7"/>
      <c r="G22" s="7"/>
    </row>
    <row r="23" spans="1:7" ht="12.75" x14ac:dyDescent="0.2">
      <c r="A23" s="25" t="s">
        <v>16</v>
      </c>
      <c r="B23" s="14"/>
      <c r="C23" s="1"/>
      <c r="D23" s="4"/>
      <c r="E23" s="5"/>
      <c r="F23" s="7"/>
      <c r="G23" s="7"/>
    </row>
    <row r="24" spans="1:7" x14ac:dyDescent="0.25">
      <c r="A24" s="25" t="s">
        <v>17</v>
      </c>
      <c r="B24" s="14"/>
      <c r="C24" s="1"/>
      <c r="D24" s="4"/>
      <c r="E24" s="5"/>
      <c r="F24" s="7"/>
      <c r="G24" s="7"/>
    </row>
  </sheetData>
  <mergeCells count="1">
    <mergeCell ref="A4:C4"/>
  </mergeCells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>Scrubbed</Comments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D9FE04FE0BE428CF74CB9EA79DDF7" ma:contentTypeVersion="" ma:contentTypeDescription="Create a new document." ma:contentTypeScope="" ma:versionID="2810af6faaeb5b6df21e0dddd817bc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D91E02-A1B5-412B-9D52-48C84AB6A786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2EE54CBA-8329-429A-99D4-4575811767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3426E6-61C1-4BEB-A378-E79A722449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WACC</vt:lpstr>
      <vt:lpstr>WACC!Print_Area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2017-11-17T17:39:27Z</dcterms:created>
  <dcterms:modified xsi:type="dcterms:W3CDTF">2017-11-20T23:24:47Z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0x0101005B9D9FE04FE0BE428CF74CB9EA79DDF7</vt:lpwstr>
  </property>
</Properties>
</file>