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KWRU" sheetId="1" r:id="rId1"/>
    <sheet name="ALL" sheetId="2" r:id="rId2"/>
  </sheets>
  <definedNames>
    <definedName name="_xlnm.Print_Area" localSheetId="1">'ALL'!$A$1:$F$84</definedName>
    <definedName name="_xlnm.Print_Area" localSheetId="0">'KWRU'!$A$1:$O$32</definedName>
    <definedName name="_xlnm.Print_Area">'ALL'!$A$14:$C$86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<sst xmlns="http://schemas.openxmlformats.org/spreadsheetml/2006/main" count="63" uniqueCount="50">
  <si>
    <t>Management &amp; Regulatory Consultants, Inc.</t>
  </si>
  <si>
    <t>BILLED EXPENSE</t>
  </si>
  <si>
    <t>Frank Seidman</t>
  </si>
  <si>
    <t>Cumulative Total, Billed and Remaining</t>
  </si>
  <si>
    <t>Hours</t>
  </si>
  <si>
    <t>Amount</t>
  </si>
  <si>
    <t>Prepare</t>
  </si>
  <si>
    <t>MFRs</t>
  </si>
  <si>
    <t>Assist w/ &amp;</t>
  </si>
  <si>
    <t>Repond to</t>
  </si>
  <si>
    <t>Data Req.</t>
  </si>
  <si>
    <t>&amp; New Info.</t>
  </si>
  <si>
    <t>Corrections</t>
  </si>
  <si>
    <t>to MFR</t>
  </si>
  <si>
    <t>Expenses</t>
  </si>
  <si>
    <t>Exp. (est.)</t>
  </si>
  <si>
    <t>Totals</t>
  </si>
  <si>
    <t>Bill Date/Wk</t>
  </si>
  <si>
    <t>Subtotal, Hrs</t>
  </si>
  <si>
    <t>Total, Hrs</t>
  </si>
  <si>
    <t>Total, Exp.</t>
  </si>
  <si>
    <t>*     Time spent correcting MFR deficiencies.</t>
  </si>
  <si>
    <t>+     Time spent responding to data requests and new information.</t>
  </si>
  <si>
    <t>Total</t>
  </si>
  <si>
    <t>(a) correction</t>
  </si>
  <si>
    <t>(b) correction, not previously billed</t>
  </si>
  <si>
    <t>KWRU</t>
  </si>
  <si>
    <t>#  Time related to hearing &amp; hearing process</t>
  </si>
  <si>
    <t>Related to</t>
  </si>
  <si>
    <t>Hearing &amp;</t>
  </si>
  <si>
    <t>Process</t>
  </si>
  <si>
    <t>PROJECTED REMAINING EXPENSE THROUGH HEARING PROCESS</t>
  </si>
  <si>
    <t>Billing Rate: $150/hr</t>
  </si>
  <si>
    <t>Mileage</t>
  </si>
  <si>
    <t>3 day hearing + 1 prep = 4 days @ 8 hours/day</t>
  </si>
  <si>
    <t>Hearing Travel time</t>
  </si>
  <si>
    <t>Travel Expense Estimate</t>
  </si>
  <si>
    <t>hours</t>
  </si>
  <si>
    <t xml:space="preserve"> </t>
  </si>
  <si>
    <t>Key West Resort Utilities - Docket No. 20170141-SU</t>
  </si>
  <si>
    <t>Testimony</t>
  </si>
  <si>
    <t>Review</t>
  </si>
  <si>
    <t>Staff/Int. Test.</t>
  </si>
  <si>
    <t>Prep. Rebuttal</t>
  </si>
  <si>
    <t>Hotel, Est. , 4 nights</t>
  </si>
  <si>
    <t xml:space="preserve">Meals </t>
  </si>
  <si>
    <t>Travel</t>
  </si>
  <si>
    <t>Hearing,</t>
  </si>
  <si>
    <t>Prep;</t>
  </si>
  <si>
    <t>Summary of Rate Case Expense from Invoices through February 13,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</si>
</sst>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#,##0.000"/>
    <numFmt numFmtId="166" formatCode="#,##0.0"/>
  </numFmts>
  <fonts count="4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42" fontId="0" fillId="0" borderId="0" xfId="0" applyNumberFormat="1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4" fontId="0" fillId="0" borderId="0" xfId="0" applyNumberFormat="1" applyAlignment="1" quotePrefix="1">
      <alignment horizontal="center"/>
    </xf>
    <xf numFmtId="14" fontId="0" fillId="0" borderId="0" xfId="0" applyNumberFormat="1" applyFont="1" applyAlignment="1" quotePrefix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44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showOutlineSymbols="0" zoomScale="87" zoomScaleNormal="87" zoomScalePageLayoutView="0" workbookViewId="0" topLeftCell="A1">
      <selection activeCell="A1" sqref="A1:O32"/>
    </sheetView>
  </sheetViews>
  <sheetFormatPr defaultColWidth="9.6640625" defaultRowHeight="15"/>
  <cols>
    <col min="1" max="1" width="18.6640625" style="1" customWidth="1"/>
    <col min="2" max="2" width="9.6640625" style="1" customWidth="1"/>
    <col min="3" max="4" width="11.6640625" style="1" customWidth="1"/>
    <col min="5" max="5" width="10.6640625" style="1" customWidth="1"/>
    <col min="6" max="6" width="11.88671875" style="1" customWidth="1"/>
    <col min="7" max="7" width="9.6640625" style="1" customWidth="1"/>
    <col min="8" max="8" width="12.5546875" style="1" customWidth="1"/>
    <col min="9" max="10" width="9.6640625" style="1" customWidth="1"/>
    <col min="11" max="11" width="12.77734375" style="1" customWidth="1"/>
    <col min="12" max="12" width="9.6640625" style="1" customWidth="1"/>
    <col min="13" max="16384" width="9.6640625" style="1" customWidth="1"/>
  </cols>
  <sheetData>
    <row r="1" ht="15">
      <c r="A1" s="1" t="s">
        <v>0</v>
      </c>
    </row>
    <row r="2" ht="15">
      <c r="A2" s="35" t="s">
        <v>49</v>
      </c>
    </row>
    <row r="3" ht="15">
      <c r="A3" s="18" t="s">
        <v>39</v>
      </c>
    </row>
    <row r="4" ht="15">
      <c r="A4" s="2"/>
    </row>
    <row r="5" ht="15">
      <c r="A5" s="2"/>
    </row>
    <row r="6" ht="15">
      <c r="A6" s="4" t="s">
        <v>1</v>
      </c>
    </row>
    <row r="7" ht="15">
      <c r="D7" s="5" t="s">
        <v>8</v>
      </c>
    </row>
    <row r="8" spans="3:10" ht="15">
      <c r="C8" s="5"/>
      <c r="D8" s="5" t="s">
        <v>9</v>
      </c>
      <c r="E8" s="5"/>
      <c r="F8" s="25" t="s">
        <v>28</v>
      </c>
      <c r="G8" s="5"/>
      <c r="H8" s="5"/>
      <c r="J8" s="13"/>
    </row>
    <row r="9" spans="3:10" ht="15">
      <c r="C9" s="5" t="s">
        <v>6</v>
      </c>
      <c r="D9" s="5" t="s">
        <v>10</v>
      </c>
      <c r="E9" s="5" t="s">
        <v>12</v>
      </c>
      <c r="F9" s="25" t="s">
        <v>29</v>
      </c>
      <c r="G9" s="5"/>
      <c r="H9" s="5"/>
      <c r="J9" s="13"/>
    </row>
    <row r="10" spans="3:10" ht="15" thickBot="1">
      <c r="C10" s="5" t="s">
        <v>7</v>
      </c>
      <c r="D10" s="5" t="s">
        <v>11</v>
      </c>
      <c r="E10" s="5" t="s">
        <v>13</v>
      </c>
      <c r="F10" s="26" t="s">
        <v>30</v>
      </c>
      <c r="G10" s="5" t="s">
        <v>14</v>
      </c>
      <c r="H10" s="5" t="s">
        <v>16</v>
      </c>
      <c r="J10" s="13"/>
    </row>
    <row r="11" spans="1:8" ht="15">
      <c r="A11" s="1" t="s">
        <v>2</v>
      </c>
      <c r="B11" s="1" t="s">
        <v>4</v>
      </c>
      <c r="C11" s="6">
        <f>ALL!B82-D11-E11-F11-F13</f>
        <v>23.5</v>
      </c>
      <c r="D11" s="6">
        <f>ALL!C37+ALL!C42+ALL!C47+ALL!C54+ALL!C59</f>
        <v>0</v>
      </c>
      <c r="E11" s="6"/>
      <c r="F11" s="29">
        <f>ALL!C58</f>
        <v>0</v>
      </c>
      <c r="G11" s="6"/>
      <c r="H11" s="6">
        <f>SUM(C11:F11)</f>
        <v>23.5</v>
      </c>
    </row>
    <row r="12" spans="1:8" ht="15">
      <c r="A12" s="19" t="s">
        <v>32</v>
      </c>
      <c r="B12" s="1" t="s">
        <v>5</v>
      </c>
      <c r="C12" s="7">
        <f>C11*150</f>
        <v>3525</v>
      </c>
      <c r="D12" s="7">
        <f>D11*125</f>
        <v>0</v>
      </c>
      <c r="E12" s="7">
        <f>E11*125</f>
        <v>0</v>
      </c>
      <c r="F12" s="7"/>
      <c r="G12" s="7">
        <f>ALL!B83</f>
        <v>0</v>
      </c>
      <c r="H12" s="7">
        <f>SUM(C12:G12)</f>
        <v>3525</v>
      </c>
    </row>
    <row r="13" spans="3:8" ht="15">
      <c r="C13" s="7"/>
      <c r="D13" s="7"/>
      <c r="E13" s="7"/>
      <c r="F13" s="20"/>
      <c r="G13" s="7"/>
      <c r="H13" s="20"/>
    </row>
    <row r="14" spans="1:8" ht="15">
      <c r="A14" s="19"/>
      <c r="C14" s="7"/>
      <c r="D14" s="7"/>
      <c r="E14" s="7"/>
      <c r="F14" s="7"/>
      <c r="G14" s="7"/>
      <c r="H14" s="7"/>
    </row>
    <row r="15" spans="3:8" ht="15">
      <c r="C15" s="7"/>
      <c r="D15" s="7"/>
      <c r="E15" s="7"/>
      <c r="F15" s="7"/>
      <c r="G15" s="7"/>
      <c r="H15" s="7"/>
    </row>
    <row r="16" spans="3:8" ht="15">
      <c r="C16" s="7"/>
      <c r="D16" s="7"/>
      <c r="E16" s="7"/>
      <c r="F16" s="7"/>
      <c r="G16" s="7"/>
      <c r="H16" s="7"/>
    </row>
    <row r="17" ht="15">
      <c r="A17" s="4" t="s">
        <v>31</v>
      </c>
    </row>
    <row r="18" spans="1:6" ht="15">
      <c r="A18" s="4"/>
      <c r="C18" s="13" t="s">
        <v>41</v>
      </c>
      <c r="D18" s="5" t="s">
        <v>8</v>
      </c>
      <c r="F18" s="25"/>
    </row>
    <row r="19" spans="3:8" ht="15">
      <c r="C19" s="13" t="s">
        <v>42</v>
      </c>
      <c r="D19" s="5" t="s">
        <v>9</v>
      </c>
      <c r="E19" s="13" t="s">
        <v>47</v>
      </c>
      <c r="F19" s="25"/>
      <c r="G19" s="5"/>
      <c r="H19" s="5"/>
    </row>
    <row r="20" spans="3:8" ht="15">
      <c r="C20" s="13" t="s">
        <v>43</v>
      </c>
      <c r="D20" s="5" t="s">
        <v>10</v>
      </c>
      <c r="E20" s="13" t="s">
        <v>48</v>
      </c>
      <c r="F20" s="13"/>
      <c r="G20" s="5"/>
      <c r="H20" s="5"/>
    </row>
    <row r="21" spans="3:8" ht="15" thickBot="1">
      <c r="C21" s="13" t="s">
        <v>40</v>
      </c>
      <c r="D21" s="5" t="s">
        <v>11</v>
      </c>
      <c r="E21" s="13" t="s">
        <v>46</v>
      </c>
      <c r="F21" s="25"/>
      <c r="G21" s="5" t="s">
        <v>15</v>
      </c>
      <c r="H21" s="5" t="s">
        <v>16</v>
      </c>
    </row>
    <row r="22" spans="1:12" ht="15">
      <c r="A22" s="1" t="s">
        <v>2</v>
      </c>
      <c r="B22" s="1" t="s">
        <v>4</v>
      </c>
      <c r="C22" s="6">
        <f>8*6</f>
        <v>48</v>
      </c>
      <c r="D22" s="6">
        <v>8</v>
      </c>
      <c r="E22" s="6">
        <f>32+14</f>
        <v>46</v>
      </c>
      <c r="F22" s="6" t="s">
        <v>38</v>
      </c>
      <c r="G22" s="6"/>
      <c r="H22" s="6">
        <f>SUM(C22:F22)</f>
        <v>102</v>
      </c>
      <c r="K22" s="32">
        <f>4*300</f>
        <v>1200</v>
      </c>
      <c r="L22" s="1" t="s">
        <v>44</v>
      </c>
    </row>
    <row r="23" spans="1:12" ht="15">
      <c r="A23" s="27" t="s">
        <v>32</v>
      </c>
      <c r="B23" s="1" t="s">
        <v>5</v>
      </c>
      <c r="C23" s="7">
        <f>C22*150</f>
        <v>7200</v>
      </c>
      <c r="D23" s="7">
        <f>D22*150</f>
        <v>1200</v>
      </c>
      <c r="E23" s="7">
        <f>E22*150</f>
        <v>6900</v>
      </c>
      <c r="F23" s="7"/>
      <c r="G23" s="7">
        <f>K25</f>
        <v>1595</v>
      </c>
      <c r="H23" s="7">
        <f>SUM(C23:G23)</f>
        <v>16895</v>
      </c>
      <c r="K23" s="32">
        <f>250*2*0.55</f>
        <v>275</v>
      </c>
      <c r="L23" s="27" t="s">
        <v>33</v>
      </c>
    </row>
    <row r="24" spans="11:12" ht="16.5">
      <c r="K24" s="34">
        <f>30*4</f>
        <v>120</v>
      </c>
      <c r="L24" s="1" t="s">
        <v>45</v>
      </c>
    </row>
    <row r="25" spans="1:12" ht="15">
      <c r="A25" s="2" t="s">
        <v>3</v>
      </c>
      <c r="H25" s="7">
        <f>H12+H14+H23</f>
        <v>20420</v>
      </c>
      <c r="J25" s="16"/>
      <c r="K25" s="32">
        <f>K22+K24+K23</f>
        <v>1595</v>
      </c>
      <c r="L25" s="1" t="s">
        <v>36</v>
      </c>
    </row>
    <row r="26" spans="1:11" ht="15">
      <c r="A26" s="2"/>
      <c r="H26" s="7"/>
      <c r="J26" s="16"/>
      <c r="K26" s="32"/>
    </row>
    <row r="27" spans="11:12" ht="15">
      <c r="K27" s="32"/>
      <c r="L27" s="27"/>
    </row>
    <row r="29" spans="11:12" ht="15">
      <c r="K29" s="1">
        <f>2*7</f>
        <v>14</v>
      </c>
      <c r="L29" s="1" t="s">
        <v>35</v>
      </c>
    </row>
    <row r="30" spans="11:12" ht="16.5">
      <c r="K30" s="33">
        <f>4*8</f>
        <v>32</v>
      </c>
      <c r="L30" s="1" t="s">
        <v>34</v>
      </c>
    </row>
    <row r="31" spans="11:12" ht="15">
      <c r="K31" s="1">
        <f>K28+K30+K29</f>
        <v>46</v>
      </c>
      <c r="L31" s="1" t="s">
        <v>37</v>
      </c>
    </row>
  </sheetData>
  <sheetProtection/>
  <printOptions/>
  <pageMargins left="0.7" right="0.5" top="0.5" bottom="0.5" header="0" footer="0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showOutlineSymbols="0" zoomScale="87" zoomScaleNormal="87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6640625" defaultRowHeight="15"/>
  <cols>
    <col min="1" max="1" width="11.6640625" style="5" customWidth="1"/>
    <col min="2" max="2" width="11.6640625" style="1" customWidth="1"/>
    <col min="3" max="16384" width="9.6640625" style="1" customWidth="1"/>
  </cols>
  <sheetData>
    <row r="1" ht="15">
      <c r="A1" s="3" t="s">
        <v>0</v>
      </c>
    </row>
    <row r="2" ht="15">
      <c r="A2" s="18" t="str">
        <f>KWRU!A2</f>
        <v>Summary of Rate Case Expense from Invoices through February 13, 2018</v>
      </c>
    </row>
    <row r="3" ht="15">
      <c r="A3" s="18" t="str">
        <f>KWRU!A3</f>
        <v>Key West Resort Utilities - Docket No. 20170141-SU</v>
      </c>
    </row>
    <row r="4" spans="2:3" ht="15">
      <c r="B4" s="8"/>
      <c r="C4" s="8"/>
    </row>
    <row r="5" spans="1:3" ht="15">
      <c r="A5" s="5" t="s">
        <v>17</v>
      </c>
      <c r="B5" s="17" t="s">
        <v>26</v>
      </c>
      <c r="C5" s="9" t="s">
        <v>23</v>
      </c>
    </row>
    <row r="6" spans="1:3" ht="15">
      <c r="A6" s="14">
        <v>43011</v>
      </c>
      <c r="B6" s="10"/>
      <c r="C6" s="10"/>
    </row>
    <row r="7" spans="1:3" ht="15">
      <c r="A7" s="15">
        <v>42954</v>
      </c>
      <c r="B7" s="11">
        <v>0.5</v>
      </c>
      <c r="C7" s="11">
        <f>SUM(B7:B7)</f>
        <v>0.5</v>
      </c>
    </row>
    <row r="8" spans="1:3" ht="15">
      <c r="A8" s="15">
        <v>42968</v>
      </c>
      <c r="B8" s="11">
        <v>15.75</v>
      </c>
      <c r="C8" s="11">
        <f>SUM(B8:B8)</f>
        <v>15.75</v>
      </c>
    </row>
    <row r="9" spans="1:3" ht="15">
      <c r="A9" s="15">
        <v>42982</v>
      </c>
      <c r="B9" s="11">
        <v>0.5</v>
      </c>
      <c r="C9" s="11">
        <f>SUM(B9:B9)</f>
        <v>0.5</v>
      </c>
    </row>
    <row r="10" spans="1:3" ht="15">
      <c r="A10" s="15">
        <v>42996</v>
      </c>
      <c r="B10" s="11">
        <v>2.5</v>
      </c>
      <c r="C10" s="11">
        <f>SUM(B10:B10)</f>
        <v>2.5</v>
      </c>
    </row>
    <row r="11" spans="1:3" ht="15">
      <c r="A11" s="5" t="s">
        <v>18</v>
      </c>
      <c r="B11" s="12">
        <f>SUM(B7:B10)</f>
        <v>19.25</v>
      </c>
      <c r="C11" s="12">
        <f>SUM(C7:C10)</f>
        <v>19.25</v>
      </c>
    </row>
    <row r="12" spans="1:3" ht="15">
      <c r="A12" s="5" t="s">
        <v>14</v>
      </c>
      <c r="B12" s="12"/>
      <c r="C12" s="12">
        <f>SUM(B12:B12)</f>
        <v>0</v>
      </c>
    </row>
    <row r="13" spans="2:3" ht="15">
      <c r="B13" s="5"/>
      <c r="C13" s="5"/>
    </row>
    <row r="14" spans="1:4" ht="15">
      <c r="A14" s="14">
        <v>43047</v>
      </c>
      <c r="B14" s="10"/>
      <c r="C14" s="10"/>
      <c r="D14" s="10"/>
    </row>
    <row r="15" spans="1:4" ht="15">
      <c r="A15" s="28">
        <v>43010</v>
      </c>
      <c r="B15" s="11">
        <v>2.75</v>
      </c>
      <c r="C15" s="11">
        <f>SUM(B15:B15)</f>
        <v>2.75</v>
      </c>
      <c r="D15" s="10"/>
    </row>
    <row r="16" spans="1:4" ht="15">
      <c r="A16" s="28">
        <v>43017</v>
      </c>
      <c r="B16" s="11">
        <v>0.75</v>
      </c>
      <c r="C16" s="11">
        <f>SUM(B16:B16)</f>
        <v>0.75</v>
      </c>
      <c r="D16" s="10"/>
    </row>
    <row r="17" spans="1:4" ht="15">
      <c r="A17" s="28">
        <v>43031</v>
      </c>
      <c r="B17" s="11">
        <v>0.75</v>
      </c>
      <c r="C17" s="11">
        <f>SUM(B17:B17)</f>
        <v>0.75</v>
      </c>
      <c r="D17" s="10"/>
    </row>
    <row r="18" spans="1:4" ht="15">
      <c r="A18" s="5" t="s">
        <v>18</v>
      </c>
      <c r="B18" s="12">
        <f>SUM(B15:B17)</f>
        <v>4.25</v>
      </c>
      <c r="C18" s="12">
        <f>SUM(C15:C17)</f>
        <v>4.25</v>
      </c>
      <c r="D18" s="10"/>
    </row>
    <row r="19" spans="1:4" ht="15">
      <c r="A19" s="5" t="s">
        <v>14</v>
      </c>
      <c r="B19" s="12"/>
      <c r="C19" s="12">
        <f>SUM(B19:B19)</f>
        <v>0</v>
      </c>
      <c r="D19" s="10"/>
    </row>
    <row r="20" spans="2:4" ht="15">
      <c r="B20" s="11"/>
      <c r="C20" s="11"/>
      <c r="D20" s="10"/>
    </row>
    <row r="21" spans="1:4" ht="15">
      <c r="A21" s="14"/>
      <c r="B21" s="11"/>
      <c r="C21" s="11"/>
      <c r="D21" s="10"/>
    </row>
    <row r="22" spans="1:4" ht="15">
      <c r="A22" s="15"/>
      <c r="B22" s="11"/>
      <c r="C22" s="11"/>
      <c r="D22" s="10"/>
    </row>
    <row r="23" spans="1:4" ht="15">
      <c r="A23" s="15"/>
      <c r="B23" s="11"/>
      <c r="C23" s="11"/>
      <c r="D23" s="10"/>
    </row>
    <row r="24" spans="1:4" ht="15">
      <c r="A24" s="15"/>
      <c r="B24" s="11"/>
      <c r="C24" s="11"/>
      <c r="D24" s="10"/>
    </row>
    <row r="25" spans="1:4" ht="15">
      <c r="A25" s="15"/>
      <c r="B25" s="11"/>
      <c r="C25" s="11"/>
      <c r="D25" s="10"/>
    </row>
    <row r="26" spans="1:4" ht="15">
      <c r="A26" s="15"/>
      <c r="B26" s="11"/>
      <c r="C26" s="11"/>
      <c r="D26" s="10"/>
    </row>
    <row r="27" spans="1:4" ht="15">
      <c r="A27" s="15"/>
      <c r="B27" s="11"/>
      <c r="C27" s="11"/>
      <c r="D27" s="10"/>
    </row>
    <row r="28" spans="1:4" ht="15">
      <c r="A28" s="15"/>
      <c r="B28" s="11"/>
      <c r="C28" s="11"/>
      <c r="D28" s="10"/>
    </row>
    <row r="29" spans="1:4" ht="15">
      <c r="A29" s="15"/>
      <c r="B29" s="11"/>
      <c r="C29" s="11"/>
      <c r="D29" s="10"/>
    </row>
    <row r="30" spans="2:4" ht="15">
      <c r="B30" s="12"/>
      <c r="C30" s="12"/>
      <c r="D30" s="10"/>
    </row>
    <row r="31" spans="2:4" ht="15">
      <c r="B31" s="12"/>
      <c r="C31" s="12"/>
      <c r="D31" s="10"/>
    </row>
    <row r="32" spans="2:4" ht="15">
      <c r="B32" s="20"/>
      <c r="C32" s="20"/>
      <c r="D32" s="10"/>
    </row>
    <row r="33" spans="1:4" ht="15">
      <c r="A33" s="14"/>
      <c r="B33" s="11"/>
      <c r="C33" s="11"/>
      <c r="D33" s="10"/>
    </row>
    <row r="34" spans="1:4" ht="15">
      <c r="A34" s="21"/>
      <c r="B34" s="11"/>
      <c r="C34" s="11"/>
      <c r="D34" s="10"/>
    </row>
    <row r="35" spans="1:4" ht="15">
      <c r="A35" s="21"/>
      <c r="B35" s="11"/>
      <c r="C35" s="11"/>
      <c r="D35" s="10"/>
    </row>
    <row r="36" spans="1:4" ht="15">
      <c r="A36" s="22"/>
      <c r="B36" s="11"/>
      <c r="C36" s="11"/>
      <c r="D36" s="10"/>
    </row>
    <row r="37" spans="2:4" ht="15">
      <c r="B37" s="12"/>
      <c r="C37" s="12"/>
      <c r="D37" s="10"/>
    </row>
    <row r="38" spans="2:4" ht="15">
      <c r="B38" s="12"/>
      <c r="C38" s="12"/>
      <c r="D38" s="10"/>
    </row>
    <row r="39" spans="2:4" ht="15">
      <c r="B39" s="20"/>
      <c r="C39" s="20"/>
      <c r="D39" s="10"/>
    </row>
    <row r="40" spans="1:4" ht="15">
      <c r="A40" s="14"/>
      <c r="B40" s="11"/>
      <c r="C40" s="11"/>
      <c r="D40" s="10"/>
    </row>
    <row r="41" spans="1:4" ht="15">
      <c r="A41" s="23"/>
      <c r="B41" s="11"/>
      <c r="C41" s="11"/>
      <c r="D41" s="10"/>
    </row>
    <row r="42" spans="2:4" ht="15">
      <c r="B42" s="12"/>
      <c r="C42" s="12"/>
      <c r="D42" s="10"/>
    </row>
    <row r="43" spans="2:4" ht="15">
      <c r="B43" s="12"/>
      <c r="C43" s="12"/>
      <c r="D43" s="10"/>
    </row>
    <row r="44" spans="2:4" ht="15">
      <c r="B44" s="20"/>
      <c r="C44" s="20"/>
      <c r="D44" s="10"/>
    </row>
    <row r="45" spans="1:4" ht="15">
      <c r="A45" s="14"/>
      <c r="B45" s="11"/>
      <c r="C45" s="11"/>
      <c r="D45" s="10"/>
    </row>
    <row r="46" spans="1:4" ht="15">
      <c r="A46" s="23"/>
      <c r="B46" s="11"/>
      <c r="C46" s="11"/>
      <c r="D46" s="10"/>
    </row>
    <row r="47" spans="2:4" ht="15">
      <c r="B47" s="12"/>
      <c r="C47" s="12"/>
      <c r="D47" s="10"/>
    </row>
    <row r="48" spans="2:4" ht="15">
      <c r="B48" s="12"/>
      <c r="C48" s="12"/>
      <c r="D48" s="10"/>
    </row>
    <row r="49" spans="2:4" ht="15">
      <c r="B49" s="20"/>
      <c r="C49" s="20"/>
      <c r="D49" s="10"/>
    </row>
    <row r="50" spans="1:4" ht="15">
      <c r="A50" s="14"/>
      <c r="B50" s="11"/>
      <c r="C50" s="11"/>
      <c r="D50" s="10"/>
    </row>
    <row r="51" spans="1:4" ht="15">
      <c r="A51" s="23"/>
      <c r="B51" s="11"/>
      <c r="C51" s="11"/>
      <c r="D51" s="10"/>
    </row>
    <row r="52" spans="1:4" ht="15">
      <c r="A52" s="23"/>
      <c r="B52" s="11"/>
      <c r="C52" s="11"/>
      <c r="D52" s="10"/>
    </row>
    <row r="53" spans="1:4" ht="15">
      <c r="A53" s="23"/>
      <c r="B53" s="11"/>
      <c r="C53" s="11"/>
      <c r="D53" s="10"/>
    </row>
    <row r="54" spans="2:4" ht="15">
      <c r="B54" s="12"/>
      <c r="C54" s="12"/>
      <c r="D54" s="10"/>
    </row>
    <row r="55" spans="2:4" ht="15">
      <c r="B55" s="12"/>
      <c r="C55" s="12"/>
      <c r="D55" s="10"/>
    </row>
    <row r="56" spans="2:4" ht="15">
      <c r="B56" s="20"/>
      <c r="C56" s="20"/>
      <c r="D56" s="10"/>
    </row>
    <row r="57" spans="1:4" ht="15">
      <c r="A57" s="14"/>
      <c r="B57" s="11"/>
      <c r="C57" s="11"/>
      <c r="D57" s="10"/>
    </row>
    <row r="58" spans="1:4" ht="15">
      <c r="A58" s="28"/>
      <c r="B58" s="11"/>
      <c r="C58" s="11"/>
      <c r="D58" s="10"/>
    </row>
    <row r="59" spans="1:4" ht="15">
      <c r="A59" s="28"/>
      <c r="B59" s="11"/>
      <c r="C59" s="11"/>
      <c r="D59" s="10"/>
    </row>
    <row r="60" spans="2:4" ht="15">
      <c r="B60" s="12"/>
      <c r="C60" s="12"/>
      <c r="D60" s="10"/>
    </row>
    <row r="61" spans="2:4" ht="15">
      <c r="B61" s="12"/>
      <c r="C61" s="12"/>
      <c r="D61" s="10"/>
    </row>
    <row r="62" spans="2:4" ht="15">
      <c r="B62" s="20"/>
      <c r="C62" s="20"/>
      <c r="D62" s="10"/>
    </row>
    <row r="63" spans="1:4" ht="15">
      <c r="A63" s="14"/>
      <c r="B63" s="11"/>
      <c r="C63" s="11"/>
      <c r="D63" s="10"/>
    </row>
    <row r="64" spans="1:4" ht="15">
      <c r="A64" s="28"/>
      <c r="B64" s="11"/>
      <c r="C64" s="11"/>
      <c r="D64" s="10"/>
    </row>
    <row r="65" spans="1:4" ht="15">
      <c r="A65" s="28"/>
      <c r="B65" s="11"/>
      <c r="C65" s="11"/>
      <c r="D65" s="10"/>
    </row>
    <row r="66" spans="2:4" ht="15">
      <c r="B66" s="12"/>
      <c r="C66" s="12"/>
      <c r="D66" s="10"/>
    </row>
    <row r="67" spans="2:4" ht="15">
      <c r="B67" s="12"/>
      <c r="C67" s="12"/>
      <c r="D67" s="10"/>
    </row>
    <row r="68" spans="2:4" ht="15">
      <c r="B68" s="20"/>
      <c r="C68" s="20"/>
      <c r="D68" s="10"/>
    </row>
    <row r="69" spans="1:4" ht="15">
      <c r="A69" s="14"/>
      <c r="B69" s="11"/>
      <c r="C69" s="11"/>
      <c r="D69" s="10"/>
    </row>
    <row r="70" spans="1:4" ht="15">
      <c r="A70" s="28"/>
      <c r="B70" s="30"/>
      <c r="C70" s="30"/>
      <c r="D70" s="10"/>
    </row>
    <row r="71" spans="1:4" ht="15">
      <c r="A71" s="28"/>
      <c r="B71" s="11"/>
      <c r="C71" s="11"/>
      <c r="D71" s="10"/>
    </row>
    <row r="72" spans="2:4" ht="15">
      <c r="B72" s="31"/>
      <c r="C72" s="31"/>
      <c r="D72" s="10"/>
    </row>
    <row r="73" spans="2:4" ht="15">
      <c r="B73" s="12"/>
      <c r="C73" s="12"/>
      <c r="D73" s="10"/>
    </row>
    <row r="74" spans="2:4" ht="15">
      <c r="B74" s="20"/>
      <c r="C74" s="20"/>
      <c r="D74" s="10"/>
    </row>
    <row r="75" spans="1:4" ht="15">
      <c r="A75" s="14"/>
      <c r="B75" s="11"/>
      <c r="C75" s="11"/>
      <c r="D75" s="10"/>
    </row>
    <row r="76" spans="1:4" ht="15">
      <c r="A76" s="28"/>
      <c r="B76" s="30"/>
      <c r="C76" s="30"/>
      <c r="D76" s="10"/>
    </row>
    <row r="77" spans="1:4" ht="15">
      <c r="A77" s="28"/>
      <c r="B77" s="30"/>
      <c r="C77" s="30"/>
      <c r="D77" s="10"/>
    </row>
    <row r="78" spans="1:4" ht="15">
      <c r="A78" s="28"/>
      <c r="B78" s="11"/>
      <c r="C78" s="11"/>
      <c r="D78" s="10"/>
    </row>
    <row r="79" spans="2:4" ht="15">
      <c r="B79" s="31"/>
      <c r="C79" s="31"/>
      <c r="D79" s="10"/>
    </row>
    <row r="80" spans="2:4" ht="15">
      <c r="B80" s="12"/>
      <c r="C80" s="12"/>
      <c r="D80" s="10"/>
    </row>
    <row r="81" spans="2:4" ht="15">
      <c r="B81" s="20"/>
      <c r="C81" s="20"/>
      <c r="D81" s="10"/>
    </row>
    <row r="82" spans="1:4" ht="15">
      <c r="A82" s="5" t="s">
        <v>19</v>
      </c>
      <c r="B82" s="11">
        <f>B11+B18+B30+B37+B42+B47+B54+B60+B66+B72+B79</f>
        <v>23.5</v>
      </c>
      <c r="C82" s="11">
        <f>C11+C18+C30+C37+C42+C47+C54+C60+C66+C72+C79</f>
        <v>23.5</v>
      </c>
      <c r="D82" s="10"/>
    </row>
    <row r="83" spans="1:4" ht="15">
      <c r="A83" s="5" t="s">
        <v>20</v>
      </c>
      <c r="B83" s="11">
        <f>B12+B19+B31+B38+B43+B48+B55+B61+B67+B73+B80</f>
        <v>0</v>
      </c>
      <c r="C83" s="11">
        <f>C12+C19+C31+C38+C43+C48+C55+C61+C67+C73+C80</f>
        <v>0</v>
      </c>
      <c r="D83" s="10"/>
    </row>
    <row r="84" spans="2:4" ht="15">
      <c r="B84" s="11"/>
      <c r="C84" s="11"/>
      <c r="D84" s="10"/>
    </row>
    <row r="85" spans="1:4" ht="15" customHeight="1">
      <c r="A85" s="3" t="s">
        <v>21</v>
      </c>
      <c r="B85" s="11"/>
      <c r="C85" s="11"/>
      <c r="D85" s="10"/>
    </row>
    <row r="86" spans="1:4" ht="15">
      <c r="A86" s="3" t="s">
        <v>22</v>
      </c>
      <c r="B86" s="11"/>
      <c r="C86" s="11"/>
      <c r="D86" s="10"/>
    </row>
    <row r="87" spans="1:4" ht="15">
      <c r="A87" s="24" t="s">
        <v>27</v>
      </c>
      <c r="B87" s="11"/>
      <c r="C87" s="11"/>
      <c r="D87" s="10"/>
    </row>
    <row r="88" spans="1:3" ht="15">
      <c r="A88" s="18" t="s">
        <v>24</v>
      </c>
      <c r="B88" s="11"/>
      <c r="C88" s="11"/>
    </row>
    <row r="89" spans="1:3" ht="15">
      <c r="A89" s="18" t="s">
        <v>25</v>
      </c>
      <c r="B89" s="11"/>
      <c r="C89" s="11"/>
    </row>
    <row r="90" spans="2:3" ht="15">
      <c r="B90" s="11"/>
      <c r="C90" s="11"/>
    </row>
    <row r="91" spans="2:3" ht="15" customHeight="1">
      <c r="B91" s="11"/>
      <c r="C91" s="11"/>
    </row>
    <row r="92" spans="2:3" ht="15" customHeight="1">
      <c r="B92" s="11"/>
      <c r="C92" s="11"/>
    </row>
    <row r="93" spans="2:3" ht="15">
      <c r="B93" s="11"/>
      <c r="C93" s="11"/>
    </row>
  </sheetData>
  <sheetProtection/>
  <printOptions headings="1"/>
  <pageMargins left="0.7" right="0.5" top="0.5" bottom="0.5" header="0" footer="0"/>
  <pageSetup fitToHeight="1" fitToWidth="1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Linda</cp:lastModifiedBy>
  <cp:lastPrinted>2018-02-13T13:22:11Z</cp:lastPrinted>
  <dcterms:created xsi:type="dcterms:W3CDTF">2006-06-28T19:12:32Z</dcterms:created>
  <dcterms:modified xsi:type="dcterms:W3CDTF">2018-02-13T21:05:42Z</dcterms:modified>
  <cp:category/>
  <cp:version/>
  <cp:contentType/>
  <cp:contentStatus/>
</cp:coreProperties>
</file>