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576" windowHeight="9816"/>
  </bookViews>
  <sheets>
    <sheet name="Interrogatory 13 A" sheetId="4" r:id="rId1"/>
    <sheet name="Interrogatory 13 B" sheetId="5" r:id="rId2"/>
    <sheet name="Interrogatory 13 C Part 1" sheetId="6" r:id="rId3"/>
    <sheet name="Interrogatory 13 C Part 2" sheetId="7" r:id="rId4"/>
  </sheets>
  <calcPr calcId="162913"/>
</workbook>
</file>

<file path=xl/calcChain.xml><?xml version="1.0" encoding="utf-8"?>
<calcChain xmlns="http://schemas.openxmlformats.org/spreadsheetml/2006/main">
  <c r="D13" i="4" l="1"/>
  <c r="D13" i="5"/>
  <c r="D13" i="6"/>
  <c r="D13" i="7" l="1"/>
  <c r="D9" i="7" l="1"/>
  <c r="D8" i="7"/>
  <c r="D7" i="7"/>
  <c r="D6" i="7"/>
  <c r="B6" i="7"/>
  <c r="B10" i="7" s="1"/>
  <c r="D10" i="7" s="1"/>
  <c r="D9" i="4" l="1"/>
  <c r="D8" i="4"/>
  <c r="D7" i="4"/>
  <c r="D6" i="4" l="1"/>
  <c r="B6" i="4"/>
  <c r="B10" i="4" s="1"/>
  <c r="D10" i="4" s="1"/>
  <c r="D9" i="6"/>
  <c r="D8" i="6"/>
  <c r="D7" i="6"/>
  <c r="D9" i="5"/>
  <c r="D8" i="5"/>
  <c r="D7" i="5"/>
  <c r="D6" i="5" l="1"/>
  <c r="B6" i="5"/>
  <c r="B10" i="5" s="1"/>
  <c r="D10" i="5" s="1"/>
  <c r="D6" i="6"/>
  <c r="B6" i="6"/>
  <c r="B10" i="6" s="1"/>
  <c r="D10" i="6" s="1"/>
</calcChain>
</file>

<file path=xl/sharedStrings.xml><?xml version="1.0" encoding="utf-8"?>
<sst xmlns="http://schemas.openxmlformats.org/spreadsheetml/2006/main" count="60" uniqueCount="19">
  <si>
    <t>Land</t>
  </si>
  <si>
    <t>AFUDC</t>
  </si>
  <si>
    <t>Total</t>
  </si>
  <si>
    <t>Cost ($/Wdc)</t>
  </si>
  <si>
    <t>Cost ($MM)</t>
  </si>
  <si>
    <t>Cost ($/kWac)</t>
  </si>
  <si>
    <t>Cost Category</t>
  </si>
  <si>
    <t>Interstate</t>
  </si>
  <si>
    <t>Miami Dade</t>
  </si>
  <si>
    <t>Pioneer Trail</t>
  </si>
  <si>
    <t>Sunshine Gateway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</si>
  <si>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PV Array Cost Basis</t>
    </r>
  </si>
  <si>
    <r>
      <t xml:space="preserve">PV Array </t>
    </r>
    <r>
      <rPr>
        <vertAlign val="superscript"/>
        <sz val="11"/>
        <color theme="1"/>
        <rFont val="Calibri"/>
        <family val="2"/>
        <scheme val="minor"/>
      </rPr>
      <t>(1) (2)</t>
    </r>
  </si>
  <si>
    <r>
      <t>Transmission Interconnection and Integration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</si>
  <si>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 xml:space="preserve">PV Array </t>
    </r>
    <r>
      <rPr>
        <vertAlign val="superscript"/>
        <sz val="11"/>
        <color theme="1"/>
        <rFont val="Calibri"/>
        <family val="2"/>
        <scheme val="minor"/>
      </rPr>
      <t>(4) (2)</t>
    </r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</si>
  <si>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PV Array Cost</t>
    </r>
  </si>
  <si>
    <t>Alternating Capacity (MWac)</t>
  </si>
  <si>
    <t>Direct Current Capacity (MWdc)</t>
  </si>
  <si>
    <r>
      <rPr>
        <vertAlign val="superscript"/>
        <sz val="11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 xml:space="preserve">PV Array includes: Panels, Racking &amp; Posts, Collection Cables, EPC Contractor, and Development &amp; Project Management Expenses.
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Transmission Interconnection &amp; Integration includes: Generator Step-up Transformers and Substation materials and contractor scope.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</si>
</sst>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0.00000"/>
    <numFmt numFmtId="166" formatCode="#,##0.0_);\(#,##0.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6" fontId="0" fillId="0" borderId="5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top" wrapText="1"/>
    </xf>
    <xf numFmtId="43" fontId="0" fillId="0" borderId="0" xfId="0" applyNumberFormat="1"/>
    <xf numFmtId="165" fontId="0" fillId="0" borderId="0" xfId="0" applyNumberFormat="1"/>
    <xf numFmtId="166" fontId="0" fillId="0" borderId="1" xfId="1" applyNumberFormat="1" applyFont="1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 vertical="center"/>
    </xf>
    <xf numFmtId="39" fontId="0" fillId="0" borderId="1" xfId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/>
  </sheetViews>
  <sheetFormatPr defaultRowHeight="14.4" x14ac:dyDescent="0.3"/>
  <cols>
    <col min="1" max="1" width="30" customWidth="1"/>
    <col min="2" max="6" width="16.6640625" customWidth="1"/>
  </cols>
  <sheetData>
    <row r="1" spans="1:11" ht="15" customHeight="1" x14ac:dyDescent="0.3"/>
    <row r="2" spans="1:11" ht="15" customHeight="1" x14ac:dyDescent="0.3"/>
    <row r="3" spans="1:11" ht="15" customHeight="1" thickBot="1" x14ac:dyDescent="0.35"/>
    <row r="4" spans="1:11" ht="30" customHeight="1" x14ac:dyDescent="0.3">
      <c r="A4" s="28" t="s">
        <v>7</v>
      </c>
      <c r="B4" s="29"/>
      <c r="C4" s="29"/>
      <c r="D4" s="30"/>
      <c r="E4" s="20"/>
      <c r="F4" s="20"/>
    </row>
    <row r="5" spans="1:11" ht="28.8" x14ac:dyDescent="0.3">
      <c r="A5" s="14" t="s">
        <v>6</v>
      </c>
      <c r="B5" s="2" t="s">
        <v>4</v>
      </c>
      <c r="C5" s="2" t="s">
        <v>16</v>
      </c>
      <c r="D5" s="15" t="s">
        <v>5</v>
      </c>
    </row>
    <row r="6" spans="1:11" ht="30" customHeight="1" x14ac:dyDescent="0.3">
      <c r="A6" s="5" t="s">
        <v>12</v>
      </c>
      <c r="B6" s="4">
        <f>D13</f>
        <v>82.880356000000006</v>
      </c>
      <c r="C6" s="25">
        <v>74.5</v>
      </c>
      <c r="D6" s="6">
        <f>D13*1000/C6</f>
        <v>1112.4880000000001</v>
      </c>
      <c r="F6" s="21"/>
      <c r="G6" s="13"/>
      <c r="H6" s="17"/>
    </row>
    <row r="7" spans="1:11" ht="30" customHeight="1" x14ac:dyDescent="0.3">
      <c r="A7" s="7" t="s">
        <v>13</v>
      </c>
      <c r="B7" s="4">
        <v>6.9589999999999996</v>
      </c>
      <c r="C7" s="25">
        <v>74.5</v>
      </c>
      <c r="D7" s="6">
        <f t="shared" ref="D7:D9" si="0">B7*1000/C7</f>
        <v>93.409395973154361</v>
      </c>
      <c r="F7" s="21"/>
      <c r="G7" s="13"/>
      <c r="H7" s="17"/>
    </row>
    <row r="8" spans="1:11" ht="30" customHeight="1" x14ac:dyDescent="0.3">
      <c r="A8" s="5" t="s">
        <v>0</v>
      </c>
      <c r="B8" s="4">
        <v>2.7879999999999998</v>
      </c>
      <c r="C8" s="25">
        <v>74.5</v>
      </c>
      <c r="D8" s="6">
        <f t="shared" si="0"/>
        <v>37.422818791946305</v>
      </c>
      <c r="F8" s="21"/>
      <c r="G8" s="13"/>
      <c r="H8" s="17"/>
    </row>
    <row r="9" spans="1:11" ht="30" customHeight="1" x14ac:dyDescent="0.3">
      <c r="A9" s="5" t="s">
        <v>1</v>
      </c>
      <c r="B9" s="4">
        <v>3.375</v>
      </c>
      <c r="C9" s="25">
        <v>74.5</v>
      </c>
      <c r="D9" s="6">
        <f t="shared" si="0"/>
        <v>45.302013422818789</v>
      </c>
      <c r="F9" s="21"/>
      <c r="G9" s="13"/>
      <c r="H9" s="17"/>
    </row>
    <row r="10" spans="1:11" ht="30" customHeight="1" thickBot="1" x14ac:dyDescent="0.35">
      <c r="A10" s="8" t="s">
        <v>2</v>
      </c>
      <c r="B10" s="9">
        <f>SUM(B6:B9)</f>
        <v>96.002356000000006</v>
      </c>
      <c r="C10" s="26">
        <v>74.5</v>
      </c>
      <c r="D10" s="10">
        <f>B10*1000/C10</f>
        <v>1288.6222281879195</v>
      </c>
      <c r="F10" s="21"/>
      <c r="G10" s="13"/>
      <c r="H10" s="17"/>
    </row>
    <row r="11" spans="1:11" ht="30" customHeight="1" x14ac:dyDescent="0.3">
      <c r="A11" s="11"/>
      <c r="B11" s="12"/>
      <c r="C11" s="12"/>
      <c r="D11" s="13"/>
      <c r="E11" s="18"/>
      <c r="F11" s="13"/>
      <c r="G11" s="13"/>
      <c r="H11" s="17"/>
    </row>
    <row r="12" spans="1:11" ht="30" customHeight="1" x14ac:dyDescent="0.3">
      <c r="A12" s="11"/>
      <c r="B12" s="2" t="s">
        <v>17</v>
      </c>
      <c r="C12" s="2" t="s">
        <v>3</v>
      </c>
      <c r="D12" s="2" t="s">
        <v>4</v>
      </c>
      <c r="E12" s="18"/>
      <c r="F12" s="13"/>
      <c r="G12" s="13"/>
      <c r="H12" s="17"/>
    </row>
    <row r="13" spans="1:11" ht="30" customHeight="1" x14ac:dyDescent="0.3">
      <c r="A13" s="19" t="s">
        <v>11</v>
      </c>
      <c r="B13" s="27">
        <v>113.24</v>
      </c>
      <c r="C13" s="3">
        <v>0.7319</v>
      </c>
      <c r="D13" s="4">
        <f>C13*1000000*B13/1000000</f>
        <v>82.880356000000006</v>
      </c>
      <c r="E13" s="18"/>
      <c r="F13" s="13"/>
      <c r="G13" s="13"/>
      <c r="H13" s="17"/>
    </row>
    <row r="15" spans="1:11" ht="69.75" customHeight="1" x14ac:dyDescent="0.3">
      <c r="A15" s="31" t="s">
        <v>18</v>
      </c>
      <c r="B15" s="31"/>
      <c r="C15" s="31"/>
      <c r="D15" s="31"/>
      <c r="E15" s="1"/>
      <c r="F15" s="1"/>
      <c r="G15" s="1"/>
      <c r="H15" s="1"/>
      <c r="I15" s="1"/>
      <c r="J15" s="1"/>
      <c r="K15" s="1"/>
    </row>
    <row r="18" spans="2:3" x14ac:dyDescent="0.3">
      <c r="C18" s="24"/>
    </row>
    <row r="19" spans="2:3" x14ac:dyDescent="0.3">
      <c r="C19" s="24"/>
    </row>
    <row r="21" spans="2:3" x14ac:dyDescent="0.3">
      <c r="B21" s="23"/>
    </row>
  </sheetData>
  <mergeCells count="2">
    <mergeCell ref="A4:D4"/>
    <mergeCell ref="A15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RowHeight="14.4" x14ac:dyDescent="0.3"/>
  <cols>
    <col min="1" max="1" width="30" customWidth="1"/>
    <col min="2" max="6" width="16.6640625" customWidth="1"/>
  </cols>
  <sheetData>
    <row r="1" spans="1:11" ht="15" customHeight="1" x14ac:dyDescent="0.3"/>
    <row r="2" spans="1:11" ht="15" customHeight="1" x14ac:dyDescent="0.3"/>
    <row r="3" spans="1:11" ht="15" customHeight="1" thickBot="1" x14ac:dyDescent="0.35"/>
    <row r="4" spans="1:11" ht="30" customHeight="1" x14ac:dyDescent="0.3">
      <c r="A4" s="28" t="s">
        <v>8</v>
      </c>
      <c r="B4" s="29"/>
      <c r="C4" s="29"/>
      <c r="D4" s="30"/>
      <c r="E4" s="20"/>
      <c r="F4" s="20"/>
    </row>
    <row r="5" spans="1:11" ht="28.8" x14ac:dyDescent="0.3">
      <c r="A5" s="14" t="s">
        <v>6</v>
      </c>
      <c r="B5" s="2" t="s">
        <v>4</v>
      </c>
      <c r="C5" s="2" t="s">
        <v>16</v>
      </c>
      <c r="D5" s="15" t="s">
        <v>5</v>
      </c>
    </row>
    <row r="6" spans="1:11" ht="30" customHeight="1" x14ac:dyDescent="0.3">
      <c r="A6" s="5" t="s">
        <v>12</v>
      </c>
      <c r="B6" s="4">
        <f>D13</f>
        <v>80.79674</v>
      </c>
      <c r="C6" s="25">
        <v>74.5</v>
      </c>
      <c r="D6" s="6">
        <f>D13*1000/C6</f>
        <v>1084.52</v>
      </c>
      <c r="I6" s="16"/>
    </row>
    <row r="7" spans="1:11" ht="30" customHeight="1" x14ac:dyDescent="0.3">
      <c r="A7" s="7" t="s">
        <v>13</v>
      </c>
      <c r="B7" s="4">
        <v>6.9589999999999996</v>
      </c>
      <c r="C7" s="25">
        <v>74.5</v>
      </c>
      <c r="D7" s="6">
        <f t="shared" ref="D7:D9" si="0">B7*1000/C7</f>
        <v>93.409395973154361</v>
      </c>
      <c r="I7" s="16"/>
    </row>
    <row r="8" spans="1:11" ht="30" customHeight="1" x14ac:dyDescent="0.3">
      <c r="A8" s="5" t="s">
        <v>0</v>
      </c>
      <c r="B8" s="4">
        <v>17.670000000000002</v>
      </c>
      <c r="C8" s="25">
        <v>74.5</v>
      </c>
      <c r="D8" s="6">
        <f t="shared" si="0"/>
        <v>237.18120805369128</v>
      </c>
      <c r="I8" s="16"/>
    </row>
    <row r="9" spans="1:11" ht="30" customHeight="1" x14ac:dyDescent="0.3">
      <c r="A9" s="5" t="s">
        <v>1</v>
      </c>
      <c r="B9" s="4">
        <v>3.375</v>
      </c>
      <c r="C9" s="25">
        <v>74.5</v>
      </c>
      <c r="D9" s="6">
        <f t="shared" si="0"/>
        <v>45.302013422818789</v>
      </c>
      <c r="I9" s="16"/>
    </row>
    <row r="10" spans="1:11" ht="30" customHeight="1" thickBot="1" x14ac:dyDescent="0.35">
      <c r="A10" s="8" t="s">
        <v>2</v>
      </c>
      <c r="B10" s="9">
        <f>SUM(B6:B9)</f>
        <v>108.80074</v>
      </c>
      <c r="C10" s="26">
        <v>74.5</v>
      </c>
      <c r="D10" s="10">
        <f>B10*1000/C10</f>
        <v>1460.4126174496646</v>
      </c>
      <c r="I10" s="16"/>
    </row>
    <row r="11" spans="1:11" ht="30" customHeight="1" x14ac:dyDescent="0.3">
      <c r="A11" s="11"/>
      <c r="B11" s="12"/>
      <c r="C11" s="12"/>
      <c r="D11" s="13"/>
      <c r="E11" s="18"/>
      <c r="F11" s="13"/>
      <c r="I11" s="16"/>
    </row>
    <row r="12" spans="1:11" ht="30" customHeight="1" x14ac:dyDescent="0.3">
      <c r="A12" s="11"/>
      <c r="B12" s="2" t="s">
        <v>17</v>
      </c>
      <c r="C12" s="2" t="s">
        <v>3</v>
      </c>
      <c r="D12" s="2" t="s">
        <v>4</v>
      </c>
      <c r="E12" s="18"/>
      <c r="F12" s="13"/>
      <c r="I12" s="16"/>
    </row>
    <row r="13" spans="1:11" ht="30" customHeight="1" x14ac:dyDescent="0.3">
      <c r="A13" s="19" t="s">
        <v>11</v>
      </c>
      <c r="B13" s="27">
        <v>113.24</v>
      </c>
      <c r="C13" s="3">
        <v>0.71350000000000002</v>
      </c>
      <c r="D13" s="4">
        <f>C13*1000000*B13/1000000</f>
        <v>80.79674</v>
      </c>
      <c r="E13" s="18"/>
      <c r="F13" s="13"/>
      <c r="I13" s="16"/>
    </row>
    <row r="15" spans="1:11" ht="69.75" customHeight="1" x14ac:dyDescent="0.3">
      <c r="A15" s="31" t="s">
        <v>18</v>
      </c>
      <c r="B15" s="31"/>
      <c r="C15" s="31"/>
      <c r="D15" s="31"/>
      <c r="E15" s="22"/>
      <c r="F15" s="22"/>
      <c r="G15" s="1"/>
      <c r="H15" s="1"/>
      <c r="I15" s="1"/>
      <c r="J15" s="1"/>
      <c r="K15" s="1"/>
    </row>
  </sheetData>
  <mergeCells count="2">
    <mergeCell ref="A4:D4"/>
    <mergeCell ref="A15:D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RowHeight="14.4" x14ac:dyDescent="0.3"/>
  <cols>
    <col min="1" max="1" width="30" customWidth="1"/>
    <col min="2" max="6" width="16.6640625" customWidth="1"/>
  </cols>
  <sheetData>
    <row r="1" spans="1:11" ht="15" customHeight="1" x14ac:dyDescent="0.3"/>
    <row r="2" spans="1:11" ht="15" customHeight="1" x14ac:dyDescent="0.3"/>
    <row r="3" spans="1:11" ht="15" customHeight="1" thickBot="1" x14ac:dyDescent="0.35"/>
    <row r="4" spans="1:11" ht="30" customHeight="1" x14ac:dyDescent="0.3">
      <c r="A4" s="28" t="s">
        <v>9</v>
      </c>
      <c r="B4" s="29"/>
      <c r="C4" s="29"/>
      <c r="D4" s="30"/>
      <c r="E4" s="20"/>
      <c r="F4" s="20"/>
    </row>
    <row r="5" spans="1:11" ht="28.8" x14ac:dyDescent="0.3">
      <c r="A5" s="14" t="s">
        <v>6</v>
      </c>
      <c r="B5" s="2" t="s">
        <v>4</v>
      </c>
      <c r="C5" s="2" t="s">
        <v>16</v>
      </c>
      <c r="D5" s="15" t="s">
        <v>5</v>
      </c>
    </row>
    <row r="6" spans="1:11" ht="30" customHeight="1" x14ac:dyDescent="0.3">
      <c r="A6" s="5" t="s">
        <v>12</v>
      </c>
      <c r="B6" s="4">
        <f>D13</f>
        <v>87.772323999999998</v>
      </c>
      <c r="C6" s="25">
        <v>74.5</v>
      </c>
      <c r="D6" s="6">
        <f>D13*1000/C6</f>
        <v>1178.1519999999998</v>
      </c>
    </row>
    <row r="7" spans="1:11" ht="30" customHeight="1" x14ac:dyDescent="0.3">
      <c r="A7" s="7" t="s">
        <v>13</v>
      </c>
      <c r="B7" s="4">
        <v>6.9589999999999996</v>
      </c>
      <c r="C7" s="25">
        <v>74.5</v>
      </c>
      <c r="D7" s="6">
        <f t="shared" ref="D7:D9" si="0">B7*1000/C7</f>
        <v>93.409395973154361</v>
      </c>
    </row>
    <row r="8" spans="1:11" ht="30" customHeight="1" x14ac:dyDescent="0.3">
      <c r="A8" s="5" t="s">
        <v>0</v>
      </c>
      <c r="B8" s="4">
        <v>7.0519999999999996</v>
      </c>
      <c r="C8" s="25">
        <v>74.5</v>
      </c>
      <c r="D8" s="6">
        <f t="shared" si="0"/>
        <v>94.65771812080537</v>
      </c>
    </row>
    <row r="9" spans="1:11" ht="30" customHeight="1" x14ac:dyDescent="0.3">
      <c r="A9" s="5" t="s">
        <v>1</v>
      </c>
      <c r="B9" s="4">
        <v>4.1239999999999997</v>
      </c>
      <c r="C9" s="25">
        <v>74.5</v>
      </c>
      <c r="D9" s="6">
        <f t="shared" si="0"/>
        <v>55.355704697986575</v>
      </c>
    </row>
    <row r="10" spans="1:11" ht="30" customHeight="1" thickBot="1" x14ac:dyDescent="0.35">
      <c r="A10" s="8" t="s">
        <v>2</v>
      </c>
      <c r="B10" s="9">
        <f>SUM(B6:B9)</f>
        <v>105.90732399999999</v>
      </c>
      <c r="C10" s="26">
        <v>74.5</v>
      </c>
      <c r="D10" s="10">
        <f>B10*1000/C10</f>
        <v>1421.5748187919462</v>
      </c>
    </row>
    <row r="11" spans="1:11" ht="30" customHeight="1" x14ac:dyDescent="0.3">
      <c r="A11" s="11"/>
      <c r="B11" s="12"/>
      <c r="C11" s="12"/>
      <c r="D11" s="13"/>
      <c r="E11" s="18"/>
      <c r="F11" s="13"/>
    </row>
    <row r="12" spans="1:11" ht="30" customHeight="1" x14ac:dyDescent="0.3">
      <c r="A12" s="11"/>
      <c r="B12" s="2" t="s">
        <v>17</v>
      </c>
      <c r="C12" s="2" t="s">
        <v>3</v>
      </c>
      <c r="D12" s="2" t="s">
        <v>4</v>
      </c>
      <c r="E12" s="18"/>
      <c r="F12" s="13"/>
    </row>
    <row r="13" spans="1:11" ht="30" customHeight="1" x14ac:dyDescent="0.3">
      <c r="A13" s="19" t="s">
        <v>11</v>
      </c>
      <c r="B13" s="27">
        <v>113.24</v>
      </c>
      <c r="C13" s="3">
        <v>0.77510000000000001</v>
      </c>
      <c r="D13" s="4">
        <f>C13*1000000*B13/1000000</f>
        <v>87.772323999999998</v>
      </c>
      <c r="E13" s="18"/>
      <c r="F13" s="13"/>
    </row>
    <row r="15" spans="1:11" ht="69.75" customHeight="1" x14ac:dyDescent="0.3">
      <c r="A15" s="31" t="s">
        <v>18</v>
      </c>
      <c r="B15" s="31"/>
      <c r="C15" s="31"/>
      <c r="D15" s="31"/>
      <c r="E15" s="22"/>
      <c r="F15" s="22"/>
      <c r="G15" s="1"/>
      <c r="H15" s="1"/>
      <c r="I15" s="1"/>
      <c r="J15" s="1"/>
      <c r="K15" s="1"/>
    </row>
  </sheetData>
  <mergeCells count="2">
    <mergeCell ref="A4:D4"/>
    <mergeCell ref="A15:D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/>
  </sheetViews>
  <sheetFormatPr defaultRowHeight="14.4" x14ac:dyDescent="0.3"/>
  <cols>
    <col min="1" max="1" width="29.88671875" customWidth="1"/>
    <col min="2" max="4" width="16.6640625" customWidth="1"/>
  </cols>
  <sheetData>
    <row r="1" spans="1:4" ht="15" customHeight="1" x14ac:dyDescent="0.3"/>
    <row r="2" spans="1:4" ht="15" customHeight="1" x14ac:dyDescent="0.3"/>
    <row r="3" spans="1:4" ht="15" customHeight="1" thickBot="1" x14ac:dyDescent="0.35"/>
    <row r="4" spans="1:4" ht="30" customHeight="1" x14ac:dyDescent="0.3">
      <c r="A4" s="28" t="s">
        <v>10</v>
      </c>
      <c r="B4" s="29"/>
      <c r="C4" s="29"/>
      <c r="D4" s="30"/>
    </row>
    <row r="5" spans="1:4" ht="28.8" x14ac:dyDescent="0.3">
      <c r="A5" s="14" t="s">
        <v>6</v>
      </c>
      <c r="B5" s="2" t="s">
        <v>4</v>
      </c>
      <c r="C5" s="2" t="s">
        <v>16</v>
      </c>
      <c r="D5" s="15" t="s">
        <v>5</v>
      </c>
    </row>
    <row r="6" spans="1:4" ht="30" customHeight="1" x14ac:dyDescent="0.3">
      <c r="A6" s="5" t="s">
        <v>14</v>
      </c>
      <c r="B6" s="4">
        <f>D13</f>
        <v>85.654736</v>
      </c>
      <c r="C6" s="25">
        <v>74.5</v>
      </c>
      <c r="D6" s="6">
        <f>D13*1000/C6</f>
        <v>1149.7280000000001</v>
      </c>
    </row>
    <row r="7" spans="1:4" ht="30.6" x14ac:dyDescent="0.3">
      <c r="A7" s="7" t="s">
        <v>13</v>
      </c>
      <c r="B7" s="4">
        <v>6.9589999999999996</v>
      </c>
      <c r="C7" s="25">
        <v>74.5</v>
      </c>
      <c r="D7" s="6">
        <f t="shared" ref="D7:D9" si="0">B7*1000/C7</f>
        <v>93.409395973154361</v>
      </c>
    </row>
    <row r="8" spans="1:4" ht="30" customHeight="1" x14ac:dyDescent="0.3">
      <c r="A8" s="5" t="s">
        <v>0</v>
      </c>
      <c r="B8" s="4">
        <v>5.72</v>
      </c>
      <c r="C8" s="25">
        <v>74.5</v>
      </c>
      <c r="D8" s="6">
        <f t="shared" si="0"/>
        <v>76.77852348993288</v>
      </c>
    </row>
    <row r="9" spans="1:4" ht="30" customHeight="1" x14ac:dyDescent="0.3">
      <c r="A9" s="5" t="s">
        <v>1</v>
      </c>
      <c r="B9" s="4">
        <v>4.0229999999999997</v>
      </c>
      <c r="C9" s="25">
        <v>74.5</v>
      </c>
      <c r="D9" s="6">
        <f t="shared" si="0"/>
        <v>53.999999999999993</v>
      </c>
    </row>
    <row r="10" spans="1:4" ht="30" customHeight="1" thickBot="1" x14ac:dyDescent="0.35">
      <c r="A10" s="8" t="s">
        <v>2</v>
      </c>
      <c r="B10" s="9">
        <f>SUM(B6:B9)</f>
        <v>102.356736</v>
      </c>
      <c r="C10" s="26">
        <v>74.5</v>
      </c>
      <c r="D10" s="10">
        <f>B10*1000/C10</f>
        <v>1373.9159194630872</v>
      </c>
    </row>
    <row r="11" spans="1:4" ht="30" customHeight="1" x14ac:dyDescent="0.3">
      <c r="A11" s="11"/>
      <c r="B11" s="12"/>
      <c r="C11" s="12"/>
      <c r="D11" s="13"/>
    </row>
    <row r="12" spans="1:4" ht="28.8" x14ac:dyDescent="0.3">
      <c r="A12" s="11"/>
      <c r="B12" s="2" t="s">
        <v>17</v>
      </c>
      <c r="C12" s="2" t="s">
        <v>3</v>
      </c>
      <c r="D12" s="2" t="s">
        <v>4</v>
      </c>
    </row>
    <row r="13" spans="1:4" ht="30" customHeight="1" x14ac:dyDescent="0.3">
      <c r="A13" s="19" t="s">
        <v>15</v>
      </c>
      <c r="B13" s="27">
        <v>113.24</v>
      </c>
      <c r="C13" s="3">
        <v>0.75639999999999996</v>
      </c>
      <c r="D13" s="4">
        <f>B13*1000000*C13/1000000</f>
        <v>85.654736</v>
      </c>
    </row>
    <row r="15" spans="1:4" ht="69.75" customHeight="1" x14ac:dyDescent="0.3">
      <c r="A15" s="31" t="s">
        <v>18</v>
      </c>
      <c r="B15" s="31"/>
      <c r="C15" s="31"/>
      <c r="D15" s="31"/>
    </row>
  </sheetData>
  <mergeCells count="2">
    <mergeCell ref="A4:D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Interrogatory 13 A</vt:lpstr>
      <vt:lpstr>Interrogatory 13 B</vt:lpstr>
      <vt:lpstr>Interrogatory 13 C Part 1</vt:lpstr>
      <vt:lpstr>Interrogatory 13 C Part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