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Workgroups\FPC Marketing\Forecasting\Data\data requests\2019\2019-02-18 Robert Bullard Base Charges\"/>
    </mc:Choice>
  </mc:AlternateContent>
  <bookViews>
    <workbookView xWindow="0" yWindow="0" windowWidth="28800" windowHeight="11610" tabRatio="752" firstSheet="5" activeTab="11"/>
  </bookViews>
  <sheets>
    <sheet name="control" sheetId="2" r:id="rId1"/>
    <sheet name="TM1 Res Customers" sheetId="10" r:id="rId2"/>
    <sheet name="VALUES Res Customers" sheetId="5" r:id="rId3"/>
    <sheet name="TM1 Com Customers" sheetId="11" r:id="rId4"/>
    <sheet name="VALUES Com Customers" sheetId="12" r:id="rId5"/>
    <sheet name="TM1 Ind Customers" sheetId="13" r:id="rId6"/>
    <sheet name="VALUES Ind Customers" sheetId="14" r:id="rId7"/>
    <sheet name="TM1 Cal Days" sheetId="4" r:id="rId8"/>
    <sheet name="VALUES Cal Days" sheetId="6" r:id="rId9"/>
    <sheet name="Historical Base Charges" sheetId="1" r:id="rId10"/>
    <sheet name="calc" sheetId="7" r:id="rId11"/>
    <sheet name="For Robert" sheetId="9" r:id="rId12"/>
  </sheets>
  <definedNames>
    <definedName name="TM1REBUILDOPTION">1</definedName>
  </definedNames>
  <calcPr calcId="162913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3" l="1"/>
  <c r="B2" i="11"/>
  <c r="B2" i="10"/>
  <c r="C2" i="7"/>
  <c r="C3" i="7"/>
  <c r="D3" i="7"/>
  <c r="E3" i="7"/>
  <c r="F3" i="7"/>
  <c r="C4" i="7"/>
  <c r="D4" i="7"/>
  <c r="E4" i="7"/>
  <c r="F4" i="7"/>
  <c r="C5" i="7"/>
  <c r="D5" i="7"/>
  <c r="E5" i="7"/>
  <c r="F5" i="7"/>
  <c r="C6" i="7"/>
  <c r="D6" i="7"/>
  <c r="E6" i="7"/>
  <c r="F6" i="7"/>
  <c r="C7" i="7"/>
  <c r="D7" i="7"/>
  <c r="E7" i="7"/>
  <c r="F7" i="7"/>
  <c r="C8" i="7"/>
  <c r="D8" i="7"/>
  <c r="E8" i="7"/>
  <c r="F8" i="7"/>
  <c r="C9" i="7"/>
  <c r="D9" i="7"/>
  <c r="E9" i="7"/>
  <c r="F9" i="7"/>
  <c r="C10" i="7"/>
  <c r="D10" i="7"/>
  <c r="E10" i="7"/>
  <c r="F10" i="7"/>
  <c r="C11" i="7"/>
  <c r="D11" i="7"/>
  <c r="E11" i="7"/>
  <c r="F11" i="7"/>
  <c r="C12" i="7"/>
  <c r="D12" i="7"/>
  <c r="E12" i="7"/>
  <c r="F12" i="7"/>
  <c r="C13" i="7"/>
  <c r="D13" i="7"/>
  <c r="E13" i="7"/>
  <c r="F13" i="7"/>
  <c r="C14" i="7"/>
  <c r="D14" i="7"/>
  <c r="E14" i="7"/>
  <c r="F14" i="7"/>
  <c r="C15" i="7"/>
  <c r="D15" i="7"/>
  <c r="E15" i="7"/>
  <c r="F15" i="7"/>
  <c r="C16" i="7"/>
  <c r="D16" i="7"/>
  <c r="E16" i="7"/>
  <c r="F16" i="7"/>
  <c r="C17" i="7"/>
  <c r="D17" i="7"/>
  <c r="E17" i="7"/>
  <c r="F17" i="7"/>
  <c r="C18" i="7"/>
  <c r="D18" i="7"/>
  <c r="E18" i="7"/>
  <c r="F18" i="7"/>
  <c r="C19" i="7"/>
  <c r="D19" i="7"/>
  <c r="E19" i="7"/>
  <c r="F19" i="7"/>
  <c r="C20" i="7"/>
  <c r="D20" i="7"/>
  <c r="E20" i="7"/>
  <c r="F20" i="7"/>
  <c r="C21" i="7"/>
  <c r="D21" i="7"/>
  <c r="E21" i="7"/>
  <c r="F21" i="7"/>
  <c r="C22" i="7"/>
  <c r="D22" i="7"/>
  <c r="E22" i="7"/>
  <c r="F22" i="7"/>
  <c r="C23" i="7"/>
  <c r="D23" i="7"/>
  <c r="E23" i="7"/>
  <c r="F23" i="7"/>
  <c r="C24" i="7"/>
  <c r="D24" i="7"/>
  <c r="E24" i="7"/>
  <c r="F24" i="7"/>
  <c r="C25" i="7"/>
  <c r="D25" i="7"/>
  <c r="E25" i="7"/>
  <c r="F25" i="7"/>
  <c r="C26" i="7"/>
  <c r="D26" i="7"/>
  <c r="E26" i="7"/>
  <c r="F26" i="7"/>
  <c r="C27" i="7"/>
  <c r="D27" i="7"/>
  <c r="E27" i="7"/>
  <c r="F27" i="7"/>
  <c r="C28" i="7"/>
  <c r="D28" i="7"/>
  <c r="E28" i="7"/>
  <c r="F28" i="7"/>
  <c r="C29" i="7"/>
  <c r="D29" i="7"/>
  <c r="E29" i="7"/>
  <c r="F29" i="7"/>
  <c r="C30" i="7"/>
  <c r="D30" i="7"/>
  <c r="E30" i="7"/>
  <c r="F30" i="7"/>
  <c r="C31" i="7"/>
  <c r="D31" i="7"/>
  <c r="E31" i="7"/>
  <c r="F31" i="7"/>
  <c r="C32" i="7"/>
  <c r="D32" i="7"/>
  <c r="E32" i="7"/>
  <c r="F32" i="7"/>
  <c r="C33" i="7"/>
  <c r="D33" i="7"/>
  <c r="E33" i="7"/>
  <c r="F33" i="7"/>
  <c r="C34" i="7"/>
  <c r="D34" i="7"/>
  <c r="E34" i="7"/>
  <c r="F34" i="7"/>
  <c r="C35" i="7"/>
  <c r="D35" i="7"/>
  <c r="E35" i="7"/>
  <c r="F35" i="7"/>
  <c r="C36" i="7"/>
  <c r="D36" i="7"/>
  <c r="E36" i="7"/>
  <c r="F36" i="7"/>
  <c r="C37" i="7"/>
  <c r="D37" i="7"/>
  <c r="E37" i="7"/>
  <c r="F37" i="7"/>
  <c r="C38" i="7"/>
  <c r="D38" i="7"/>
  <c r="E38" i="7"/>
  <c r="F38" i="7"/>
  <c r="C39" i="7"/>
  <c r="D39" i="7"/>
  <c r="E39" i="7"/>
  <c r="F39" i="7"/>
  <c r="C40" i="7"/>
  <c r="D40" i="7"/>
  <c r="E40" i="7"/>
  <c r="F40" i="7"/>
  <c r="C41" i="7"/>
  <c r="D41" i="7"/>
  <c r="E41" i="7"/>
  <c r="F41" i="7"/>
  <c r="C42" i="7"/>
  <c r="D42" i="7"/>
  <c r="E42" i="7"/>
  <c r="F42" i="7"/>
  <c r="C43" i="7"/>
  <c r="D43" i="7"/>
  <c r="E43" i="7"/>
  <c r="F43" i="7"/>
  <c r="C44" i="7"/>
  <c r="D44" i="7"/>
  <c r="E44" i="7"/>
  <c r="F44" i="7"/>
  <c r="C45" i="7"/>
  <c r="D45" i="7"/>
  <c r="E45" i="7"/>
  <c r="F45" i="7"/>
  <c r="C46" i="7"/>
  <c r="D46" i="7"/>
  <c r="E46" i="7"/>
  <c r="F46" i="7"/>
  <c r="C47" i="7"/>
  <c r="D47" i="7"/>
  <c r="E47" i="7"/>
  <c r="F47" i="7"/>
  <c r="C48" i="7"/>
  <c r="D48" i="7"/>
  <c r="E48" i="7"/>
  <c r="F48" i="7"/>
  <c r="C49" i="7"/>
  <c r="D49" i="7"/>
  <c r="E49" i="7"/>
  <c r="F49" i="7"/>
  <c r="C50" i="7"/>
  <c r="D50" i="7"/>
  <c r="E50" i="7"/>
  <c r="F50" i="7"/>
  <c r="C51" i="7"/>
  <c r="D51" i="7"/>
  <c r="E51" i="7"/>
  <c r="F51" i="7"/>
  <c r="C52" i="7"/>
  <c r="D52" i="7"/>
  <c r="E52" i="7"/>
  <c r="F52" i="7"/>
  <c r="C53" i="7"/>
  <c r="D53" i="7"/>
  <c r="E53" i="7"/>
  <c r="F53" i="7"/>
  <c r="C54" i="7"/>
  <c r="D54" i="7"/>
  <c r="E54" i="7"/>
  <c r="F54" i="7"/>
  <c r="C55" i="7"/>
  <c r="D55" i="7"/>
  <c r="E55" i="7"/>
  <c r="F55" i="7"/>
  <c r="C56" i="7"/>
  <c r="D56" i="7"/>
  <c r="E56" i="7"/>
  <c r="F56" i="7"/>
  <c r="C57" i="7"/>
  <c r="D57" i="7"/>
  <c r="E57" i="7"/>
  <c r="F57" i="7"/>
  <c r="C58" i="7"/>
  <c r="D58" i="7"/>
  <c r="E58" i="7"/>
  <c r="F58" i="7"/>
  <c r="C59" i="7"/>
  <c r="D59" i="7"/>
  <c r="E59" i="7"/>
  <c r="F59" i="7"/>
  <c r="C60" i="7"/>
  <c r="D60" i="7"/>
  <c r="E60" i="7"/>
  <c r="F60" i="7"/>
  <c r="C61" i="7"/>
  <c r="D61" i="7"/>
  <c r="E61" i="7"/>
  <c r="F61" i="7"/>
  <c r="C62" i="7"/>
  <c r="D62" i="7"/>
  <c r="E62" i="7"/>
  <c r="F62" i="7"/>
  <c r="C63" i="7"/>
  <c r="D63" i="7"/>
  <c r="E63" i="7"/>
  <c r="F63" i="7"/>
  <c r="C64" i="7"/>
  <c r="D64" i="7"/>
  <c r="E64" i="7"/>
  <c r="F64" i="7"/>
  <c r="C65" i="7"/>
  <c r="D65" i="7"/>
  <c r="E65" i="7"/>
  <c r="F65" i="7"/>
  <c r="C66" i="7"/>
  <c r="D66" i="7"/>
  <c r="E66" i="7"/>
  <c r="F66" i="7"/>
  <c r="C67" i="7"/>
  <c r="D67" i="7"/>
  <c r="E67" i="7"/>
  <c r="F67" i="7"/>
  <c r="C68" i="7"/>
  <c r="D68" i="7"/>
  <c r="E68" i="7"/>
  <c r="F68" i="7"/>
  <c r="C69" i="7"/>
  <c r="D69" i="7"/>
  <c r="E69" i="7"/>
  <c r="F69" i="7"/>
  <c r="C70" i="7"/>
  <c r="D70" i="7"/>
  <c r="E70" i="7"/>
  <c r="F70" i="7"/>
  <c r="C71" i="7"/>
  <c r="D71" i="7"/>
  <c r="E71" i="7"/>
  <c r="F71" i="7"/>
  <c r="C72" i="7"/>
  <c r="D72" i="7"/>
  <c r="E72" i="7"/>
  <c r="F72" i="7"/>
  <c r="C73" i="7"/>
  <c r="D73" i="7"/>
  <c r="E73" i="7"/>
  <c r="F73" i="7"/>
  <c r="C74" i="7"/>
  <c r="D74" i="7"/>
  <c r="E74" i="7"/>
  <c r="F74" i="7"/>
  <c r="C75" i="7"/>
  <c r="D75" i="7"/>
  <c r="E75" i="7"/>
  <c r="F75" i="7"/>
  <c r="C76" i="7"/>
  <c r="D76" i="7"/>
  <c r="E76" i="7"/>
  <c r="F76" i="7"/>
  <c r="C77" i="7"/>
  <c r="D77" i="7"/>
  <c r="E77" i="7"/>
  <c r="F77" i="7"/>
  <c r="C78" i="7"/>
  <c r="D78" i="7"/>
  <c r="E78" i="7"/>
  <c r="F78" i="7"/>
  <c r="C79" i="7"/>
  <c r="D79" i="7"/>
  <c r="E79" i="7"/>
  <c r="F79" i="7"/>
  <c r="C80" i="7"/>
  <c r="D80" i="7"/>
  <c r="E80" i="7"/>
  <c r="F80" i="7"/>
  <c r="C81" i="7"/>
  <c r="D81" i="7"/>
  <c r="E81" i="7"/>
  <c r="F81" i="7"/>
  <c r="C82" i="7"/>
  <c r="D82" i="7"/>
  <c r="E82" i="7"/>
  <c r="F82" i="7"/>
  <c r="C83" i="7"/>
  <c r="D83" i="7"/>
  <c r="E83" i="7"/>
  <c r="F83" i="7"/>
  <c r="C84" i="7"/>
  <c r="D84" i="7"/>
  <c r="E84" i="7"/>
  <c r="F84" i="7"/>
  <c r="C85" i="7"/>
  <c r="D85" i="7"/>
  <c r="E85" i="7"/>
  <c r="F85" i="7"/>
  <c r="C86" i="7"/>
  <c r="D86" i="7"/>
  <c r="E86" i="7"/>
  <c r="F86" i="7"/>
  <c r="C87" i="7"/>
  <c r="D87" i="7"/>
  <c r="E87" i="7"/>
  <c r="F87" i="7"/>
  <c r="C88" i="7"/>
  <c r="D88" i="7"/>
  <c r="E88" i="7"/>
  <c r="F88" i="7"/>
  <c r="C89" i="7"/>
  <c r="D89" i="7"/>
  <c r="E89" i="7"/>
  <c r="F89" i="7"/>
  <c r="C90" i="7"/>
  <c r="D90" i="7"/>
  <c r="E90" i="7"/>
  <c r="F90" i="7"/>
  <c r="C91" i="7"/>
  <c r="D91" i="7"/>
  <c r="E91" i="7"/>
  <c r="F91" i="7"/>
  <c r="C92" i="7"/>
  <c r="D92" i="7"/>
  <c r="E92" i="7"/>
  <c r="F92" i="7"/>
  <c r="C93" i="7"/>
  <c r="D93" i="7"/>
  <c r="E93" i="7"/>
  <c r="F93" i="7"/>
  <c r="C94" i="7"/>
  <c r="D94" i="7"/>
  <c r="E94" i="7"/>
  <c r="F94" i="7"/>
  <c r="C95" i="7"/>
  <c r="D95" i="7"/>
  <c r="E95" i="7"/>
  <c r="F95" i="7"/>
  <c r="C96" i="7"/>
  <c r="D96" i="7"/>
  <c r="E96" i="7"/>
  <c r="F96" i="7"/>
  <c r="C97" i="7"/>
  <c r="D97" i="7"/>
  <c r="E97" i="7"/>
  <c r="F97" i="7"/>
  <c r="C98" i="7"/>
  <c r="D98" i="7"/>
  <c r="E98" i="7"/>
  <c r="F98" i="7"/>
  <c r="C99" i="7"/>
  <c r="D99" i="7"/>
  <c r="E99" i="7"/>
  <c r="F99" i="7"/>
  <c r="C100" i="7"/>
  <c r="D100" i="7"/>
  <c r="E100" i="7"/>
  <c r="F100" i="7"/>
  <c r="C101" i="7"/>
  <c r="D101" i="7"/>
  <c r="E101" i="7"/>
  <c r="F101" i="7"/>
  <c r="C102" i="7"/>
  <c r="D102" i="7"/>
  <c r="E102" i="7"/>
  <c r="F102" i="7"/>
  <c r="C103" i="7"/>
  <c r="D103" i="7"/>
  <c r="E103" i="7"/>
  <c r="F103" i="7"/>
  <c r="F2" i="7"/>
  <c r="D2" i="7"/>
  <c r="E2" i="7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B9" i="10"/>
  <c r="N10" i="12"/>
  <c r="N3" i="7"/>
  <c r="N11" i="12"/>
  <c r="N4" i="7"/>
  <c r="N12" i="12"/>
  <c r="N5" i="7"/>
  <c r="N13" i="12"/>
  <c r="N6" i="7"/>
  <c r="N14" i="12"/>
  <c r="N7" i="7"/>
  <c r="N15" i="12"/>
  <c r="N8" i="7"/>
  <c r="N16" i="12"/>
  <c r="N9" i="7"/>
  <c r="N17" i="12"/>
  <c r="N10" i="7"/>
  <c r="N18" i="12"/>
  <c r="N11" i="7"/>
  <c r="N19" i="12"/>
  <c r="N12" i="7"/>
  <c r="N20" i="12"/>
  <c r="N13" i="7"/>
  <c r="N21" i="12"/>
  <c r="N14" i="7"/>
  <c r="N22" i="12"/>
  <c r="N15" i="7"/>
  <c r="N23" i="12"/>
  <c r="N16" i="7"/>
  <c r="N24" i="12"/>
  <c r="N17" i="7"/>
  <c r="N25" i="12"/>
  <c r="N18" i="7"/>
  <c r="N26" i="12"/>
  <c r="N19" i="7"/>
  <c r="N27" i="12"/>
  <c r="N20" i="7"/>
  <c r="N28" i="12"/>
  <c r="N21" i="7"/>
  <c r="N29" i="12"/>
  <c r="N22" i="7"/>
  <c r="N30" i="12"/>
  <c r="N23" i="7"/>
  <c r="N31" i="12"/>
  <c r="N24" i="7"/>
  <c r="N32" i="12"/>
  <c r="N25" i="7"/>
  <c r="N33" i="12"/>
  <c r="N26" i="7"/>
  <c r="N34" i="12"/>
  <c r="N27" i="7"/>
  <c r="N35" i="12"/>
  <c r="N28" i="7"/>
  <c r="N36" i="12"/>
  <c r="N29" i="7"/>
  <c r="N37" i="12"/>
  <c r="N30" i="7"/>
  <c r="N38" i="12"/>
  <c r="N31" i="7"/>
  <c r="N39" i="12"/>
  <c r="N32" i="7"/>
  <c r="N40" i="12"/>
  <c r="N33" i="7"/>
  <c r="N41" i="12"/>
  <c r="N34" i="7"/>
  <c r="N42" i="12"/>
  <c r="N35" i="7"/>
  <c r="N43" i="12"/>
  <c r="N36" i="7"/>
  <c r="N44" i="12"/>
  <c r="N37" i="7"/>
  <c r="N45" i="12"/>
  <c r="N38" i="7"/>
  <c r="N46" i="12"/>
  <c r="N39" i="7"/>
  <c r="N47" i="12"/>
  <c r="N40" i="7"/>
  <c r="N48" i="12"/>
  <c r="N41" i="7"/>
  <c r="N49" i="12"/>
  <c r="N42" i="7"/>
  <c r="N50" i="12"/>
  <c r="N43" i="7"/>
  <c r="N51" i="12"/>
  <c r="N44" i="7"/>
  <c r="N52" i="12"/>
  <c r="N45" i="7"/>
  <c r="N53" i="12"/>
  <c r="N46" i="7"/>
  <c r="N54" i="12"/>
  <c r="N47" i="7"/>
  <c r="N55" i="12"/>
  <c r="N48" i="7"/>
  <c r="N56" i="12"/>
  <c r="N49" i="7"/>
  <c r="N57" i="12"/>
  <c r="N50" i="7"/>
  <c r="N58" i="12"/>
  <c r="N51" i="7"/>
  <c r="N59" i="12"/>
  <c r="N52" i="7"/>
  <c r="N60" i="12"/>
  <c r="N53" i="7"/>
  <c r="N61" i="12"/>
  <c r="N54" i="7"/>
  <c r="N62" i="12"/>
  <c r="N55" i="7"/>
  <c r="N63" i="12"/>
  <c r="N56" i="7"/>
  <c r="N64" i="12"/>
  <c r="N57" i="7"/>
  <c r="N65" i="12"/>
  <c r="N58" i="7"/>
  <c r="N66" i="12"/>
  <c r="N59" i="7"/>
  <c r="N67" i="12"/>
  <c r="N60" i="7"/>
  <c r="N68" i="12"/>
  <c r="N61" i="7"/>
  <c r="N69" i="12"/>
  <c r="N62" i="7"/>
  <c r="N70" i="12"/>
  <c r="N63" i="7"/>
  <c r="N71" i="12"/>
  <c r="N64" i="7"/>
  <c r="N72" i="12"/>
  <c r="N65" i="7"/>
  <c r="N73" i="12"/>
  <c r="N66" i="7"/>
  <c r="N74" i="12"/>
  <c r="N67" i="7"/>
  <c r="N75" i="12"/>
  <c r="N68" i="7"/>
  <c r="N76" i="12"/>
  <c r="N69" i="7"/>
  <c r="N77" i="12"/>
  <c r="N70" i="7"/>
  <c r="N78" i="12"/>
  <c r="N71" i="7"/>
  <c r="N79" i="12"/>
  <c r="N72" i="7"/>
  <c r="N80" i="12"/>
  <c r="N73" i="7"/>
  <c r="N81" i="12"/>
  <c r="N74" i="7"/>
  <c r="N82" i="12"/>
  <c r="N75" i="7"/>
  <c r="N83" i="12"/>
  <c r="N76" i="7"/>
  <c r="N84" i="12"/>
  <c r="N77" i="7"/>
  <c r="N85" i="12"/>
  <c r="N78" i="7"/>
  <c r="N86" i="12"/>
  <c r="N79" i="7"/>
  <c r="N87" i="12"/>
  <c r="N80" i="7"/>
  <c r="N88" i="12"/>
  <c r="N81" i="7"/>
  <c r="N89" i="12"/>
  <c r="N82" i="7"/>
  <c r="N90" i="12"/>
  <c r="N83" i="7"/>
  <c r="N91" i="12"/>
  <c r="N84" i="7"/>
  <c r="N92" i="12"/>
  <c r="N85" i="7"/>
  <c r="N93" i="12"/>
  <c r="N86" i="7"/>
  <c r="N94" i="12"/>
  <c r="N87" i="7"/>
  <c r="N95" i="12"/>
  <c r="N88" i="7"/>
  <c r="N96" i="12"/>
  <c r="N89" i="7"/>
  <c r="N97" i="12"/>
  <c r="N90" i="7"/>
  <c r="N98" i="12"/>
  <c r="N91" i="7"/>
  <c r="N99" i="12"/>
  <c r="N92" i="7"/>
  <c r="N100" i="12"/>
  <c r="N93" i="7"/>
  <c r="N101" i="12"/>
  <c r="N94" i="7"/>
  <c r="N102" i="12"/>
  <c r="N95" i="7"/>
  <c r="N103" i="12"/>
  <c r="N96" i="7"/>
  <c r="N104" i="12"/>
  <c r="N97" i="7"/>
  <c r="N105" i="12"/>
  <c r="N98" i="7"/>
  <c r="N106" i="12"/>
  <c r="N99" i="7"/>
  <c r="N107" i="12"/>
  <c r="N100" i="7"/>
  <c r="N108" i="12"/>
  <c r="N101" i="7"/>
  <c r="N109" i="12"/>
  <c r="N102" i="7"/>
  <c r="N110" i="12"/>
  <c r="N103" i="7"/>
  <c r="N9" i="12"/>
  <c r="N2" i="7"/>
  <c r="W3" i="7"/>
  <c r="X3" i="7"/>
  <c r="W4" i="7"/>
  <c r="X4" i="7"/>
  <c r="W5" i="7"/>
  <c r="X5" i="7"/>
  <c r="W6" i="7"/>
  <c r="X6" i="7"/>
  <c r="W7" i="7"/>
  <c r="X7" i="7"/>
  <c r="W8" i="7"/>
  <c r="X8" i="7"/>
  <c r="W9" i="7"/>
  <c r="X9" i="7"/>
  <c r="W10" i="7"/>
  <c r="X10" i="7"/>
  <c r="W11" i="7"/>
  <c r="X11" i="7"/>
  <c r="W12" i="7"/>
  <c r="X12" i="7"/>
  <c r="W13" i="7"/>
  <c r="X13" i="7"/>
  <c r="W14" i="7"/>
  <c r="X14" i="7"/>
  <c r="W15" i="7"/>
  <c r="X15" i="7"/>
  <c r="W16" i="7"/>
  <c r="X16" i="7"/>
  <c r="W17" i="7"/>
  <c r="X17" i="7"/>
  <c r="W18" i="7"/>
  <c r="X18" i="7"/>
  <c r="W19" i="7"/>
  <c r="X19" i="7"/>
  <c r="W20" i="7"/>
  <c r="X20" i="7"/>
  <c r="W21" i="7"/>
  <c r="X21" i="7"/>
  <c r="W22" i="7"/>
  <c r="X22" i="7"/>
  <c r="W23" i="7"/>
  <c r="X23" i="7"/>
  <c r="W24" i="7"/>
  <c r="X24" i="7"/>
  <c r="W25" i="7"/>
  <c r="X25" i="7"/>
  <c r="W26" i="7"/>
  <c r="X26" i="7"/>
  <c r="W27" i="7"/>
  <c r="X27" i="7"/>
  <c r="W28" i="7"/>
  <c r="X28" i="7"/>
  <c r="W29" i="7"/>
  <c r="X29" i="7"/>
  <c r="W30" i="7"/>
  <c r="X30" i="7"/>
  <c r="W31" i="7"/>
  <c r="X31" i="7"/>
  <c r="W32" i="7"/>
  <c r="X32" i="7"/>
  <c r="W33" i="7"/>
  <c r="X33" i="7"/>
  <c r="W34" i="7"/>
  <c r="X34" i="7"/>
  <c r="W35" i="7"/>
  <c r="X35" i="7"/>
  <c r="W36" i="7"/>
  <c r="X36" i="7"/>
  <c r="W37" i="7"/>
  <c r="X37" i="7"/>
  <c r="W38" i="7"/>
  <c r="X38" i="7"/>
  <c r="W39" i="7"/>
  <c r="X39" i="7"/>
  <c r="W40" i="7"/>
  <c r="X40" i="7"/>
  <c r="W41" i="7"/>
  <c r="X41" i="7"/>
  <c r="W42" i="7"/>
  <c r="X42" i="7"/>
  <c r="W43" i="7"/>
  <c r="X43" i="7"/>
  <c r="W44" i="7"/>
  <c r="X44" i="7"/>
  <c r="W45" i="7"/>
  <c r="X45" i="7"/>
  <c r="W46" i="7"/>
  <c r="X46" i="7"/>
  <c r="W47" i="7"/>
  <c r="X47" i="7"/>
  <c r="W48" i="7"/>
  <c r="X48" i="7"/>
  <c r="W49" i="7"/>
  <c r="X49" i="7"/>
  <c r="W50" i="7"/>
  <c r="X50" i="7"/>
  <c r="W51" i="7"/>
  <c r="X51" i="7"/>
  <c r="W52" i="7"/>
  <c r="X52" i="7"/>
  <c r="W53" i="7"/>
  <c r="X53" i="7"/>
  <c r="W54" i="7"/>
  <c r="X54" i="7"/>
  <c r="W55" i="7"/>
  <c r="X55" i="7"/>
  <c r="W56" i="7"/>
  <c r="X56" i="7"/>
  <c r="W57" i="7"/>
  <c r="X57" i="7"/>
  <c r="W58" i="7"/>
  <c r="X58" i="7"/>
  <c r="W59" i="7"/>
  <c r="X59" i="7"/>
  <c r="W60" i="7"/>
  <c r="X60" i="7"/>
  <c r="W61" i="7"/>
  <c r="X61" i="7"/>
  <c r="W62" i="7"/>
  <c r="X62" i="7"/>
  <c r="W63" i="7"/>
  <c r="X63" i="7"/>
  <c r="W64" i="7"/>
  <c r="X64" i="7"/>
  <c r="W65" i="7"/>
  <c r="X65" i="7"/>
  <c r="W66" i="7"/>
  <c r="X66" i="7"/>
  <c r="W67" i="7"/>
  <c r="X67" i="7"/>
  <c r="W68" i="7"/>
  <c r="X68" i="7"/>
  <c r="W69" i="7"/>
  <c r="X69" i="7"/>
  <c r="W70" i="7"/>
  <c r="X70" i="7"/>
  <c r="W71" i="7"/>
  <c r="X71" i="7"/>
  <c r="W72" i="7"/>
  <c r="X72" i="7"/>
  <c r="W73" i="7"/>
  <c r="X73" i="7"/>
  <c r="W74" i="7"/>
  <c r="X74" i="7"/>
  <c r="W75" i="7"/>
  <c r="X75" i="7"/>
  <c r="W76" i="7"/>
  <c r="X76" i="7"/>
  <c r="W77" i="7"/>
  <c r="X77" i="7"/>
  <c r="W78" i="7"/>
  <c r="X78" i="7"/>
  <c r="W79" i="7"/>
  <c r="X79" i="7"/>
  <c r="W80" i="7"/>
  <c r="X80" i="7"/>
  <c r="W81" i="7"/>
  <c r="X81" i="7"/>
  <c r="W82" i="7"/>
  <c r="X82" i="7"/>
  <c r="W83" i="7"/>
  <c r="X83" i="7"/>
  <c r="W84" i="7"/>
  <c r="X84" i="7"/>
  <c r="W85" i="7"/>
  <c r="X85" i="7"/>
  <c r="W86" i="7"/>
  <c r="X86" i="7"/>
  <c r="W87" i="7"/>
  <c r="X87" i="7"/>
  <c r="W88" i="7"/>
  <c r="X88" i="7"/>
  <c r="W89" i="7"/>
  <c r="X89" i="7"/>
  <c r="W90" i="7"/>
  <c r="X90" i="7"/>
  <c r="W91" i="7"/>
  <c r="X91" i="7"/>
  <c r="W92" i="7"/>
  <c r="X92" i="7"/>
  <c r="W93" i="7"/>
  <c r="X93" i="7"/>
  <c r="W94" i="7"/>
  <c r="X94" i="7"/>
  <c r="W95" i="7"/>
  <c r="X95" i="7"/>
  <c r="W96" i="7"/>
  <c r="X96" i="7"/>
  <c r="W97" i="7"/>
  <c r="X97" i="7"/>
  <c r="W98" i="7"/>
  <c r="X98" i="7"/>
  <c r="W99" i="7"/>
  <c r="X99" i="7"/>
  <c r="W100" i="7"/>
  <c r="X100" i="7"/>
  <c r="W101" i="7"/>
  <c r="X101" i="7"/>
  <c r="W102" i="7"/>
  <c r="X102" i="7"/>
  <c r="W103" i="7"/>
  <c r="X103" i="7"/>
  <c r="X2" i="7"/>
  <c r="W2" i="7"/>
  <c r="T3" i="7"/>
  <c r="U3" i="7"/>
  <c r="V3" i="7"/>
  <c r="T4" i="7"/>
  <c r="U4" i="7"/>
  <c r="V4" i="7"/>
  <c r="T5" i="7"/>
  <c r="U5" i="7"/>
  <c r="V5" i="7"/>
  <c r="T6" i="7"/>
  <c r="U6" i="7"/>
  <c r="V6" i="7"/>
  <c r="T7" i="7"/>
  <c r="U7" i="7"/>
  <c r="V7" i="7"/>
  <c r="T8" i="7"/>
  <c r="U8" i="7"/>
  <c r="V8" i="7"/>
  <c r="T9" i="7"/>
  <c r="U9" i="7"/>
  <c r="V9" i="7"/>
  <c r="T10" i="7"/>
  <c r="U10" i="7"/>
  <c r="V10" i="7"/>
  <c r="T11" i="7"/>
  <c r="U11" i="7"/>
  <c r="V11" i="7"/>
  <c r="T12" i="7"/>
  <c r="U12" i="7"/>
  <c r="V12" i="7"/>
  <c r="T13" i="7"/>
  <c r="U13" i="7"/>
  <c r="V13" i="7"/>
  <c r="T14" i="7"/>
  <c r="U14" i="7"/>
  <c r="V14" i="7"/>
  <c r="T15" i="7"/>
  <c r="U15" i="7"/>
  <c r="V15" i="7"/>
  <c r="T16" i="7"/>
  <c r="U16" i="7"/>
  <c r="V16" i="7"/>
  <c r="T17" i="7"/>
  <c r="U17" i="7"/>
  <c r="V17" i="7"/>
  <c r="T18" i="7"/>
  <c r="U18" i="7"/>
  <c r="V18" i="7"/>
  <c r="T19" i="7"/>
  <c r="U19" i="7"/>
  <c r="V19" i="7"/>
  <c r="T20" i="7"/>
  <c r="U20" i="7"/>
  <c r="V20" i="7"/>
  <c r="T21" i="7"/>
  <c r="U21" i="7"/>
  <c r="V21" i="7"/>
  <c r="T22" i="7"/>
  <c r="U22" i="7"/>
  <c r="V22" i="7"/>
  <c r="T23" i="7"/>
  <c r="U23" i="7"/>
  <c r="V23" i="7"/>
  <c r="T24" i="7"/>
  <c r="U24" i="7"/>
  <c r="V24" i="7"/>
  <c r="T25" i="7"/>
  <c r="U25" i="7"/>
  <c r="V25" i="7"/>
  <c r="T26" i="7"/>
  <c r="U26" i="7"/>
  <c r="V26" i="7"/>
  <c r="T27" i="7"/>
  <c r="U27" i="7"/>
  <c r="V27" i="7"/>
  <c r="T28" i="7"/>
  <c r="U28" i="7"/>
  <c r="V28" i="7"/>
  <c r="T29" i="7"/>
  <c r="U29" i="7"/>
  <c r="V29" i="7"/>
  <c r="T30" i="7"/>
  <c r="U30" i="7"/>
  <c r="V30" i="7"/>
  <c r="T31" i="7"/>
  <c r="U31" i="7"/>
  <c r="V31" i="7"/>
  <c r="T32" i="7"/>
  <c r="U32" i="7"/>
  <c r="V32" i="7"/>
  <c r="T33" i="7"/>
  <c r="U33" i="7"/>
  <c r="V33" i="7"/>
  <c r="T34" i="7"/>
  <c r="U34" i="7"/>
  <c r="V34" i="7"/>
  <c r="T35" i="7"/>
  <c r="U35" i="7"/>
  <c r="V35" i="7"/>
  <c r="T36" i="7"/>
  <c r="U36" i="7"/>
  <c r="V36" i="7"/>
  <c r="T37" i="7"/>
  <c r="U37" i="7"/>
  <c r="V37" i="7"/>
  <c r="T38" i="7"/>
  <c r="U38" i="7"/>
  <c r="V38" i="7"/>
  <c r="T39" i="7"/>
  <c r="U39" i="7"/>
  <c r="V39" i="7"/>
  <c r="T40" i="7"/>
  <c r="U40" i="7"/>
  <c r="V40" i="7"/>
  <c r="T41" i="7"/>
  <c r="U41" i="7"/>
  <c r="V41" i="7"/>
  <c r="T42" i="7"/>
  <c r="U42" i="7"/>
  <c r="V42" i="7"/>
  <c r="T43" i="7"/>
  <c r="U43" i="7"/>
  <c r="V43" i="7"/>
  <c r="T44" i="7"/>
  <c r="U44" i="7"/>
  <c r="V44" i="7"/>
  <c r="T45" i="7"/>
  <c r="U45" i="7"/>
  <c r="V45" i="7"/>
  <c r="T46" i="7"/>
  <c r="U46" i="7"/>
  <c r="V46" i="7"/>
  <c r="T47" i="7"/>
  <c r="U47" i="7"/>
  <c r="V47" i="7"/>
  <c r="T48" i="7"/>
  <c r="U48" i="7"/>
  <c r="V48" i="7"/>
  <c r="T49" i="7"/>
  <c r="U49" i="7"/>
  <c r="V49" i="7"/>
  <c r="T50" i="7"/>
  <c r="U50" i="7"/>
  <c r="V50" i="7"/>
  <c r="T51" i="7"/>
  <c r="U51" i="7"/>
  <c r="V51" i="7"/>
  <c r="T52" i="7"/>
  <c r="U52" i="7"/>
  <c r="V52" i="7"/>
  <c r="T53" i="7"/>
  <c r="U53" i="7"/>
  <c r="V53" i="7"/>
  <c r="T54" i="7"/>
  <c r="U54" i="7"/>
  <c r="V54" i="7"/>
  <c r="T55" i="7"/>
  <c r="U55" i="7"/>
  <c r="V55" i="7"/>
  <c r="T56" i="7"/>
  <c r="U56" i="7"/>
  <c r="V56" i="7"/>
  <c r="T57" i="7"/>
  <c r="U57" i="7"/>
  <c r="V57" i="7"/>
  <c r="T58" i="7"/>
  <c r="U58" i="7"/>
  <c r="V58" i="7"/>
  <c r="T59" i="7"/>
  <c r="U59" i="7"/>
  <c r="V59" i="7"/>
  <c r="T60" i="7"/>
  <c r="U60" i="7"/>
  <c r="V60" i="7"/>
  <c r="T61" i="7"/>
  <c r="U61" i="7"/>
  <c r="V61" i="7"/>
  <c r="T62" i="7"/>
  <c r="U62" i="7"/>
  <c r="V62" i="7"/>
  <c r="T63" i="7"/>
  <c r="U63" i="7"/>
  <c r="V63" i="7"/>
  <c r="T64" i="7"/>
  <c r="U64" i="7"/>
  <c r="V64" i="7"/>
  <c r="T65" i="7"/>
  <c r="U65" i="7"/>
  <c r="V65" i="7"/>
  <c r="T66" i="7"/>
  <c r="U66" i="7"/>
  <c r="V66" i="7"/>
  <c r="T67" i="7"/>
  <c r="U67" i="7"/>
  <c r="V67" i="7"/>
  <c r="T68" i="7"/>
  <c r="U68" i="7"/>
  <c r="V68" i="7"/>
  <c r="T69" i="7"/>
  <c r="U69" i="7"/>
  <c r="V69" i="7"/>
  <c r="T70" i="7"/>
  <c r="U70" i="7"/>
  <c r="V70" i="7"/>
  <c r="T71" i="7"/>
  <c r="U71" i="7"/>
  <c r="V71" i="7"/>
  <c r="T72" i="7"/>
  <c r="U72" i="7"/>
  <c r="V72" i="7"/>
  <c r="T73" i="7"/>
  <c r="U73" i="7"/>
  <c r="V73" i="7"/>
  <c r="T74" i="7"/>
  <c r="U74" i="7"/>
  <c r="V74" i="7"/>
  <c r="T75" i="7"/>
  <c r="U75" i="7"/>
  <c r="V75" i="7"/>
  <c r="T76" i="7"/>
  <c r="U76" i="7"/>
  <c r="V76" i="7"/>
  <c r="T77" i="7"/>
  <c r="U77" i="7"/>
  <c r="V77" i="7"/>
  <c r="T78" i="7"/>
  <c r="U78" i="7"/>
  <c r="V78" i="7"/>
  <c r="T79" i="7"/>
  <c r="U79" i="7"/>
  <c r="V79" i="7"/>
  <c r="T80" i="7"/>
  <c r="U80" i="7"/>
  <c r="V80" i="7"/>
  <c r="T81" i="7"/>
  <c r="U81" i="7"/>
  <c r="V81" i="7"/>
  <c r="T82" i="7"/>
  <c r="U82" i="7"/>
  <c r="V82" i="7"/>
  <c r="T83" i="7"/>
  <c r="U83" i="7"/>
  <c r="V83" i="7"/>
  <c r="T84" i="7"/>
  <c r="U84" i="7"/>
  <c r="V84" i="7"/>
  <c r="T85" i="7"/>
  <c r="U85" i="7"/>
  <c r="V85" i="7"/>
  <c r="T86" i="7"/>
  <c r="U86" i="7"/>
  <c r="V86" i="7"/>
  <c r="T87" i="7"/>
  <c r="U87" i="7"/>
  <c r="V87" i="7"/>
  <c r="T88" i="7"/>
  <c r="U88" i="7"/>
  <c r="V88" i="7"/>
  <c r="T89" i="7"/>
  <c r="U89" i="7"/>
  <c r="V89" i="7"/>
  <c r="T90" i="7"/>
  <c r="U90" i="7"/>
  <c r="V90" i="7"/>
  <c r="T91" i="7"/>
  <c r="U91" i="7"/>
  <c r="V91" i="7"/>
  <c r="T92" i="7"/>
  <c r="U92" i="7"/>
  <c r="V92" i="7"/>
  <c r="T93" i="7"/>
  <c r="U93" i="7"/>
  <c r="V93" i="7"/>
  <c r="T94" i="7"/>
  <c r="U94" i="7"/>
  <c r="V94" i="7"/>
  <c r="T95" i="7"/>
  <c r="U95" i="7"/>
  <c r="V95" i="7"/>
  <c r="T96" i="7"/>
  <c r="U96" i="7"/>
  <c r="V96" i="7"/>
  <c r="T97" i="7"/>
  <c r="U97" i="7"/>
  <c r="V97" i="7"/>
  <c r="T98" i="7"/>
  <c r="U98" i="7"/>
  <c r="V98" i="7"/>
  <c r="T99" i="7"/>
  <c r="U99" i="7"/>
  <c r="V99" i="7"/>
  <c r="T100" i="7"/>
  <c r="U100" i="7"/>
  <c r="V100" i="7"/>
  <c r="T101" i="7"/>
  <c r="U101" i="7"/>
  <c r="V101" i="7"/>
  <c r="T102" i="7"/>
  <c r="U102" i="7"/>
  <c r="V102" i="7"/>
  <c r="T103" i="7"/>
  <c r="U103" i="7"/>
  <c r="V103" i="7"/>
  <c r="U2" i="7"/>
  <c r="V2" i="7"/>
  <c r="G4" i="9"/>
  <c r="G3" i="7"/>
  <c r="H3" i="7"/>
  <c r="I3" i="7"/>
  <c r="J3" i="7"/>
  <c r="K3" i="7"/>
  <c r="L3" i="7"/>
  <c r="M3" i="7"/>
  <c r="AA3" i="7"/>
  <c r="H4" i="9"/>
  <c r="O3" i="7"/>
  <c r="P3" i="7"/>
  <c r="Q3" i="7"/>
  <c r="R3" i="7"/>
  <c r="S3" i="7"/>
  <c r="Y3" i="7"/>
  <c r="Z3" i="7"/>
  <c r="AB3" i="7"/>
  <c r="AC3" i="7"/>
  <c r="I4" i="9"/>
  <c r="G5" i="9"/>
  <c r="G4" i="7"/>
  <c r="H4" i="7"/>
  <c r="I4" i="7"/>
  <c r="J4" i="7"/>
  <c r="K4" i="7"/>
  <c r="L4" i="7"/>
  <c r="M4" i="7"/>
  <c r="AA4" i="7"/>
  <c r="H5" i="9"/>
  <c r="O4" i="7"/>
  <c r="P4" i="7"/>
  <c r="Q4" i="7"/>
  <c r="R4" i="7"/>
  <c r="S4" i="7"/>
  <c r="Y4" i="7"/>
  <c r="Z4" i="7"/>
  <c r="AB4" i="7"/>
  <c r="AC4" i="7"/>
  <c r="I5" i="9"/>
  <c r="G6" i="9"/>
  <c r="G5" i="7"/>
  <c r="H5" i="7"/>
  <c r="I5" i="7"/>
  <c r="J5" i="7"/>
  <c r="K5" i="7"/>
  <c r="L5" i="7"/>
  <c r="M5" i="7"/>
  <c r="AA5" i="7"/>
  <c r="H6" i="9"/>
  <c r="O5" i="7"/>
  <c r="P5" i="7"/>
  <c r="Q5" i="7"/>
  <c r="R5" i="7"/>
  <c r="S5" i="7"/>
  <c r="Y5" i="7"/>
  <c r="Z5" i="7"/>
  <c r="AB5" i="7"/>
  <c r="AC5" i="7"/>
  <c r="I6" i="9"/>
  <c r="G7" i="9"/>
  <c r="G6" i="7"/>
  <c r="H6" i="7"/>
  <c r="I6" i="7"/>
  <c r="J6" i="7"/>
  <c r="K6" i="7"/>
  <c r="L6" i="7"/>
  <c r="M6" i="7"/>
  <c r="AA6" i="7"/>
  <c r="H7" i="9"/>
  <c r="O6" i="7"/>
  <c r="P6" i="7"/>
  <c r="Q6" i="7"/>
  <c r="R6" i="7"/>
  <c r="S6" i="7"/>
  <c r="Y6" i="7"/>
  <c r="Z6" i="7"/>
  <c r="AB6" i="7"/>
  <c r="AC6" i="7"/>
  <c r="I7" i="9"/>
  <c r="G8" i="9"/>
  <c r="G7" i="7"/>
  <c r="H7" i="7"/>
  <c r="I7" i="7"/>
  <c r="J7" i="7"/>
  <c r="K7" i="7"/>
  <c r="L7" i="7"/>
  <c r="M7" i="7"/>
  <c r="AA7" i="7"/>
  <c r="H8" i="9"/>
  <c r="O7" i="7"/>
  <c r="P7" i="7"/>
  <c r="Q7" i="7"/>
  <c r="R7" i="7"/>
  <c r="S7" i="7"/>
  <c r="Y7" i="7"/>
  <c r="Z7" i="7"/>
  <c r="AB7" i="7"/>
  <c r="AC7" i="7"/>
  <c r="I8" i="9"/>
  <c r="G9" i="9"/>
  <c r="G8" i="7"/>
  <c r="H8" i="7"/>
  <c r="I8" i="7"/>
  <c r="J8" i="7"/>
  <c r="K8" i="7"/>
  <c r="L8" i="7"/>
  <c r="M8" i="7"/>
  <c r="AA8" i="7"/>
  <c r="H9" i="9"/>
  <c r="O8" i="7"/>
  <c r="P8" i="7"/>
  <c r="Q8" i="7"/>
  <c r="R8" i="7"/>
  <c r="S8" i="7"/>
  <c r="Y8" i="7"/>
  <c r="Z8" i="7"/>
  <c r="AB8" i="7"/>
  <c r="AC8" i="7"/>
  <c r="I9" i="9"/>
  <c r="G10" i="9"/>
  <c r="G9" i="7"/>
  <c r="H9" i="7"/>
  <c r="I9" i="7"/>
  <c r="J9" i="7"/>
  <c r="K9" i="7"/>
  <c r="L9" i="7"/>
  <c r="M9" i="7"/>
  <c r="AA9" i="7"/>
  <c r="H10" i="9"/>
  <c r="O9" i="7"/>
  <c r="P9" i="7"/>
  <c r="Q9" i="7"/>
  <c r="R9" i="7"/>
  <c r="S9" i="7"/>
  <c r="Y9" i="7"/>
  <c r="Z9" i="7"/>
  <c r="AB9" i="7"/>
  <c r="AC9" i="7"/>
  <c r="I10" i="9"/>
  <c r="G11" i="9"/>
  <c r="G10" i="7"/>
  <c r="H10" i="7"/>
  <c r="I10" i="7"/>
  <c r="J10" i="7"/>
  <c r="K10" i="7"/>
  <c r="L10" i="7"/>
  <c r="M10" i="7"/>
  <c r="AA10" i="7"/>
  <c r="H11" i="9"/>
  <c r="O10" i="7"/>
  <c r="P10" i="7"/>
  <c r="Q10" i="7"/>
  <c r="R10" i="7"/>
  <c r="S10" i="7"/>
  <c r="Y10" i="7"/>
  <c r="Z10" i="7"/>
  <c r="AB10" i="7"/>
  <c r="AC10" i="7"/>
  <c r="I11" i="9"/>
  <c r="G12" i="9"/>
  <c r="G11" i="7"/>
  <c r="H11" i="7"/>
  <c r="I11" i="7"/>
  <c r="J11" i="7"/>
  <c r="K11" i="7"/>
  <c r="L11" i="7"/>
  <c r="M11" i="7"/>
  <c r="AA11" i="7"/>
  <c r="H12" i="9"/>
  <c r="O11" i="7"/>
  <c r="P11" i="7"/>
  <c r="Q11" i="7"/>
  <c r="R11" i="7"/>
  <c r="S11" i="7"/>
  <c r="Y11" i="7"/>
  <c r="Z11" i="7"/>
  <c r="AB11" i="7"/>
  <c r="AC11" i="7"/>
  <c r="I12" i="9"/>
  <c r="G13" i="9"/>
  <c r="G12" i="7"/>
  <c r="H12" i="7"/>
  <c r="I12" i="7"/>
  <c r="J12" i="7"/>
  <c r="K12" i="7"/>
  <c r="L12" i="7"/>
  <c r="M12" i="7"/>
  <c r="AA12" i="7"/>
  <c r="H13" i="9"/>
  <c r="O12" i="7"/>
  <c r="P12" i="7"/>
  <c r="Q12" i="7"/>
  <c r="R12" i="7"/>
  <c r="S12" i="7"/>
  <c r="Y12" i="7"/>
  <c r="Z12" i="7"/>
  <c r="AB12" i="7"/>
  <c r="AC12" i="7"/>
  <c r="I13" i="9"/>
  <c r="G14" i="9"/>
  <c r="G13" i="7"/>
  <c r="H13" i="7"/>
  <c r="I13" i="7"/>
  <c r="J13" i="7"/>
  <c r="K13" i="7"/>
  <c r="L13" i="7"/>
  <c r="M13" i="7"/>
  <c r="AA13" i="7"/>
  <c r="H14" i="9"/>
  <c r="O13" i="7"/>
  <c r="P13" i="7"/>
  <c r="Q13" i="7"/>
  <c r="R13" i="7"/>
  <c r="S13" i="7"/>
  <c r="Y13" i="7"/>
  <c r="Z13" i="7"/>
  <c r="AB13" i="7"/>
  <c r="AC13" i="7"/>
  <c r="I14" i="9"/>
  <c r="G15" i="9"/>
  <c r="G14" i="7"/>
  <c r="H14" i="7"/>
  <c r="I14" i="7"/>
  <c r="J14" i="7"/>
  <c r="K14" i="7"/>
  <c r="L14" i="7"/>
  <c r="M14" i="7"/>
  <c r="AA14" i="7"/>
  <c r="H15" i="9"/>
  <c r="O14" i="7"/>
  <c r="P14" i="7"/>
  <c r="Q14" i="7"/>
  <c r="R14" i="7"/>
  <c r="S14" i="7"/>
  <c r="Y14" i="7"/>
  <c r="Z14" i="7"/>
  <c r="AB14" i="7"/>
  <c r="AC14" i="7"/>
  <c r="I15" i="9"/>
  <c r="G16" i="9"/>
  <c r="G15" i="7"/>
  <c r="H15" i="7"/>
  <c r="I15" i="7"/>
  <c r="J15" i="7"/>
  <c r="K15" i="7"/>
  <c r="L15" i="7"/>
  <c r="M15" i="7"/>
  <c r="AA15" i="7"/>
  <c r="H16" i="9"/>
  <c r="O15" i="7"/>
  <c r="P15" i="7"/>
  <c r="Q15" i="7"/>
  <c r="R15" i="7"/>
  <c r="S15" i="7"/>
  <c r="Y15" i="7"/>
  <c r="Z15" i="7"/>
  <c r="AB15" i="7"/>
  <c r="AC15" i="7"/>
  <c r="I16" i="9"/>
  <c r="G17" i="9"/>
  <c r="G16" i="7"/>
  <c r="H16" i="7"/>
  <c r="I16" i="7"/>
  <c r="J16" i="7"/>
  <c r="K16" i="7"/>
  <c r="L16" i="7"/>
  <c r="M16" i="7"/>
  <c r="AA16" i="7"/>
  <c r="H17" i="9"/>
  <c r="O16" i="7"/>
  <c r="P16" i="7"/>
  <c r="Q16" i="7"/>
  <c r="R16" i="7"/>
  <c r="S16" i="7"/>
  <c r="Y16" i="7"/>
  <c r="Z16" i="7"/>
  <c r="AB16" i="7"/>
  <c r="AC16" i="7"/>
  <c r="I17" i="9"/>
  <c r="G18" i="9"/>
  <c r="G17" i="7"/>
  <c r="H17" i="7"/>
  <c r="I17" i="7"/>
  <c r="J17" i="7"/>
  <c r="K17" i="7"/>
  <c r="L17" i="7"/>
  <c r="M17" i="7"/>
  <c r="AA17" i="7"/>
  <c r="H18" i="9"/>
  <c r="O17" i="7"/>
  <c r="P17" i="7"/>
  <c r="Q17" i="7"/>
  <c r="R17" i="7"/>
  <c r="S17" i="7"/>
  <c r="Y17" i="7"/>
  <c r="Z17" i="7"/>
  <c r="AB17" i="7"/>
  <c r="AC17" i="7"/>
  <c r="I18" i="9"/>
  <c r="G19" i="9"/>
  <c r="G18" i="7"/>
  <c r="H18" i="7"/>
  <c r="I18" i="7"/>
  <c r="J18" i="7"/>
  <c r="K18" i="7"/>
  <c r="L18" i="7"/>
  <c r="M18" i="7"/>
  <c r="AA18" i="7"/>
  <c r="H19" i="9"/>
  <c r="O18" i="7"/>
  <c r="P18" i="7"/>
  <c r="Q18" i="7"/>
  <c r="R18" i="7"/>
  <c r="S18" i="7"/>
  <c r="Y18" i="7"/>
  <c r="Z18" i="7"/>
  <c r="AB18" i="7"/>
  <c r="AC18" i="7"/>
  <c r="I19" i="9"/>
  <c r="G20" i="9"/>
  <c r="G19" i="7"/>
  <c r="H19" i="7"/>
  <c r="I19" i="7"/>
  <c r="J19" i="7"/>
  <c r="K19" i="7"/>
  <c r="L19" i="7"/>
  <c r="M19" i="7"/>
  <c r="AA19" i="7"/>
  <c r="H20" i="9"/>
  <c r="O19" i="7"/>
  <c r="P19" i="7"/>
  <c r="Q19" i="7"/>
  <c r="R19" i="7"/>
  <c r="S19" i="7"/>
  <c r="Y19" i="7"/>
  <c r="Z19" i="7"/>
  <c r="AB19" i="7"/>
  <c r="AC19" i="7"/>
  <c r="I20" i="9"/>
  <c r="G21" i="9"/>
  <c r="G20" i="7"/>
  <c r="H20" i="7"/>
  <c r="I20" i="7"/>
  <c r="J20" i="7"/>
  <c r="K20" i="7"/>
  <c r="L20" i="7"/>
  <c r="M20" i="7"/>
  <c r="AA20" i="7"/>
  <c r="H21" i="9"/>
  <c r="O20" i="7"/>
  <c r="P20" i="7"/>
  <c r="Q20" i="7"/>
  <c r="R20" i="7"/>
  <c r="S20" i="7"/>
  <c r="Y20" i="7"/>
  <c r="Z20" i="7"/>
  <c r="AB20" i="7"/>
  <c r="AC20" i="7"/>
  <c r="I21" i="9"/>
  <c r="G22" i="9"/>
  <c r="G21" i="7"/>
  <c r="H21" i="7"/>
  <c r="I21" i="7"/>
  <c r="J21" i="7"/>
  <c r="K21" i="7"/>
  <c r="L21" i="7"/>
  <c r="M21" i="7"/>
  <c r="AA21" i="7"/>
  <c r="H22" i="9"/>
  <c r="O21" i="7"/>
  <c r="P21" i="7"/>
  <c r="Q21" i="7"/>
  <c r="R21" i="7"/>
  <c r="S21" i="7"/>
  <c r="Y21" i="7"/>
  <c r="Z21" i="7"/>
  <c r="AB21" i="7"/>
  <c r="AC21" i="7"/>
  <c r="I22" i="9"/>
  <c r="G23" i="9"/>
  <c r="G22" i="7"/>
  <c r="H22" i="7"/>
  <c r="I22" i="7"/>
  <c r="J22" i="7"/>
  <c r="K22" i="7"/>
  <c r="L22" i="7"/>
  <c r="M22" i="7"/>
  <c r="AA22" i="7"/>
  <c r="H23" i="9"/>
  <c r="O22" i="7"/>
  <c r="P22" i="7"/>
  <c r="Q22" i="7"/>
  <c r="R22" i="7"/>
  <c r="S22" i="7"/>
  <c r="Y22" i="7"/>
  <c r="Z22" i="7"/>
  <c r="AB22" i="7"/>
  <c r="AC22" i="7"/>
  <c r="I23" i="9"/>
  <c r="G24" i="9"/>
  <c r="G23" i="7"/>
  <c r="H23" i="7"/>
  <c r="I23" i="7"/>
  <c r="J23" i="7"/>
  <c r="K23" i="7"/>
  <c r="L23" i="7"/>
  <c r="M23" i="7"/>
  <c r="AA23" i="7"/>
  <c r="H24" i="9"/>
  <c r="O23" i="7"/>
  <c r="P23" i="7"/>
  <c r="Q23" i="7"/>
  <c r="R23" i="7"/>
  <c r="S23" i="7"/>
  <c r="Y23" i="7"/>
  <c r="Z23" i="7"/>
  <c r="AB23" i="7"/>
  <c r="AC23" i="7"/>
  <c r="I24" i="9"/>
  <c r="G25" i="9"/>
  <c r="G24" i="7"/>
  <c r="H24" i="7"/>
  <c r="I24" i="7"/>
  <c r="J24" i="7"/>
  <c r="K24" i="7"/>
  <c r="L24" i="7"/>
  <c r="M24" i="7"/>
  <c r="AA24" i="7"/>
  <c r="H25" i="9"/>
  <c r="O24" i="7"/>
  <c r="P24" i="7"/>
  <c r="Q24" i="7"/>
  <c r="R24" i="7"/>
  <c r="S24" i="7"/>
  <c r="Y24" i="7"/>
  <c r="Z24" i="7"/>
  <c r="AB24" i="7"/>
  <c r="AC24" i="7"/>
  <c r="I25" i="9"/>
  <c r="G26" i="9"/>
  <c r="G25" i="7"/>
  <c r="H25" i="7"/>
  <c r="I25" i="7"/>
  <c r="J25" i="7"/>
  <c r="K25" i="7"/>
  <c r="L25" i="7"/>
  <c r="M25" i="7"/>
  <c r="AA25" i="7"/>
  <c r="H26" i="9"/>
  <c r="O25" i="7"/>
  <c r="P25" i="7"/>
  <c r="Q25" i="7"/>
  <c r="R25" i="7"/>
  <c r="S25" i="7"/>
  <c r="Y25" i="7"/>
  <c r="Z25" i="7"/>
  <c r="AB25" i="7"/>
  <c r="AC25" i="7"/>
  <c r="I26" i="9"/>
  <c r="G27" i="9"/>
  <c r="G26" i="7"/>
  <c r="H26" i="7"/>
  <c r="I26" i="7"/>
  <c r="J26" i="7"/>
  <c r="K26" i="7"/>
  <c r="L26" i="7"/>
  <c r="M26" i="7"/>
  <c r="AA26" i="7"/>
  <c r="H27" i="9"/>
  <c r="O26" i="7"/>
  <c r="P26" i="7"/>
  <c r="Q26" i="7"/>
  <c r="R26" i="7"/>
  <c r="S26" i="7"/>
  <c r="Y26" i="7"/>
  <c r="Z26" i="7"/>
  <c r="AB26" i="7"/>
  <c r="AC26" i="7"/>
  <c r="I27" i="9"/>
  <c r="G28" i="9"/>
  <c r="G27" i="7"/>
  <c r="H27" i="7"/>
  <c r="I27" i="7"/>
  <c r="J27" i="7"/>
  <c r="K27" i="7"/>
  <c r="L27" i="7"/>
  <c r="M27" i="7"/>
  <c r="AA27" i="7"/>
  <c r="H28" i="9"/>
  <c r="O27" i="7"/>
  <c r="P27" i="7"/>
  <c r="Q27" i="7"/>
  <c r="R27" i="7"/>
  <c r="S27" i="7"/>
  <c r="Y27" i="7"/>
  <c r="Z27" i="7"/>
  <c r="AB27" i="7"/>
  <c r="AC27" i="7"/>
  <c r="I28" i="9"/>
  <c r="G29" i="9"/>
  <c r="G28" i="7"/>
  <c r="H28" i="7"/>
  <c r="I28" i="7"/>
  <c r="J28" i="7"/>
  <c r="K28" i="7"/>
  <c r="L28" i="7"/>
  <c r="M28" i="7"/>
  <c r="AA28" i="7"/>
  <c r="H29" i="9"/>
  <c r="O28" i="7"/>
  <c r="P28" i="7"/>
  <c r="Q28" i="7"/>
  <c r="R28" i="7"/>
  <c r="S28" i="7"/>
  <c r="Y28" i="7"/>
  <c r="Z28" i="7"/>
  <c r="AB28" i="7"/>
  <c r="AC28" i="7"/>
  <c r="I29" i="9"/>
  <c r="G30" i="9"/>
  <c r="G29" i="7"/>
  <c r="H29" i="7"/>
  <c r="I29" i="7"/>
  <c r="J29" i="7"/>
  <c r="K29" i="7"/>
  <c r="L29" i="7"/>
  <c r="M29" i="7"/>
  <c r="AA29" i="7"/>
  <c r="H30" i="9"/>
  <c r="O29" i="7"/>
  <c r="P29" i="7"/>
  <c r="Q29" i="7"/>
  <c r="R29" i="7"/>
  <c r="S29" i="7"/>
  <c r="Y29" i="7"/>
  <c r="Z29" i="7"/>
  <c r="AB29" i="7"/>
  <c r="AC29" i="7"/>
  <c r="I30" i="9"/>
  <c r="G31" i="9"/>
  <c r="G30" i="7"/>
  <c r="H30" i="7"/>
  <c r="I30" i="7"/>
  <c r="J30" i="7"/>
  <c r="K30" i="7"/>
  <c r="L30" i="7"/>
  <c r="M30" i="7"/>
  <c r="AA30" i="7"/>
  <c r="H31" i="9"/>
  <c r="O30" i="7"/>
  <c r="P30" i="7"/>
  <c r="Q30" i="7"/>
  <c r="R30" i="7"/>
  <c r="S30" i="7"/>
  <c r="Y30" i="7"/>
  <c r="Z30" i="7"/>
  <c r="AB30" i="7"/>
  <c r="AC30" i="7"/>
  <c r="I31" i="9"/>
  <c r="G32" i="9"/>
  <c r="G31" i="7"/>
  <c r="H31" i="7"/>
  <c r="I31" i="7"/>
  <c r="J31" i="7"/>
  <c r="K31" i="7"/>
  <c r="L31" i="7"/>
  <c r="M31" i="7"/>
  <c r="AA31" i="7"/>
  <c r="H32" i="9"/>
  <c r="O31" i="7"/>
  <c r="P31" i="7"/>
  <c r="Q31" i="7"/>
  <c r="R31" i="7"/>
  <c r="S31" i="7"/>
  <c r="Y31" i="7"/>
  <c r="Z31" i="7"/>
  <c r="AB31" i="7"/>
  <c r="AC31" i="7"/>
  <c r="I32" i="9"/>
  <c r="G33" i="9"/>
  <c r="G32" i="7"/>
  <c r="H32" i="7"/>
  <c r="I32" i="7"/>
  <c r="J32" i="7"/>
  <c r="K32" i="7"/>
  <c r="L32" i="7"/>
  <c r="M32" i="7"/>
  <c r="AA32" i="7"/>
  <c r="H33" i="9"/>
  <c r="O32" i="7"/>
  <c r="P32" i="7"/>
  <c r="Q32" i="7"/>
  <c r="R32" i="7"/>
  <c r="S32" i="7"/>
  <c r="Y32" i="7"/>
  <c r="Z32" i="7"/>
  <c r="AB32" i="7"/>
  <c r="AC32" i="7"/>
  <c r="I33" i="9"/>
  <c r="G34" i="9"/>
  <c r="G33" i="7"/>
  <c r="H33" i="7"/>
  <c r="I33" i="7"/>
  <c r="J33" i="7"/>
  <c r="K33" i="7"/>
  <c r="L33" i="7"/>
  <c r="M33" i="7"/>
  <c r="AA33" i="7"/>
  <c r="H34" i="9"/>
  <c r="O33" i="7"/>
  <c r="P33" i="7"/>
  <c r="Q33" i="7"/>
  <c r="R33" i="7"/>
  <c r="S33" i="7"/>
  <c r="Y33" i="7"/>
  <c r="Z33" i="7"/>
  <c r="AB33" i="7"/>
  <c r="AC33" i="7"/>
  <c r="I34" i="9"/>
  <c r="G35" i="9"/>
  <c r="G34" i="7"/>
  <c r="H34" i="7"/>
  <c r="I34" i="7"/>
  <c r="J34" i="7"/>
  <c r="K34" i="7"/>
  <c r="L34" i="7"/>
  <c r="M34" i="7"/>
  <c r="AA34" i="7"/>
  <c r="H35" i="9"/>
  <c r="O34" i="7"/>
  <c r="P34" i="7"/>
  <c r="Q34" i="7"/>
  <c r="R34" i="7"/>
  <c r="S34" i="7"/>
  <c r="Y34" i="7"/>
  <c r="Z34" i="7"/>
  <c r="AB34" i="7"/>
  <c r="AC34" i="7"/>
  <c r="I35" i="9"/>
  <c r="G36" i="9"/>
  <c r="G35" i="7"/>
  <c r="H35" i="7"/>
  <c r="I35" i="7"/>
  <c r="J35" i="7"/>
  <c r="K35" i="7"/>
  <c r="L35" i="7"/>
  <c r="M35" i="7"/>
  <c r="AA35" i="7"/>
  <c r="H36" i="9"/>
  <c r="O35" i="7"/>
  <c r="P35" i="7"/>
  <c r="Q35" i="7"/>
  <c r="R35" i="7"/>
  <c r="S35" i="7"/>
  <c r="Y35" i="7"/>
  <c r="Z35" i="7"/>
  <c r="AB35" i="7"/>
  <c r="AC35" i="7"/>
  <c r="I36" i="9"/>
  <c r="G37" i="9"/>
  <c r="G36" i="7"/>
  <c r="H36" i="7"/>
  <c r="I36" i="7"/>
  <c r="J36" i="7"/>
  <c r="K36" i="7"/>
  <c r="L36" i="7"/>
  <c r="M36" i="7"/>
  <c r="AA36" i="7"/>
  <c r="H37" i="9"/>
  <c r="O36" i="7"/>
  <c r="P36" i="7"/>
  <c r="Q36" i="7"/>
  <c r="R36" i="7"/>
  <c r="S36" i="7"/>
  <c r="Y36" i="7"/>
  <c r="Z36" i="7"/>
  <c r="AB36" i="7"/>
  <c r="AC36" i="7"/>
  <c r="I37" i="9"/>
  <c r="G38" i="9"/>
  <c r="G37" i="7"/>
  <c r="H37" i="7"/>
  <c r="I37" i="7"/>
  <c r="J37" i="7"/>
  <c r="K37" i="7"/>
  <c r="L37" i="7"/>
  <c r="M37" i="7"/>
  <c r="AA37" i="7"/>
  <c r="H38" i="9"/>
  <c r="O37" i="7"/>
  <c r="P37" i="7"/>
  <c r="Q37" i="7"/>
  <c r="R37" i="7"/>
  <c r="S37" i="7"/>
  <c r="Y37" i="7"/>
  <c r="Z37" i="7"/>
  <c r="AB37" i="7"/>
  <c r="AC37" i="7"/>
  <c r="I38" i="9"/>
  <c r="G39" i="9"/>
  <c r="G38" i="7"/>
  <c r="H38" i="7"/>
  <c r="I38" i="7"/>
  <c r="J38" i="7"/>
  <c r="K38" i="7"/>
  <c r="L38" i="7"/>
  <c r="M38" i="7"/>
  <c r="AA38" i="7"/>
  <c r="H39" i="9"/>
  <c r="O38" i="7"/>
  <c r="P38" i="7"/>
  <c r="Q38" i="7"/>
  <c r="R38" i="7"/>
  <c r="S38" i="7"/>
  <c r="Y38" i="7"/>
  <c r="Z38" i="7"/>
  <c r="AB38" i="7"/>
  <c r="AC38" i="7"/>
  <c r="I39" i="9"/>
  <c r="G40" i="9"/>
  <c r="G39" i="7"/>
  <c r="H39" i="7"/>
  <c r="I39" i="7"/>
  <c r="J39" i="7"/>
  <c r="K39" i="7"/>
  <c r="L39" i="7"/>
  <c r="M39" i="7"/>
  <c r="AA39" i="7"/>
  <c r="H40" i="9"/>
  <c r="O39" i="7"/>
  <c r="P39" i="7"/>
  <c r="Q39" i="7"/>
  <c r="R39" i="7"/>
  <c r="S39" i="7"/>
  <c r="Y39" i="7"/>
  <c r="Z39" i="7"/>
  <c r="AB39" i="7"/>
  <c r="AC39" i="7"/>
  <c r="I40" i="9"/>
  <c r="G41" i="9"/>
  <c r="G40" i="7"/>
  <c r="H40" i="7"/>
  <c r="I40" i="7"/>
  <c r="J40" i="7"/>
  <c r="K40" i="7"/>
  <c r="L40" i="7"/>
  <c r="M40" i="7"/>
  <c r="AA40" i="7"/>
  <c r="H41" i="9"/>
  <c r="O40" i="7"/>
  <c r="P40" i="7"/>
  <c r="Q40" i="7"/>
  <c r="R40" i="7"/>
  <c r="S40" i="7"/>
  <c r="Y40" i="7"/>
  <c r="Z40" i="7"/>
  <c r="AB40" i="7"/>
  <c r="AC40" i="7"/>
  <c r="I41" i="9"/>
  <c r="G42" i="9"/>
  <c r="G41" i="7"/>
  <c r="H41" i="7"/>
  <c r="I41" i="7"/>
  <c r="J41" i="7"/>
  <c r="K41" i="7"/>
  <c r="L41" i="7"/>
  <c r="M41" i="7"/>
  <c r="AA41" i="7"/>
  <c r="H42" i="9"/>
  <c r="O41" i="7"/>
  <c r="P41" i="7"/>
  <c r="Q41" i="7"/>
  <c r="R41" i="7"/>
  <c r="S41" i="7"/>
  <c r="Y41" i="7"/>
  <c r="Z41" i="7"/>
  <c r="AB41" i="7"/>
  <c r="AC41" i="7"/>
  <c r="I42" i="9"/>
  <c r="G43" i="9"/>
  <c r="G42" i="7"/>
  <c r="H42" i="7"/>
  <c r="I42" i="7"/>
  <c r="J42" i="7"/>
  <c r="K42" i="7"/>
  <c r="L42" i="7"/>
  <c r="M42" i="7"/>
  <c r="AA42" i="7"/>
  <c r="H43" i="9"/>
  <c r="O42" i="7"/>
  <c r="P42" i="7"/>
  <c r="Q42" i="7"/>
  <c r="R42" i="7"/>
  <c r="S42" i="7"/>
  <c r="Y42" i="7"/>
  <c r="Z42" i="7"/>
  <c r="AB42" i="7"/>
  <c r="AC42" i="7"/>
  <c r="I43" i="9"/>
  <c r="G44" i="9"/>
  <c r="G43" i="7"/>
  <c r="H43" i="7"/>
  <c r="I43" i="7"/>
  <c r="J43" i="7"/>
  <c r="K43" i="7"/>
  <c r="L43" i="7"/>
  <c r="M43" i="7"/>
  <c r="AA43" i="7"/>
  <c r="H44" i="9"/>
  <c r="O43" i="7"/>
  <c r="P43" i="7"/>
  <c r="Q43" i="7"/>
  <c r="R43" i="7"/>
  <c r="S43" i="7"/>
  <c r="Y43" i="7"/>
  <c r="Z43" i="7"/>
  <c r="AB43" i="7"/>
  <c r="AC43" i="7"/>
  <c r="I44" i="9"/>
  <c r="G45" i="9"/>
  <c r="G44" i="7"/>
  <c r="H44" i="7"/>
  <c r="I44" i="7"/>
  <c r="J44" i="7"/>
  <c r="K44" i="7"/>
  <c r="L44" i="7"/>
  <c r="M44" i="7"/>
  <c r="AA44" i="7"/>
  <c r="H45" i="9"/>
  <c r="O44" i="7"/>
  <c r="P44" i="7"/>
  <c r="Q44" i="7"/>
  <c r="R44" i="7"/>
  <c r="S44" i="7"/>
  <c r="Y44" i="7"/>
  <c r="Z44" i="7"/>
  <c r="AB44" i="7"/>
  <c r="AC44" i="7"/>
  <c r="I45" i="9"/>
  <c r="G46" i="9"/>
  <c r="G45" i="7"/>
  <c r="H45" i="7"/>
  <c r="I45" i="7"/>
  <c r="J45" i="7"/>
  <c r="K45" i="7"/>
  <c r="L45" i="7"/>
  <c r="M45" i="7"/>
  <c r="AA45" i="7"/>
  <c r="H46" i="9"/>
  <c r="O45" i="7"/>
  <c r="P45" i="7"/>
  <c r="Q45" i="7"/>
  <c r="R45" i="7"/>
  <c r="S45" i="7"/>
  <c r="Y45" i="7"/>
  <c r="Z45" i="7"/>
  <c r="AB45" i="7"/>
  <c r="AC45" i="7"/>
  <c r="I46" i="9"/>
  <c r="G47" i="9"/>
  <c r="G46" i="7"/>
  <c r="H46" i="7"/>
  <c r="I46" i="7"/>
  <c r="J46" i="7"/>
  <c r="K46" i="7"/>
  <c r="L46" i="7"/>
  <c r="M46" i="7"/>
  <c r="AA46" i="7"/>
  <c r="H47" i="9"/>
  <c r="O46" i="7"/>
  <c r="P46" i="7"/>
  <c r="Q46" i="7"/>
  <c r="R46" i="7"/>
  <c r="S46" i="7"/>
  <c r="Y46" i="7"/>
  <c r="Z46" i="7"/>
  <c r="AB46" i="7"/>
  <c r="AC46" i="7"/>
  <c r="I47" i="9"/>
  <c r="G48" i="9"/>
  <c r="G47" i="7"/>
  <c r="H47" i="7"/>
  <c r="I47" i="7"/>
  <c r="J47" i="7"/>
  <c r="K47" i="7"/>
  <c r="L47" i="7"/>
  <c r="M47" i="7"/>
  <c r="AA47" i="7"/>
  <c r="H48" i="9"/>
  <c r="O47" i="7"/>
  <c r="P47" i="7"/>
  <c r="Q47" i="7"/>
  <c r="R47" i="7"/>
  <c r="S47" i="7"/>
  <c r="Y47" i="7"/>
  <c r="Z47" i="7"/>
  <c r="AB47" i="7"/>
  <c r="AC47" i="7"/>
  <c r="I48" i="9"/>
  <c r="G49" i="9"/>
  <c r="G48" i="7"/>
  <c r="H48" i="7"/>
  <c r="I48" i="7"/>
  <c r="J48" i="7"/>
  <c r="K48" i="7"/>
  <c r="L48" i="7"/>
  <c r="M48" i="7"/>
  <c r="AA48" i="7"/>
  <c r="H49" i="9"/>
  <c r="O48" i="7"/>
  <c r="P48" i="7"/>
  <c r="Q48" i="7"/>
  <c r="R48" i="7"/>
  <c r="S48" i="7"/>
  <c r="Y48" i="7"/>
  <c r="Z48" i="7"/>
  <c r="AB48" i="7"/>
  <c r="AC48" i="7"/>
  <c r="I49" i="9"/>
  <c r="G50" i="9"/>
  <c r="G49" i="7"/>
  <c r="H49" i="7"/>
  <c r="I49" i="7"/>
  <c r="J49" i="7"/>
  <c r="K49" i="7"/>
  <c r="L49" i="7"/>
  <c r="M49" i="7"/>
  <c r="AA49" i="7"/>
  <c r="H50" i="9"/>
  <c r="O49" i="7"/>
  <c r="P49" i="7"/>
  <c r="Q49" i="7"/>
  <c r="R49" i="7"/>
  <c r="S49" i="7"/>
  <c r="Y49" i="7"/>
  <c r="Z49" i="7"/>
  <c r="AB49" i="7"/>
  <c r="AC49" i="7"/>
  <c r="I50" i="9"/>
  <c r="O2" i="7"/>
  <c r="P2" i="7"/>
  <c r="Q2" i="7"/>
  <c r="R2" i="7"/>
  <c r="S2" i="7"/>
  <c r="T2" i="7"/>
  <c r="Y2" i="7"/>
  <c r="Z2" i="7"/>
  <c r="AB2" i="7"/>
  <c r="AC2" i="7"/>
  <c r="I3" i="9"/>
  <c r="G2" i="7"/>
  <c r="H2" i="7"/>
  <c r="I2" i="7"/>
  <c r="J2" i="7"/>
  <c r="K2" i="7"/>
  <c r="L2" i="7"/>
  <c r="M2" i="7"/>
  <c r="AA2" i="7"/>
  <c r="H3" i="9"/>
  <c r="G3" i="9"/>
  <c r="O50" i="7"/>
  <c r="P50" i="7"/>
  <c r="Q50" i="7"/>
  <c r="R50" i="7"/>
  <c r="S50" i="7"/>
  <c r="Y50" i="7"/>
  <c r="Z50" i="7"/>
  <c r="AB50" i="7"/>
  <c r="AC50" i="7"/>
  <c r="I51" i="9"/>
  <c r="O51" i="7"/>
  <c r="P51" i="7"/>
  <c r="Q51" i="7"/>
  <c r="R51" i="7"/>
  <c r="S51" i="7"/>
  <c r="Y51" i="7"/>
  <c r="Z51" i="7"/>
  <c r="AB51" i="7"/>
  <c r="AC51" i="7"/>
  <c r="I52" i="9"/>
  <c r="O52" i="7"/>
  <c r="P52" i="7"/>
  <c r="Q52" i="7"/>
  <c r="R52" i="7"/>
  <c r="S52" i="7"/>
  <c r="Y52" i="7"/>
  <c r="Z52" i="7"/>
  <c r="AB52" i="7"/>
  <c r="AC52" i="7"/>
  <c r="I53" i="9"/>
  <c r="O53" i="7"/>
  <c r="P53" i="7"/>
  <c r="Q53" i="7"/>
  <c r="R53" i="7"/>
  <c r="S53" i="7"/>
  <c r="Y53" i="7"/>
  <c r="Z53" i="7"/>
  <c r="AB53" i="7"/>
  <c r="AC53" i="7"/>
  <c r="I54" i="9"/>
  <c r="O54" i="7"/>
  <c r="P54" i="7"/>
  <c r="Q54" i="7"/>
  <c r="R54" i="7"/>
  <c r="S54" i="7"/>
  <c r="Y54" i="7"/>
  <c r="Z54" i="7"/>
  <c r="AB54" i="7"/>
  <c r="AC54" i="7"/>
  <c r="I55" i="9"/>
  <c r="O55" i="7"/>
  <c r="P55" i="7"/>
  <c r="Q55" i="7"/>
  <c r="R55" i="7"/>
  <c r="S55" i="7"/>
  <c r="Y55" i="7"/>
  <c r="Z55" i="7"/>
  <c r="AB55" i="7"/>
  <c r="AC55" i="7"/>
  <c r="I56" i="9"/>
  <c r="O56" i="7"/>
  <c r="P56" i="7"/>
  <c r="Q56" i="7"/>
  <c r="R56" i="7"/>
  <c r="S56" i="7"/>
  <c r="Y56" i="7"/>
  <c r="Z56" i="7"/>
  <c r="AB56" i="7"/>
  <c r="AC56" i="7"/>
  <c r="I57" i="9"/>
  <c r="O57" i="7"/>
  <c r="P57" i="7"/>
  <c r="Q57" i="7"/>
  <c r="R57" i="7"/>
  <c r="S57" i="7"/>
  <c r="Y57" i="7"/>
  <c r="Z57" i="7"/>
  <c r="AB57" i="7"/>
  <c r="AC57" i="7"/>
  <c r="I58" i="9"/>
  <c r="O58" i="7"/>
  <c r="P58" i="7"/>
  <c r="Q58" i="7"/>
  <c r="R58" i="7"/>
  <c r="S58" i="7"/>
  <c r="Y58" i="7"/>
  <c r="Z58" i="7"/>
  <c r="AB58" i="7"/>
  <c r="AC58" i="7"/>
  <c r="I59" i="9"/>
  <c r="O59" i="7"/>
  <c r="P59" i="7"/>
  <c r="Q59" i="7"/>
  <c r="R59" i="7"/>
  <c r="S59" i="7"/>
  <c r="Y59" i="7"/>
  <c r="Z59" i="7"/>
  <c r="AB59" i="7"/>
  <c r="AC59" i="7"/>
  <c r="I60" i="9"/>
  <c r="O60" i="7"/>
  <c r="P60" i="7"/>
  <c r="Q60" i="7"/>
  <c r="R60" i="7"/>
  <c r="S60" i="7"/>
  <c r="Y60" i="7"/>
  <c r="Z60" i="7"/>
  <c r="AB60" i="7"/>
  <c r="AC60" i="7"/>
  <c r="I61" i="9"/>
  <c r="O61" i="7"/>
  <c r="P61" i="7"/>
  <c r="Q61" i="7"/>
  <c r="R61" i="7"/>
  <c r="S61" i="7"/>
  <c r="Y61" i="7"/>
  <c r="Z61" i="7"/>
  <c r="AB61" i="7"/>
  <c r="AC61" i="7"/>
  <c r="I62" i="9"/>
  <c r="O62" i="7"/>
  <c r="P62" i="7"/>
  <c r="Q62" i="7"/>
  <c r="R62" i="7"/>
  <c r="S62" i="7"/>
  <c r="Y62" i="7"/>
  <c r="Z62" i="7"/>
  <c r="AB62" i="7"/>
  <c r="AC62" i="7"/>
  <c r="I63" i="9"/>
  <c r="O63" i="7"/>
  <c r="P63" i="7"/>
  <c r="Q63" i="7"/>
  <c r="R63" i="7"/>
  <c r="S63" i="7"/>
  <c r="Y63" i="7"/>
  <c r="Z63" i="7"/>
  <c r="AB63" i="7"/>
  <c r="AC63" i="7"/>
  <c r="I64" i="9"/>
  <c r="O64" i="7"/>
  <c r="P64" i="7"/>
  <c r="Q64" i="7"/>
  <c r="R64" i="7"/>
  <c r="S64" i="7"/>
  <c r="Y64" i="7"/>
  <c r="Z64" i="7"/>
  <c r="AB64" i="7"/>
  <c r="AC64" i="7"/>
  <c r="I65" i="9"/>
  <c r="O65" i="7"/>
  <c r="P65" i="7"/>
  <c r="Q65" i="7"/>
  <c r="R65" i="7"/>
  <c r="S65" i="7"/>
  <c r="Y65" i="7"/>
  <c r="Z65" i="7"/>
  <c r="AB65" i="7"/>
  <c r="AC65" i="7"/>
  <c r="I66" i="9"/>
  <c r="O66" i="7"/>
  <c r="P66" i="7"/>
  <c r="Q66" i="7"/>
  <c r="R66" i="7"/>
  <c r="S66" i="7"/>
  <c r="Y66" i="7"/>
  <c r="Z66" i="7"/>
  <c r="AB66" i="7"/>
  <c r="AC66" i="7"/>
  <c r="I67" i="9"/>
  <c r="O67" i="7"/>
  <c r="P67" i="7"/>
  <c r="Q67" i="7"/>
  <c r="R67" i="7"/>
  <c r="S67" i="7"/>
  <c r="Y67" i="7"/>
  <c r="Z67" i="7"/>
  <c r="AB67" i="7"/>
  <c r="AC67" i="7"/>
  <c r="I68" i="9"/>
  <c r="O68" i="7"/>
  <c r="P68" i="7"/>
  <c r="Q68" i="7"/>
  <c r="R68" i="7"/>
  <c r="S68" i="7"/>
  <c r="Y68" i="7"/>
  <c r="Z68" i="7"/>
  <c r="AB68" i="7"/>
  <c r="AC68" i="7"/>
  <c r="I69" i="9"/>
  <c r="O69" i="7"/>
  <c r="P69" i="7"/>
  <c r="Q69" i="7"/>
  <c r="R69" i="7"/>
  <c r="S69" i="7"/>
  <c r="Y69" i="7"/>
  <c r="Z69" i="7"/>
  <c r="AB69" i="7"/>
  <c r="AC69" i="7"/>
  <c r="I70" i="9"/>
  <c r="O70" i="7"/>
  <c r="P70" i="7"/>
  <c r="Q70" i="7"/>
  <c r="R70" i="7"/>
  <c r="S70" i="7"/>
  <c r="Y70" i="7"/>
  <c r="Z70" i="7"/>
  <c r="AB70" i="7"/>
  <c r="AC70" i="7"/>
  <c r="I71" i="9"/>
  <c r="O71" i="7"/>
  <c r="P71" i="7"/>
  <c r="Q71" i="7"/>
  <c r="R71" i="7"/>
  <c r="S71" i="7"/>
  <c r="Y71" i="7"/>
  <c r="Z71" i="7"/>
  <c r="AB71" i="7"/>
  <c r="AC71" i="7"/>
  <c r="I72" i="9"/>
  <c r="O72" i="7"/>
  <c r="P72" i="7"/>
  <c r="Q72" i="7"/>
  <c r="R72" i="7"/>
  <c r="S72" i="7"/>
  <c r="Y72" i="7"/>
  <c r="Z72" i="7"/>
  <c r="AB72" i="7"/>
  <c r="AC72" i="7"/>
  <c r="I73" i="9"/>
  <c r="O73" i="7"/>
  <c r="P73" i="7"/>
  <c r="Q73" i="7"/>
  <c r="R73" i="7"/>
  <c r="S73" i="7"/>
  <c r="Y73" i="7"/>
  <c r="Z73" i="7"/>
  <c r="AB73" i="7"/>
  <c r="AC73" i="7"/>
  <c r="I74" i="9"/>
  <c r="O74" i="7"/>
  <c r="P74" i="7"/>
  <c r="Q74" i="7"/>
  <c r="R74" i="7"/>
  <c r="S74" i="7"/>
  <c r="Y74" i="7"/>
  <c r="Z74" i="7"/>
  <c r="AB74" i="7"/>
  <c r="AC74" i="7"/>
  <c r="I75" i="9"/>
  <c r="O75" i="7"/>
  <c r="P75" i="7"/>
  <c r="Q75" i="7"/>
  <c r="R75" i="7"/>
  <c r="S75" i="7"/>
  <c r="Y75" i="7"/>
  <c r="Z75" i="7"/>
  <c r="AB75" i="7"/>
  <c r="AC75" i="7"/>
  <c r="I76" i="9"/>
  <c r="O76" i="7"/>
  <c r="P76" i="7"/>
  <c r="Q76" i="7"/>
  <c r="R76" i="7"/>
  <c r="S76" i="7"/>
  <c r="Y76" i="7"/>
  <c r="Z76" i="7"/>
  <c r="AB76" i="7"/>
  <c r="AC76" i="7"/>
  <c r="I77" i="9"/>
  <c r="O77" i="7"/>
  <c r="P77" i="7"/>
  <c r="Q77" i="7"/>
  <c r="R77" i="7"/>
  <c r="S77" i="7"/>
  <c r="Y77" i="7"/>
  <c r="Z77" i="7"/>
  <c r="AB77" i="7"/>
  <c r="AC77" i="7"/>
  <c r="I78" i="9"/>
  <c r="O78" i="7"/>
  <c r="P78" i="7"/>
  <c r="Q78" i="7"/>
  <c r="R78" i="7"/>
  <c r="S78" i="7"/>
  <c r="Y78" i="7"/>
  <c r="Z78" i="7"/>
  <c r="AB78" i="7"/>
  <c r="AC78" i="7"/>
  <c r="I79" i="9"/>
  <c r="O79" i="7"/>
  <c r="P79" i="7"/>
  <c r="Q79" i="7"/>
  <c r="R79" i="7"/>
  <c r="S79" i="7"/>
  <c r="Y79" i="7"/>
  <c r="Z79" i="7"/>
  <c r="AB79" i="7"/>
  <c r="AC79" i="7"/>
  <c r="I80" i="9"/>
  <c r="O80" i="7"/>
  <c r="P80" i="7"/>
  <c r="Q80" i="7"/>
  <c r="R80" i="7"/>
  <c r="S80" i="7"/>
  <c r="Y80" i="7"/>
  <c r="Z80" i="7"/>
  <c r="AB80" i="7"/>
  <c r="AC80" i="7"/>
  <c r="I81" i="9"/>
  <c r="O81" i="7"/>
  <c r="P81" i="7"/>
  <c r="Q81" i="7"/>
  <c r="R81" i="7"/>
  <c r="S81" i="7"/>
  <c r="Y81" i="7"/>
  <c r="Z81" i="7"/>
  <c r="AB81" i="7"/>
  <c r="AC81" i="7"/>
  <c r="I82" i="9"/>
  <c r="O82" i="7"/>
  <c r="P82" i="7"/>
  <c r="Q82" i="7"/>
  <c r="R82" i="7"/>
  <c r="S82" i="7"/>
  <c r="Y82" i="7"/>
  <c r="Z82" i="7"/>
  <c r="AB82" i="7"/>
  <c r="AC82" i="7"/>
  <c r="I83" i="9"/>
  <c r="O83" i="7"/>
  <c r="P83" i="7"/>
  <c r="Q83" i="7"/>
  <c r="R83" i="7"/>
  <c r="S83" i="7"/>
  <c r="Y83" i="7"/>
  <c r="Z83" i="7"/>
  <c r="AB83" i="7"/>
  <c r="AC83" i="7"/>
  <c r="I84" i="9"/>
  <c r="O84" i="7"/>
  <c r="P84" i="7"/>
  <c r="Q84" i="7"/>
  <c r="R84" i="7"/>
  <c r="S84" i="7"/>
  <c r="Y84" i="7"/>
  <c r="Z84" i="7"/>
  <c r="AB84" i="7"/>
  <c r="AC84" i="7"/>
  <c r="I85" i="9"/>
  <c r="O85" i="7"/>
  <c r="P85" i="7"/>
  <c r="Q85" i="7"/>
  <c r="R85" i="7"/>
  <c r="S85" i="7"/>
  <c r="Y85" i="7"/>
  <c r="Z85" i="7"/>
  <c r="AB85" i="7"/>
  <c r="AC85" i="7"/>
  <c r="I86" i="9"/>
  <c r="O86" i="7"/>
  <c r="P86" i="7"/>
  <c r="Q86" i="7"/>
  <c r="R86" i="7"/>
  <c r="S86" i="7"/>
  <c r="Y86" i="7"/>
  <c r="Z86" i="7"/>
  <c r="AB86" i="7"/>
  <c r="AC86" i="7"/>
  <c r="I87" i="9"/>
  <c r="O87" i="7"/>
  <c r="P87" i="7"/>
  <c r="Q87" i="7"/>
  <c r="R87" i="7"/>
  <c r="S87" i="7"/>
  <c r="Y87" i="7"/>
  <c r="Z87" i="7"/>
  <c r="AB87" i="7"/>
  <c r="AC87" i="7"/>
  <c r="I88" i="9"/>
  <c r="O88" i="7"/>
  <c r="P88" i="7"/>
  <c r="Q88" i="7"/>
  <c r="R88" i="7"/>
  <c r="S88" i="7"/>
  <c r="Y88" i="7"/>
  <c r="Z88" i="7"/>
  <c r="AB88" i="7"/>
  <c r="AC88" i="7"/>
  <c r="I89" i="9"/>
  <c r="O89" i="7"/>
  <c r="P89" i="7"/>
  <c r="Q89" i="7"/>
  <c r="R89" i="7"/>
  <c r="S89" i="7"/>
  <c r="Y89" i="7"/>
  <c r="Z89" i="7"/>
  <c r="AB89" i="7"/>
  <c r="AC89" i="7"/>
  <c r="I90" i="9"/>
  <c r="O90" i="7"/>
  <c r="P90" i="7"/>
  <c r="Q90" i="7"/>
  <c r="R90" i="7"/>
  <c r="S90" i="7"/>
  <c r="Y90" i="7"/>
  <c r="Z90" i="7"/>
  <c r="AB90" i="7"/>
  <c r="AC90" i="7"/>
  <c r="I91" i="9"/>
  <c r="O91" i="7"/>
  <c r="P91" i="7"/>
  <c r="Q91" i="7"/>
  <c r="R91" i="7"/>
  <c r="S91" i="7"/>
  <c r="Y91" i="7"/>
  <c r="Z91" i="7"/>
  <c r="AB91" i="7"/>
  <c r="AC91" i="7"/>
  <c r="I92" i="9"/>
  <c r="O92" i="7"/>
  <c r="P92" i="7"/>
  <c r="Q92" i="7"/>
  <c r="R92" i="7"/>
  <c r="S92" i="7"/>
  <c r="Y92" i="7"/>
  <c r="Z92" i="7"/>
  <c r="AB92" i="7"/>
  <c r="AC92" i="7"/>
  <c r="I93" i="9"/>
  <c r="O93" i="7"/>
  <c r="P93" i="7"/>
  <c r="Q93" i="7"/>
  <c r="R93" i="7"/>
  <c r="S93" i="7"/>
  <c r="Y93" i="7"/>
  <c r="Z93" i="7"/>
  <c r="AB93" i="7"/>
  <c r="AC93" i="7"/>
  <c r="I94" i="9"/>
  <c r="O94" i="7"/>
  <c r="P94" i="7"/>
  <c r="Q94" i="7"/>
  <c r="R94" i="7"/>
  <c r="S94" i="7"/>
  <c r="Y94" i="7"/>
  <c r="Z94" i="7"/>
  <c r="AB94" i="7"/>
  <c r="AC94" i="7"/>
  <c r="I95" i="9"/>
  <c r="O95" i="7"/>
  <c r="P95" i="7"/>
  <c r="Q95" i="7"/>
  <c r="R95" i="7"/>
  <c r="S95" i="7"/>
  <c r="Y95" i="7"/>
  <c r="Z95" i="7"/>
  <c r="AB95" i="7"/>
  <c r="AC95" i="7"/>
  <c r="I96" i="9"/>
  <c r="O96" i="7"/>
  <c r="P96" i="7"/>
  <c r="Q96" i="7"/>
  <c r="R96" i="7"/>
  <c r="S96" i="7"/>
  <c r="Y96" i="7"/>
  <c r="Z96" i="7"/>
  <c r="AB96" i="7"/>
  <c r="AC96" i="7"/>
  <c r="I97" i="9"/>
  <c r="O97" i="7"/>
  <c r="P97" i="7"/>
  <c r="Q97" i="7"/>
  <c r="R97" i="7"/>
  <c r="S97" i="7"/>
  <c r="Y97" i="7"/>
  <c r="Z97" i="7"/>
  <c r="AB97" i="7"/>
  <c r="AC97" i="7"/>
  <c r="I98" i="9"/>
  <c r="O98" i="7"/>
  <c r="P98" i="7"/>
  <c r="Q98" i="7"/>
  <c r="R98" i="7"/>
  <c r="S98" i="7"/>
  <c r="Y98" i="7"/>
  <c r="Z98" i="7"/>
  <c r="AB98" i="7"/>
  <c r="AC98" i="7"/>
  <c r="I99" i="9"/>
  <c r="O99" i="7"/>
  <c r="P99" i="7"/>
  <c r="Q99" i="7"/>
  <c r="R99" i="7"/>
  <c r="S99" i="7"/>
  <c r="Y99" i="7"/>
  <c r="Z99" i="7"/>
  <c r="AB99" i="7"/>
  <c r="AC99" i="7"/>
  <c r="I100" i="9"/>
  <c r="O100" i="7"/>
  <c r="P100" i="7"/>
  <c r="Q100" i="7"/>
  <c r="R100" i="7"/>
  <c r="S100" i="7"/>
  <c r="Y100" i="7"/>
  <c r="Z100" i="7"/>
  <c r="AB100" i="7"/>
  <c r="AC100" i="7"/>
  <c r="I101" i="9"/>
  <c r="O101" i="7"/>
  <c r="P101" i="7"/>
  <c r="Q101" i="7"/>
  <c r="R101" i="7"/>
  <c r="S101" i="7"/>
  <c r="Y101" i="7"/>
  <c r="Z101" i="7"/>
  <c r="AB101" i="7"/>
  <c r="AC101" i="7"/>
  <c r="I102" i="9"/>
  <c r="O102" i="7"/>
  <c r="P102" i="7"/>
  <c r="Q102" i="7"/>
  <c r="R102" i="7"/>
  <c r="S102" i="7"/>
  <c r="Y102" i="7"/>
  <c r="Z102" i="7"/>
  <c r="AB102" i="7"/>
  <c r="AC102" i="7"/>
  <c r="I103" i="9"/>
  <c r="O103" i="7"/>
  <c r="P103" i="7"/>
  <c r="Q103" i="7"/>
  <c r="R103" i="7"/>
  <c r="S103" i="7"/>
  <c r="Y103" i="7"/>
  <c r="Z103" i="7"/>
  <c r="AB103" i="7"/>
  <c r="AC103" i="7"/>
  <c r="I104" i="9"/>
  <c r="G50" i="7"/>
  <c r="H50" i="7"/>
  <c r="I50" i="7"/>
  <c r="J50" i="7"/>
  <c r="K50" i="7"/>
  <c r="L50" i="7"/>
  <c r="M50" i="7"/>
  <c r="AA50" i="7"/>
  <c r="H51" i="9"/>
  <c r="G51" i="7"/>
  <c r="H51" i="7"/>
  <c r="I51" i="7"/>
  <c r="J51" i="7"/>
  <c r="K51" i="7"/>
  <c r="L51" i="7"/>
  <c r="M51" i="7"/>
  <c r="AA51" i="7"/>
  <c r="H52" i="9"/>
  <c r="G52" i="7"/>
  <c r="H52" i="7"/>
  <c r="I52" i="7"/>
  <c r="J52" i="7"/>
  <c r="K52" i="7"/>
  <c r="L52" i="7"/>
  <c r="M52" i="7"/>
  <c r="AA52" i="7"/>
  <c r="H53" i="9"/>
  <c r="G53" i="7"/>
  <c r="H53" i="7"/>
  <c r="I53" i="7"/>
  <c r="J53" i="7"/>
  <c r="K53" i="7"/>
  <c r="L53" i="7"/>
  <c r="M53" i="7"/>
  <c r="AA53" i="7"/>
  <c r="H54" i="9"/>
  <c r="G54" i="7"/>
  <c r="H54" i="7"/>
  <c r="I54" i="7"/>
  <c r="J54" i="7"/>
  <c r="K54" i="7"/>
  <c r="L54" i="7"/>
  <c r="M54" i="7"/>
  <c r="AA54" i="7"/>
  <c r="H55" i="9"/>
  <c r="G55" i="7"/>
  <c r="H55" i="7"/>
  <c r="I55" i="7"/>
  <c r="J55" i="7"/>
  <c r="K55" i="7"/>
  <c r="L55" i="7"/>
  <c r="M55" i="7"/>
  <c r="AA55" i="7"/>
  <c r="H56" i="9"/>
  <c r="G56" i="7"/>
  <c r="H56" i="7"/>
  <c r="I56" i="7"/>
  <c r="J56" i="7"/>
  <c r="K56" i="7"/>
  <c r="L56" i="7"/>
  <c r="M56" i="7"/>
  <c r="AA56" i="7"/>
  <c r="H57" i="9"/>
  <c r="G57" i="7"/>
  <c r="H57" i="7"/>
  <c r="I57" i="7"/>
  <c r="J57" i="7"/>
  <c r="K57" i="7"/>
  <c r="L57" i="7"/>
  <c r="M57" i="7"/>
  <c r="AA57" i="7"/>
  <c r="H58" i="9"/>
  <c r="G58" i="7"/>
  <c r="H58" i="7"/>
  <c r="I58" i="7"/>
  <c r="J58" i="7"/>
  <c r="K58" i="7"/>
  <c r="L58" i="7"/>
  <c r="M58" i="7"/>
  <c r="AA58" i="7"/>
  <c r="H59" i="9"/>
  <c r="G59" i="7"/>
  <c r="H59" i="7"/>
  <c r="I59" i="7"/>
  <c r="J59" i="7"/>
  <c r="K59" i="7"/>
  <c r="L59" i="7"/>
  <c r="M59" i="7"/>
  <c r="AA59" i="7"/>
  <c r="H60" i="9"/>
  <c r="G60" i="7"/>
  <c r="H60" i="7"/>
  <c r="I60" i="7"/>
  <c r="J60" i="7"/>
  <c r="K60" i="7"/>
  <c r="L60" i="7"/>
  <c r="M60" i="7"/>
  <c r="AA60" i="7"/>
  <c r="H61" i="9"/>
  <c r="G61" i="7"/>
  <c r="H61" i="7"/>
  <c r="I61" i="7"/>
  <c r="J61" i="7"/>
  <c r="K61" i="7"/>
  <c r="L61" i="7"/>
  <c r="M61" i="7"/>
  <c r="AA61" i="7"/>
  <c r="H62" i="9"/>
  <c r="G62" i="7"/>
  <c r="H62" i="7"/>
  <c r="I62" i="7"/>
  <c r="J62" i="7"/>
  <c r="K62" i="7"/>
  <c r="L62" i="7"/>
  <c r="M62" i="7"/>
  <c r="AA62" i="7"/>
  <c r="H63" i="9"/>
  <c r="G63" i="7"/>
  <c r="H63" i="7"/>
  <c r="I63" i="7"/>
  <c r="J63" i="7"/>
  <c r="K63" i="7"/>
  <c r="L63" i="7"/>
  <c r="M63" i="7"/>
  <c r="AA63" i="7"/>
  <c r="H64" i="9"/>
  <c r="G64" i="7"/>
  <c r="H64" i="7"/>
  <c r="I64" i="7"/>
  <c r="J64" i="7"/>
  <c r="K64" i="7"/>
  <c r="L64" i="7"/>
  <c r="M64" i="7"/>
  <c r="AA64" i="7"/>
  <c r="H65" i="9"/>
  <c r="G65" i="7"/>
  <c r="H65" i="7"/>
  <c r="I65" i="7"/>
  <c r="J65" i="7"/>
  <c r="K65" i="7"/>
  <c r="L65" i="7"/>
  <c r="M65" i="7"/>
  <c r="AA65" i="7"/>
  <c r="H66" i="9"/>
  <c r="G66" i="7"/>
  <c r="H66" i="7"/>
  <c r="I66" i="7"/>
  <c r="J66" i="7"/>
  <c r="K66" i="7"/>
  <c r="L66" i="7"/>
  <c r="M66" i="7"/>
  <c r="AA66" i="7"/>
  <c r="H67" i="9"/>
  <c r="G67" i="7"/>
  <c r="H67" i="7"/>
  <c r="I67" i="7"/>
  <c r="J67" i="7"/>
  <c r="K67" i="7"/>
  <c r="L67" i="7"/>
  <c r="M67" i="7"/>
  <c r="AA67" i="7"/>
  <c r="H68" i="9"/>
  <c r="G68" i="7"/>
  <c r="H68" i="7"/>
  <c r="I68" i="7"/>
  <c r="J68" i="7"/>
  <c r="K68" i="7"/>
  <c r="L68" i="7"/>
  <c r="M68" i="7"/>
  <c r="AA68" i="7"/>
  <c r="H69" i="9"/>
  <c r="G69" i="7"/>
  <c r="H69" i="7"/>
  <c r="I69" i="7"/>
  <c r="J69" i="7"/>
  <c r="K69" i="7"/>
  <c r="L69" i="7"/>
  <c r="M69" i="7"/>
  <c r="AA69" i="7"/>
  <c r="H70" i="9"/>
  <c r="G70" i="7"/>
  <c r="H70" i="7"/>
  <c r="I70" i="7"/>
  <c r="J70" i="7"/>
  <c r="K70" i="7"/>
  <c r="L70" i="7"/>
  <c r="M70" i="7"/>
  <c r="AA70" i="7"/>
  <c r="H71" i="9"/>
  <c r="G71" i="7"/>
  <c r="H71" i="7"/>
  <c r="I71" i="7"/>
  <c r="J71" i="7"/>
  <c r="K71" i="7"/>
  <c r="L71" i="7"/>
  <c r="M71" i="7"/>
  <c r="AA71" i="7"/>
  <c r="H72" i="9"/>
  <c r="G72" i="7"/>
  <c r="H72" i="7"/>
  <c r="I72" i="7"/>
  <c r="J72" i="7"/>
  <c r="K72" i="7"/>
  <c r="L72" i="7"/>
  <c r="M72" i="7"/>
  <c r="AA72" i="7"/>
  <c r="H73" i="9"/>
  <c r="G73" i="7"/>
  <c r="H73" i="7"/>
  <c r="I73" i="7"/>
  <c r="J73" i="7"/>
  <c r="K73" i="7"/>
  <c r="L73" i="7"/>
  <c r="M73" i="7"/>
  <c r="AA73" i="7"/>
  <c r="H74" i="9"/>
  <c r="G74" i="7"/>
  <c r="H74" i="7"/>
  <c r="I74" i="7"/>
  <c r="J74" i="7"/>
  <c r="K74" i="7"/>
  <c r="L74" i="7"/>
  <c r="M74" i="7"/>
  <c r="AA74" i="7"/>
  <c r="H75" i="9"/>
  <c r="G75" i="7"/>
  <c r="H75" i="7"/>
  <c r="I75" i="7"/>
  <c r="J75" i="7"/>
  <c r="K75" i="7"/>
  <c r="L75" i="7"/>
  <c r="M75" i="7"/>
  <c r="AA75" i="7"/>
  <c r="H76" i="9"/>
  <c r="G76" i="7"/>
  <c r="H76" i="7"/>
  <c r="I76" i="7"/>
  <c r="J76" i="7"/>
  <c r="K76" i="7"/>
  <c r="L76" i="7"/>
  <c r="M76" i="7"/>
  <c r="AA76" i="7"/>
  <c r="H77" i="9"/>
  <c r="G77" i="7"/>
  <c r="H77" i="7"/>
  <c r="I77" i="7"/>
  <c r="J77" i="7"/>
  <c r="K77" i="7"/>
  <c r="L77" i="7"/>
  <c r="M77" i="7"/>
  <c r="AA77" i="7"/>
  <c r="H78" i="9"/>
  <c r="G78" i="7"/>
  <c r="H78" i="7"/>
  <c r="I78" i="7"/>
  <c r="J78" i="7"/>
  <c r="K78" i="7"/>
  <c r="L78" i="7"/>
  <c r="M78" i="7"/>
  <c r="AA78" i="7"/>
  <c r="H79" i="9"/>
  <c r="G79" i="7"/>
  <c r="H79" i="7"/>
  <c r="I79" i="7"/>
  <c r="J79" i="7"/>
  <c r="K79" i="7"/>
  <c r="L79" i="7"/>
  <c r="M79" i="7"/>
  <c r="AA79" i="7"/>
  <c r="H80" i="9"/>
  <c r="G80" i="7"/>
  <c r="H80" i="7"/>
  <c r="I80" i="7"/>
  <c r="J80" i="7"/>
  <c r="K80" i="7"/>
  <c r="L80" i="7"/>
  <c r="M80" i="7"/>
  <c r="AA80" i="7"/>
  <c r="H81" i="9"/>
  <c r="G81" i="7"/>
  <c r="H81" i="7"/>
  <c r="I81" i="7"/>
  <c r="J81" i="7"/>
  <c r="K81" i="7"/>
  <c r="L81" i="7"/>
  <c r="M81" i="7"/>
  <c r="AA81" i="7"/>
  <c r="H82" i="9"/>
  <c r="G82" i="7"/>
  <c r="H82" i="7"/>
  <c r="I82" i="7"/>
  <c r="J82" i="7"/>
  <c r="K82" i="7"/>
  <c r="L82" i="7"/>
  <c r="M82" i="7"/>
  <c r="AA82" i="7"/>
  <c r="H83" i="9"/>
  <c r="G83" i="7"/>
  <c r="H83" i="7"/>
  <c r="I83" i="7"/>
  <c r="J83" i="7"/>
  <c r="K83" i="7"/>
  <c r="L83" i="7"/>
  <c r="M83" i="7"/>
  <c r="AA83" i="7"/>
  <c r="H84" i="9"/>
  <c r="G84" i="7"/>
  <c r="H84" i="7"/>
  <c r="I84" i="7"/>
  <c r="J84" i="7"/>
  <c r="K84" i="7"/>
  <c r="L84" i="7"/>
  <c r="M84" i="7"/>
  <c r="AA84" i="7"/>
  <c r="H85" i="9"/>
  <c r="G85" i="7"/>
  <c r="H85" i="7"/>
  <c r="I85" i="7"/>
  <c r="J85" i="7"/>
  <c r="K85" i="7"/>
  <c r="L85" i="7"/>
  <c r="M85" i="7"/>
  <c r="AA85" i="7"/>
  <c r="H86" i="9"/>
  <c r="G86" i="7"/>
  <c r="H86" i="7"/>
  <c r="I86" i="7"/>
  <c r="J86" i="7"/>
  <c r="K86" i="7"/>
  <c r="L86" i="7"/>
  <c r="M86" i="7"/>
  <c r="AA86" i="7"/>
  <c r="H87" i="9"/>
  <c r="G87" i="7"/>
  <c r="H87" i="7"/>
  <c r="I87" i="7"/>
  <c r="J87" i="7"/>
  <c r="K87" i="7"/>
  <c r="L87" i="7"/>
  <c r="M87" i="7"/>
  <c r="AA87" i="7"/>
  <c r="H88" i="9"/>
  <c r="G88" i="7"/>
  <c r="H88" i="7"/>
  <c r="I88" i="7"/>
  <c r="J88" i="7"/>
  <c r="K88" i="7"/>
  <c r="L88" i="7"/>
  <c r="M88" i="7"/>
  <c r="AA88" i="7"/>
  <c r="H89" i="9"/>
  <c r="G89" i="7"/>
  <c r="H89" i="7"/>
  <c r="I89" i="7"/>
  <c r="J89" i="7"/>
  <c r="K89" i="7"/>
  <c r="L89" i="7"/>
  <c r="M89" i="7"/>
  <c r="AA89" i="7"/>
  <c r="H90" i="9"/>
  <c r="G90" i="7"/>
  <c r="H90" i="7"/>
  <c r="I90" i="7"/>
  <c r="J90" i="7"/>
  <c r="K90" i="7"/>
  <c r="L90" i="7"/>
  <c r="M90" i="7"/>
  <c r="AA90" i="7"/>
  <c r="H91" i="9"/>
  <c r="G91" i="7"/>
  <c r="H91" i="7"/>
  <c r="I91" i="7"/>
  <c r="J91" i="7"/>
  <c r="K91" i="7"/>
  <c r="L91" i="7"/>
  <c r="M91" i="7"/>
  <c r="AA91" i="7"/>
  <c r="H92" i="9"/>
  <c r="G92" i="7"/>
  <c r="H92" i="7"/>
  <c r="I92" i="7"/>
  <c r="J92" i="7"/>
  <c r="K92" i="7"/>
  <c r="L92" i="7"/>
  <c r="M92" i="7"/>
  <c r="AA92" i="7"/>
  <c r="H93" i="9"/>
  <c r="G93" i="7"/>
  <c r="H93" i="7"/>
  <c r="I93" i="7"/>
  <c r="J93" i="7"/>
  <c r="K93" i="7"/>
  <c r="L93" i="7"/>
  <c r="M93" i="7"/>
  <c r="AA93" i="7"/>
  <c r="H94" i="9"/>
  <c r="G94" i="7"/>
  <c r="H94" i="7"/>
  <c r="I94" i="7"/>
  <c r="J94" i="7"/>
  <c r="K94" i="7"/>
  <c r="L94" i="7"/>
  <c r="M94" i="7"/>
  <c r="AA94" i="7"/>
  <c r="H95" i="9"/>
  <c r="G95" i="7"/>
  <c r="H95" i="7"/>
  <c r="I95" i="7"/>
  <c r="J95" i="7"/>
  <c r="K95" i="7"/>
  <c r="L95" i="7"/>
  <c r="M95" i="7"/>
  <c r="AA95" i="7"/>
  <c r="H96" i="9"/>
  <c r="G96" i="7"/>
  <c r="H96" i="7"/>
  <c r="I96" i="7"/>
  <c r="J96" i="7"/>
  <c r="K96" i="7"/>
  <c r="L96" i="7"/>
  <c r="M96" i="7"/>
  <c r="AA96" i="7"/>
  <c r="H97" i="9"/>
  <c r="G97" i="7"/>
  <c r="H97" i="7"/>
  <c r="I97" i="7"/>
  <c r="J97" i="7"/>
  <c r="K97" i="7"/>
  <c r="L97" i="7"/>
  <c r="M97" i="7"/>
  <c r="AA97" i="7"/>
  <c r="H98" i="9"/>
  <c r="G98" i="7"/>
  <c r="H98" i="7"/>
  <c r="I98" i="7"/>
  <c r="J98" i="7"/>
  <c r="K98" i="7"/>
  <c r="L98" i="7"/>
  <c r="M98" i="7"/>
  <c r="AA98" i="7"/>
  <c r="H99" i="9"/>
  <c r="G99" i="7"/>
  <c r="H99" i="7"/>
  <c r="I99" i="7"/>
  <c r="J99" i="7"/>
  <c r="K99" i="7"/>
  <c r="L99" i="7"/>
  <c r="M99" i="7"/>
  <c r="AA99" i="7"/>
  <c r="H100" i="9"/>
  <c r="G100" i="7"/>
  <c r="H100" i="7"/>
  <c r="I100" i="7"/>
  <c r="J100" i="7"/>
  <c r="K100" i="7"/>
  <c r="L100" i="7"/>
  <c r="M100" i="7"/>
  <c r="AA100" i="7"/>
  <c r="H101" i="9"/>
  <c r="G101" i="7"/>
  <c r="H101" i="7"/>
  <c r="I101" i="7"/>
  <c r="J101" i="7"/>
  <c r="K101" i="7"/>
  <c r="L101" i="7"/>
  <c r="M101" i="7"/>
  <c r="AA101" i="7"/>
  <c r="H102" i="9"/>
  <c r="G102" i="7"/>
  <c r="H102" i="7"/>
  <c r="I102" i="7"/>
  <c r="J102" i="7"/>
  <c r="K102" i="7"/>
  <c r="L102" i="7"/>
  <c r="M102" i="7"/>
  <c r="AA102" i="7"/>
  <c r="H103" i="9"/>
  <c r="G103" i="7"/>
  <c r="H103" i="7"/>
  <c r="I103" i="7"/>
  <c r="J103" i="7"/>
  <c r="K103" i="7"/>
  <c r="L103" i="7"/>
  <c r="M103" i="7"/>
  <c r="AA103" i="7"/>
  <c r="H104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3" i="9"/>
  <c r="A5" i="9"/>
  <c r="B3" i="9"/>
  <c r="B4" i="9"/>
  <c r="B5" i="9"/>
  <c r="A6" i="9"/>
  <c r="B6" i="9"/>
  <c r="A7" i="9"/>
  <c r="B7" i="9"/>
  <c r="A8" i="9"/>
  <c r="B8" i="9"/>
  <c r="A9" i="9"/>
  <c r="B9" i="9"/>
  <c r="A10" i="9"/>
  <c r="B10" i="9"/>
  <c r="A11" i="9"/>
  <c r="B11" i="9"/>
  <c r="A12" i="9"/>
  <c r="B12" i="9"/>
  <c r="A13" i="9"/>
  <c r="B13" i="9"/>
  <c r="A14" i="9"/>
  <c r="B14" i="9"/>
  <c r="A15" i="9"/>
  <c r="B15" i="9"/>
  <c r="A16" i="9"/>
  <c r="B16" i="9"/>
  <c r="A17" i="9"/>
  <c r="B17" i="9"/>
  <c r="A18" i="9"/>
  <c r="B18" i="9"/>
  <c r="A19" i="9"/>
  <c r="B19" i="9"/>
  <c r="A20" i="9"/>
  <c r="B20" i="9"/>
  <c r="A21" i="9"/>
  <c r="B21" i="9"/>
  <c r="A22" i="9"/>
  <c r="B22" i="9"/>
  <c r="A23" i="9"/>
  <c r="B23" i="9"/>
  <c r="A24" i="9"/>
  <c r="B24" i="9"/>
  <c r="A25" i="9"/>
  <c r="B25" i="9"/>
  <c r="A26" i="9"/>
  <c r="B26" i="9"/>
  <c r="A27" i="9"/>
  <c r="B27" i="9"/>
  <c r="A28" i="9"/>
  <c r="B28" i="9"/>
  <c r="A29" i="9"/>
  <c r="B29" i="9"/>
  <c r="A30" i="9"/>
  <c r="B30" i="9"/>
  <c r="A31" i="9"/>
  <c r="B31" i="9"/>
  <c r="A32" i="9"/>
  <c r="B32" i="9"/>
  <c r="A33" i="9"/>
  <c r="B33" i="9"/>
  <c r="A34" i="9"/>
  <c r="B34" i="9"/>
  <c r="A35" i="9"/>
  <c r="B35" i="9"/>
  <c r="A36" i="9"/>
  <c r="B36" i="9"/>
  <c r="A37" i="9"/>
  <c r="B37" i="9"/>
  <c r="A38" i="9"/>
  <c r="B38" i="9"/>
  <c r="A39" i="9"/>
  <c r="B39" i="9"/>
  <c r="A40" i="9"/>
  <c r="B40" i="9"/>
  <c r="A41" i="9"/>
  <c r="B41" i="9"/>
  <c r="A42" i="9"/>
  <c r="B42" i="9"/>
  <c r="A43" i="9"/>
  <c r="B43" i="9"/>
  <c r="A44" i="9"/>
  <c r="B44" i="9"/>
  <c r="A45" i="9"/>
  <c r="B45" i="9"/>
  <c r="A46" i="9"/>
  <c r="B46" i="9"/>
  <c r="A47" i="9"/>
  <c r="B47" i="9"/>
  <c r="A48" i="9"/>
  <c r="B48" i="9"/>
  <c r="A49" i="9"/>
  <c r="B49" i="9"/>
  <c r="A50" i="9"/>
  <c r="B50" i="9"/>
  <c r="A51" i="9"/>
  <c r="B51" i="9"/>
  <c r="A52" i="9"/>
  <c r="B52" i="9"/>
  <c r="A53" i="9"/>
  <c r="B53" i="9"/>
  <c r="A54" i="9"/>
  <c r="B54" i="9"/>
  <c r="A55" i="9"/>
  <c r="B55" i="9"/>
  <c r="A56" i="9"/>
  <c r="B56" i="9"/>
  <c r="A57" i="9"/>
  <c r="B57" i="9"/>
  <c r="A58" i="9"/>
  <c r="B58" i="9"/>
  <c r="A59" i="9"/>
  <c r="B59" i="9"/>
  <c r="A60" i="9"/>
  <c r="B60" i="9"/>
  <c r="A61" i="9"/>
  <c r="B61" i="9"/>
  <c r="A62" i="9"/>
  <c r="B62" i="9"/>
  <c r="A63" i="9"/>
  <c r="B63" i="9"/>
  <c r="A64" i="9"/>
  <c r="B64" i="9"/>
  <c r="A65" i="9"/>
  <c r="B65" i="9"/>
  <c r="A66" i="9"/>
  <c r="B66" i="9"/>
  <c r="A67" i="9"/>
  <c r="B67" i="9"/>
  <c r="A68" i="9"/>
  <c r="B68" i="9"/>
  <c r="A69" i="9"/>
  <c r="B69" i="9"/>
  <c r="A70" i="9"/>
  <c r="B70" i="9"/>
  <c r="A71" i="9"/>
  <c r="B71" i="9"/>
  <c r="A72" i="9"/>
  <c r="B72" i="9"/>
  <c r="A73" i="9"/>
  <c r="B73" i="9"/>
  <c r="A74" i="9"/>
  <c r="B74" i="9"/>
  <c r="A75" i="9"/>
  <c r="B75" i="9"/>
  <c r="A76" i="9"/>
  <c r="B76" i="9"/>
  <c r="A77" i="9"/>
  <c r="B77" i="9"/>
  <c r="A78" i="9"/>
  <c r="B78" i="9"/>
  <c r="A79" i="9"/>
  <c r="B79" i="9"/>
  <c r="A80" i="9"/>
  <c r="B80" i="9"/>
  <c r="A81" i="9"/>
  <c r="B81" i="9"/>
  <c r="A82" i="9"/>
  <c r="B82" i="9"/>
  <c r="A83" i="9"/>
  <c r="B83" i="9"/>
  <c r="A84" i="9"/>
  <c r="B84" i="9"/>
  <c r="A85" i="9"/>
  <c r="B85" i="9"/>
  <c r="A86" i="9"/>
  <c r="B86" i="9"/>
  <c r="A87" i="9"/>
  <c r="B87" i="9"/>
  <c r="A88" i="9"/>
  <c r="B88" i="9"/>
  <c r="A89" i="9"/>
  <c r="B89" i="9"/>
  <c r="A90" i="9"/>
  <c r="B90" i="9"/>
  <c r="A91" i="9"/>
  <c r="B91" i="9"/>
  <c r="A92" i="9"/>
  <c r="B92" i="9"/>
  <c r="A93" i="9"/>
  <c r="B93" i="9"/>
  <c r="A94" i="9"/>
  <c r="B94" i="9"/>
  <c r="A95" i="9"/>
  <c r="B95" i="9"/>
  <c r="A96" i="9"/>
  <c r="B96" i="9"/>
  <c r="A97" i="9"/>
  <c r="B97" i="9"/>
  <c r="A98" i="9"/>
  <c r="B98" i="9"/>
  <c r="A99" i="9"/>
  <c r="B99" i="9"/>
  <c r="A100" i="9"/>
  <c r="B100" i="9"/>
  <c r="A101" i="9"/>
  <c r="B101" i="9"/>
  <c r="A102" i="9"/>
  <c r="B102" i="9"/>
  <c r="A103" i="9"/>
  <c r="B103" i="9"/>
  <c r="A104" i="9"/>
  <c r="B104" i="9"/>
  <c r="A3" i="9"/>
  <c r="A4" i="9"/>
  <c r="A2" i="7"/>
  <c r="A2" i="1"/>
  <c r="B3" i="13"/>
  <c r="B5" i="13"/>
  <c r="B4" i="13"/>
  <c r="B1" i="13"/>
  <c r="N110" i="13"/>
  <c r="M110" i="13"/>
  <c r="L110" i="13"/>
  <c r="K110" i="13"/>
  <c r="J110" i="13"/>
  <c r="I110" i="13"/>
  <c r="H110" i="13"/>
  <c r="G110" i="13"/>
  <c r="F110" i="13"/>
  <c r="E110" i="13"/>
  <c r="D110" i="13"/>
  <c r="C110" i="13"/>
  <c r="N109" i="13"/>
  <c r="M109" i="13"/>
  <c r="L109" i="13"/>
  <c r="K109" i="13"/>
  <c r="J109" i="13"/>
  <c r="I109" i="13"/>
  <c r="H109" i="13"/>
  <c r="G109" i="13"/>
  <c r="F109" i="13"/>
  <c r="E109" i="13"/>
  <c r="D109" i="13"/>
  <c r="C109" i="13"/>
  <c r="N108" i="13"/>
  <c r="M108" i="13"/>
  <c r="L108" i="13"/>
  <c r="K108" i="13"/>
  <c r="J108" i="13"/>
  <c r="I108" i="13"/>
  <c r="H108" i="13"/>
  <c r="G108" i="13"/>
  <c r="F108" i="13"/>
  <c r="E108" i="13"/>
  <c r="D108" i="13"/>
  <c r="C108" i="13"/>
  <c r="N107" i="13"/>
  <c r="M107" i="13"/>
  <c r="L107" i="13"/>
  <c r="K107" i="13"/>
  <c r="J107" i="13"/>
  <c r="I107" i="13"/>
  <c r="H107" i="13"/>
  <c r="G107" i="13"/>
  <c r="F107" i="13"/>
  <c r="E107" i="13"/>
  <c r="D107" i="13"/>
  <c r="C107" i="13"/>
  <c r="N106" i="13"/>
  <c r="M106" i="13"/>
  <c r="L106" i="13"/>
  <c r="K106" i="13"/>
  <c r="J106" i="13"/>
  <c r="I106" i="13"/>
  <c r="H106" i="13"/>
  <c r="G106" i="13"/>
  <c r="F106" i="13"/>
  <c r="E106" i="13"/>
  <c r="D106" i="13"/>
  <c r="C106" i="13"/>
  <c r="N105" i="13"/>
  <c r="M105" i="13"/>
  <c r="L105" i="13"/>
  <c r="K105" i="13"/>
  <c r="J105" i="13"/>
  <c r="I105" i="13"/>
  <c r="H105" i="13"/>
  <c r="G105" i="13"/>
  <c r="F105" i="13"/>
  <c r="E105" i="13"/>
  <c r="D105" i="13"/>
  <c r="C105" i="13"/>
  <c r="N104" i="13"/>
  <c r="M104" i="13"/>
  <c r="L104" i="13"/>
  <c r="K104" i="13"/>
  <c r="J104" i="13"/>
  <c r="I104" i="13"/>
  <c r="H104" i="13"/>
  <c r="G104" i="13"/>
  <c r="F104" i="13"/>
  <c r="E104" i="13"/>
  <c r="D104" i="13"/>
  <c r="C104" i="13"/>
  <c r="N103" i="13"/>
  <c r="M103" i="13"/>
  <c r="L103" i="13"/>
  <c r="K103" i="13"/>
  <c r="J103" i="13"/>
  <c r="I103" i="13"/>
  <c r="H103" i="13"/>
  <c r="G103" i="13"/>
  <c r="F103" i="13"/>
  <c r="E103" i="13"/>
  <c r="D103" i="13"/>
  <c r="C103" i="13"/>
  <c r="N102" i="13"/>
  <c r="M102" i="13"/>
  <c r="L102" i="13"/>
  <c r="K102" i="13"/>
  <c r="J102" i="13"/>
  <c r="I102" i="13"/>
  <c r="H102" i="13"/>
  <c r="G102" i="13"/>
  <c r="F102" i="13"/>
  <c r="E102" i="13"/>
  <c r="D102" i="13"/>
  <c r="C102" i="13"/>
  <c r="N101" i="13"/>
  <c r="M101" i="13"/>
  <c r="L101" i="13"/>
  <c r="K101" i="13"/>
  <c r="J101" i="13"/>
  <c r="I101" i="13"/>
  <c r="H101" i="13"/>
  <c r="G101" i="13"/>
  <c r="F101" i="13"/>
  <c r="E101" i="13"/>
  <c r="D101" i="13"/>
  <c r="C101" i="13"/>
  <c r="N100" i="13"/>
  <c r="M100" i="13"/>
  <c r="L100" i="13"/>
  <c r="K100" i="13"/>
  <c r="J100" i="13"/>
  <c r="I100" i="13"/>
  <c r="H100" i="13"/>
  <c r="G100" i="13"/>
  <c r="F100" i="13"/>
  <c r="E100" i="13"/>
  <c r="D100" i="13"/>
  <c r="C100" i="13"/>
  <c r="N99" i="13"/>
  <c r="M99" i="13"/>
  <c r="L99" i="13"/>
  <c r="K99" i="13"/>
  <c r="J99" i="13"/>
  <c r="I99" i="13"/>
  <c r="H99" i="13"/>
  <c r="G99" i="13"/>
  <c r="F99" i="13"/>
  <c r="E99" i="13"/>
  <c r="D99" i="13"/>
  <c r="C99" i="13"/>
  <c r="N98" i="13"/>
  <c r="M98" i="13"/>
  <c r="L98" i="13"/>
  <c r="K98" i="13"/>
  <c r="J98" i="13"/>
  <c r="I98" i="13"/>
  <c r="H98" i="13"/>
  <c r="G98" i="13"/>
  <c r="F98" i="13"/>
  <c r="E98" i="13"/>
  <c r="D98" i="13"/>
  <c r="C98" i="13"/>
  <c r="N97" i="13"/>
  <c r="M97" i="13"/>
  <c r="L97" i="13"/>
  <c r="K97" i="13"/>
  <c r="J97" i="13"/>
  <c r="I97" i="13"/>
  <c r="H97" i="13"/>
  <c r="G97" i="13"/>
  <c r="F97" i="13"/>
  <c r="E97" i="13"/>
  <c r="D97" i="13"/>
  <c r="C97" i="13"/>
  <c r="N96" i="13"/>
  <c r="M96" i="13"/>
  <c r="L96" i="13"/>
  <c r="K96" i="13"/>
  <c r="J96" i="13"/>
  <c r="I96" i="13"/>
  <c r="H96" i="13"/>
  <c r="G96" i="13"/>
  <c r="F96" i="13"/>
  <c r="E96" i="13"/>
  <c r="D96" i="13"/>
  <c r="C96" i="13"/>
  <c r="N95" i="13"/>
  <c r="M95" i="13"/>
  <c r="L95" i="13"/>
  <c r="K95" i="13"/>
  <c r="J95" i="13"/>
  <c r="I95" i="13"/>
  <c r="H95" i="13"/>
  <c r="G95" i="13"/>
  <c r="F95" i="13"/>
  <c r="E95" i="13"/>
  <c r="D95" i="13"/>
  <c r="C95" i="13"/>
  <c r="N94" i="13"/>
  <c r="M94" i="13"/>
  <c r="L94" i="13"/>
  <c r="K94" i="13"/>
  <c r="J94" i="13"/>
  <c r="I94" i="13"/>
  <c r="H94" i="13"/>
  <c r="G94" i="13"/>
  <c r="F94" i="13"/>
  <c r="E94" i="13"/>
  <c r="D94" i="13"/>
  <c r="C94" i="13"/>
  <c r="N93" i="13"/>
  <c r="M93" i="13"/>
  <c r="L93" i="13"/>
  <c r="K93" i="13"/>
  <c r="J93" i="13"/>
  <c r="I93" i="13"/>
  <c r="H93" i="13"/>
  <c r="G93" i="13"/>
  <c r="F93" i="13"/>
  <c r="E93" i="13"/>
  <c r="D93" i="13"/>
  <c r="C93" i="13"/>
  <c r="N92" i="13"/>
  <c r="M92" i="13"/>
  <c r="L92" i="13"/>
  <c r="K92" i="13"/>
  <c r="J92" i="13"/>
  <c r="I92" i="13"/>
  <c r="H92" i="13"/>
  <c r="G92" i="13"/>
  <c r="F92" i="13"/>
  <c r="E92" i="13"/>
  <c r="D92" i="13"/>
  <c r="C92" i="13"/>
  <c r="N91" i="13"/>
  <c r="M91" i="13"/>
  <c r="L91" i="13"/>
  <c r="K91" i="13"/>
  <c r="J91" i="13"/>
  <c r="I91" i="13"/>
  <c r="H91" i="13"/>
  <c r="G91" i="13"/>
  <c r="F91" i="13"/>
  <c r="E91" i="13"/>
  <c r="D91" i="13"/>
  <c r="C91" i="13"/>
  <c r="N90" i="13"/>
  <c r="M90" i="13"/>
  <c r="L90" i="13"/>
  <c r="K90" i="13"/>
  <c r="J90" i="13"/>
  <c r="I90" i="13"/>
  <c r="H90" i="13"/>
  <c r="G90" i="13"/>
  <c r="F90" i="13"/>
  <c r="E90" i="13"/>
  <c r="D90" i="13"/>
  <c r="C90" i="13"/>
  <c r="N89" i="13"/>
  <c r="M89" i="13"/>
  <c r="L89" i="13"/>
  <c r="K89" i="13"/>
  <c r="J89" i="13"/>
  <c r="I89" i="13"/>
  <c r="H89" i="13"/>
  <c r="G89" i="13"/>
  <c r="F89" i="13"/>
  <c r="E89" i="13"/>
  <c r="D89" i="13"/>
  <c r="C89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N87" i="13"/>
  <c r="M87" i="13"/>
  <c r="L87" i="13"/>
  <c r="K87" i="13"/>
  <c r="J87" i="13"/>
  <c r="I87" i="13"/>
  <c r="H87" i="13"/>
  <c r="G87" i="13"/>
  <c r="F87" i="13"/>
  <c r="E87" i="13"/>
  <c r="D87" i="13"/>
  <c r="C87" i="13"/>
  <c r="N86" i="13"/>
  <c r="M86" i="13"/>
  <c r="L86" i="13"/>
  <c r="K86" i="13"/>
  <c r="J86" i="13"/>
  <c r="I86" i="13"/>
  <c r="H86" i="13"/>
  <c r="G86" i="13"/>
  <c r="F86" i="13"/>
  <c r="E86" i="13"/>
  <c r="D86" i="13"/>
  <c r="C86" i="13"/>
  <c r="N85" i="13"/>
  <c r="M85" i="13"/>
  <c r="L85" i="13"/>
  <c r="K85" i="13"/>
  <c r="J85" i="13"/>
  <c r="I85" i="13"/>
  <c r="H85" i="13"/>
  <c r="G85" i="13"/>
  <c r="F85" i="13"/>
  <c r="E85" i="13"/>
  <c r="D85" i="13"/>
  <c r="C85" i="13"/>
  <c r="N84" i="13"/>
  <c r="M84" i="13"/>
  <c r="L84" i="13"/>
  <c r="K84" i="13"/>
  <c r="J84" i="13"/>
  <c r="I84" i="13"/>
  <c r="H84" i="13"/>
  <c r="G84" i="13"/>
  <c r="F84" i="13"/>
  <c r="E84" i="13"/>
  <c r="D84" i="13"/>
  <c r="C84" i="13"/>
  <c r="N83" i="13"/>
  <c r="M83" i="13"/>
  <c r="L83" i="13"/>
  <c r="K83" i="13"/>
  <c r="J83" i="13"/>
  <c r="I83" i="13"/>
  <c r="H83" i="13"/>
  <c r="G83" i="13"/>
  <c r="F83" i="13"/>
  <c r="E83" i="13"/>
  <c r="D83" i="13"/>
  <c r="C83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N81" i="13"/>
  <c r="M81" i="13"/>
  <c r="L81" i="13"/>
  <c r="K81" i="13"/>
  <c r="J81" i="13"/>
  <c r="I81" i="13"/>
  <c r="H81" i="13"/>
  <c r="G81" i="13"/>
  <c r="F81" i="13"/>
  <c r="E81" i="13"/>
  <c r="D81" i="13"/>
  <c r="C81" i="13"/>
  <c r="N80" i="13"/>
  <c r="M80" i="13"/>
  <c r="L80" i="13"/>
  <c r="K80" i="13"/>
  <c r="J80" i="13"/>
  <c r="I80" i="13"/>
  <c r="H80" i="13"/>
  <c r="G80" i="13"/>
  <c r="F80" i="13"/>
  <c r="E80" i="13"/>
  <c r="D80" i="13"/>
  <c r="C80" i="13"/>
  <c r="N79" i="13"/>
  <c r="M79" i="13"/>
  <c r="L79" i="13"/>
  <c r="K79" i="13"/>
  <c r="J79" i="13"/>
  <c r="I79" i="13"/>
  <c r="H79" i="13"/>
  <c r="G79" i="13"/>
  <c r="F79" i="13"/>
  <c r="E79" i="13"/>
  <c r="D79" i="13"/>
  <c r="C79" i="13"/>
  <c r="N78" i="13"/>
  <c r="M78" i="13"/>
  <c r="L78" i="13"/>
  <c r="K78" i="13"/>
  <c r="J78" i="13"/>
  <c r="I78" i="13"/>
  <c r="H78" i="13"/>
  <c r="G78" i="13"/>
  <c r="F78" i="13"/>
  <c r="E78" i="13"/>
  <c r="D78" i="13"/>
  <c r="C78" i="13"/>
  <c r="N77" i="13"/>
  <c r="M77" i="13"/>
  <c r="L77" i="13"/>
  <c r="K77" i="13"/>
  <c r="J77" i="13"/>
  <c r="I77" i="13"/>
  <c r="H77" i="13"/>
  <c r="G77" i="13"/>
  <c r="F77" i="13"/>
  <c r="E77" i="13"/>
  <c r="D77" i="13"/>
  <c r="C77" i="13"/>
  <c r="N76" i="13"/>
  <c r="M76" i="13"/>
  <c r="L76" i="13"/>
  <c r="K76" i="13"/>
  <c r="J76" i="13"/>
  <c r="I76" i="13"/>
  <c r="H76" i="13"/>
  <c r="G76" i="13"/>
  <c r="F76" i="13"/>
  <c r="E76" i="13"/>
  <c r="D76" i="13"/>
  <c r="C76" i="13"/>
  <c r="N75" i="13"/>
  <c r="M75" i="13"/>
  <c r="L75" i="13"/>
  <c r="K75" i="13"/>
  <c r="J75" i="13"/>
  <c r="I75" i="13"/>
  <c r="H75" i="13"/>
  <c r="G75" i="13"/>
  <c r="F75" i="13"/>
  <c r="E75" i="13"/>
  <c r="D75" i="13"/>
  <c r="C75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N73" i="13"/>
  <c r="M73" i="13"/>
  <c r="L73" i="13"/>
  <c r="K73" i="13"/>
  <c r="J73" i="13"/>
  <c r="I73" i="13"/>
  <c r="H73" i="13"/>
  <c r="G73" i="13"/>
  <c r="F73" i="13"/>
  <c r="E73" i="13"/>
  <c r="D73" i="13"/>
  <c r="C73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N71" i="13"/>
  <c r="M71" i="13"/>
  <c r="L71" i="13"/>
  <c r="K71" i="13"/>
  <c r="J71" i="13"/>
  <c r="I71" i="13"/>
  <c r="H71" i="13"/>
  <c r="G71" i="13"/>
  <c r="F71" i="13"/>
  <c r="E71" i="13"/>
  <c r="D71" i="13"/>
  <c r="C71" i="13"/>
  <c r="N70" i="13"/>
  <c r="M70" i="13"/>
  <c r="L70" i="13"/>
  <c r="K70" i="13"/>
  <c r="J70" i="13"/>
  <c r="I70" i="13"/>
  <c r="H70" i="13"/>
  <c r="G70" i="13"/>
  <c r="F70" i="13"/>
  <c r="E70" i="13"/>
  <c r="D70" i="13"/>
  <c r="C70" i="13"/>
  <c r="N69" i="13"/>
  <c r="M69" i="13"/>
  <c r="L69" i="13"/>
  <c r="K69" i="13"/>
  <c r="J69" i="13"/>
  <c r="I69" i="13"/>
  <c r="H69" i="13"/>
  <c r="G69" i="13"/>
  <c r="F69" i="13"/>
  <c r="E69" i="13"/>
  <c r="D69" i="13"/>
  <c r="C69" i="13"/>
  <c r="N68" i="13"/>
  <c r="M68" i="13"/>
  <c r="L68" i="13"/>
  <c r="K68" i="13"/>
  <c r="J68" i="13"/>
  <c r="I68" i="13"/>
  <c r="H68" i="13"/>
  <c r="G68" i="13"/>
  <c r="F68" i="13"/>
  <c r="E68" i="13"/>
  <c r="D68" i="13"/>
  <c r="C68" i="13"/>
  <c r="N67" i="13"/>
  <c r="M67" i="13"/>
  <c r="L67" i="13"/>
  <c r="K67" i="13"/>
  <c r="J67" i="13"/>
  <c r="I67" i="13"/>
  <c r="H67" i="13"/>
  <c r="G67" i="13"/>
  <c r="F67" i="13"/>
  <c r="E67" i="13"/>
  <c r="D67" i="13"/>
  <c r="C67" i="13"/>
  <c r="N66" i="13"/>
  <c r="M66" i="13"/>
  <c r="L66" i="13"/>
  <c r="K66" i="13"/>
  <c r="J66" i="13"/>
  <c r="I66" i="13"/>
  <c r="H66" i="13"/>
  <c r="G66" i="13"/>
  <c r="F66" i="13"/>
  <c r="E66" i="13"/>
  <c r="D66" i="13"/>
  <c r="C66" i="13"/>
  <c r="N65" i="13"/>
  <c r="M65" i="13"/>
  <c r="L65" i="13"/>
  <c r="K65" i="13"/>
  <c r="J65" i="13"/>
  <c r="I65" i="13"/>
  <c r="H65" i="13"/>
  <c r="G65" i="13"/>
  <c r="F65" i="13"/>
  <c r="E65" i="13"/>
  <c r="D65" i="13"/>
  <c r="C65" i="13"/>
  <c r="N64" i="13"/>
  <c r="M64" i="13"/>
  <c r="L64" i="13"/>
  <c r="K64" i="13"/>
  <c r="J64" i="13"/>
  <c r="I64" i="13"/>
  <c r="H64" i="13"/>
  <c r="G64" i="13"/>
  <c r="F64" i="13"/>
  <c r="E64" i="13"/>
  <c r="D64" i="13"/>
  <c r="C64" i="13"/>
  <c r="N63" i="13"/>
  <c r="M63" i="13"/>
  <c r="L63" i="13"/>
  <c r="K63" i="13"/>
  <c r="J63" i="13"/>
  <c r="I63" i="13"/>
  <c r="H63" i="13"/>
  <c r="G63" i="13"/>
  <c r="F63" i="13"/>
  <c r="E63" i="13"/>
  <c r="D63" i="13"/>
  <c r="C63" i="13"/>
  <c r="N62" i="13"/>
  <c r="M62" i="13"/>
  <c r="L62" i="13"/>
  <c r="K62" i="13"/>
  <c r="J62" i="13"/>
  <c r="I62" i="13"/>
  <c r="H62" i="13"/>
  <c r="G62" i="13"/>
  <c r="F62" i="13"/>
  <c r="E62" i="13"/>
  <c r="D62" i="13"/>
  <c r="C62" i="13"/>
  <c r="N61" i="13"/>
  <c r="M61" i="13"/>
  <c r="L61" i="13"/>
  <c r="K61" i="13"/>
  <c r="J61" i="13"/>
  <c r="I61" i="13"/>
  <c r="H61" i="13"/>
  <c r="G61" i="13"/>
  <c r="F61" i="13"/>
  <c r="E61" i="13"/>
  <c r="D61" i="13"/>
  <c r="C61" i="13"/>
  <c r="N60" i="13"/>
  <c r="M60" i="13"/>
  <c r="L60" i="13"/>
  <c r="K60" i="13"/>
  <c r="J60" i="13"/>
  <c r="I60" i="13"/>
  <c r="H60" i="13"/>
  <c r="G60" i="13"/>
  <c r="F60" i="13"/>
  <c r="E60" i="13"/>
  <c r="D60" i="13"/>
  <c r="C60" i="13"/>
  <c r="N59" i="13"/>
  <c r="M59" i="13"/>
  <c r="L59" i="13"/>
  <c r="K59" i="13"/>
  <c r="J59" i="13"/>
  <c r="I59" i="13"/>
  <c r="H59" i="13"/>
  <c r="G59" i="13"/>
  <c r="F59" i="13"/>
  <c r="E59" i="13"/>
  <c r="D59" i="13"/>
  <c r="C59" i="13"/>
  <c r="N58" i="13"/>
  <c r="M58" i="13"/>
  <c r="L58" i="13"/>
  <c r="K58" i="13"/>
  <c r="J58" i="13"/>
  <c r="I58" i="13"/>
  <c r="H58" i="13"/>
  <c r="G58" i="13"/>
  <c r="F58" i="13"/>
  <c r="E58" i="13"/>
  <c r="D58" i="13"/>
  <c r="C58" i="13"/>
  <c r="N57" i="13"/>
  <c r="M57" i="13"/>
  <c r="L57" i="13"/>
  <c r="K57" i="13"/>
  <c r="J57" i="13"/>
  <c r="I57" i="13"/>
  <c r="H57" i="13"/>
  <c r="G57" i="13"/>
  <c r="F57" i="13"/>
  <c r="E57" i="13"/>
  <c r="D57" i="13"/>
  <c r="C57" i="13"/>
  <c r="N56" i="13"/>
  <c r="M56" i="13"/>
  <c r="L56" i="13"/>
  <c r="K56" i="13"/>
  <c r="J56" i="13"/>
  <c r="I56" i="13"/>
  <c r="H56" i="13"/>
  <c r="G56" i="13"/>
  <c r="F56" i="13"/>
  <c r="E56" i="13"/>
  <c r="D56" i="13"/>
  <c r="C56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N54" i="13"/>
  <c r="M54" i="13"/>
  <c r="L54" i="13"/>
  <c r="K54" i="13"/>
  <c r="J54" i="13"/>
  <c r="I54" i="13"/>
  <c r="H54" i="13"/>
  <c r="G54" i="13"/>
  <c r="F54" i="13"/>
  <c r="E54" i="13"/>
  <c r="D54" i="13"/>
  <c r="C54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N52" i="13"/>
  <c r="M52" i="13"/>
  <c r="L52" i="13"/>
  <c r="K52" i="13"/>
  <c r="J52" i="13"/>
  <c r="I52" i="13"/>
  <c r="H52" i="13"/>
  <c r="G52" i="13"/>
  <c r="F52" i="13"/>
  <c r="E52" i="13"/>
  <c r="D52" i="13"/>
  <c r="C52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N50" i="13"/>
  <c r="M50" i="13"/>
  <c r="L50" i="13"/>
  <c r="K50" i="13"/>
  <c r="J50" i="13"/>
  <c r="I50" i="13"/>
  <c r="H50" i="13"/>
  <c r="G50" i="13"/>
  <c r="F50" i="13"/>
  <c r="E50" i="13"/>
  <c r="D50" i="13"/>
  <c r="C50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N9" i="13"/>
  <c r="M9" i="13"/>
  <c r="L9" i="13"/>
  <c r="K9" i="13"/>
  <c r="J9" i="13"/>
  <c r="I9" i="13"/>
  <c r="H9" i="13"/>
  <c r="G9" i="13"/>
  <c r="F9" i="13"/>
  <c r="E9" i="13"/>
  <c r="D9" i="13"/>
  <c r="C9" i="13"/>
  <c r="B3" i="11"/>
  <c r="B5" i="11"/>
  <c r="B4" i="11"/>
  <c r="B1" i="11"/>
  <c r="L110" i="11"/>
  <c r="K110" i="11"/>
  <c r="J110" i="11"/>
  <c r="I110" i="11"/>
  <c r="H110" i="11"/>
  <c r="G110" i="11"/>
  <c r="F110" i="11"/>
  <c r="E110" i="11"/>
  <c r="D110" i="11"/>
  <c r="C110" i="11"/>
  <c r="L109" i="11"/>
  <c r="K109" i="11"/>
  <c r="J109" i="11"/>
  <c r="I109" i="11"/>
  <c r="H109" i="11"/>
  <c r="G109" i="11"/>
  <c r="F109" i="11"/>
  <c r="E109" i="11"/>
  <c r="D109" i="11"/>
  <c r="C109" i="11"/>
  <c r="L108" i="11"/>
  <c r="K108" i="11"/>
  <c r="J108" i="11"/>
  <c r="I108" i="11"/>
  <c r="H108" i="11"/>
  <c r="G108" i="11"/>
  <c r="F108" i="11"/>
  <c r="E108" i="11"/>
  <c r="D108" i="11"/>
  <c r="C108" i="11"/>
  <c r="L107" i="11"/>
  <c r="K107" i="11"/>
  <c r="J107" i="11"/>
  <c r="I107" i="11"/>
  <c r="H107" i="11"/>
  <c r="G107" i="11"/>
  <c r="F107" i="11"/>
  <c r="E107" i="11"/>
  <c r="D107" i="11"/>
  <c r="C107" i="11"/>
  <c r="L106" i="11"/>
  <c r="K106" i="11"/>
  <c r="J106" i="11"/>
  <c r="I106" i="11"/>
  <c r="H106" i="11"/>
  <c r="G106" i="11"/>
  <c r="F106" i="11"/>
  <c r="E106" i="11"/>
  <c r="D106" i="11"/>
  <c r="C106" i="11"/>
  <c r="L105" i="11"/>
  <c r="K105" i="11"/>
  <c r="J105" i="11"/>
  <c r="I105" i="11"/>
  <c r="H105" i="11"/>
  <c r="G105" i="11"/>
  <c r="F105" i="11"/>
  <c r="E105" i="11"/>
  <c r="D105" i="11"/>
  <c r="C105" i="11"/>
  <c r="L104" i="11"/>
  <c r="K104" i="11"/>
  <c r="J104" i="11"/>
  <c r="I104" i="11"/>
  <c r="H104" i="11"/>
  <c r="G104" i="11"/>
  <c r="F104" i="11"/>
  <c r="E104" i="11"/>
  <c r="D104" i="11"/>
  <c r="C104" i="11"/>
  <c r="L103" i="11"/>
  <c r="K103" i="11"/>
  <c r="J103" i="11"/>
  <c r="I103" i="11"/>
  <c r="H103" i="11"/>
  <c r="G103" i="11"/>
  <c r="F103" i="11"/>
  <c r="E103" i="11"/>
  <c r="D103" i="11"/>
  <c r="C103" i="11"/>
  <c r="L102" i="11"/>
  <c r="K102" i="11"/>
  <c r="J102" i="11"/>
  <c r="I102" i="11"/>
  <c r="H102" i="11"/>
  <c r="G102" i="11"/>
  <c r="F102" i="11"/>
  <c r="E102" i="11"/>
  <c r="D102" i="11"/>
  <c r="C102" i="11"/>
  <c r="L101" i="11"/>
  <c r="K101" i="11"/>
  <c r="J101" i="11"/>
  <c r="I101" i="11"/>
  <c r="H101" i="11"/>
  <c r="G101" i="11"/>
  <c r="F101" i="11"/>
  <c r="E101" i="11"/>
  <c r="D101" i="11"/>
  <c r="C101" i="11"/>
  <c r="L100" i="11"/>
  <c r="K100" i="11"/>
  <c r="J100" i="11"/>
  <c r="I100" i="11"/>
  <c r="H100" i="11"/>
  <c r="G100" i="11"/>
  <c r="F100" i="11"/>
  <c r="E100" i="11"/>
  <c r="D100" i="11"/>
  <c r="C100" i="11"/>
  <c r="L99" i="11"/>
  <c r="K99" i="11"/>
  <c r="J99" i="11"/>
  <c r="I99" i="11"/>
  <c r="H99" i="11"/>
  <c r="G99" i="11"/>
  <c r="F99" i="11"/>
  <c r="E99" i="11"/>
  <c r="D99" i="11"/>
  <c r="C99" i="11"/>
  <c r="L98" i="11"/>
  <c r="K98" i="11"/>
  <c r="J98" i="11"/>
  <c r="I98" i="11"/>
  <c r="H98" i="11"/>
  <c r="G98" i="11"/>
  <c r="F98" i="11"/>
  <c r="E98" i="11"/>
  <c r="D98" i="11"/>
  <c r="C98" i="11"/>
  <c r="L97" i="11"/>
  <c r="K97" i="11"/>
  <c r="J97" i="11"/>
  <c r="I97" i="11"/>
  <c r="H97" i="11"/>
  <c r="G97" i="11"/>
  <c r="F97" i="11"/>
  <c r="E97" i="11"/>
  <c r="D97" i="11"/>
  <c r="C97" i="11"/>
  <c r="L96" i="11"/>
  <c r="K96" i="11"/>
  <c r="J96" i="11"/>
  <c r="I96" i="11"/>
  <c r="H96" i="11"/>
  <c r="G96" i="11"/>
  <c r="F96" i="11"/>
  <c r="E96" i="11"/>
  <c r="D96" i="11"/>
  <c r="C96" i="11"/>
  <c r="L95" i="11"/>
  <c r="K95" i="11"/>
  <c r="J95" i="11"/>
  <c r="I95" i="11"/>
  <c r="H95" i="11"/>
  <c r="G95" i="11"/>
  <c r="F95" i="11"/>
  <c r="E95" i="11"/>
  <c r="D95" i="11"/>
  <c r="C95" i="11"/>
  <c r="L94" i="11"/>
  <c r="K94" i="11"/>
  <c r="J94" i="11"/>
  <c r="I94" i="11"/>
  <c r="H94" i="11"/>
  <c r="G94" i="11"/>
  <c r="F94" i="11"/>
  <c r="E94" i="11"/>
  <c r="D94" i="11"/>
  <c r="C94" i="11"/>
  <c r="L93" i="11"/>
  <c r="K93" i="11"/>
  <c r="J93" i="11"/>
  <c r="I93" i="11"/>
  <c r="H93" i="11"/>
  <c r="G93" i="11"/>
  <c r="F93" i="11"/>
  <c r="E93" i="11"/>
  <c r="D93" i="11"/>
  <c r="C93" i="11"/>
  <c r="L92" i="11"/>
  <c r="K92" i="11"/>
  <c r="J92" i="11"/>
  <c r="I92" i="11"/>
  <c r="H92" i="11"/>
  <c r="G92" i="11"/>
  <c r="F92" i="11"/>
  <c r="E92" i="11"/>
  <c r="D92" i="11"/>
  <c r="C92" i="11"/>
  <c r="L91" i="11"/>
  <c r="K91" i="11"/>
  <c r="J91" i="11"/>
  <c r="I91" i="11"/>
  <c r="H91" i="11"/>
  <c r="G91" i="11"/>
  <c r="F91" i="11"/>
  <c r="E91" i="11"/>
  <c r="D91" i="11"/>
  <c r="C91" i="11"/>
  <c r="L90" i="11"/>
  <c r="K90" i="11"/>
  <c r="J90" i="11"/>
  <c r="I90" i="11"/>
  <c r="H90" i="11"/>
  <c r="G90" i="11"/>
  <c r="F90" i="11"/>
  <c r="E90" i="11"/>
  <c r="D90" i="11"/>
  <c r="C90" i="11"/>
  <c r="L89" i="11"/>
  <c r="K89" i="11"/>
  <c r="J89" i="11"/>
  <c r="I89" i="11"/>
  <c r="H89" i="11"/>
  <c r="G89" i="11"/>
  <c r="F89" i="11"/>
  <c r="E89" i="11"/>
  <c r="D89" i="11"/>
  <c r="C89" i="11"/>
  <c r="L88" i="11"/>
  <c r="K88" i="11"/>
  <c r="J88" i="11"/>
  <c r="I88" i="11"/>
  <c r="H88" i="11"/>
  <c r="G88" i="11"/>
  <c r="F88" i="11"/>
  <c r="E88" i="11"/>
  <c r="D88" i="11"/>
  <c r="C88" i="11"/>
  <c r="L87" i="11"/>
  <c r="K87" i="11"/>
  <c r="J87" i="11"/>
  <c r="I87" i="11"/>
  <c r="H87" i="11"/>
  <c r="G87" i="11"/>
  <c r="F87" i="11"/>
  <c r="E87" i="11"/>
  <c r="D87" i="11"/>
  <c r="C87" i="11"/>
  <c r="L86" i="11"/>
  <c r="K86" i="11"/>
  <c r="J86" i="11"/>
  <c r="I86" i="11"/>
  <c r="H86" i="11"/>
  <c r="G86" i="11"/>
  <c r="F86" i="11"/>
  <c r="E86" i="11"/>
  <c r="D86" i="11"/>
  <c r="C86" i="11"/>
  <c r="L85" i="11"/>
  <c r="K85" i="11"/>
  <c r="J85" i="11"/>
  <c r="I85" i="11"/>
  <c r="H85" i="11"/>
  <c r="G85" i="11"/>
  <c r="F85" i="11"/>
  <c r="E85" i="11"/>
  <c r="D85" i="11"/>
  <c r="C85" i="11"/>
  <c r="L84" i="11"/>
  <c r="K84" i="11"/>
  <c r="J84" i="11"/>
  <c r="I84" i="11"/>
  <c r="H84" i="11"/>
  <c r="G84" i="11"/>
  <c r="F84" i="11"/>
  <c r="E84" i="11"/>
  <c r="D84" i="11"/>
  <c r="C84" i="11"/>
  <c r="L83" i="11"/>
  <c r="K83" i="11"/>
  <c r="J83" i="11"/>
  <c r="I83" i="11"/>
  <c r="H83" i="11"/>
  <c r="G83" i="11"/>
  <c r="F83" i="11"/>
  <c r="E83" i="11"/>
  <c r="D83" i="11"/>
  <c r="C83" i="11"/>
  <c r="L82" i="11"/>
  <c r="K82" i="11"/>
  <c r="J82" i="11"/>
  <c r="I82" i="11"/>
  <c r="H82" i="11"/>
  <c r="G82" i="11"/>
  <c r="F82" i="11"/>
  <c r="E82" i="11"/>
  <c r="D82" i="11"/>
  <c r="C82" i="11"/>
  <c r="L81" i="11"/>
  <c r="K81" i="11"/>
  <c r="J81" i="11"/>
  <c r="I81" i="11"/>
  <c r="H81" i="11"/>
  <c r="G81" i="11"/>
  <c r="F81" i="11"/>
  <c r="E81" i="11"/>
  <c r="D81" i="11"/>
  <c r="C81" i="11"/>
  <c r="L80" i="11"/>
  <c r="K80" i="11"/>
  <c r="J80" i="11"/>
  <c r="I80" i="11"/>
  <c r="H80" i="11"/>
  <c r="G80" i="11"/>
  <c r="F80" i="11"/>
  <c r="E80" i="11"/>
  <c r="D80" i="11"/>
  <c r="C80" i="11"/>
  <c r="L79" i="11"/>
  <c r="K79" i="11"/>
  <c r="J79" i="11"/>
  <c r="I79" i="11"/>
  <c r="H79" i="11"/>
  <c r="G79" i="11"/>
  <c r="F79" i="11"/>
  <c r="E79" i="11"/>
  <c r="D79" i="11"/>
  <c r="C79" i="11"/>
  <c r="L78" i="11"/>
  <c r="K78" i="11"/>
  <c r="J78" i="11"/>
  <c r="I78" i="11"/>
  <c r="H78" i="11"/>
  <c r="G78" i="11"/>
  <c r="F78" i="11"/>
  <c r="E78" i="11"/>
  <c r="D78" i="11"/>
  <c r="C78" i="11"/>
  <c r="L77" i="11"/>
  <c r="K77" i="11"/>
  <c r="J77" i="11"/>
  <c r="I77" i="11"/>
  <c r="H77" i="11"/>
  <c r="G77" i="11"/>
  <c r="F77" i="11"/>
  <c r="E77" i="11"/>
  <c r="D77" i="11"/>
  <c r="C77" i="11"/>
  <c r="L76" i="11"/>
  <c r="K76" i="11"/>
  <c r="J76" i="11"/>
  <c r="I76" i="11"/>
  <c r="H76" i="11"/>
  <c r="G76" i="11"/>
  <c r="F76" i="11"/>
  <c r="E76" i="11"/>
  <c r="D76" i="11"/>
  <c r="C76" i="11"/>
  <c r="L75" i="11"/>
  <c r="K75" i="11"/>
  <c r="J75" i="11"/>
  <c r="I75" i="11"/>
  <c r="H75" i="11"/>
  <c r="G75" i="11"/>
  <c r="F75" i="11"/>
  <c r="E75" i="11"/>
  <c r="D75" i="11"/>
  <c r="C75" i="11"/>
  <c r="L74" i="11"/>
  <c r="K74" i="11"/>
  <c r="J74" i="11"/>
  <c r="I74" i="11"/>
  <c r="H74" i="11"/>
  <c r="G74" i="11"/>
  <c r="F74" i="11"/>
  <c r="E74" i="11"/>
  <c r="D74" i="11"/>
  <c r="C74" i="11"/>
  <c r="L73" i="11"/>
  <c r="K73" i="11"/>
  <c r="J73" i="11"/>
  <c r="I73" i="11"/>
  <c r="H73" i="11"/>
  <c r="G73" i="11"/>
  <c r="F73" i="11"/>
  <c r="E73" i="11"/>
  <c r="D73" i="11"/>
  <c r="C73" i="11"/>
  <c r="L72" i="11"/>
  <c r="K72" i="11"/>
  <c r="J72" i="11"/>
  <c r="I72" i="11"/>
  <c r="H72" i="11"/>
  <c r="G72" i="11"/>
  <c r="F72" i="11"/>
  <c r="E72" i="11"/>
  <c r="D72" i="11"/>
  <c r="C72" i="11"/>
  <c r="L71" i="11"/>
  <c r="K71" i="11"/>
  <c r="J71" i="11"/>
  <c r="I71" i="11"/>
  <c r="H71" i="11"/>
  <c r="G71" i="11"/>
  <c r="F71" i="11"/>
  <c r="E71" i="11"/>
  <c r="D71" i="11"/>
  <c r="C71" i="11"/>
  <c r="L70" i="11"/>
  <c r="K70" i="11"/>
  <c r="J70" i="11"/>
  <c r="I70" i="11"/>
  <c r="H70" i="11"/>
  <c r="G70" i="11"/>
  <c r="F70" i="11"/>
  <c r="E70" i="11"/>
  <c r="D70" i="11"/>
  <c r="C70" i="11"/>
  <c r="L69" i="11"/>
  <c r="K69" i="11"/>
  <c r="J69" i="11"/>
  <c r="I69" i="11"/>
  <c r="H69" i="11"/>
  <c r="G69" i="11"/>
  <c r="F69" i="11"/>
  <c r="E69" i="11"/>
  <c r="D69" i="11"/>
  <c r="C69" i="11"/>
  <c r="L68" i="11"/>
  <c r="K68" i="11"/>
  <c r="J68" i="11"/>
  <c r="I68" i="11"/>
  <c r="H68" i="11"/>
  <c r="G68" i="11"/>
  <c r="F68" i="11"/>
  <c r="E68" i="11"/>
  <c r="D68" i="11"/>
  <c r="C68" i="11"/>
  <c r="L67" i="11"/>
  <c r="K67" i="11"/>
  <c r="J67" i="11"/>
  <c r="I67" i="11"/>
  <c r="H67" i="11"/>
  <c r="G67" i="11"/>
  <c r="F67" i="11"/>
  <c r="E67" i="11"/>
  <c r="D67" i="11"/>
  <c r="C67" i="11"/>
  <c r="L66" i="11"/>
  <c r="K66" i="11"/>
  <c r="J66" i="11"/>
  <c r="I66" i="11"/>
  <c r="H66" i="11"/>
  <c r="G66" i="11"/>
  <c r="F66" i="11"/>
  <c r="E66" i="11"/>
  <c r="D66" i="11"/>
  <c r="C66" i="11"/>
  <c r="L65" i="11"/>
  <c r="K65" i="11"/>
  <c r="J65" i="11"/>
  <c r="I65" i="11"/>
  <c r="H65" i="11"/>
  <c r="G65" i="11"/>
  <c r="F65" i="11"/>
  <c r="E65" i="11"/>
  <c r="D65" i="11"/>
  <c r="C65" i="11"/>
  <c r="L64" i="11"/>
  <c r="K64" i="11"/>
  <c r="J64" i="11"/>
  <c r="I64" i="11"/>
  <c r="H64" i="11"/>
  <c r="G64" i="11"/>
  <c r="F64" i="11"/>
  <c r="E64" i="11"/>
  <c r="D64" i="11"/>
  <c r="C64" i="11"/>
  <c r="L63" i="11"/>
  <c r="K63" i="11"/>
  <c r="J63" i="11"/>
  <c r="I63" i="11"/>
  <c r="H63" i="11"/>
  <c r="G63" i="11"/>
  <c r="F63" i="11"/>
  <c r="E63" i="11"/>
  <c r="D63" i="11"/>
  <c r="C63" i="11"/>
  <c r="L62" i="11"/>
  <c r="K62" i="11"/>
  <c r="J62" i="11"/>
  <c r="I62" i="11"/>
  <c r="H62" i="11"/>
  <c r="G62" i="11"/>
  <c r="F62" i="11"/>
  <c r="E62" i="11"/>
  <c r="D62" i="11"/>
  <c r="C62" i="11"/>
  <c r="L61" i="11"/>
  <c r="K61" i="11"/>
  <c r="J61" i="11"/>
  <c r="I61" i="11"/>
  <c r="H61" i="11"/>
  <c r="G61" i="11"/>
  <c r="F61" i="11"/>
  <c r="E61" i="11"/>
  <c r="D61" i="11"/>
  <c r="C61" i="11"/>
  <c r="L60" i="11"/>
  <c r="K60" i="11"/>
  <c r="J60" i="11"/>
  <c r="I60" i="11"/>
  <c r="H60" i="11"/>
  <c r="G60" i="11"/>
  <c r="F60" i="11"/>
  <c r="E60" i="11"/>
  <c r="D60" i="11"/>
  <c r="C60" i="11"/>
  <c r="L59" i="11"/>
  <c r="K59" i="11"/>
  <c r="J59" i="11"/>
  <c r="I59" i="11"/>
  <c r="H59" i="11"/>
  <c r="G59" i="11"/>
  <c r="F59" i="11"/>
  <c r="E59" i="11"/>
  <c r="D59" i="11"/>
  <c r="C59" i="11"/>
  <c r="L58" i="11"/>
  <c r="K58" i="11"/>
  <c r="J58" i="11"/>
  <c r="I58" i="11"/>
  <c r="H58" i="11"/>
  <c r="G58" i="11"/>
  <c r="F58" i="11"/>
  <c r="E58" i="11"/>
  <c r="D58" i="11"/>
  <c r="C58" i="11"/>
  <c r="L57" i="11"/>
  <c r="K57" i="11"/>
  <c r="J57" i="11"/>
  <c r="I57" i="11"/>
  <c r="H57" i="11"/>
  <c r="G57" i="11"/>
  <c r="F57" i="11"/>
  <c r="E57" i="11"/>
  <c r="D57" i="11"/>
  <c r="C57" i="11"/>
  <c r="L56" i="11"/>
  <c r="K56" i="11"/>
  <c r="J56" i="11"/>
  <c r="I56" i="11"/>
  <c r="H56" i="11"/>
  <c r="G56" i="11"/>
  <c r="F56" i="11"/>
  <c r="E56" i="11"/>
  <c r="D56" i="11"/>
  <c r="C56" i="11"/>
  <c r="L55" i="11"/>
  <c r="K55" i="11"/>
  <c r="J55" i="11"/>
  <c r="I55" i="11"/>
  <c r="H55" i="11"/>
  <c r="G55" i="11"/>
  <c r="F55" i="11"/>
  <c r="E55" i="11"/>
  <c r="D55" i="11"/>
  <c r="C55" i="11"/>
  <c r="L54" i="11"/>
  <c r="K54" i="11"/>
  <c r="J54" i="11"/>
  <c r="I54" i="11"/>
  <c r="H54" i="11"/>
  <c r="G54" i="11"/>
  <c r="F54" i="11"/>
  <c r="E54" i="11"/>
  <c r="D54" i="11"/>
  <c r="C54" i="11"/>
  <c r="L53" i="11"/>
  <c r="K53" i="11"/>
  <c r="J53" i="11"/>
  <c r="I53" i="11"/>
  <c r="H53" i="11"/>
  <c r="G53" i="11"/>
  <c r="F53" i="11"/>
  <c r="E53" i="11"/>
  <c r="D53" i="11"/>
  <c r="C53" i="11"/>
  <c r="L52" i="11"/>
  <c r="K52" i="11"/>
  <c r="J52" i="11"/>
  <c r="I52" i="11"/>
  <c r="H52" i="11"/>
  <c r="G52" i="11"/>
  <c r="F52" i="11"/>
  <c r="E52" i="11"/>
  <c r="D52" i="11"/>
  <c r="C52" i="11"/>
  <c r="L51" i="11"/>
  <c r="K51" i="11"/>
  <c r="J51" i="11"/>
  <c r="I51" i="11"/>
  <c r="H51" i="11"/>
  <c r="G51" i="11"/>
  <c r="F51" i="11"/>
  <c r="E51" i="11"/>
  <c r="D51" i="11"/>
  <c r="C51" i="11"/>
  <c r="L50" i="11"/>
  <c r="K50" i="11"/>
  <c r="J50" i="11"/>
  <c r="I50" i="11"/>
  <c r="H50" i="11"/>
  <c r="G50" i="11"/>
  <c r="F50" i="11"/>
  <c r="E50" i="11"/>
  <c r="D50" i="11"/>
  <c r="C50" i="11"/>
  <c r="L49" i="11"/>
  <c r="K49" i="11"/>
  <c r="J49" i="11"/>
  <c r="I49" i="11"/>
  <c r="H49" i="11"/>
  <c r="G49" i="11"/>
  <c r="F49" i="11"/>
  <c r="E49" i="11"/>
  <c r="D49" i="11"/>
  <c r="C49" i="11"/>
  <c r="L48" i="11"/>
  <c r="K48" i="11"/>
  <c r="J48" i="11"/>
  <c r="I48" i="11"/>
  <c r="H48" i="11"/>
  <c r="G48" i="11"/>
  <c r="F48" i="11"/>
  <c r="E48" i="11"/>
  <c r="D48" i="11"/>
  <c r="C48" i="11"/>
  <c r="L47" i="11"/>
  <c r="K47" i="11"/>
  <c r="J47" i="11"/>
  <c r="I47" i="11"/>
  <c r="H47" i="11"/>
  <c r="G47" i="11"/>
  <c r="F47" i="11"/>
  <c r="E47" i="11"/>
  <c r="D47" i="11"/>
  <c r="C47" i="11"/>
  <c r="L46" i="11"/>
  <c r="K46" i="11"/>
  <c r="J46" i="11"/>
  <c r="I46" i="11"/>
  <c r="H46" i="11"/>
  <c r="G46" i="11"/>
  <c r="F46" i="11"/>
  <c r="E46" i="11"/>
  <c r="D46" i="11"/>
  <c r="C46" i="11"/>
  <c r="L45" i="11"/>
  <c r="K45" i="11"/>
  <c r="J45" i="11"/>
  <c r="I45" i="11"/>
  <c r="H45" i="11"/>
  <c r="G45" i="11"/>
  <c r="F45" i="11"/>
  <c r="E45" i="11"/>
  <c r="D45" i="11"/>
  <c r="C45" i="11"/>
  <c r="L44" i="11"/>
  <c r="K44" i="11"/>
  <c r="J44" i="11"/>
  <c r="I44" i="11"/>
  <c r="H44" i="11"/>
  <c r="G44" i="11"/>
  <c r="F44" i="11"/>
  <c r="E44" i="11"/>
  <c r="D44" i="11"/>
  <c r="C44" i="11"/>
  <c r="L43" i="11"/>
  <c r="K43" i="11"/>
  <c r="J43" i="11"/>
  <c r="I43" i="11"/>
  <c r="H43" i="11"/>
  <c r="G43" i="11"/>
  <c r="F43" i="11"/>
  <c r="E43" i="11"/>
  <c r="D43" i="11"/>
  <c r="C43" i="11"/>
  <c r="L42" i="11"/>
  <c r="K42" i="11"/>
  <c r="J42" i="11"/>
  <c r="I42" i="11"/>
  <c r="H42" i="11"/>
  <c r="G42" i="11"/>
  <c r="F42" i="11"/>
  <c r="E42" i="11"/>
  <c r="D42" i="11"/>
  <c r="C42" i="11"/>
  <c r="L41" i="11"/>
  <c r="K41" i="11"/>
  <c r="J41" i="11"/>
  <c r="I41" i="11"/>
  <c r="H41" i="11"/>
  <c r="G41" i="11"/>
  <c r="F41" i="11"/>
  <c r="E41" i="11"/>
  <c r="D41" i="11"/>
  <c r="C41" i="11"/>
  <c r="L40" i="11"/>
  <c r="K40" i="11"/>
  <c r="J40" i="11"/>
  <c r="I40" i="11"/>
  <c r="H40" i="11"/>
  <c r="G40" i="11"/>
  <c r="F40" i="11"/>
  <c r="E40" i="11"/>
  <c r="D40" i="11"/>
  <c r="C40" i="11"/>
  <c r="L39" i="11"/>
  <c r="K39" i="11"/>
  <c r="J39" i="11"/>
  <c r="I39" i="11"/>
  <c r="H39" i="11"/>
  <c r="G39" i="11"/>
  <c r="F39" i="11"/>
  <c r="E39" i="11"/>
  <c r="D39" i="11"/>
  <c r="C39" i="11"/>
  <c r="L38" i="11"/>
  <c r="K38" i="11"/>
  <c r="J38" i="11"/>
  <c r="I38" i="11"/>
  <c r="H38" i="11"/>
  <c r="G38" i="11"/>
  <c r="F38" i="11"/>
  <c r="E38" i="11"/>
  <c r="D38" i="11"/>
  <c r="C38" i="11"/>
  <c r="L37" i="11"/>
  <c r="K37" i="11"/>
  <c r="J37" i="11"/>
  <c r="I37" i="11"/>
  <c r="H37" i="11"/>
  <c r="G37" i="11"/>
  <c r="F37" i="11"/>
  <c r="E37" i="11"/>
  <c r="D37" i="11"/>
  <c r="C37" i="11"/>
  <c r="L36" i="11"/>
  <c r="K36" i="11"/>
  <c r="J36" i="11"/>
  <c r="I36" i="11"/>
  <c r="H36" i="11"/>
  <c r="G36" i="11"/>
  <c r="F36" i="11"/>
  <c r="E36" i="11"/>
  <c r="D36" i="11"/>
  <c r="C36" i="11"/>
  <c r="L35" i="11"/>
  <c r="K35" i="11"/>
  <c r="J35" i="11"/>
  <c r="I35" i="11"/>
  <c r="H35" i="11"/>
  <c r="G35" i="11"/>
  <c r="F35" i="11"/>
  <c r="E35" i="11"/>
  <c r="D35" i="11"/>
  <c r="C35" i="11"/>
  <c r="L34" i="11"/>
  <c r="K34" i="11"/>
  <c r="J34" i="11"/>
  <c r="I34" i="11"/>
  <c r="H34" i="11"/>
  <c r="G34" i="11"/>
  <c r="F34" i="11"/>
  <c r="E34" i="11"/>
  <c r="D34" i="11"/>
  <c r="C34" i="11"/>
  <c r="L33" i="11"/>
  <c r="K33" i="11"/>
  <c r="J33" i="11"/>
  <c r="I33" i="11"/>
  <c r="H33" i="11"/>
  <c r="G33" i="11"/>
  <c r="F33" i="11"/>
  <c r="E33" i="11"/>
  <c r="D33" i="11"/>
  <c r="C33" i="11"/>
  <c r="L32" i="11"/>
  <c r="K32" i="11"/>
  <c r="J32" i="11"/>
  <c r="I32" i="11"/>
  <c r="H32" i="11"/>
  <c r="G32" i="11"/>
  <c r="F32" i="11"/>
  <c r="E32" i="11"/>
  <c r="D32" i="11"/>
  <c r="C32" i="11"/>
  <c r="L31" i="11"/>
  <c r="K31" i="11"/>
  <c r="J31" i="11"/>
  <c r="I31" i="11"/>
  <c r="H31" i="11"/>
  <c r="G31" i="11"/>
  <c r="F31" i="11"/>
  <c r="E31" i="11"/>
  <c r="D31" i="11"/>
  <c r="C31" i="11"/>
  <c r="L30" i="11"/>
  <c r="K30" i="11"/>
  <c r="J30" i="11"/>
  <c r="I30" i="11"/>
  <c r="H30" i="11"/>
  <c r="G30" i="11"/>
  <c r="F30" i="11"/>
  <c r="E30" i="11"/>
  <c r="D30" i="11"/>
  <c r="C30" i="11"/>
  <c r="L29" i="11"/>
  <c r="K29" i="11"/>
  <c r="J29" i="11"/>
  <c r="I29" i="11"/>
  <c r="H29" i="11"/>
  <c r="G29" i="11"/>
  <c r="F29" i="11"/>
  <c r="E29" i="11"/>
  <c r="D29" i="11"/>
  <c r="C29" i="11"/>
  <c r="L28" i="11"/>
  <c r="K28" i="11"/>
  <c r="J28" i="11"/>
  <c r="I28" i="11"/>
  <c r="H28" i="11"/>
  <c r="G28" i="11"/>
  <c r="F28" i="11"/>
  <c r="E28" i="11"/>
  <c r="D28" i="11"/>
  <c r="C28" i="11"/>
  <c r="L27" i="11"/>
  <c r="K27" i="11"/>
  <c r="J27" i="11"/>
  <c r="I27" i="11"/>
  <c r="H27" i="11"/>
  <c r="G27" i="11"/>
  <c r="F27" i="11"/>
  <c r="E27" i="11"/>
  <c r="D27" i="11"/>
  <c r="C27" i="11"/>
  <c r="L26" i="11"/>
  <c r="K26" i="11"/>
  <c r="J26" i="11"/>
  <c r="I26" i="11"/>
  <c r="H26" i="11"/>
  <c r="G26" i="11"/>
  <c r="F26" i="11"/>
  <c r="E26" i="11"/>
  <c r="D26" i="11"/>
  <c r="C26" i="11"/>
  <c r="L25" i="11"/>
  <c r="K25" i="11"/>
  <c r="J25" i="11"/>
  <c r="I25" i="11"/>
  <c r="H25" i="11"/>
  <c r="G25" i="11"/>
  <c r="F25" i="11"/>
  <c r="E25" i="11"/>
  <c r="D25" i="11"/>
  <c r="C25" i="11"/>
  <c r="L24" i="11"/>
  <c r="K24" i="11"/>
  <c r="J24" i="11"/>
  <c r="I24" i="11"/>
  <c r="H24" i="11"/>
  <c r="G24" i="11"/>
  <c r="F24" i="11"/>
  <c r="E24" i="11"/>
  <c r="D24" i="11"/>
  <c r="C24" i="11"/>
  <c r="L23" i="11"/>
  <c r="K23" i="11"/>
  <c r="J23" i="11"/>
  <c r="I23" i="11"/>
  <c r="H23" i="11"/>
  <c r="G23" i="11"/>
  <c r="F23" i="11"/>
  <c r="E23" i="11"/>
  <c r="D23" i="11"/>
  <c r="C23" i="11"/>
  <c r="L22" i="11"/>
  <c r="K22" i="11"/>
  <c r="J22" i="11"/>
  <c r="I22" i="11"/>
  <c r="H22" i="11"/>
  <c r="G22" i="11"/>
  <c r="F22" i="11"/>
  <c r="E22" i="11"/>
  <c r="D22" i="11"/>
  <c r="C22" i="11"/>
  <c r="L21" i="11"/>
  <c r="K21" i="11"/>
  <c r="J21" i="11"/>
  <c r="I21" i="11"/>
  <c r="H21" i="11"/>
  <c r="G21" i="11"/>
  <c r="F21" i="11"/>
  <c r="E21" i="11"/>
  <c r="D21" i="11"/>
  <c r="C21" i="11"/>
  <c r="L20" i="11"/>
  <c r="K20" i="11"/>
  <c r="J20" i="11"/>
  <c r="I20" i="11"/>
  <c r="H20" i="11"/>
  <c r="G20" i="11"/>
  <c r="F20" i="11"/>
  <c r="E20" i="11"/>
  <c r="D20" i="11"/>
  <c r="C20" i="11"/>
  <c r="L19" i="11"/>
  <c r="K19" i="11"/>
  <c r="J19" i="11"/>
  <c r="I19" i="11"/>
  <c r="H19" i="11"/>
  <c r="G19" i="11"/>
  <c r="F19" i="11"/>
  <c r="E19" i="11"/>
  <c r="D19" i="11"/>
  <c r="C19" i="11"/>
  <c r="L18" i="11"/>
  <c r="K18" i="11"/>
  <c r="J18" i="11"/>
  <c r="I18" i="11"/>
  <c r="H18" i="11"/>
  <c r="G18" i="11"/>
  <c r="F18" i="11"/>
  <c r="E18" i="11"/>
  <c r="D18" i="11"/>
  <c r="C18" i="11"/>
  <c r="L17" i="11"/>
  <c r="K17" i="11"/>
  <c r="J17" i="11"/>
  <c r="I17" i="11"/>
  <c r="H17" i="11"/>
  <c r="G17" i="11"/>
  <c r="F17" i="11"/>
  <c r="E17" i="11"/>
  <c r="D17" i="11"/>
  <c r="C17" i="11"/>
  <c r="L16" i="11"/>
  <c r="K16" i="11"/>
  <c r="J16" i="11"/>
  <c r="I16" i="11"/>
  <c r="H16" i="11"/>
  <c r="G16" i="11"/>
  <c r="F16" i="11"/>
  <c r="E16" i="11"/>
  <c r="D16" i="11"/>
  <c r="C16" i="11"/>
  <c r="L15" i="11"/>
  <c r="K15" i="11"/>
  <c r="J15" i="11"/>
  <c r="I15" i="11"/>
  <c r="H15" i="11"/>
  <c r="G15" i="11"/>
  <c r="F15" i="11"/>
  <c r="E15" i="11"/>
  <c r="D15" i="11"/>
  <c r="C15" i="11"/>
  <c r="L14" i="11"/>
  <c r="K14" i="11"/>
  <c r="J14" i="11"/>
  <c r="I14" i="11"/>
  <c r="H14" i="11"/>
  <c r="G14" i="11"/>
  <c r="F14" i="11"/>
  <c r="E14" i="11"/>
  <c r="D14" i="11"/>
  <c r="C14" i="11"/>
  <c r="L13" i="11"/>
  <c r="K13" i="11"/>
  <c r="J13" i="11"/>
  <c r="I13" i="11"/>
  <c r="H13" i="11"/>
  <c r="G13" i="11"/>
  <c r="F13" i="11"/>
  <c r="E13" i="11"/>
  <c r="D13" i="11"/>
  <c r="C13" i="11"/>
  <c r="L12" i="11"/>
  <c r="K12" i="11"/>
  <c r="J12" i="11"/>
  <c r="I12" i="11"/>
  <c r="H12" i="11"/>
  <c r="G12" i="11"/>
  <c r="F12" i="11"/>
  <c r="E12" i="11"/>
  <c r="D12" i="11"/>
  <c r="C12" i="11"/>
  <c r="L11" i="11"/>
  <c r="K11" i="11"/>
  <c r="J11" i="11"/>
  <c r="I11" i="11"/>
  <c r="H11" i="11"/>
  <c r="G11" i="11"/>
  <c r="F11" i="11"/>
  <c r="E11" i="11"/>
  <c r="D11" i="11"/>
  <c r="C11" i="11"/>
  <c r="L10" i="11"/>
  <c r="K10" i="11"/>
  <c r="J10" i="11"/>
  <c r="I10" i="11"/>
  <c r="H10" i="11"/>
  <c r="G10" i="11"/>
  <c r="F10" i="11"/>
  <c r="E10" i="11"/>
  <c r="D10" i="11"/>
  <c r="C10" i="11"/>
  <c r="L9" i="11"/>
  <c r="K9" i="11"/>
  <c r="J9" i="11"/>
  <c r="I9" i="11"/>
  <c r="H9" i="11"/>
  <c r="G9" i="11"/>
  <c r="F9" i="11"/>
  <c r="E9" i="11"/>
  <c r="D9" i="11"/>
  <c r="C9" i="11"/>
  <c r="B3" i="10"/>
  <c r="B5" i="10"/>
  <c r="B4" i="10"/>
  <c r="B1" i="10"/>
  <c r="G110" i="10"/>
  <c r="F110" i="10"/>
  <c r="E110" i="10"/>
  <c r="D110" i="10"/>
  <c r="C110" i="10"/>
  <c r="G109" i="10"/>
  <c r="F109" i="10"/>
  <c r="E109" i="10"/>
  <c r="D109" i="10"/>
  <c r="C109" i="10"/>
  <c r="G108" i="10"/>
  <c r="F108" i="10"/>
  <c r="E108" i="10"/>
  <c r="D108" i="10"/>
  <c r="C108" i="10"/>
  <c r="G107" i="10"/>
  <c r="F107" i="10"/>
  <c r="E107" i="10"/>
  <c r="D107" i="10"/>
  <c r="C107" i="10"/>
  <c r="G106" i="10"/>
  <c r="F106" i="10"/>
  <c r="E106" i="10"/>
  <c r="D106" i="10"/>
  <c r="C106" i="10"/>
  <c r="G105" i="10"/>
  <c r="F105" i="10"/>
  <c r="E105" i="10"/>
  <c r="D105" i="10"/>
  <c r="C105" i="10"/>
  <c r="G104" i="10"/>
  <c r="F104" i="10"/>
  <c r="E104" i="10"/>
  <c r="D104" i="10"/>
  <c r="C104" i="10"/>
  <c r="G103" i="10"/>
  <c r="F103" i="10"/>
  <c r="E103" i="10"/>
  <c r="D103" i="10"/>
  <c r="C103" i="10"/>
  <c r="G102" i="10"/>
  <c r="F102" i="10"/>
  <c r="E102" i="10"/>
  <c r="D102" i="10"/>
  <c r="C102" i="10"/>
  <c r="G101" i="10"/>
  <c r="F101" i="10"/>
  <c r="E101" i="10"/>
  <c r="D101" i="10"/>
  <c r="C101" i="10"/>
  <c r="G100" i="10"/>
  <c r="F100" i="10"/>
  <c r="E100" i="10"/>
  <c r="D100" i="10"/>
  <c r="C100" i="10"/>
  <c r="G99" i="10"/>
  <c r="F99" i="10"/>
  <c r="E99" i="10"/>
  <c r="D99" i="10"/>
  <c r="C99" i="10"/>
  <c r="G98" i="10"/>
  <c r="F98" i="10"/>
  <c r="E98" i="10"/>
  <c r="D98" i="10"/>
  <c r="C98" i="10"/>
  <c r="G97" i="10"/>
  <c r="F97" i="10"/>
  <c r="E97" i="10"/>
  <c r="D97" i="10"/>
  <c r="C97" i="10"/>
  <c r="G96" i="10"/>
  <c r="F96" i="10"/>
  <c r="E96" i="10"/>
  <c r="D96" i="10"/>
  <c r="C96" i="10"/>
  <c r="G95" i="10"/>
  <c r="F95" i="10"/>
  <c r="E95" i="10"/>
  <c r="D95" i="10"/>
  <c r="C95" i="10"/>
  <c r="G94" i="10"/>
  <c r="F94" i="10"/>
  <c r="E94" i="10"/>
  <c r="D94" i="10"/>
  <c r="C94" i="10"/>
  <c r="G93" i="10"/>
  <c r="F93" i="10"/>
  <c r="E93" i="10"/>
  <c r="D93" i="10"/>
  <c r="C93" i="10"/>
  <c r="G92" i="10"/>
  <c r="F92" i="10"/>
  <c r="E92" i="10"/>
  <c r="D92" i="10"/>
  <c r="C92" i="10"/>
  <c r="G91" i="10"/>
  <c r="F91" i="10"/>
  <c r="E91" i="10"/>
  <c r="D91" i="10"/>
  <c r="C91" i="10"/>
  <c r="G90" i="10"/>
  <c r="F90" i="10"/>
  <c r="E90" i="10"/>
  <c r="D90" i="10"/>
  <c r="C90" i="10"/>
  <c r="G89" i="10"/>
  <c r="F89" i="10"/>
  <c r="E89" i="10"/>
  <c r="D89" i="10"/>
  <c r="C89" i="10"/>
  <c r="G88" i="10"/>
  <c r="F88" i="10"/>
  <c r="E88" i="10"/>
  <c r="D88" i="10"/>
  <c r="C88" i="10"/>
  <c r="G87" i="10"/>
  <c r="F87" i="10"/>
  <c r="E87" i="10"/>
  <c r="D87" i="10"/>
  <c r="C87" i="10"/>
  <c r="G86" i="10"/>
  <c r="F86" i="10"/>
  <c r="E86" i="10"/>
  <c r="D86" i="10"/>
  <c r="C86" i="10"/>
  <c r="G85" i="10"/>
  <c r="F85" i="10"/>
  <c r="E85" i="10"/>
  <c r="D85" i="10"/>
  <c r="C85" i="10"/>
  <c r="G84" i="10"/>
  <c r="F84" i="10"/>
  <c r="E84" i="10"/>
  <c r="D84" i="10"/>
  <c r="C84" i="10"/>
  <c r="G83" i="10"/>
  <c r="F83" i="10"/>
  <c r="E83" i="10"/>
  <c r="D83" i="10"/>
  <c r="C83" i="10"/>
  <c r="G82" i="10"/>
  <c r="F82" i="10"/>
  <c r="E82" i="10"/>
  <c r="D82" i="10"/>
  <c r="C82" i="10"/>
  <c r="G81" i="10"/>
  <c r="F81" i="10"/>
  <c r="E81" i="10"/>
  <c r="D81" i="10"/>
  <c r="C81" i="10"/>
  <c r="G80" i="10"/>
  <c r="F80" i="10"/>
  <c r="E80" i="10"/>
  <c r="D80" i="10"/>
  <c r="C80" i="10"/>
  <c r="G79" i="10"/>
  <c r="F79" i="10"/>
  <c r="E79" i="10"/>
  <c r="D79" i="10"/>
  <c r="C79" i="10"/>
  <c r="G78" i="10"/>
  <c r="F78" i="10"/>
  <c r="E78" i="10"/>
  <c r="D78" i="10"/>
  <c r="C78" i="10"/>
  <c r="G77" i="10"/>
  <c r="F77" i="10"/>
  <c r="E77" i="10"/>
  <c r="D77" i="10"/>
  <c r="C77" i="10"/>
  <c r="G76" i="10"/>
  <c r="F76" i="10"/>
  <c r="E76" i="10"/>
  <c r="D76" i="10"/>
  <c r="C76" i="10"/>
  <c r="G75" i="10"/>
  <c r="F75" i="10"/>
  <c r="E75" i="10"/>
  <c r="D75" i="10"/>
  <c r="C75" i="10"/>
  <c r="G74" i="10"/>
  <c r="F74" i="10"/>
  <c r="E74" i="10"/>
  <c r="D74" i="10"/>
  <c r="C74" i="10"/>
  <c r="G73" i="10"/>
  <c r="F73" i="10"/>
  <c r="E73" i="10"/>
  <c r="D73" i="10"/>
  <c r="C73" i="10"/>
  <c r="G72" i="10"/>
  <c r="F72" i="10"/>
  <c r="E72" i="10"/>
  <c r="D72" i="10"/>
  <c r="C72" i="10"/>
  <c r="G71" i="10"/>
  <c r="F71" i="10"/>
  <c r="E71" i="10"/>
  <c r="D71" i="10"/>
  <c r="C71" i="10"/>
  <c r="G70" i="10"/>
  <c r="F70" i="10"/>
  <c r="E70" i="10"/>
  <c r="D70" i="10"/>
  <c r="C70" i="10"/>
  <c r="G69" i="10"/>
  <c r="F69" i="10"/>
  <c r="E69" i="10"/>
  <c r="D69" i="10"/>
  <c r="C69" i="10"/>
  <c r="G68" i="10"/>
  <c r="F68" i="10"/>
  <c r="E68" i="10"/>
  <c r="D68" i="10"/>
  <c r="C68" i="10"/>
  <c r="G67" i="10"/>
  <c r="F67" i="10"/>
  <c r="E67" i="10"/>
  <c r="D67" i="10"/>
  <c r="C67" i="10"/>
  <c r="G66" i="10"/>
  <c r="F66" i="10"/>
  <c r="E66" i="10"/>
  <c r="D66" i="10"/>
  <c r="C66" i="10"/>
  <c r="G65" i="10"/>
  <c r="F65" i="10"/>
  <c r="E65" i="10"/>
  <c r="D65" i="10"/>
  <c r="C65" i="10"/>
  <c r="G64" i="10"/>
  <c r="F64" i="10"/>
  <c r="E64" i="10"/>
  <c r="D64" i="10"/>
  <c r="C64" i="10"/>
  <c r="G63" i="10"/>
  <c r="F63" i="10"/>
  <c r="E63" i="10"/>
  <c r="D63" i="10"/>
  <c r="C63" i="10"/>
  <c r="G62" i="10"/>
  <c r="F62" i="10"/>
  <c r="E62" i="10"/>
  <c r="D62" i="10"/>
  <c r="C62" i="10"/>
  <c r="G61" i="10"/>
  <c r="F61" i="10"/>
  <c r="E61" i="10"/>
  <c r="D61" i="10"/>
  <c r="C61" i="10"/>
  <c r="G60" i="10"/>
  <c r="F60" i="10"/>
  <c r="E60" i="10"/>
  <c r="D60" i="10"/>
  <c r="C60" i="10"/>
  <c r="G59" i="10"/>
  <c r="F59" i="10"/>
  <c r="E59" i="10"/>
  <c r="D59" i="10"/>
  <c r="C59" i="10"/>
  <c r="G58" i="10"/>
  <c r="F58" i="10"/>
  <c r="E58" i="10"/>
  <c r="D58" i="10"/>
  <c r="C58" i="10"/>
  <c r="G57" i="10"/>
  <c r="F57" i="10"/>
  <c r="E57" i="10"/>
  <c r="D57" i="10"/>
  <c r="C57" i="10"/>
  <c r="G56" i="10"/>
  <c r="F56" i="10"/>
  <c r="E56" i="10"/>
  <c r="D56" i="10"/>
  <c r="C56" i="10"/>
  <c r="G55" i="10"/>
  <c r="F55" i="10"/>
  <c r="E55" i="10"/>
  <c r="D55" i="10"/>
  <c r="C55" i="10"/>
  <c r="G54" i="10"/>
  <c r="F54" i="10"/>
  <c r="E54" i="10"/>
  <c r="D54" i="10"/>
  <c r="C54" i="10"/>
  <c r="G53" i="10"/>
  <c r="F53" i="10"/>
  <c r="E53" i="10"/>
  <c r="D53" i="10"/>
  <c r="C53" i="10"/>
  <c r="G52" i="10"/>
  <c r="F52" i="10"/>
  <c r="E52" i="10"/>
  <c r="D52" i="10"/>
  <c r="C52" i="10"/>
  <c r="G51" i="10"/>
  <c r="F51" i="10"/>
  <c r="E51" i="10"/>
  <c r="D51" i="10"/>
  <c r="C51" i="10"/>
  <c r="G50" i="10"/>
  <c r="F50" i="10"/>
  <c r="E50" i="10"/>
  <c r="D50" i="10"/>
  <c r="C50" i="10"/>
  <c r="G49" i="10"/>
  <c r="F49" i="10"/>
  <c r="E49" i="10"/>
  <c r="D49" i="10"/>
  <c r="C49" i="10"/>
  <c r="G48" i="10"/>
  <c r="F48" i="10"/>
  <c r="E48" i="10"/>
  <c r="D48" i="10"/>
  <c r="C48" i="10"/>
  <c r="G47" i="10"/>
  <c r="F47" i="10"/>
  <c r="E47" i="10"/>
  <c r="D47" i="10"/>
  <c r="C47" i="10"/>
  <c r="G46" i="10"/>
  <c r="F46" i="10"/>
  <c r="E46" i="10"/>
  <c r="D46" i="10"/>
  <c r="C46" i="10"/>
  <c r="G45" i="10"/>
  <c r="F45" i="10"/>
  <c r="E45" i="10"/>
  <c r="D45" i="10"/>
  <c r="C45" i="10"/>
  <c r="G44" i="10"/>
  <c r="F44" i="10"/>
  <c r="E44" i="10"/>
  <c r="D44" i="10"/>
  <c r="C44" i="10"/>
  <c r="G43" i="10"/>
  <c r="F43" i="10"/>
  <c r="E43" i="10"/>
  <c r="D43" i="10"/>
  <c r="C43" i="10"/>
  <c r="G42" i="10"/>
  <c r="F42" i="10"/>
  <c r="E42" i="10"/>
  <c r="D42" i="10"/>
  <c r="C42" i="10"/>
  <c r="G41" i="10"/>
  <c r="F41" i="10"/>
  <c r="E41" i="10"/>
  <c r="D41" i="10"/>
  <c r="C41" i="10"/>
  <c r="G40" i="10"/>
  <c r="F40" i="10"/>
  <c r="E40" i="10"/>
  <c r="D40" i="10"/>
  <c r="C40" i="10"/>
  <c r="G39" i="10"/>
  <c r="F39" i="10"/>
  <c r="E39" i="10"/>
  <c r="D39" i="10"/>
  <c r="C39" i="10"/>
  <c r="G38" i="10"/>
  <c r="F38" i="10"/>
  <c r="E38" i="10"/>
  <c r="D38" i="10"/>
  <c r="C38" i="10"/>
  <c r="G37" i="10"/>
  <c r="F37" i="10"/>
  <c r="E37" i="10"/>
  <c r="D37" i="10"/>
  <c r="C37" i="10"/>
  <c r="G36" i="10"/>
  <c r="F36" i="10"/>
  <c r="E36" i="10"/>
  <c r="D36" i="10"/>
  <c r="C36" i="10"/>
  <c r="G35" i="10"/>
  <c r="F35" i="10"/>
  <c r="E35" i="10"/>
  <c r="D35" i="10"/>
  <c r="C35" i="10"/>
  <c r="G34" i="10"/>
  <c r="F34" i="10"/>
  <c r="E34" i="10"/>
  <c r="D34" i="10"/>
  <c r="C34" i="10"/>
  <c r="G33" i="10"/>
  <c r="F33" i="10"/>
  <c r="E33" i="10"/>
  <c r="D33" i="10"/>
  <c r="C33" i="10"/>
  <c r="G32" i="10"/>
  <c r="F32" i="10"/>
  <c r="E32" i="10"/>
  <c r="D32" i="10"/>
  <c r="C32" i="10"/>
  <c r="G31" i="10"/>
  <c r="F31" i="10"/>
  <c r="E31" i="10"/>
  <c r="D31" i="10"/>
  <c r="C31" i="10"/>
  <c r="G30" i="10"/>
  <c r="F30" i="10"/>
  <c r="E30" i="10"/>
  <c r="D30" i="10"/>
  <c r="C30" i="10"/>
  <c r="G29" i="10"/>
  <c r="F29" i="10"/>
  <c r="E29" i="10"/>
  <c r="D29" i="10"/>
  <c r="C29" i="10"/>
  <c r="G28" i="10"/>
  <c r="F28" i="10"/>
  <c r="E28" i="10"/>
  <c r="D28" i="10"/>
  <c r="C28" i="10"/>
  <c r="G27" i="10"/>
  <c r="F27" i="10"/>
  <c r="E27" i="10"/>
  <c r="D27" i="10"/>
  <c r="C27" i="10"/>
  <c r="G26" i="10"/>
  <c r="F26" i="10"/>
  <c r="E26" i="10"/>
  <c r="D26" i="10"/>
  <c r="C26" i="10"/>
  <c r="G25" i="10"/>
  <c r="F25" i="10"/>
  <c r="E25" i="10"/>
  <c r="D25" i="10"/>
  <c r="C25" i="10"/>
  <c r="G24" i="10"/>
  <c r="F24" i="10"/>
  <c r="E24" i="10"/>
  <c r="D24" i="10"/>
  <c r="C24" i="10"/>
  <c r="G23" i="10"/>
  <c r="F23" i="10"/>
  <c r="E23" i="10"/>
  <c r="D23" i="10"/>
  <c r="C23" i="10"/>
  <c r="G22" i="10"/>
  <c r="F22" i="10"/>
  <c r="E22" i="10"/>
  <c r="D22" i="10"/>
  <c r="C22" i="10"/>
  <c r="G21" i="10"/>
  <c r="F21" i="10"/>
  <c r="E21" i="10"/>
  <c r="D21" i="10"/>
  <c r="C21" i="10"/>
  <c r="G20" i="10"/>
  <c r="F20" i="10"/>
  <c r="E20" i="10"/>
  <c r="D20" i="10"/>
  <c r="C20" i="10"/>
  <c r="G19" i="10"/>
  <c r="F19" i="10"/>
  <c r="E19" i="10"/>
  <c r="D19" i="10"/>
  <c r="C19" i="10"/>
  <c r="G18" i="10"/>
  <c r="F18" i="10"/>
  <c r="E18" i="10"/>
  <c r="D18" i="10"/>
  <c r="C18" i="10"/>
  <c r="G17" i="10"/>
  <c r="F17" i="10"/>
  <c r="E17" i="10"/>
  <c r="D17" i="10"/>
  <c r="C17" i="10"/>
  <c r="G16" i="10"/>
  <c r="F16" i="10"/>
  <c r="E16" i="10"/>
  <c r="D16" i="10"/>
  <c r="C16" i="10"/>
  <c r="G15" i="10"/>
  <c r="F15" i="10"/>
  <c r="E15" i="10"/>
  <c r="D15" i="10"/>
  <c r="C15" i="10"/>
  <c r="G14" i="10"/>
  <c r="F14" i="10"/>
  <c r="E14" i="10"/>
  <c r="D14" i="10"/>
  <c r="C14" i="10"/>
  <c r="G13" i="10"/>
  <c r="F13" i="10"/>
  <c r="E13" i="10"/>
  <c r="D13" i="10"/>
  <c r="C13" i="10"/>
  <c r="G12" i="10"/>
  <c r="F12" i="10"/>
  <c r="E12" i="10"/>
  <c r="D12" i="10"/>
  <c r="C12" i="10"/>
  <c r="G11" i="10"/>
  <c r="F11" i="10"/>
  <c r="E11" i="10"/>
  <c r="D11" i="10"/>
  <c r="C11" i="10"/>
  <c r="G10" i="10"/>
  <c r="F10" i="10"/>
  <c r="E10" i="10"/>
  <c r="D10" i="10"/>
  <c r="C10" i="10"/>
  <c r="G9" i="10"/>
  <c r="F9" i="10"/>
  <c r="E9" i="10"/>
  <c r="D9" i="10"/>
  <c r="C9" i="10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B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2" i="4"/>
  <c r="B1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B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</calcChain>
</file>

<file path=xl/comments1.xml><?xml version="1.0" encoding="utf-8"?>
<comments xmlns="http://schemas.openxmlformats.org/spreadsheetml/2006/main">
  <authors>
    <author>Joyner, Ronald W.</author>
  </authors>
  <commentList>
    <comment ref="C2" authorId="0" shapeId="0">
      <text>
        <r>
          <rPr>
            <b/>
            <sz val="9"/>
            <color indexed="81"/>
            <rFont val="Tahoma"/>
            <charset val="1"/>
          </rPr>
          <t>Joyner, Ronald W.:</t>
        </r>
        <r>
          <rPr>
            <sz val="9"/>
            <color indexed="81"/>
            <rFont val="Tahoma"/>
            <charset val="1"/>
          </rPr>
          <t xml:space="preserve">
Daily Base Charge</t>
        </r>
      </text>
    </comment>
  </commentList>
</comments>
</file>

<file path=xl/sharedStrings.xml><?xml version="1.0" encoding="utf-8"?>
<sst xmlns="http://schemas.openxmlformats.org/spreadsheetml/2006/main" count="1008" uniqueCount="81">
  <si>
    <t>Start Year</t>
  </si>
  <si>
    <t>CUBE:</t>
  </si>
  <si>
    <t>Version</t>
  </si>
  <si>
    <t>Location</t>
  </si>
  <si>
    <t>Op Stat</t>
  </si>
  <si>
    <t>Revenue Class</t>
  </si>
  <si>
    <t>Non-Lighting</t>
  </si>
  <si>
    <t>RS Group</t>
  </si>
  <si>
    <t>Flat-RS Group</t>
  </si>
  <si>
    <t>RSVP</t>
  </si>
  <si>
    <t>GS Group</t>
  </si>
  <si>
    <t>Flat-GS Group</t>
  </si>
  <si>
    <t>GSD Group</t>
  </si>
  <si>
    <t>GSDT</t>
  </si>
  <si>
    <t>GSTOU</t>
  </si>
  <si>
    <t>LP</t>
  </si>
  <si>
    <t>LPT</t>
  </si>
  <si>
    <t>PXT Group</t>
  </si>
  <si>
    <t>RTP</t>
  </si>
  <si>
    <t>SBS1-PE</t>
  </si>
  <si>
    <t>SBS (other)</t>
  </si>
  <si>
    <t>CSA</t>
  </si>
  <si>
    <t>RSTOU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</si>
  <si>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</si>
  <si>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</si>
  <si>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</si>
  <si>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</si>
  <si>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</si>
  <si>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</si>
  <si>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</si>
  <si>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</si>
  <si>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</si>
  <si>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</si>
  <si>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</si>
  <si>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</si>
  <si>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RS</t>
  </si>
  <si>
    <t>Flat-RS</t>
  </si>
  <si>
    <t>GS-C</t>
  </si>
  <si>
    <t>Flat-GS</t>
  </si>
  <si>
    <t>GSD-C</t>
  </si>
  <si>
    <t>GSDT-C</t>
  </si>
  <si>
    <t>GSTOU-C</t>
  </si>
  <si>
    <t>LP-C</t>
  </si>
  <si>
    <t>LPT-C</t>
  </si>
  <si>
    <t>RTP-C</t>
  </si>
  <si>
    <t>GS-I</t>
  </si>
  <si>
    <t>GSD-I</t>
  </si>
  <si>
    <t>GSDT-I</t>
  </si>
  <si>
    <t>GSTOU-I</t>
  </si>
  <si>
    <t>LP-I</t>
  </si>
  <si>
    <t>LPT-I</t>
  </si>
  <si>
    <t>RTP-I</t>
  </si>
  <si>
    <t>SBS-1BT</t>
  </si>
  <si>
    <t>CSA2</t>
  </si>
  <si>
    <t>CSA3</t>
  </si>
  <si>
    <t>Calendar Days</t>
  </si>
  <si>
    <t>Forecasting:OpStat2</t>
  </si>
  <si>
    <t>Act</t>
  </si>
  <si>
    <t>FPC</t>
  </si>
  <si>
    <t>Service Pt Count</t>
  </si>
  <si>
    <t>Forecasting:Weather</t>
  </si>
  <si>
    <t>Res &amp; Home Bus</t>
  </si>
  <si>
    <t>Commercial</t>
  </si>
  <si>
    <t>Industrial</t>
  </si>
  <si>
    <t>PXT-I</t>
  </si>
  <si>
    <t>CSA4</t>
  </si>
  <si>
    <t>CSA5</t>
  </si>
  <si>
    <t>CSA6</t>
  </si>
  <si>
    <t>CSA-2</t>
  </si>
  <si>
    <t>CSA-3</t>
  </si>
  <si>
    <t>CSA-5</t>
  </si>
  <si>
    <t>CSA-6</t>
  </si>
  <si>
    <t>CSA-4</t>
  </si>
  <si>
    <t>Month-end Non-Lighting Customers</t>
  </si>
  <si>
    <t>Estimated Base Charges</t>
  </si>
  <si>
    <t>Res</t>
  </si>
  <si>
    <t>Com</t>
  </si>
  <si>
    <t>Ind</t>
  </si>
  <si>
    <t>Start Month</t>
  </si>
  <si>
    <t>B2019A</t>
  </si>
  <si>
    <t>Budget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</si>
</sst>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1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1" fillId="2" borderId="0" xfId="0" applyFont="1" applyFill="1"/>
    <xf numFmtId="0" fontId="0" fillId="0" borderId="0" xfId="0" applyFont="1"/>
    <xf numFmtId="0" fontId="4" fillId="0" borderId="0" xfId="0" applyFont="1"/>
    <xf numFmtId="0" fontId="3" fillId="0" borderId="0" xfId="0" quotePrefix="1" applyFont="1" applyAlignment="1">
      <alignment horizontal="left"/>
    </xf>
    <xf numFmtId="0" fontId="0" fillId="0" borderId="0" xfId="0" quotePrefix="1" applyFont="1" applyAlignment="1">
      <alignment horizontal="left"/>
    </xf>
    <xf numFmtId="0" fontId="3" fillId="3" borderId="0" xfId="0" applyFont="1" applyFill="1" applyAlignment="1">
      <alignment horizontal="right"/>
    </xf>
    <xf numFmtId="0" fontId="3" fillId="0" borderId="0" xfId="0" applyFont="1" applyFill="1"/>
    <xf numFmtId="4" fontId="5" fillId="2" borderId="0" xfId="0" applyNumberFormat="1" applyFont="1" applyFill="1" applyAlignment="1">
      <alignment horizontal="right"/>
    </xf>
    <xf numFmtId="0" fontId="2" fillId="0" borderId="0" xfId="0" applyFont="1"/>
    <xf numFmtId="0" fontId="2" fillId="4" borderId="0" xfId="0" applyFont="1" applyFill="1"/>
    <xf numFmtId="0" fontId="0" fillId="0" borderId="0" xfId="0" applyAlignment="1"/>
    <xf numFmtId="0" fontId="0" fillId="0" borderId="0" xfId="0" applyNumberFormat="1"/>
    <xf numFmtId="0" fontId="0" fillId="5" borderId="0" xfId="0" applyFill="1"/>
    <xf numFmtId="164" fontId="0" fillId="0" borderId="0" xfId="0" applyNumberFormat="1"/>
    <xf numFmtId="0" fontId="2" fillId="0" borderId="0" xfId="0" applyFont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2" borderId="0" xfId="0" applyFont="1" applyFill="1"/>
    <xf numFmtId="164" fontId="0" fillId="6" borderId="0" xfId="0" applyNumberFormat="1" applyFill="1"/>
    <xf numFmtId="0" fontId="2" fillId="0" borderId="0" xfId="0" quotePrefix="1" applyFont="1" applyAlignment="1">
      <alignment horizontal="center"/>
    </xf>
    <xf numFmtId="0" fontId="0" fillId="7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5:C16"/>
  <sheetViews>
    <sheetView workbookViewId="0">
      <selection activeCell="E11" sqref="E11"/>
    </sheetView>
  </sheetViews>
  <sheetFormatPr defaultRowHeight="15" x14ac:dyDescent="0.25"/>
  <cols>
    <col min="1" max="1" width="9.140625" style="3"/>
    <col min="2" max="2" width="16.85546875" style="3" bestFit="1" customWidth="1"/>
    <col min="3" max="16384" width="9.140625" style="3"/>
  </cols>
  <sheetData>
    <row r="5" spans="2:3" x14ac:dyDescent="0.25">
      <c r="B5" s="1" t="s">
        <v>0</v>
      </c>
      <c r="C5" s="2">
        <v>2019</v>
      </c>
    </row>
    <row r="6" spans="2:3" x14ac:dyDescent="0.25">
      <c r="B6" s="3" t="s">
        <v>78</v>
      </c>
      <c r="C6" s="2">
        <v>1</v>
      </c>
    </row>
    <row r="7" spans="2:3" x14ac:dyDescent="0.25">
      <c r="B7" s="3" t="s">
        <v>78</v>
      </c>
      <c r="C7" s="21" t="s">
        <v>23</v>
      </c>
    </row>
    <row r="8" spans="2:3" x14ac:dyDescent="0.25">
      <c r="B8" s="3" t="s">
        <v>80</v>
      </c>
      <c r="C8" s="24" t="s">
        <v>79</v>
      </c>
    </row>
    <row r="10" spans="2:3" x14ac:dyDescent="0.25">
      <c r="B10" s="4"/>
    </row>
    <row r="11" spans="2:3" x14ac:dyDescent="0.25">
      <c r="B11" s="5"/>
    </row>
    <row r="13" spans="2:3" x14ac:dyDescent="0.25">
      <c r="B13" s="6"/>
    </row>
    <row r="15" spans="2:3" x14ac:dyDescent="0.25">
      <c r="B15" s="6"/>
    </row>
    <row r="16" spans="2:3" x14ac:dyDescent="0.25">
      <c r="B16" s="6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C103"/>
  <sheetViews>
    <sheetView workbookViewId="0"/>
  </sheetViews>
  <sheetFormatPr defaultRowHeight="15" x14ac:dyDescent="0.25"/>
  <cols>
    <col min="29" max="29" width="10.140625" bestFit="1" customWidth="1"/>
  </cols>
  <sheetData>
    <row r="1" spans="1:29" x14ac:dyDescent="0.25">
      <c r="A1" s="3"/>
      <c r="B1" s="3"/>
      <c r="C1" s="7" t="s">
        <v>35</v>
      </c>
      <c r="D1" s="7" t="s">
        <v>36</v>
      </c>
      <c r="E1" s="7" t="s">
        <v>9</v>
      </c>
      <c r="F1" s="7" t="s">
        <v>22</v>
      </c>
      <c r="G1" s="7" t="s">
        <v>37</v>
      </c>
      <c r="H1" s="7" t="s">
        <v>38</v>
      </c>
      <c r="I1" s="7" t="s">
        <v>39</v>
      </c>
      <c r="J1" s="7" t="s">
        <v>40</v>
      </c>
      <c r="K1" s="7" t="s">
        <v>41</v>
      </c>
      <c r="L1" s="7" t="s">
        <v>42</v>
      </c>
      <c r="M1" s="7" t="s">
        <v>43</v>
      </c>
      <c r="N1" s="7" t="s">
        <v>44</v>
      </c>
      <c r="O1" s="7" t="s">
        <v>45</v>
      </c>
      <c r="P1" s="7" t="s">
        <v>46</v>
      </c>
      <c r="Q1" s="7" t="s">
        <v>47</v>
      </c>
      <c r="R1" s="7" t="s">
        <v>48</v>
      </c>
      <c r="S1" s="7" t="s">
        <v>49</v>
      </c>
      <c r="T1" s="7" t="s">
        <v>50</v>
      </c>
      <c r="U1" s="7" t="s">
        <v>64</v>
      </c>
      <c r="V1" s="7" t="s">
        <v>51</v>
      </c>
      <c r="W1" s="7" t="s">
        <v>52</v>
      </c>
      <c r="X1" s="7" t="s">
        <v>19</v>
      </c>
      <c r="Y1" s="7" t="s">
        <v>53</v>
      </c>
      <c r="Z1" s="7" t="s">
        <v>54</v>
      </c>
      <c r="AA1" s="7" t="s">
        <v>65</v>
      </c>
      <c r="AB1" s="7" t="s">
        <v>66</v>
      </c>
      <c r="AC1" s="7" t="s">
        <v>67</v>
      </c>
    </row>
    <row r="2" spans="1:29" x14ac:dyDescent="0.25">
      <c r="A2" s="8">
        <f>control!C6</f>
        <v>1</v>
      </c>
      <c r="B2" s="8">
        <f>control!C5</f>
        <v>2019</v>
      </c>
      <c r="C2" s="9">
        <v>0.64</v>
      </c>
      <c r="D2" s="9">
        <v>0.64</v>
      </c>
      <c r="E2" s="9">
        <v>0.64</v>
      </c>
      <c r="F2" s="9">
        <v>0.64</v>
      </c>
      <c r="G2" s="9">
        <v>25.25</v>
      </c>
      <c r="H2" s="9">
        <v>25.25</v>
      </c>
      <c r="I2" s="9">
        <v>46.92</v>
      </c>
      <c r="J2" s="9">
        <v>46.92</v>
      </c>
      <c r="K2" s="9">
        <v>46.92</v>
      </c>
      <c r="L2" s="9">
        <v>262.8</v>
      </c>
      <c r="M2" s="9">
        <v>262.8</v>
      </c>
      <c r="N2" s="9">
        <v>1000</v>
      </c>
      <c r="O2" s="9">
        <v>25.25</v>
      </c>
      <c r="P2" s="9">
        <v>46.92</v>
      </c>
      <c r="Q2" s="9">
        <v>46.92</v>
      </c>
      <c r="R2" s="9">
        <v>46.92</v>
      </c>
      <c r="S2" s="9">
        <v>262.8</v>
      </c>
      <c r="T2" s="9">
        <v>262.8</v>
      </c>
      <c r="U2" s="9">
        <v>800.7</v>
      </c>
      <c r="V2" s="9">
        <v>1000</v>
      </c>
      <c r="W2" s="9">
        <v>261.68</v>
      </c>
      <c r="X2" s="9">
        <v>623.1</v>
      </c>
      <c r="Y2" s="9">
        <v>1050.7</v>
      </c>
      <c r="Z2" s="9">
        <v>250</v>
      </c>
      <c r="AA2" s="9">
        <v>1250</v>
      </c>
      <c r="AB2" s="9">
        <v>1250</v>
      </c>
      <c r="AC2" s="9">
        <v>165000</v>
      </c>
    </row>
    <row r="3" spans="1:29" x14ac:dyDescent="0.25">
      <c r="A3" s="8">
        <f>IF(A2=12,1,A2+1)</f>
        <v>2</v>
      </c>
      <c r="B3" s="8">
        <f>IF(A3=1,B2+1,B2)</f>
        <v>2019</v>
      </c>
      <c r="C3" s="9">
        <v>0.64</v>
      </c>
      <c r="D3" s="9">
        <v>0.64</v>
      </c>
      <c r="E3" s="9">
        <v>0.64</v>
      </c>
      <c r="F3" s="9">
        <v>0.64</v>
      </c>
      <c r="G3" s="9">
        <v>25.25</v>
      </c>
      <c r="H3" s="9">
        <v>25.25</v>
      </c>
      <c r="I3" s="9">
        <v>46.92</v>
      </c>
      <c r="J3" s="9">
        <v>46.92</v>
      </c>
      <c r="K3" s="9">
        <v>46.92</v>
      </c>
      <c r="L3" s="9">
        <v>262.8</v>
      </c>
      <c r="M3" s="9">
        <v>262.8</v>
      </c>
      <c r="N3" s="9">
        <v>1000</v>
      </c>
      <c r="O3" s="9">
        <v>25.25</v>
      </c>
      <c r="P3" s="9">
        <v>46.92</v>
      </c>
      <c r="Q3" s="9">
        <v>46.92</v>
      </c>
      <c r="R3" s="9">
        <v>46.92</v>
      </c>
      <c r="S3" s="9">
        <v>262.8</v>
      </c>
      <c r="T3" s="9">
        <v>262.8</v>
      </c>
      <c r="U3" s="9">
        <v>800.7</v>
      </c>
      <c r="V3" s="9">
        <v>1000</v>
      </c>
      <c r="W3" s="9">
        <v>261.68</v>
      </c>
      <c r="X3" s="9">
        <v>623.1</v>
      </c>
      <c r="Y3" s="9">
        <v>1050.7</v>
      </c>
      <c r="Z3" s="9">
        <v>250</v>
      </c>
      <c r="AA3" s="9">
        <v>1250</v>
      </c>
      <c r="AB3" s="9">
        <v>1250</v>
      </c>
      <c r="AC3" s="9">
        <v>165000</v>
      </c>
    </row>
    <row r="4" spans="1:29" x14ac:dyDescent="0.25">
      <c r="A4" s="8">
        <f t="shared" ref="A4:A67" si="0">IF(A3=12,1,A3+1)</f>
        <v>3</v>
      </c>
      <c r="B4" s="8">
        <f t="shared" ref="B4:B67" si="1">IF(A4=1,B3+1,B3)</f>
        <v>2019</v>
      </c>
      <c r="C4" s="9">
        <v>0.64</v>
      </c>
      <c r="D4" s="9">
        <v>0.64</v>
      </c>
      <c r="E4" s="9">
        <v>0.64</v>
      </c>
      <c r="F4" s="9">
        <v>0.64</v>
      </c>
      <c r="G4" s="9">
        <v>25.25</v>
      </c>
      <c r="H4" s="9">
        <v>25.25</v>
      </c>
      <c r="I4" s="9">
        <v>46.92</v>
      </c>
      <c r="J4" s="9">
        <v>46.92</v>
      </c>
      <c r="K4" s="9">
        <v>46.92</v>
      </c>
      <c r="L4" s="9">
        <v>262.8</v>
      </c>
      <c r="M4" s="9">
        <v>262.8</v>
      </c>
      <c r="N4" s="9">
        <v>1000</v>
      </c>
      <c r="O4" s="9">
        <v>25.25</v>
      </c>
      <c r="P4" s="9">
        <v>46.92</v>
      </c>
      <c r="Q4" s="9">
        <v>46.92</v>
      </c>
      <c r="R4" s="9">
        <v>46.92</v>
      </c>
      <c r="S4" s="9">
        <v>262.8</v>
      </c>
      <c r="T4" s="9">
        <v>262.8</v>
      </c>
      <c r="U4" s="9">
        <v>800.7</v>
      </c>
      <c r="V4" s="9">
        <v>1000</v>
      </c>
      <c r="W4" s="9">
        <v>261.68</v>
      </c>
      <c r="X4" s="9">
        <v>623.1</v>
      </c>
      <c r="Y4" s="9">
        <v>1050.7</v>
      </c>
      <c r="Z4" s="9">
        <v>250</v>
      </c>
      <c r="AA4" s="9">
        <v>1250</v>
      </c>
      <c r="AB4" s="9">
        <v>1250</v>
      </c>
      <c r="AC4" s="9">
        <v>165000</v>
      </c>
    </row>
    <row r="5" spans="1:29" x14ac:dyDescent="0.25">
      <c r="A5" s="8">
        <f t="shared" si="0"/>
        <v>4</v>
      </c>
      <c r="B5" s="8">
        <f t="shared" si="1"/>
        <v>2019</v>
      </c>
      <c r="C5" s="9">
        <v>0.64</v>
      </c>
      <c r="D5" s="9">
        <v>0.64</v>
      </c>
      <c r="E5" s="9">
        <v>0.64</v>
      </c>
      <c r="F5" s="9">
        <v>0.64</v>
      </c>
      <c r="G5" s="9">
        <v>25.25</v>
      </c>
      <c r="H5" s="9">
        <v>25.25</v>
      </c>
      <c r="I5" s="9">
        <v>46.92</v>
      </c>
      <c r="J5" s="9">
        <v>46.92</v>
      </c>
      <c r="K5" s="9">
        <v>46.92</v>
      </c>
      <c r="L5" s="9">
        <v>262.8</v>
      </c>
      <c r="M5" s="9">
        <v>262.8</v>
      </c>
      <c r="N5" s="9">
        <v>1000</v>
      </c>
      <c r="O5" s="9">
        <v>25.25</v>
      </c>
      <c r="P5" s="9">
        <v>46.92</v>
      </c>
      <c r="Q5" s="9">
        <v>46.92</v>
      </c>
      <c r="R5" s="9">
        <v>46.92</v>
      </c>
      <c r="S5" s="9">
        <v>262.8</v>
      </c>
      <c r="T5" s="9">
        <v>262.8</v>
      </c>
      <c r="U5" s="9">
        <v>800.7</v>
      </c>
      <c r="V5" s="9">
        <v>1000</v>
      </c>
      <c r="W5" s="9">
        <v>261.68</v>
      </c>
      <c r="X5" s="9">
        <v>623.1</v>
      </c>
      <c r="Y5" s="9">
        <v>1050.7</v>
      </c>
      <c r="Z5" s="9">
        <v>250</v>
      </c>
      <c r="AA5" s="9">
        <v>1250</v>
      </c>
      <c r="AB5" s="9">
        <v>1250</v>
      </c>
      <c r="AC5" s="9">
        <v>165000</v>
      </c>
    </row>
    <row r="6" spans="1:29" x14ac:dyDescent="0.25">
      <c r="A6" s="8">
        <f t="shared" si="0"/>
        <v>5</v>
      </c>
      <c r="B6" s="8">
        <f t="shared" si="1"/>
        <v>2019</v>
      </c>
      <c r="C6" s="9">
        <v>0.64</v>
      </c>
      <c r="D6" s="9">
        <v>0.64</v>
      </c>
      <c r="E6" s="9">
        <v>0.64</v>
      </c>
      <c r="F6" s="9">
        <v>0.64</v>
      </c>
      <c r="G6" s="9">
        <v>25.25</v>
      </c>
      <c r="H6" s="9">
        <v>25.25</v>
      </c>
      <c r="I6" s="9">
        <v>46.92</v>
      </c>
      <c r="J6" s="9">
        <v>46.92</v>
      </c>
      <c r="K6" s="9">
        <v>46.92</v>
      </c>
      <c r="L6" s="9">
        <v>262.8</v>
      </c>
      <c r="M6" s="9">
        <v>262.8</v>
      </c>
      <c r="N6" s="9">
        <v>1000</v>
      </c>
      <c r="O6" s="9">
        <v>25.25</v>
      </c>
      <c r="P6" s="9">
        <v>46.92</v>
      </c>
      <c r="Q6" s="9">
        <v>46.92</v>
      </c>
      <c r="R6" s="9">
        <v>46.92</v>
      </c>
      <c r="S6" s="9">
        <v>262.8</v>
      </c>
      <c r="T6" s="9">
        <v>262.8</v>
      </c>
      <c r="U6" s="9">
        <v>800.7</v>
      </c>
      <c r="V6" s="9">
        <v>1000</v>
      </c>
      <c r="W6" s="9">
        <v>261.68</v>
      </c>
      <c r="X6" s="9">
        <v>623.1</v>
      </c>
      <c r="Y6" s="9">
        <v>1050.7</v>
      </c>
      <c r="Z6" s="9">
        <v>250</v>
      </c>
      <c r="AA6" s="9">
        <v>1250</v>
      </c>
      <c r="AB6" s="9">
        <v>1250</v>
      </c>
      <c r="AC6" s="9">
        <v>165000</v>
      </c>
    </row>
    <row r="7" spans="1:29" x14ac:dyDescent="0.25">
      <c r="A7" s="8">
        <f t="shared" si="0"/>
        <v>6</v>
      </c>
      <c r="B7" s="8">
        <f t="shared" si="1"/>
        <v>2019</v>
      </c>
      <c r="C7" s="9">
        <v>0.64</v>
      </c>
      <c r="D7" s="9">
        <v>0.64</v>
      </c>
      <c r="E7" s="9">
        <v>0.64</v>
      </c>
      <c r="F7" s="9">
        <v>0.64</v>
      </c>
      <c r="G7" s="9">
        <v>25.25</v>
      </c>
      <c r="H7" s="9">
        <v>25.25</v>
      </c>
      <c r="I7" s="9">
        <v>46.92</v>
      </c>
      <c r="J7" s="9">
        <v>46.92</v>
      </c>
      <c r="K7" s="9">
        <v>46.92</v>
      </c>
      <c r="L7" s="9">
        <v>262.8</v>
      </c>
      <c r="M7" s="9">
        <v>262.8</v>
      </c>
      <c r="N7" s="9">
        <v>1000</v>
      </c>
      <c r="O7" s="9">
        <v>25.25</v>
      </c>
      <c r="P7" s="9">
        <v>46.92</v>
      </c>
      <c r="Q7" s="9">
        <v>46.92</v>
      </c>
      <c r="R7" s="9">
        <v>46.92</v>
      </c>
      <c r="S7" s="9">
        <v>262.8</v>
      </c>
      <c r="T7" s="9">
        <v>262.8</v>
      </c>
      <c r="U7" s="9">
        <v>800.7</v>
      </c>
      <c r="V7" s="9">
        <v>1000</v>
      </c>
      <c r="W7" s="9">
        <v>261.68</v>
      </c>
      <c r="X7" s="9">
        <v>623.1</v>
      </c>
      <c r="Y7" s="9">
        <v>1050.7</v>
      </c>
      <c r="Z7" s="9">
        <v>250</v>
      </c>
      <c r="AA7" s="9">
        <v>1250</v>
      </c>
      <c r="AB7" s="9">
        <v>1250</v>
      </c>
      <c r="AC7" s="9">
        <v>165000</v>
      </c>
    </row>
    <row r="8" spans="1:29" x14ac:dyDescent="0.25">
      <c r="A8" s="8">
        <f t="shared" si="0"/>
        <v>7</v>
      </c>
      <c r="B8" s="8">
        <f t="shared" si="1"/>
        <v>2019</v>
      </c>
      <c r="C8" s="9">
        <v>0.64</v>
      </c>
      <c r="D8" s="9">
        <v>0.64</v>
      </c>
      <c r="E8" s="9">
        <v>0.64</v>
      </c>
      <c r="F8" s="9">
        <v>0.64</v>
      </c>
      <c r="G8" s="9">
        <v>25.25</v>
      </c>
      <c r="H8" s="9">
        <v>25.25</v>
      </c>
      <c r="I8" s="9">
        <v>46.92</v>
      </c>
      <c r="J8" s="9">
        <v>46.92</v>
      </c>
      <c r="K8" s="9">
        <v>46.92</v>
      </c>
      <c r="L8" s="9">
        <v>262.8</v>
      </c>
      <c r="M8" s="9">
        <v>262.8</v>
      </c>
      <c r="N8" s="9">
        <v>1000</v>
      </c>
      <c r="O8" s="9">
        <v>25.25</v>
      </c>
      <c r="P8" s="9">
        <v>46.92</v>
      </c>
      <c r="Q8" s="9">
        <v>46.92</v>
      </c>
      <c r="R8" s="9">
        <v>46.92</v>
      </c>
      <c r="S8" s="9">
        <v>262.8</v>
      </c>
      <c r="T8" s="9">
        <v>262.8</v>
      </c>
      <c r="U8" s="9">
        <v>800.7</v>
      </c>
      <c r="V8" s="9">
        <v>1000</v>
      </c>
      <c r="W8" s="9">
        <v>261.68</v>
      </c>
      <c r="X8" s="9">
        <v>623.1</v>
      </c>
      <c r="Y8" s="9">
        <v>1050.7</v>
      </c>
      <c r="Z8" s="9">
        <v>250</v>
      </c>
      <c r="AA8" s="9">
        <v>1250</v>
      </c>
      <c r="AB8" s="9">
        <v>1250</v>
      </c>
      <c r="AC8" s="9">
        <v>165000</v>
      </c>
    </row>
    <row r="9" spans="1:29" x14ac:dyDescent="0.25">
      <c r="A9" s="8">
        <f t="shared" si="0"/>
        <v>8</v>
      </c>
      <c r="B9" s="8">
        <f t="shared" si="1"/>
        <v>2019</v>
      </c>
      <c r="C9" s="9">
        <v>0.64</v>
      </c>
      <c r="D9" s="9">
        <v>0.64</v>
      </c>
      <c r="E9" s="9">
        <v>0.64</v>
      </c>
      <c r="F9" s="9">
        <v>0.64</v>
      </c>
      <c r="G9" s="9">
        <v>25.25</v>
      </c>
      <c r="H9" s="9">
        <v>25.25</v>
      </c>
      <c r="I9" s="9">
        <v>46.92</v>
      </c>
      <c r="J9" s="9">
        <v>46.92</v>
      </c>
      <c r="K9" s="9">
        <v>46.92</v>
      </c>
      <c r="L9" s="9">
        <v>262.8</v>
      </c>
      <c r="M9" s="9">
        <v>262.8</v>
      </c>
      <c r="N9" s="9">
        <v>1000</v>
      </c>
      <c r="O9" s="9">
        <v>25.25</v>
      </c>
      <c r="P9" s="9">
        <v>46.92</v>
      </c>
      <c r="Q9" s="9">
        <v>46.92</v>
      </c>
      <c r="R9" s="9">
        <v>46.92</v>
      </c>
      <c r="S9" s="9">
        <v>262.8</v>
      </c>
      <c r="T9" s="9">
        <v>262.8</v>
      </c>
      <c r="U9" s="9">
        <v>800.7</v>
      </c>
      <c r="V9" s="9">
        <v>1000</v>
      </c>
      <c r="W9" s="9">
        <v>261.68</v>
      </c>
      <c r="X9" s="9">
        <v>623.1</v>
      </c>
      <c r="Y9" s="9">
        <v>1050.7</v>
      </c>
      <c r="Z9" s="9">
        <v>250</v>
      </c>
      <c r="AA9" s="9">
        <v>1250</v>
      </c>
      <c r="AB9" s="9">
        <v>1250</v>
      </c>
      <c r="AC9" s="9">
        <v>165000</v>
      </c>
    </row>
    <row r="10" spans="1:29" x14ac:dyDescent="0.25">
      <c r="A10" s="8">
        <f t="shared" si="0"/>
        <v>9</v>
      </c>
      <c r="B10" s="8">
        <f t="shared" si="1"/>
        <v>2019</v>
      </c>
      <c r="C10" s="9">
        <v>0.64</v>
      </c>
      <c r="D10" s="9">
        <v>0.64</v>
      </c>
      <c r="E10" s="9">
        <v>0.64</v>
      </c>
      <c r="F10" s="9">
        <v>0.64</v>
      </c>
      <c r="G10" s="9">
        <v>25.25</v>
      </c>
      <c r="H10" s="9">
        <v>25.25</v>
      </c>
      <c r="I10" s="9">
        <v>46.92</v>
      </c>
      <c r="J10" s="9">
        <v>46.92</v>
      </c>
      <c r="K10" s="9">
        <v>46.92</v>
      </c>
      <c r="L10" s="9">
        <v>262.8</v>
      </c>
      <c r="M10" s="9">
        <v>262.8</v>
      </c>
      <c r="N10" s="9">
        <v>1000</v>
      </c>
      <c r="O10" s="9">
        <v>25.25</v>
      </c>
      <c r="P10" s="9">
        <v>46.92</v>
      </c>
      <c r="Q10" s="9">
        <v>46.92</v>
      </c>
      <c r="R10" s="9">
        <v>46.92</v>
      </c>
      <c r="S10" s="9">
        <v>262.8</v>
      </c>
      <c r="T10" s="9">
        <v>262.8</v>
      </c>
      <c r="U10" s="9">
        <v>800.7</v>
      </c>
      <c r="V10" s="9">
        <v>1000</v>
      </c>
      <c r="W10" s="9">
        <v>261.68</v>
      </c>
      <c r="X10" s="9">
        <v>623.1</v>
      </c>
      <c r="Y10" s="9">
        <v>1050.7</v>
      </c>
      <c r="Z10" s="9">
        <v>250</v>
      </c>
      <c r="AA10" s="9">
        <v>1250</v>
      </c>
      <c r="AB10" s="9">
        <v>1250</v>
      </c>
      <c r="AC10" s="9">
        <v>165000</v>
      </c>
    </row>
    <row r="11" spans="1:29" x14ac:dyDescent="0.25">
      <c r="A11" s="8">
        <f t="shared" si="0"/>
        <v>10</v>
      </c>
      <c r="B11" s="8">
        <f t="shared" si="1"/>
        <v>2019</v>
      </c>
      <c r="C11" s="9">
        <v>0.64</v>
      </c>
      <c r="D11" s="9">
        <v>0.64</v>
      </c>
      <c r="E11" s="9">
        <v>0.64</v>
      </c>
      <c r="F11" s="9">
        <v>0.64</v>
      </c>
      <c r="G11" s="9">
        <v>25.25</v>
      </c>
      <c r="H11" s="9">
        <v>25.25</v>
      </c>
      <c r="I11" s="9">
        <v>46.92</v>
      </c>
      <c r="J11" s="9">
        <v>46.92</v>
      </c>
      <c r="K11" s="9">
        <v>46.92</v>
      </c>
      <c r="L11" s="9">
        <v>262.8</v>
      </c>
      <c r="M11" s="9">
        <v>262.8</v>
      </c>
      <c r="N11" s="9">
        <v>1000</v>
      </c>
      <c r="O11" s="9">
        <v>25.25</v>
      </c>
      <c r="P11" s="9">
        <v>46.92</v>
      </c>
      <c r="Q11" s="9">
        <v>46.92</v>
      </c>
      <c r="R11" s="9">
        <v>46.92</v>
      </c>
      <c r="S11" s="9">
        <v>262.8</v>
      </c>
      <c r="T11" s="9">
        <v>262.8</v>
      </c>
      <c r="U11" s="9">
        <v>800.7</v>
      </c>
      <c r="V11" s="9">
        <v>1000</v>
      </c>
      <c r="W11" s="9">
        <v>261.68</v>
      </c>
      <c r="X11" s="9">
        <v>623.1</v>
      </c>
      <c r="Y11" s="9">
        <v>1050.7</v>
      </c>
      <c r="Z11" s="9">
        <v>250</v>
      </c>
      <c r="AA11" s="9">
        <v>1250</v>
      </c>
      <c r="AB11" s="9">
        <v>1250</v>
      </c>
      <c r="AC11" s="9">
        <v>165000</v>
      </c>
    </row>
    <row r="12" spans="1:29" x14ac:dyDescent="0.25">
      <c r="A12" s="8">
        <f t="shared" si="0"/>
        <v>11</v>
      </c>
      <c r="B12" s="8">
        <f t="shared" si="1"/>
        <v>2019</v>
      </c>
      <c r="C12" s="9">
        <v>0.64</v>
      </c>
      <c r="D12" s="9">
        <v>0.64</v>
      </c>
      <c r="E12" s="9">
        <v>0.64</v>
      </c>
      <c r="F12" s="9">
        <v>0.64</v>
      </c>
      <c r="G12" s="9">
        <v>25.25</v>
      </c>
      <c r="H12" s="9">
        <v>25.25</v>
      </c>
      <c r="I12" s="9">
        <v>46.92</v>
      </c>
      <c r="J12" s="9">
        <v>46.92</v>
      </c>
      <c r="K12" s="9">
        <v>46.92</v>
      </c>
      <c r="L12" s="9">
        <v>262.8</v>
      </c>
      <c r="M12" s="9">
        <v>262.8</v>
      </c>
      <c r="N12" s="9">
        <v>1000</v>
      </c>
      <c r="O12" s="9">
        <v>25.25</v>
      </c>
      <c r="P12" s="9">
        <v>46.92</v>
      </c>
      <c r="Q12" s="9">
        <v>46.92</v>
      </c>
      <c r="R12" s="9">
        <v>46.92</v>
      </c>
      <c r="S12" s="9">
        <v>262.8</v>
      </c>
      <c r="T12" s="9">
        <v>262.8</v>
      </c>
      <c r="U12" s="9">
        <v>800.7</v>
      </c>
      <c r="V12" s="9">
        <v>1000</v>
      </c>
      <c r="W12" s="9">
        <v>261.68</v>
      </c>
      <c r="X12" s="9">
        <v>623.1</v>
      </c>
      <c r="Y12" s="9">
        <v>1050.7</v>
      </c>
      <c r="Z12" s="9">
        <v>250</v>
      </c>
      <c r="AA12" s="9">
        <v>1250</v>
      </c>
      <c r="AB12" s="9">
        <v>1250</v>
      </c>
      <c r="AC12" s="9">
        <v>165000</v>
      </c>
    </row>
    <row r="13" spans="1:29" x14ac:dyDescent="0.25">
      <c r="A13" s="8">
        <f t="shared" si="0"/>
        <v>12</v>
      </c>
      <c r="B13" s="8">
        <f t="shared" si="1"/>
        <v>2019</v>
      </c>
      <c r="C13" s="9">
        <v>0.64</v>
      </c>
      <c r="D13" s="9">
        <v>0.64</v>
      </c>
      <c r="E13" s="9">
        <v>0.64</v>
      </c>
      <c r="F13" s="9">
        <v>0.64</v>
      </c>
      <c r="G13" s="9">
        <v>25.25</v>
      </c>
      <c r="H13" s="9">
        <v>25.25</v>
      </c>
      <c r="I13" s="9">
        <v>46.92</v>
      </c>
      <c r="J13" s="9">
        <v>46.92</v>
      </c>
      <c r="K13" s="9">
        <v>46.92</v>
      </c>
      <c r="L13" s="9">
        <v>262.8</v>
      </c>
      <c r="M13" s="9">
        <v>262.8</v>
      </c>
      <c r="N13" s="9">
        <v>1000</v>
      </c>
      <c r="O13" s="9">
        <v>25.25</v>
      </c>
      <c r="P13" s="9">
        <v>46.92</v>
      </c>
      <c r="Q13" s="9">
        <v>46.92</v>
      </c>
      <c r="R13" s="9">
        <v>46.92</v>
      </c>
      <c r="S13" s="9">
        <v>262.8</v>
      </c>
      <c r="T13" s="9">
        <v>262.8</v>
      </c>
      <c r="U13" s="9">
        <v>800.7</v>
      </c>
      <c r="V13" s="9">
        <v>1000</v>
      </c>
      <c r="W13" s="9">
        <v>261.68</v>
      </c>
      <c r="X13" s="9">
        <v>623.1</v>
      </c>
      <c r="Y13" s="9">
        <v>1050.7</v>
      </c>
      <c r="Z13" s="9">
        <v>250</v>
      </c>
      <c r="AA13" s="9">
        <v>1250</v>
      </c>
      <c r="AB13" s="9">
        <v>1250</v>
      </c>
      <c r="AC13" s="9">
        <v>165000</v>
      </c>
    </row>
    <row r="14" spans="1:29" x14ac:dyDescent="0.25">
      <c r="A14" s="8">
        <f t="shared" si="0"/>
        <v>1</v>
      </c>
      <c r="B14" s="8">
        <f t="shared" si="1"/>
        <v>2020</v>
      </c>
      <c r="C14" s="9">
        <v>0.64</v>
      </c>
      <c r="D14" s="9">
        <v>0.64</v>
      </c>
      <c r="E14" s="9">
        <v>0.64</v>
      </c>
      <c r="F14" s="9">
        <v>0.64</v>
      </c>
      <c r="G14" s="9">
        <v>25.25</v>
      </c>
      <c r="H14" s="9">
        <v>25.25</v>
      </c>
      <c r="I14" s="9">
        <v>46.92</v>
      </c>
      <c r="J14" s="9">
        <v>46.92</v>
      </c>
      <c r="K14" s="9">
        <v>46.92</v>
      </c>
      <c r="L14" s="9">
        <v>262.8</v>
      </c>
      <c r="M14" s="9">
        <v>262.8</v>
      </c>
      <c r="N14" s="9">
        <v>1000</v>
      </c>
      <c r="O14" s="9">
        <v>25.25</v>
      </c>
      <c r="P14" s="9">
        <v>46.92</v>
      </c>
      <c r="Q14" s="9">
        <v>46.92</v>
      </c>
      <c r="R14" s="9">
        <v>46.92</v>
      </c>
      <c r="S14" s="9">
        <v>262.8</v>
      </c>
      <c r="T14" s="9">
        <v>262.8</v>
      </c>
      <c r="U14" s="9">
        <v>800.7</v>
      </c>
      <c r="V14" s="9">
        <v>1000</v>
      </c>
      <c r="W14" s="9">
        <v>261.68</v>
      </c>
      <c r="X14" s="9">
        <v>623.1</v>
      </c>
      <c r="Y14" s="9">
        <v>1050.7</v>
      </c>
      <c r="Z14" s="9">
        <v>250</v>
      </c>
      <c r="AA14" s="9">
        <v>1250</v>
      </c>
      <c r="AB14" s="9">
        <v>1250</v>
      </c>
      <c r="AC14" s="9">
        <v>165000</v>
      </c>
    </row>
    <row r="15" spans="1:29" x14ac:dyDescent="0.25">
      <c r="A15" s="8">
        <f t="shared" si="0"/>
        <v>2</v>
      </c>
      <c r="B15" s="8">
        <f t="shared" si="1"/>
        <v>2020</v>
      </c>
      <c r="C15" s="9">
        <v>0.64</v>
      </c>
      <c r="D15" s="9">
        <v>0.64</v>
      </c>
      <c r="E15" s="9">
        <v>0.64</v>
      </c>
      <c r="F15" s="9">
        <v>0.64</v>
      </c>
      <c r="G15" s="9">
        <v>25.25</v>
      </c>
      <c r="H15" s="9">
        <v>25.25</v>
      </c>
      <c r="I15" s="9">
        <v>46.92</v>
      </c>
      <c r="J15" s="9">
        <v>46.92</v>
      </c>
      <c r="K15" s="9">
        <v>46.92</v>
      </c>
      <c r="L15" s="9">
        <v>262.8</v>
      </c>
      <c r="M15" s="9">
        <v>262.8</v>
      </c>
      <c r="N15" s="9">
        <v>1000</v>
      </c>
      <c r="O15" s="9">
        <v>25.25</v>
      </c>
      <c r="P15" s="9">
        <v>46.92</v>
      </c>
      <c r="Q15" s="9">
        <v>46.92</v>
      </c>
      <c r="R15" s="9">
        <v>46.92</v>
      </c>
      <c r="S15" s="9">
        <v>262.8</v>
      </c>
      <c r="T15" s="9">
        <v>262.8</v>
      </c>
      <c r="U15" s="9">
        <v>800.7</v>
      </c>
      <c r="V15" s="9">
        <v>1000</v>
      </c>
      <c r="W15" s="9">
        <v>261.68</v>
      </c>
      <c r="X15" s="9">
        <v>623.1</v>
      </c>
      <c r="Y15" s="9">
        <v>1050.7</v>
      </c>
      <c r="Z15" s="9">
        <v>250</v>
      </c>
      <c r="AA15" s="9">
        <v>1250</v>
      </c>
      <c r="AB15" s="9">
        <v>1250</v>
      </c>
      <c r="AC15" s="9">
        <v>165000</v>
      </c>
    </row>
    <row r="16" spans="1:29" x14ac:dyDescent="0.25">
      <c r="A16" s="8">
        <f t="shared" si="0"/>
        <v>3</v>
      </c>
      <c r="B16" s="8">
        <f t="shared" si="1"/>
        <v>2020</v>
      </c>
      <c r="C16" s="9">
        <v>0.64</v>
      </c>
      <c r="D16" s="9">
        <v>0.64</v>
      </c>
      <c r="E16" s="9">
        <v>0.64</v>
      </c>
      <c r="F16" s="9">
        <v>0.64</v>
      </c>
      <c r="G16" s="9">
        <v>25.25</v>
      </c>
      <c r="H16" s="9">
        <v>25.25</v>
      </c>
      <c r="I16" s="9">
        <v>46.92</v>
      </c>
      <c r="J16" s="9">
        <v>46.92</v>
      </c>
      <c r="K16" s="9">
        <v>46.92</v>
      </c>
      <c r="L16" s="9">
        <v>262.8</v>
      </c>
      <c r="M16" s="9">
        <v>262.8</v>
      </c>
      <c r="N16" s="9">
        <v>1000</v>
      </c>
      <c r="O16" s="9">
        <v>25.25</v>
      </c>
      <c r="P16" s="9">
        <v>46.92</v>
      </c>
      <c r="Q16" s="9">
        <v>46.92</v>
      </c>
      <c r="R16" s="9">
        <v>46.92</v>
      </c>
      <c r="S16" s="9">
        <v>262.8</v>
      </c>
      <c r="T16" s="9">
        <v>262.8</v>
      </c>
      <c r="U16" s="9">
        <v>800.7</v>
      </c>
      <c r="V16" s="9">
        <v>1000</v>
      </c>
      <c r="W16" s="9">
        <v>261.68</v>
      </c>
      <c r="X16" s="9">
        <v>623.1</v>
      </c>
      <c r="Y16" s="9">
        <v>1050.7</v>
      </c>
      <c r="Z16" s="9">
        <v>250</v>
      </c>
      <c r="AA16" s="9">
        <v>1250</v>
      </c>
      <c r="AB16" s="9">
        <v>1250</v>
      </c>
      <c r="AC16" s="9">
        <v>165000</v>
      </c>
    </row>
    <row r="17" spans="1:29" x14ac:dyDescent="0.25">
      <c r="A17" s="8">
        <f t="shared" si="0"/>
        <v>4</v>
      </c>
      <c r="B17" s="8">
        <f t="shared" si="1"/>
        <v>2020</v>
      </c>
      <c r="C17" s="9">
        <v>0.64</v>
      </c>
      <c r="D17" s="9">
        <v>0.64</v>
      </c>
      <c r="E17" s="9">
        <v>0.64</v>
      </c>
      <c r="F17" s="9">
        <v>0.64</v>
      </c>
      <c r="G17" s="9">
        <v>25.25</v>
      </c>
      <c r="H17" s="9">
        <v>25.25</v>
      </c>
      <c r="I17" s="9">
        <v>46.92</v>
      </c>
      <c r="J17" s="9">
        <v>46.92</v>
      </c>
      <c r="K17" s="9">
        <v>46.92</v>
      </c>
      <c r="L17" s="9">
        <v>262.8</v>
      </c>
      <c r="M17" s="9">
        <v>262.8</v>
      </c>
      <c r="N17" s="9">
        <v>1000</v>
      </c>
      <c r="O17" s="9">
        <v>25.25</v>
      </c>
      <c r="P17" s="9">
        <v>46.92</v>
      </c>
      <c r="Q17" s="9">
        <v>46.92</v>
      </c>
      <c r="R17" s="9">
        <v>46.92</v>
      </c>
      <c r="S17" s="9">
        <v>262.8</v>
      </c>
      <c r="T17" s="9">
        <v>262.8</v>
      </c>
      <c r="U17" s="9">
        <v>800.7</v>
      </c>
      <c r="V17" s="9">
        <v>1000</v>
      </c>
      <c r="W17" s="9">
        <v>261.68</v>
      </c>
      <c r="X17" s="9">
        <v>623.1</v>
      </c>
      <c r="Y17" s="9">
        <v>1050.7</v>
      </c>
      <c r="Z17" s="9">
        <v>250</v>
      </c>
      <c r="AA17" s="9">
        <v>1250</v>
      </c>
      <c r="AB17" s="9">
        <v>1250</v>
      </c>
      <c r="AC17" s="9">
        <v>165000</v>
      </c>
    </row>
    <row r="18" spans="1:29" x14ac:dyDescent="0.25">
      <c r="A18" s="8">
        <f t="shared" si="0"/>
        <v>5</v>
      </c>
      <c r="B18" s="8">
        <f t="shared" si="1"/>
        <v>2020</v>
      </c>
      <c r="C18" s="9">
        <v>0.64</v>
      </c>
      <c r="D18" s="9">
        <v>0.64</v>
      </c>
      <c r="E18" s="9">
        <v>0.64</v>
      </c>
      <c r="F18" s="9">
        <v>0.64</v>
      </c>
      <c r="G18" s="9">
        <v>25.25</v>
      </c>
      <c r="H18" s="9">
        <v>25.25</v>
      </c>
      <c r="I18" s="9">
        <v>46.92</v>
      </c>
      <c r="J18" s="9">
        <v>46.92</v>
      </c>
      <c r="K18" s="9">
        <v>46.92</v>
      </c>
      <c r="L18" s="9">
        <v>262.8</v>
      </c>
      <c r="M18" s="9">
        <v>262.8</v>
      </c>
      <c r="N18" s="9">
        <v>1000</v>
      </c>
      <c r="O18" s="9">
        <v>25.25</v>
      </c>
      <c r="P18" s="9">
        <v>46.92</v>
      </c>
      <c r="Q18" s="9">
        <v>46.92</v>
      </c>
      <c r="R18" s="9">
        <v>46.92</v>
      </c>
      <c r="S18" s="9">
        <v>262.8</v>
      </c>
      <c r="T18" s="9">
        <v>262.8</v>
      </c>
      <c r="U18" s="9">
        <v>800.7</v>
      </c>
      <c r="V18" s="9">
        <v>1000</v>
      </c>
      <c r="W18" s="9">
        <v>261.68</v>
      </c>
      <c r="X18" s="9">
        <v>623.1</v>
      </c>
      <c r="Y18" s="9">
        <v>1050.7</v>
      </c>
      <c r="Z18" s="9">
        <v>250</v>
      </c>
      <c r="AA18" s="9">
        <v>1250</v>
      </c>
      <c r="AB18" s="9">
        <v>1250</v>
      </c>
      <c r="AC18" s="9">
        <v>165000</v>
      </c>
    </row>
    <row r="19" spans="1:29" x14ac:dyDescent="0.25">
      <c r="A19" s="8">
        <f t="shared" si="0"/>
        <v>6</v>
      </c>
      <c r="B19" s="8">
        <f t="shared" si="1"/>
        <v>2020</v>
      </c>
      <c r="C19" s="9">
        <v>0.64</v>
      </c>
      <c r="D19" s="9">
        <v>0.64</v>
      </c>
      <c r="E19" s="9">
        <v>0.64</v>
      </c>
      <c r="F19" s="9">
        <v>0.64</v>
      </c>
      <c r="G19" s="9">
        <v>25.25</v>
      </c>
      <c r="H19" s="9">
        <v>25.25</v>
      </c>
      <c r="I19" s="9">
        <v>46.92</v>
      </c>
      <c r="J19" s="9">
        <v>46.92</v>
      </c>
      <c r="K19" s="9">
        <v>46.92</v>
      </c>
      <c r="L19" s="9">
        <v>262.8</v>
      </c>
      <c r="M19" s="9">
        <v>262.8</v>
      </c>
      <c r="N19" s="9">
        <v>1000</v>
      </c>
      <c r="O19" s="9">
        <v>25.25</v>
      </c>
      <c r="P19" s="9">
        <v>46.92</v>
      </c>
      <c r="Q19" s="9">
        <v>46.92</v>
      </c>
      <c r="R19" s="9">
        <v>46.92</v>
      </c>
      <c r="S19" s="9">
        <v>262.8</v>
      </c>
      <c r="T19" s="9">
        <v>262.8</v>
      </c>
      <c r="U19" s="9">
        <v>800.7</v>
      </c>
      <c r="V19" s="9">
        <v>1000</v>
      </c>
      <c r="W19" s="9">
        <v>261.68</v>
      </c>
      <c r="X19" s="9">
        <v>623.1</v>
      </c>
      <c r="Y19" s="9">
        <v>1050.7</v>
      </c>
      <c r="Z19" s="9">
        <v>250</v>
      </c>
      <c r="AA19" s="9">
        <v>1250</v>
      </c>
      <c r="AB19" s="9">
        <v>1250</v>
      </c>
      <c r="AC19" s="9">
        <v>165000</v>
      </c>
    </row>
    <row r="20" spans="1:29" x14ac:dyDescent="0.25">
      <c r="A20" s="8">
        <f t="shared" si="0"/>
        <v>7</v>
      </c>
      <c r="B20" s="8">
        <f t="shared" si="1"/>
        <v>2020</v>
      </c>
      <c r="C20" s="9">
        <v>0.64</v>
      </c>
      <c r="D20" s="9">
        <v>0.64</v>
      </c>
      <c r="E20" s="9">
        <v>0.64</v>
      </c>
      <c r="F20" s="9">
        <v>0.64</v>
      </c>
      <c r="G20" s="9">
        <v>25.25</v>
      </c>
      <c r="H20" s="9">
        <v>25.25</v>
      </c>
      <c r="I20" s="9">
        <v>46.92</v>
      </c>
      <c r="J20" s="9">
        <v>46.92</v>
      </c>
      <c r="K20" s="9">
        <v>46.92</v>
      </c>
      <c r="L20" s="9">
        <v>262.8</v>
      </c>
      <c r="M20" s="9">
        <v>262.8</v>
      </c>
      <c r="N20" s="9">
        <v>1000</v>
      </c>
      <c r="O20" s="9">
        <v>25.25</v>
      </c>
      <c r="P20" s="9">
        <v>46.92</v>
      </c>
      <c r="Q20" s="9">
        <v>46.92</v>
      </c>
      <c r="R20" s="9">
        <v>46.92</v>
      </c>
      <c r="S20" s="9">
        <v>262.8</v>
      </c>
      <c r="T20" s="9">
        <v>262.8</v>
      </c>
      <c r="U20" s="9">
        <v>800.7</v>
      </c>
      <c r="V20" s="9">
        <v>1000</v>
      </c>
      <c r="W20" s="9">
        <v>261.68</v>
      </c>
      <c r="X20" s="9">
        <v>623.1</v>
      </c>
      <c r="Y20" s="9">
        <v>1050.7</v>
      </c>
      <c r="Z20" s="9">
        <v>250</v>
      </c>
      <c r="AA20" s="9">
        <v>1250</v>
      </c>
      <c r="AB20" s="9">
        <v>1250</v>
      </c>
      <c r="AC20" s="9">
        <v>165000</v>
      </c>
    </row>
    <row r="21" spans="1:29" x14ac:dyDescent="0.25">
      <c r="A21" s="8">
        <f t="shared" si="0"/>
        <v>8</v>
      </c>
      <c r="B21" s="8">
        <f t="shared" si="1"/>
        <v>2020</v>
      </c>
      <c r="C21" s="9">
        <v>0.64</v>
      </c>
      <c r="D21" s="9">
        <v>0.64</v>
      </c>
      <c r="E21" s="9">
        <v>0.64</v>
      </c>
      <c r="F21" s="9">
        <v>0.64</v>
      </c>
      <c r="G21" s="9">
        <v>25.25</v>
      </c>
      <c r="H21" s="9">
        <v>25.25</v>
      </c>
      <c r="I21" s="9">
        <v>46.92</v>
      </c>
      <c r="J21" s="9">
        <v>46.92</v>
      </c>
      <c r="K21" s="9">
        <v>46.92</v>
      </c>
      <c r="L21" s="9">
        <v>262.8</v>
      </c>
      <c r="M21" s="9">
        <v>262.8</v>
      </c>
      <c r="N21" s="9">
        <v>1000</v>
      </c>
      <c r="O21" s="9">
        <v>25.25</v>
      </c>
      <c r="P21" s="9">
        <v>46.92</v>
      </c>
      <c r="Q21" s="9">
        <v>46.92</v>
      </c>
      <c r="R21" s="9">
        <v>46.92</v>
      </c>
      <c r="S21" s="9">
        <v>262.8</v>
      </c>
      <c r="T21" s="9">
        <v>262.8</v>
      </c>
      <c r="U21" s="9">
        <v>800.7</v>
      </c>
      <c r="V21" s="9">
        <v>1000</v>
      </c>
      <c r="W21" s="9">
        <v>261.68</v>
      </c>
      <c r="X21" s="9">
        <v>623.1</v>
      </c>
      <c r="Y21" s="9">
        <v>1050.7</v>
      </c>
      <c r="Z21" s="9">
        <v>250</v>
      </c>
      <c r="AA21" s="9">
        <v>1250</v>
      </c>
      <c r="AB21" s="9">
        <v>1250</v>
      </c>
      <c r="AC21" s="9">
        <v>165000</v>
      </c>
    </row>
    <row r="22" spans="1:29" x14ac:dyDescent="0.25">
      <c r="A22" s="8">
        <f t="shared" si="0"/>
        <v>9</v>
      </c>
      <c r="B22" s="8">
        <f t="shared" si="1"/>
        <v>2020</v>
      </c>
      <c r="C22" s="9">
        <v>0.64</v>
      </c>
      <c r="D22" s="9">
        <v>0.64</v>
      </c>
      <c r="E22" s="9">
        <v>0.64</v>
      </c>
      <c r="F22" s="9">
        <v>0.64</v>
      </c>
      <c r="G22" s="9">
        <v>25.25</v>
      </c>
      <c r="H22" s="9">
        <v>25.25</v>
      </c>
      <c r="I22" s="9">
        <v>46.92</v>
      </c>
      <c r="J22" s="9">
        <v>46.92</v>
      </c>
      <c r="K22" s="9">
        <v>46.92</v>
      </c>
      <c r="L22" s="9">
        <v>262.8</v>
      </c>
      <c r="M22" s="9">
        <v>262.8</v>
      </c>
      <c r="N22" s="9">
        <v>1000</v>
      </c>
      <c r="O22" s="9">
        <v>25.25</v>
      </c>
      <c r="P22" s="9">
        <v>46.92</v>
      </c>
      <c r="Q22" s="9">
        <v>46.92</v>
      </c>
      <c r="R22" s="9">
        <v>46.92</v>
      </c>
      <c r="S22" s="9">
        <v>262.8</v>
      </c>
      <c r="T22" s="9">
        <v>262.8</v>
      </c>
      <c r="U22" s="9">
        <v>800.7</v>
      </c>
      <c r="V22" s="9">
        <v>1000</v>
      </c>
      <c r="W22" s="9">
        <v>261.68</v>
      </c>
      <c r="X22" s="9">
        <v>623.1</v>
      </c>
      <c r="Y22" s="9">
        <v>1050.7</v>
      </c>
      <c r="Z22" s="9">
        <v>250</v>
      </c>
      <c r="AA22" s="9">
        <v>1250</v>
      </c>
      <c r="AB22" s="9">
        <v>1250</v>
      </c>
      <c r="AC22" s="9">
        <v>165000</v>
      </c>
    </row>
    <row r="23" spans="1:29" x14ac:dyDescent="0.25">
      <c r="A23" s="8">
        <f t="shared" si="0"/>
        <v>10</v>
      </c>
      <c r="B23" s="8">
        <f t="shared" si="1"/>
        <v>2020</v>
      </c>
      <c r="C23" s="9">
        <v>0.64</v>
      </c>
      <c r="D23" s="9">
        <v>0.64</v>
      </c>
      <c r="E23" s="9">
        <v>0.64</v>
      </c>
      <c r="F23" s="9">
        <v>0.64</v>
      </c>
      <c r="G23" s="9">
        <v>25.25</v>
      </c>
      <c r="H23" s="9">
        <v>25.25</v>
      </c>
      <c r="I23" s="9">
        <v>46.92</v>
      </c>
      <c r="J23" s="9">
        <v>46.92</v>
      </c>
      <c r="K23" s="9">
        <v>46.92</v>
      </c>
      <c r="L23" s="9">
        <v>262.8</v>
      </c>
      <c r="M23" s="9">
        <v>262.8</v>
      </c>
      <c r="N23" s="9">
        <v>1000</v>
      </c>
      <c r="O23" s="9">
        <v>25.25</v>
      </c>
      <c r="P23" s="9">
        <v>46.92</v>
      </c>
      <c r="Q23" s="9">
        <v>46.92</v>
      </c>
      <c r="R23" s="9">
        <v>46.92</v>
      </c>
      <c r="S23" s="9">
        <v>262.8</v>
      </c>
      <c r="T23" s="9">
        <v>262.8</v>
      </c>
      <c r="U23" s="9">
        <v>800.7</v>
      </c>
      <c r="V23" s="9">
        <v>1000</v>
      </c>
      <c r="W23" s="9">
        <v>261.68</v>
      </c>
      <c r="X23" s="9">
        <v>623.1</v>
      </c>
      <c r="Y23" s="9">
        <v>1050.7</v>
      </c>
      <c r="Z23" s="9">
        <v>250</v>
      </c>
      <c r="AA23" s="9">
        <v>1250</v>
      </c>
      <c r="AB23" s="9">
        <v>1250</v>
      </c>
      <c r="AC23" s="9">
        <v>165000</v>
      </c>
    </row>
    <row r="24" spans="1:29" x14ac:dyDescent="0.25">
      <c r="A24" s="8">
        <f t="shared" si="0"/>
        <v>11</v>
      </c>
      <c r="B24" s="8">
        <f t="shared" si="1"/>
        <v>2020</v>
      </c>
      <c r="C24" s="9">
        <v>0.64</v>
      </c>
      <c r="D24" s="9">
        <v>0.64</v>
      </c>
      <c r="E24" s="9">
        <v>0.64</v>
      </c>
      <c r="F24" s="9">
        <v>0.64</v>
      </c>
      <c r="G24" s="9">
        <v>25.25</v>
      </c>
      <c r="H24" s="9">
        <v>25.25</v>
      </c>
      <c r="I24" s="9">
        <v>46.92</v>
      </c>
      <c r="J24" s="9">
        <v>46.92</v>
      </c>
      <c r="K24" s="9">
        <v>46.92</v>
      </c>
      <c r="L24" s="9">
        <v>262.8</v>
      </c>
      <c r="M24" s="9">
        <v>262.8</v>
      </c>
      <c r="N24" s="9">
        <v>1000</v>
      </c>
      <c r="O24" s="9">
        <v>25.25</v>
      </c>
      <c r="P24" s="9">
        <v>46.92</v>
      </c>
      <c r="Q24" s="9">
        <v>46.92</v>
      </c>
      <c r="R24" s="9">
        <v>46.92</v>
      </c>
      <c r="S24" s="9">
        <v>262.8</v>
      </c>
      <c r="T24" s="9">
        <v>262.8</v>
      </c>
      <c r="U24" s="9">
        <v>800.7</v>
      </c>
      <c r="V24" s="9">
        <v>1000</v>
      </c>
      <c r="W24" s="9">
        <v>261.68</v>
      </c>
      <c r="X24" s="9">
        <v>623.1</v>
      </c>
      <c r="Y24" s="9">
        <v>1050.7</v>
      </c>
      <c r="Z24" s="9">
        <v>250</v>
      </c>
      <c r="AA24" s="9">
        <v>1250</v>
      </c>
      <c r="AB24" s="9">
        <v>1250</v>
      </c>
      <c r="AC24" s="9">
        <v>165000</v>
      </c>
    </row>
    <row r="25" spans="1:29" x14ac:dyDescent="0.25">
      <c r="A25" s="8">
        <f t="shared" si="0"/>
        <v>12</v>
      </c>
      <c r="B25" s="8">
        <f t="shared" si="1"/>
        <v>2020</v>
      </c>
      <c r="C25" s="9">
        <v>0.64</v>
      </c>
      <c r="D25" s="9">
        <v>0.64</v>
      </c>
      <c r="E25" s="9">
        <v>0.64</v>
      </c>
      <c r="F25" s="9">
        <v>0.64</v>
      </c>
      <c r="G25" s="9">
        <v>25.25</v>
      </c>
      <c r="H25" s="9">
        <v>25.25</v>
      </c>
      <c r="I25" s="9">
        <v>46.92</v>
      </c>
      <c r="J25" s="9">
        <v>46.92</v>
      </c>
      <c r="K25" s="9">
        <v>46.92</v>
      </c>
      <c r="L25" s="9">
        <v>262.8</v>
      </c>
      <c r="M25" s="9">
        <v>262.8</v>
      </c>
      <c r="N25" s="9">
        <v>1000</v>
      </c>
      <c r="O25" s="9">
        <v>25.25</v>
      </c>
      <c r="P25" s="9">
        <v>46.92</v>
      </c>
      <c r="Q25" s="9">
        <v>46.92</v>
      </c>
      <c r="R25" s="9">
        <v>46.92</v>
      </c>
      <c r="S25" s="9">
        <v>262.8</v>
      </c>
      <c r="T25" s="9">
        <v>262.8</v>
      </c>
      <c r="U25" s="9">
        <v>800.7</v>
      </c>
      <c r="V25" s="9">
        <v>1000</v>
      </c>
      <c r="W25" s="9">
        <v>261.68</v>
      </c>
      <c r="X25" s="9">
        <v>623.1</v>
      </c>
      <c r="Y25" s="9">
        <v>1050.7</v>
      </c>
      <c r="Z25" s="9">
        <v>250</v>
      </c>
      <c r="AA25" s="9">
        <v>1250</v>
      </c>
      <c r="AB25" s="9">
        <v>1250</v>
      </c>
      <c r="AC25" s="9">
        <v>165000</v>
      </c>
    </row>
    <row r="26" spans="1:29" x14ac:dyDescent="0.25">
      <c r="A26" s="8">
        <f t="shared" si="0"/>
        <v>1</v>
      </c>
      <c r="B26" s="8">
        <f t="shared" si="1"/>
        <v>2021</v>
      </c>
      <c r="C26" s="9">
        <v>0.64</v>
      </c>
      <c r="D26" s="9">
        <v>0.64</v>
      </c>
      <c r="E26" s="9">
        <v>0.64</v>
      </c>
      <c r="F26" s="9">
        <v>0.64</v>
      </c>
      <c r="G26" s="9">
        <v>25.25</v>
      </c>
      <c r="H26" s="9">
        <v>25.25</v>
      </c>
      <c r="I26" s="9">
        <v>46.92</v>
      </c>
      <c r="J26" s="9">
        <v>46.92</v>
      </c>
      <c r="K26" s="9">
        <v>46.92</v>
      </c>
      <c r="L26" s="9">
        <v>262.8</v>
      </c>
      <c r="M26" s="9">
        <v>262.8</v>
      </c>
      <c r="N26" s="9">
        <v>1000</v>
      </c>
      <c r="O26" s="9">
        <v>25.25</v>
      </c>
      <c r="P26" s="9">
        <v>46.92</v>
      </c>
      <c r="Q26" s="9">
        <v>46.92</v>
      </c>
      <c r="R26" s="9">
        <v>46.92</v>
      </c>
      <c r="S26" s="9">
        <v>262.8</v>
      </c>
      <c r="T26" s="9">
        <v>262.8</v>
      </c>
      <c r="U26" s="9">
        <v>800.7</v>
      </c>
      <c r="V26" s="9">
        <v>1000</v>
      </c>
      <c r="W26" s="9">
        <v>261.68</v>
      </c>
      <c r="X26" s="9">
        <v>623.1</v>
      </c>
      <c r="Y26" s="9">
        <v>1050.7</v>
      </c>
      <c r="Z26" s="9">
        <v>250</v>
      </c>
      <c r="AA26" s="9">
        <v>1250</v>
      </c>
      <c r="AB26" s="9">
        <v>1250</v>
      </c>
      <c r="AC26" s="9">
        <v>165000</v>
      </c>
    </row>
    <row r="27" spans="1:29" x14ac:dyDescent="0.25">
      <c r="A27" s="8">
        <f t="shared" si="0"/>
        <v>2</v>
      </c>
      <c r="B27" s="8">
        <f t="shared" si="1"/>
        <v>2021</v>
      </c>
      <c r="C27" s="9">
        <v>0.64</v>
      </c>
      <c r="D27" s="9">
        <v>0.64</v>
      </c>
      <c r="E27" s="9">
        <v>0.64</v>
      </c>
      <c r="F27" s="9">
        <v>0.64</v>
      </c>
      <c r="G27" s="9">
        <v>25.25</v>
      </c>
      <c r="H27" s="9">
        <v>25.25</v>
      </c>
      <c r="I27" s="9">
        <v>46.92</v>
      </c>
      <c r="J27" s="9">
        <v>46.92</v>
      </c>
      <c r="K27" s="9">
        <v>46.92</v>
      </c>
      <c r="L27" s="9">
        <v>262.8</v>
      </c>
      <c r="M27" s="9">
        <v>262.8</v>
      </c>
      <c r="N27" s="9">
        <v>1000</v>
      </c>
      <c r="O27" s="9">
        <v>25.25</v>
      </c>
      <c r="P27" s="9">
        <v>46.92</v>
      </c>
      <c r="Q27" s="9">
        <v>46.92</v>
      </c>
      <c r="R27" s="9">
        <v>46.92</v>
      </c>
      <c r="S27" s="9">
        <v>262.8</v>
      </c>
      <c r="T27" s="9">
        <v>262.8</v>
      </c>
      <c r="U27" s="9">
        <v>800.7</v>
      </c>
      <c r="V27" s="9">
        <v>1000</v>
      </c>
      <c r="W27" s="9">
        <v>261.68</v>
      </c>
      <c r="X27" s="9">
        <v>623.1</v>
      </c>
      <c r="Y27" s="9">
        <v>1050.7</v>
      </c>
      <c r="Z27" s="9">
        <v>250</v>
      </c>
      <c r="AA27" s="9">
        <v>1250</v>
      </c>
      <c r="AB27" s="9">
        <v>1250</v>
      </c>
      <c r="AC27" s="9">
        <v>165000</v>
      </c>
    </row>
    <row r="28" spans="1:29" x14ac:dyDescent="0.25">
      <c r="A28" s="8">
        <f t="shared" si="0"/>
        <v>3</v>
      </c>
      <c r="B28" s="8">
        <f t="shared" si="1"/>
        <v>2021</v>
      </c>
      <c r="C28" s="9">
        <v>0.64</v>
      </c>
      <c r="D28" s="9">
        <v>0.64</v>
      </c>
      <c r="E28" s="9">
        <v>0.64</v>
      </c>
      <c r="F28" s="9">
        <v>0.64</v>
      </c>
      <c r="G28" s="9">
        <v>25.25</v>
      </c>
      <c r="H28" s="9">
        <v>25.25</v>
      </c>
      <c r="I28" s="9">
        <v>46.92</v>
      </c>
      <c r="J28" s="9">
        <v>46.92</v>
      </c>
      <c r="K28" s="9">
        <v>46.92</v>
      </c>
      <c r="L28" s="9">
        <v>262.8</v>
      </c>
      <c r="M28" s="9">
        <v>262.8</v>
      </c>
      <c r="N28" s="9">
        <v>1000</v>
      </c>
      <c r="O28" s="9">
        <v>25.25</v>
      </c>
      <c r="P28" s="9">
        <v>46.92</v>
      </c>
      <c r="Q28" s="9">
        <v>46.92</v>
      </c>
      <c r="R28" s="9">
        <v>46.92</v>
      </c>
      <c r="S28" s="9">
        <v>262.8</v>
      </c>
      <c r="T28" s="9">
        <v>262.8</v>
      </c>
      <c r="U28" s="9">
        <v>800.7</v>
      </c>
      <c r="V28" s="9">
        <v>1000</v>
      </c>
      <c r="W28" s="9">
        <v>261.68</v>
      </c>
      <c r="X28" s="9">
        <v>623.1</v>
      </c>
      <c r="Y28" s="9">
        <v>1050.7</v>
      </c>
      <c r="Z28" s="9">
        <v>250</v>
      </c>
      <c r="AA28" s="9">
        <v>1250</v>
      </c>
      <c r="AB28" s="9">
        <v>1250</v>
      </c>
      <c r="AC28" s="9">
        <v>165000</v>
      </c>
    </row>
    <row r="29" spans="1:29" x14ac:dyDescent="0.25">
      <c r="A29" s="8">
        <f t="shared" si="0"/>
        <v>4</v>
      </c>
      <c r="B29" s="8">
        <f t="shared" si="1"/>
        <v>2021</v>
      </c>
      <c r="C29" s="9">
        <v>0.64</v>
      </c>
      <c r="D29" s="9">
        <v>0.64</v>
      </c>
      <c r="E29" s="9">
        <v>0.64</v>
      </c>
      <c r="F29" s="9">
        <v>0.64</v>
      </c>
      <c r="G29" s="9">
        <v>25.25</v>
      </c>
      <c r="H29" s="9">
        <v>25.25</v>
      </c>
      <c r="I29" s="9">
        <v>46.92</v>
      </c>
      <c r="J29" s="9">
        <v>46.92</v>
      </c>
      <c r="K29" s="9">
        <v>46.92</v>
      </c>
      <c r="L29" s="9">
        <v>262.8</v>
      </c>
      <c r="M29" s="9">
        <v>262.8</v>
      </c>
      <c r="N29" s="9">
        <v>1000</v>
      </c>
      <c r="O29" s="9">
        <v>25.25</v>
      </c>
      <c r="P29" s="9">
        <v>46.92</v>
      </c>
      <c r="Q29" s="9">
        <v>46.92</v>
      </c>
      <c r="R29" s="9">
        <v>46.92</v>
      </c>
      <c r="S29" s="9">
        <v>262.8</v>
      </c>
      <c r="T29" s="9">
        <v>262.8</v>
      </c>
      <c r="U29" s="9">
        <v>800.7</v>
      </c>
      <c r="V29" s="9">
        <v>1000</v>
      </c>
      <c r="W29" s="9">
        <v>261.68</v>
      </c>
      <c r="X29" s="9">
        <v>623.1</v>
      </c>
      <c r="Y29" s="9">
        <v>1050.7</v>
      </c>
      <c r="Z29" s="9">
        <v>250</v>
      </c>
      <c r="AA29" s="9">
        <v>1250</v>
      </c>
      <c r="AB29" s="9">
        <v>1250</v>
      </c>
      <c r="AC29" s="9">
        <v>165000</v>
      </c>
    </row>
    <row r="30" spans="1:29" x14ac:dyDescent="0.25">
      <c r="A30" s="8">
        <f t="shared" si="0"/>
        <v>5</v>
      </c>
      <c r="B30" s="8">
        <f t="shared" si="1"/>
        <v>2021</v>
      </c>
      <c r="C30" s="9">
        <v>0.64</v>
      </c>
      <c r="D30" s="9">
        <v>0.64</v>
      </c>
      <c r="E30" s="9">
        <v>0.64</v>
      </c>
      <c r="F30" s="9">
        <v>0.64</v>
      </c>
      <c r="G30" s="9">
        <v>25.25</v>
      </c>
      <c r="H30" s="9">
        <v>25.25</v>
      </c>
      <c r="I30" s="9">
        <v>46.92</v>
      </c>
      <c r="J30" s="9">
        <v>46.92</v>
      </c>
      <c r="K30" s="9">
        <v>46.92</v>
      </c>
      <c r="L30" s="9">
        <v>262.8</v>
      </c>
      <c r="M30" s="9">
        <v>262.8</v>
      </c>
      <c r="N30" s="9">
        <v>1000</v>
      </c>
      <c r="O30" s="9">
        <v>25.25</v>
      </c>
      <c r="P30" s="9">
        <v>46.92</v>
      </c>
      <c r="Q30" s="9">
        <v>46.92</v>
      </c>
      <c r="R30" s="9">
        <v>46.92</v>
      </c>
      <c r="S30" s="9">
        <v>262.8</v>
      </c>
      <c r="T30" s="9">
        <v>262.8</v>
      </c>
      <c r="U30" s="9">
        <v>800.7</v>
      </c>
      <c r="V30" s="9">
        <v>1000</v>
      </c>
      <c r="W30" s="9">
        <v>261.68</v>
      </c>
      <c r="X30" s="9">
        <v>623.1</v>
      </c>
      <c r="Y30" s="9">
        <v>1050.7</v>
      </c>
      <c r="Z30" s="9">
        <v>250</v>
      </c>
      <c r="AA30" s="9">
        <v>1250</v>
      </c>
      <c r="AB30" s="9">
        <v>1250</v>
      </c>
      <c r="AC30" s="9">
        <v>165000</v>
      </c>
    </row>
    <row r="31" spans="1:29" x14ac:dyDescent="0.25">
      <c r="A31" s="8">
        <f t="shared" si="0"/>
        <v>6</v>
      </c>
      <c r="B31" s="8">
        <f t="shared" si="1"/>
        <v>2021</v>
      </c>
      <c r="C31" s="9">
        <v>0.64</v>
      </c>
      <c r="D31" s="9">
        <v>0.64</v>
      </c>
      <c r="E31" s="9">
        <v>0.64</v>
      </c>
      <c r="F31" s="9">
        <v>0.64</v>
      </c>
      <c r="G31" s="9">
        <v>25.25</v>
      </c>
      <c r="H31" s="9">
        <v>25.25</v>
      </c>
      <c r="I31" s="9">
        <v>46.92</v>
      </c>
      <c r="J31" s="9">
        <v>46.92</v>
      </c>
      <c r="K31" s="9">
        <v>46.92</v>
      </c>
      <c r="L31" s="9">
        <v>262.8</v>
      </c>
      <c r="M31" s="9">
        <v>262.8</v>
      </c>
      <c r="N31" s="9">
        <v>1000</v>
      </c>
      <c r="O31" s="9">
        <v>25.25</v>
      </c>
      <c r="P31" s="9">
        <v>46.92</v>
      </c>
      <c r="Q31" s="9">
        <v>46.92</v>
      </c>
      <c r="R31" s="9">
        <v>46.92</v>
      </c>
      <c r="S31" s="9">
        <v>262.8</v>
      </c>
      <c r="T31" s="9">
        <v>262.8</v>
      </c>
      <c r="U31" s="9">
        <v>800.7</v>
      </c>
      <c r="V31" s="9">
        <v>1000</v>
      </c>
      <c r="W31" s="9">
        <v>261.68</v>
      </c>
      <c r="X31" s="9">
        <v>623.1</v>
      </c>
      <c r="Y31" s="9">
        <v>1050.7</v>
      </c>
      <c r="Z31" s="9">
        <v>250</v>
      </c>
      <c r="AA31" s="9">
        <v>1250</v>
      </c>
      <c r="AB31" s="9">
        <v>1250</v>
      </c>
      <c r="AC31" s="9">
        <v>165000</v>
      </c>
    </row>
    <row r="32" spans="1:29" x14ac:dyDescent="0.25">
      <c r="A32" s="8">
        <f t="shared" si="0"/>
        <v>7</v>
      </c>
      <c r="B32" s="8">
        <f t="shared" si="1"/>
        <v>2021</v>
      </c>
      <c r="C32" s="9">
        <v>0.64</v>
      </c>
      <c r="D32" s="9">
        <v>0.64</v>
      </c>
      <c r="E32" s="9">
        <v>0.64</v>
      </c>
      <c r="F32" s="9">
        <v>0.64</v>
      </c>
      <c r="G32" s="9">
        <v>25.25</v>
      </c>
      <c r="H32" s="9">
        <v>25.25</v>
      </c>
      <c r="I32" s="9">
        <v>46.92</v>
      </c>
      <c r="J32" s="9">
        <v>46.92</v>
      </c>
      <c r="K32" s="9">
        <v>46.92</v>
      </c>
      <c r="L32" s="9">
        <v>262.8</v>
      </c>
      <c r="M32" s="9">
        <v>262.8</v>
      </c>
      <c r="N32" s="9">
        <v>1000</v>
      </c>
      <c r="O32" s="9">
        <v>25.25</v>
      </c>
      <c r="P32" s="9">
        <v>46.92</v>
      </c>
      <c r="Q32" s="9">
        <v>46.92</v>
      </c>
      <c r="R32" s="9">
        <v>46.92</v>
      </c>
      <c r="S32" s="9">
        <v>262.8</v>
      </c>
      <c r="T32" s="9">
        <v>262.8</v>
      </c>
      <c r="U32" s="9">
        <v>800.7</v>
      </c>
      <c r="V32" s="9">
        <v>1000</v>
      </c>
      <c r="W32" s="9">
        <v>261.68</v>
      </c>
      <c r="X32" s="9">
        <v>623.1</v>
      </c>
      <c r="Y32" s="9">
        <v>1050.7</v>
      </c>
      <c r="Z32" s="9">
        <v>250</v>
      </c>
      <c r="AA32" s="9">
        <v>1250</v>
      </c>
      <c r="AB32" s="9">
        <v>1250</v>
      </c>
      <c r="AC32" s="9">
        <v>165000</v>
      </c>
    </row>
    <row r="33" spans="1:29" x14ac:dyDescent="0.25">
      <c r="A33" s="8">
        <f t="shared" si="0"/>
        <v>8</v>
      </c>
      <c r="B33" s="8">
        <f t="shared" si="1"/>
        <v>2021</v>
      </c>
      <c r="C33" s="9">
        <v>0.64</v>
      </c>
      <c r="D33" s="9">
        <v>0.64</v>
      </c>
      <c r="E33" s="9">
        <v>0.64</v>
      </c>
      <c r="F33" s="9">
        <v>0.64</v>
      </c>
      <c r="G33" s="9">
        <v>25.25</v>
      </c>
      <c r="H33" s="9">
        <v>25.25</v>
      </c>
      <c r="I33" s="9">
        <v>46.92</v>
      </c>
      <c r="J33" s="9">
        <v>46.92</v>
      </c>
      <c r="K33" s="9">
        <v>46.92</v>
      </c>
      <c r="L33" s="9">
        <v>262.8</v>
      </c>
      <c r="M33" s="9">
        <v>262.8</v>
      </c>
      <c r="N33" s="9">
        <v>1000</v>
      </c>
      <c r="O33" s="9">
        <v>25.25</v>
      </c>
      <c r="P33" s="9">
        <v>46.92</v>
      </c>
      <c r="Q33" s="9">
        <v>46.92</v>
      </c>
      <c r="R33" s="9">
        <v>46.92</v>
      </c>
      <c r="S33" s="9">
        <v>262.8</v>
      </c>
      <c r="T33" s="9">
        <v>262.8</v>
      </c>
      <c r="U33" s="9">
        <v>800.7</v>
      </c>
      <c r="V33" s="9">
        <v>1000</v>
      </c>
      <c r="W33" s="9">
        <v>261.68</v>
      </c>
      <c r="X33" s="9">
        <v>623.1</v>
      </c>
      <c r="Y33" s="9">
        <v>1050.7</v>
      </c>
      <c r="Z33" s="9">
        <v>250</v>
      </c>
      <c r="AA33" s="9">
        <v>1250</v>
      </c>
      <c r="AB33" s="9">
        <v>1250</v>
      </c>
      <c r="AC33" s="9">
        <v>165000</v>
      </c>
    </row>
    <row r="34" spans="1:29" x14ac:dyDescent="0.25">
      <c r="A34" s="8">
        <f t="shared" si="0"/>
        <v>9</v>
      </c>
      <c r="B34" s="8">
        <f t="shared" si="1"/>
        <v>2021</v>
      </c>
      <c r="C34" s="9">
        <v>0.64</v>
      </c>
      <c r="D34" s="9">
        <v>0.64</v>
      </c>
      <c r="E34" s="9">
        <v>0.64</v>
      </c>
      <c r="F34" s="9">
        <v>0.64</v>
      </c>
      <c r="G34" s="9">
        <v>25.25</v>
      </c>
      <c r="H34" s="9">
        <v>25.25</v>
      </c>
      <c r="I34" s="9">
        <v>46.92</v>
      </c>
      <c r="J34" s="9">
        <v>46.92</v>
      </c>
      <c r="K34" s="9">
        <v>46.92</v>
      </c>
      <c r="L34" s="9">
        <v>262.8</v>
      </c>
      <c r="M34" s="9">
        <v>262.8</v>
      </c>
      <c r="N34" s="9">
        <v>1000</v>
      </c>
      <c r="O34" s="9">
        <v>25.25</v>
      </c>
      <c r="P34" s="9">
        <v>46.92</v>
      </c>
      <c r="Q34" s="9">
        <v>46.92</v>
      </c>
      <c r="R34" s="9">
        <v>46.92</v>
      </c>
      <c r="S34" s="9">
        <v>262.8</v>
      </c>
      <c r="T34" s="9">
        <v>262.8</v>
      </c>
      <c r="U34" s="9">
        <v>800.7</v>
      </c>
      <c r="V34" s="9">
        <v>1000</v>
      </c>
      <c r="W34" s="9">
        <v>261.68</v>
      </c>
      <c r="X34" s="9">
        <v>623.1</v>
      </c>
      <c r="Y34" s="9">
        <v>1050.7</v>
      </c>
      <c r="Z34" s="9">
        <v>250</v>
      </c>
      <c r="AA34" s="9">
        <v>1250</v>
      </c>
      <c r="AB34" s="9">
        <v>1250</v>
      </c>
      <c r="AC34" s="9">
        <v>165000</v>
      </c>
    </row>
    <row r="35" spans="1:29" x14ac:dyDescent="0.25">
      <c r="A35" s="8">
        <f t="shared" si="0"/>
        <v>10</v>
      </c>
      <c r="B35" s="8">
        <f t="shared" si="1"/>
        <v>2021</v>
      </c>
      <c r="C35" s="9">
        <v>0.64</v>
      </c>
      <c r="D35" s="9">
        <v>0.64</v>
      </c>
      <c r="E35" s="9">
        <v>0.64</v>
      </c>
      <c r="F35" s="9">
        <v>0.64</v>
      </c>
      <c r="G35" s="9">
        <v>25.25</v>
      </c>
      <c r="H35" s="9">
        <v>25.25</v>
      </c>
      <c r="I35" s="9">
        <v>46.92</v>
      </c>
      <c r="J35" s="9">
        <v>46.92</v>
      </c>
      <c r="K35" s="9">
        <v>46.92</v>
      </c>
      <c r="L35" s="9">
        <v>262.8</v>
      </c>
      <c r="M35" s="9">
        <v>262.8</v>
      </c>
      <c r="N35" s="9">
        <v>1000</v>
      </c>
      <c r="O35" s="9">
        <v>25.25</v>
      </c>
      <c r="P35" s="9">
        <v>46.92</v>
      </c>
      <c r="Q35" s="9">
        <v>46.92</v>
      </c>
      <c r="R35" s="9">
        <v>46.92</v>
      </c>
      <c r="S35" s="9">
        <v>262.8</v>
      </c>
      <c r="T35" s="9">
        <v>262.8</v>
      </c>
      <c r="U35" s="9">
        <v>800.7</v>
      </c>
      <c r="V35" s="9">
        <v>1000</v>
      </c>
      <c r="W35" s="9">
        <v>261.68</v>
      </c>
      <c r="X35" s="9">
        <v>623.1</v>
      </c>
      <c r="Y35" s="9">
        <v>1050.7</v>
      </c>
      <c r="Z35" s="9">
        <v>250</v>
      </c>
      <c r="AA35" s="9">
        <v>1250</v>
      </c>
      <c r="AB35" s="9">
        <v>1250</v>
      </c>
      <c r="AC35" s="9">
        <v>165000</v>
      </c>
    </row>
    <row r="36" spans="1:29" x14ac:dyDescent="0.25">
      <c r="A36" s="8">
        <f t="shared" si="0"/>
        <v>11</v>
      </c>
      <c r="B36" s="8">
        <f t="shared" si="1"/>
        <v>2021</v>
      </c>
      <c r="C36" s="9">
        <v>0.64</v>
      </c>
      <c r="D36" s="9">
        <v>0.64</v>
      </c>
      <c r="E36" s="9">
        <v>0.64</v>
      </c>
      <c r="F36" s="9">
        <v>0.64</v>
      </c>
      <c r="G36" s="9">
        <v>25.25</v>
      </c>
      <c r="H36" s="9">
        <v>25.25</v>
      </c>
      <c r="I36" s="9">
        <v>46.92</v>
      </c>
      <c r="J36" s="9">
        <v>46.92</v>
      </c>
      <c r="K36" s="9">
        <v>46.92</v>
      </c>
      <c r="L36" s="9">
        <v>262.8</v>
      </c>
      <c r="M36" s="9">
        <v>262.8</v>
      </c>
      <c r="N36" s="9">
        <v>1000</v>
      </c>
      <c r="O36" s="9">
        <v>25.25</v>
      </c>
      <c r="P36" s="9">
        <v>46.92</v>
      </c>
      <c r="Q36" s="9">
        <v>46.92</v>
      </c>
      <c r="R36" s="9">
        <v>46.92</v>
      </c>
      <c r="S36" s="9">
        <v>262.8</v>
      </c>
      <c r="T36" s="9">
        <v>262.8</v>
      </c>
      <c r="U36" s="9">
        <v>800.7</v>
      </c>
      <c r="V36" s="9">
        <v>1000</v>
      </c>
      <c r="W36" s="9">
        <v>261.68</v>
      </c>
      <c r="X36" s="9">
        <v>623.1</v>
      </c>
      <c r="Y36" s="9">
        <v>1050.7</v>
      </c>
      <c r="Z36" s="9">
        <v>250</v>
      </c>
      <c r="AA36" s="9">
        <v>1250</v>
      </c>
      <c r="AB36" s="9">
        <v>1250</v>
      </c>
      <c r="AC36" s="9">
        <v>165000</v>
      </c>
    </row>
    <row r="37" spans="1:29" x14ac:dyDescent="0.25">
      <c r="A37" s="8">
        <f t="shared" si="0"/>
        <v>12</v>
      </c>
      <c r="B37" s="8">
        <f t="shared" si="1"/>
        <v>2021</v>
      </c>
      <c r="C37" s="9">
        <v>0.64</v>
      </c>
      <c r="D37" s="9">
        <v>0.64</v>
      </c>
      <c r="E37" s="9">
        <v>0.64</v>
      </c>
      <c r="F37" s="9">
        <v>0.64</v>
      </c>
      <c r="G37" s="9">
        <v>25.25</v>
      </c>
      <c r="H37" s="9">
        <v>25.25</v>
      </c>
      <c r="I37" s="9">
        <v>46.92</v>
      </c>
      <c r="J37" s="9">
        <v>46.92</v>
      </c>
      <c r="K37" s="9">
        <v>46.92</v>
      </c>
      <c r="L37" s="9">
        <v>262.8</v>
      </c>
      <c r="M37" s="9">
        <v>262.8</v>
      </c>
      <c r="N37" s="9">
        <v>1000</v>
      </c>
      <c r="O37" s="9">
        <v>25.25</v>
      </c>
      <c r="P37" s="9">
        <v>46.92</v>
      </c>
      <c r="Q37" s="9">
        <v>46.92</v>
      </c>
      <c r="R37" s="9">
        <v>46.92</v>
      </c>
      <c r="S37" s="9">
        <v>262.8</v>
      </c>
      <c r="T37" s="9">
        <v>262.8</v>
      </c>
      <c r="U37" s="9">
        <v>800.7</v>
      </c>
      <c r="V37" s="9">
        <v>1000</v>
      </c>
      <c r="W37" s="9">
        <v>261.68</v>
      </c>
      <c r="X37" s="9">
        <v>623.1</v>
      </c>
      <c r="Y37" s="9">
        <v>1050.7</v>
      </c>
      <c r="Z37" s="9">
        <v>250</v>
      </c>
      <c r="AA37" s="9">
        <v>1250</v>
      </c>
      <c r="AB37" s="9">
        <v>1250</v>
      </c>
      <c r="AC37" s="9">
        <v>165000</v>
      </c>
    </row>
    <row r="38" spans="1:29" x14ac:dyDescent="0.25">
      <c r="A38" s="8">
        <f t="shared" si="0"/>
        <v>1</v>
      </c>
      <c r="B38" s="8">
        <f t="shared" si="1"/>
        <v>2022</v>
      </c>
      <c r="C38" s="9">
        <v>0.64</v>
      </c>
      <c r="D38" s="9">
        <v>0.64</v>
      </c>
      <c r="E38" s="9">
        <v>0.64</v>
      </c>
      <c r="F38" s="9">
        <v>0.64</v>
      </c>
      <c r="G38" s="9">
        <v>25.25</v>
      </c>
      <c r="H38" s="9">
        <v>25.25</v>
      </c>
      <c r="I38" s="9">
        <v>46.92</v>
      </c>
      <c r="J38" s="9">
        <v>46.92</v>
      </c>
      <c r="K38" s="9">
        <v>46.92</v>
      </c>
      <c r="L38" s="9">
        <v>262.8</v>
      </c>
      <c r="M38" s="9">
        <v>262.8</v>
      </c>
      <c r="N38" s="9">
        <v>1000</v>
      </c>
      <c r="O38" s="9">
        <v>25.25</v>
      </c>
      <c r="P38" s="9">
        <v>46.92</v>
      </c>
      <c r="Q38" s="9">
        <v>46.92</v>
      </c>
      <c r="R38" s="9">
        <v>46.92</v>
      </c>
      <c r="S38" s="9">
        <v>262.8</v>
      </c>
      <c r="T38" s="9">
        <v>262.8</v>
      </c>
      <c r="U38" s="9">
        <v>800.7</v>
      </c>
      <c r="V38" s="9">
        <v>1000</v>
      </c>
      <c r="W38" s="9">
        <v>261.68</v>
      </c>
      <c r="X38" s="9">
        <v>623.1</v>
      </c>
      <c r="Y38" s="9">
        <v>1050.7</v>
      </c>
      <c r="Z38" s="9">
        <v>250</v>
      </c>
      <c r="AA38" s="9">
        <v>1250</v>
      </c>
      <c r="AB38" s="9">
        <v>1250</v>
      </c>
      <c r="AC38" s="9">
        <v>165000</v>
      </c>
    </row>
    <row r="39" spans="1:29" x14ac:dyDescent="0.25">
      <c r="A39" s="8">
        <f t="shared" si="0"/>
        <v>2</v>
      </c>
      <c r="B39" s="8">
        <f t="shared" si="1"/>
        <v>2022</v>
      </c>
      <c r="C39" s="9">
        <v>0.64</v>
      </c>
      <c r="D39" s="9">
        <v>0.64</v>
      </c>
      <c r="E39" s="9">
        <v>0.64</v>
      </c>
      <c r="F39" s="9">
        <v>0.64</v>
      </c>
      <c r="G39" s="9">
        <v>25.25</v>
      </c>
      <c r="H39" s="9">
        <v>25.25</v>
      </c>
      <c r="I39" s="9">
        <v>46.92</v>
      </c>
      <c r="J39" s="9">
        <v>46.92</v>
      </c>
      <c r="K39" s="9">
        <v>46.92</v>
      </c>
      <c r="L39" s="9">
        <v>262.8</v>
      </c>
      <c r="M39" s="9">
        <v>262.8</v>
      </c>
      <c r="N39" s="9">
        <v>1000</v>
      </c>
      <c r="O39" s="9">
        <v>25.25</v>
      </c>
      <c r="P39" s="9">
        <v>46.92</v>
      </c>
      <c r="Q39" s="9">
        <v>46.92</v>
      </c>
      <c r="R39" s="9">
        <v>46.92</v>
      </c>
      <c r="S39" s="9">
        <v>262.8</v>
      </c>
      <c r="T39" s="9">
        <v>262.8</v>
      </c>
      <c r="U39" s="9">
        <v>800.7</v>
      </c>
      <c r="V39" s="9">
        <v>1000</v>
      </c>
      <c r="W39" s="9">
        <v>261.68</v>
      </c>
      <c r="X39" s="9">
        <v>623.1</v>
      </c>
      <c r="Y39" s="9">
        <v>1050.7</v>
      </c>
      <c r="Z39" s="9">
        <v>250</v>
      </c>
      <c r="AA39" s="9">
        <v>1250</v>
      </c>
      <c r="AB39" s="9">
        <v>1250</v>
      </c>
      <c r="AC39" s="9">
        <v>165000</v>
      </c>
    </row>
    <row r="40" spans="1:29" x14ac:dyDescent="0.25">
      <c r="A40" s="8">
        <f t="shared" si="0"/>
        <v>3</v>
      </c>
      <c r="B40" s="8">
        <f t="shared" si="1"/>
        <v>2022</v>
      </c>
      <c r="C40" s="9">
        <v>0.64</v>
      </c>
      <c r="D40" s="9">
        <v>0.64</v>
      </c>
      <c r="E40" s="9">
        <v>0.64</v>
      </c>
      <c r="F40" s="9">
        <v>0.64</v>
      </c>
      <c r="G40" s="9">
        <v>25.25</v>
      </c>
      <c r="H40" s="9">
        <v>25.25</v>
      </c>
      <c r="I40" s="9">
        <v>46.92</v>
      </c>
      <c r="J40" s="9">
        <v>46.92</v>
      </c>
      <c r="K40" s="9">
        <v>46.92</v>
      </c>
      <c r="L40" s="9">
        <v>262.8</v>
      </c>
      <c r="M40" s="9">
        <v>262.8</v>
      </c>
      <c r="N40" s="9">
        <v>1000</v>
      </c>
      <c r="O40" s="9">
        <v>25.25</v>
      </c>
      <c r="P40" s="9">
        <v>46.92</v>
      </c>
      <c r="Q40" s="9">
        <v>46.92</v>
      </c>
      <c r="R40" s="9">
        <v>46.92</v>
      </c>
      <c r="S40" s="9">
        <v>262.8</v>
      </c>
      <c r="T40" s="9">
        <v>262.8</v>
      </c>
      <c r="U40" s="9">
        <v>800.7</v>
      </c>
      <c r="V40" s="9">
        <v>1000</v>
      </c>
      <c r="W40" s="9">
        <v>261.68</v>
      </c>
      <c r="X40" s="9">
        <v>623.1</v>
      </c>
      <c r="Y40" s="9">
        <v>1050.7</v>
      </c>
      <c r="Z40" s="9">
        <v>250</v>
      </c>
      <c r="AA40" s="9">
        <v>1250</v>
      </c>
      <c r="AB40" s="9">
        <v>1250</v>
      </c>
      <c r="AC40" s="9">
        <v>165000</v>
      </c>
    </row>
    <row r="41" spans="1:29" x14ac:dyDescent="0.25">
      <c r="A41" s="8">
        <f t="shared" si="0"/>
        <v>4</v>
      </c>
      <c r="B41" s="8">
        <f t="shared" si="1"/>
        <v>2022</v>
      </c>
      <c r="C41" s="9">
        <v>0.64</v>
      </c>
      <c r="D41" s="9">
        <v>0.64</v>
      </c>
      <c r="E41" s="9">
        <v>0.64</v>
      </c>
      <c r="F41" s="9">
        <v>0.64</v>
      </c>
      <c r="G41" s="9">
        <v>25.25</v>
      </c>
      <c r="H41" s="9">
        <v>25.25</v>
      </c>
      <c r="I41" s="9">
        <v>46.92</v>
      </c>
      <c r="J41" s="9">
        <v>46.92</v>
      </c>
      <c r="K41" s="9">
        <v>46.92</v>
      </c>
      <c r="L41" s="9">
        <v>262.8</v>
      </c>
      <c r="M41" s="9">
        <v>262.8</v>
      </c>
      <c r="N41" s="9">
        <v>1000</v>
      </c>
      <c r="O41" s="9">
        <v>25.25</v>
      </c>
      <c r="P41" s="9">
        <v>46.92</v>
      </c>
      <c r="Q41" s="9">
        <v>46.92</v>
      </c>
      <c r="R41" s="9">
        <v>46.92</v>
      </c>
      <c r="S41" s="9">
        <v>262.8</v>
      </c>
      <c r="T41" s="9">
        <v>262.8</v>
      </c>
      <c r="U41" s="9">
        <v>800.7</v>
      </c>
      <c r="V41" s="9">
        <v>1000</v>
      </c>
      <c r="W41" s="9">
        <v>261.68</v>
      </c>
      <c r="X41" s="9">
        <v>623.1</v>
      </c>
      <c r="Y41" s="9">
        <v>1050.7</v>
      </c>
      <c r="Z41" s="9">
        <v>250</v>
      </c>
      <c r="AA41" s="9">
        <v>1250</v>
      </c>
      <c r="AB41" s="9">
        <v>1250</v>
      </c>
      <c r="AC41" s="9">
        <v>165000</v>
      </c>
    </row>
    <row r="42" spans="1:29" x14ac:dyDescent="0.25">
      <c r="A42" s="8">
        <f t="shared" si="0"/>
        <v>5</v>
      </c>
      <c r="B42" s="8">
        <f t="shared" si="1"/>
        <v>2022</v>
      </c>
      <c r="C42" s="9">
        <v>0.64</v>
      </c>
      <c r="D42" s="9">
        <v>0.64</v>
      </c>
      <c r="E42" s="9">
        <v>0.64</v>
      </c>
      <c r="F42" s="9">
        <v>0.64</v>
      </c>
      <c r="G42" s="9">
        <v>25.25</v>
      </c>
      <c r="H42" s="9">
        <v>25.25</v>
      </c>
      <c r="I42" s="9">
        <v>46.92</v>
      </c>
      <c r="J42" s="9">
        <v>46.92</v>
      </c>
      <c r="K42" s="9">
        <v>46.92</v>
      </c>
      <c r="L42" s="9">
        <v>262.8</v>
      </c>
      <c r="M42" s="9">
        <v>262.8</v>
      </c>
      <c r="N42" s="9">
        <v>1000</v>
      </c>
      <c r="O42" s="9">
        <v>25.25</v>
      </c>
      <c r="P42" s="9">
        <v>46.92</v>
      </c>
      <c r="Q42" s="9">
        <v>46.92</v>
      </c>
      <c r="R42" s="9">
        <v>46.92</v>
      </c>
      <c r="S42" s="9">
        <v>262.8</v>
      </c>
      <c r="T42" s="9">
        <v>262.8</v>
      </c>
      <c r="U42" s="9">
        <v>800.7</v>
      </c>
      <c r="V42" s="9">
        <v>1000</v>
      </c>
      <c r="W42" s="9">
        <v>261.68</v>
      </c>
      <c r="X42" s="9">
        <v>623.1</v>
      </c>
      <c r="Y42" s="9">
        <v>1050.7</v>
      </c>
      <c r="Z42" s="9">
        <v>250</v>
      </c>
      <c r="AA42" s="9">
        <v>1250</v>
      </c>
      <c r="AB42" s="9">
        <v>1250</v>
      </c>
      <c r="AC42" s="9">
        <v>165000</v>
      </c>
    </row>
    <row r="43" spans="1:29" x14ac:dyDescent="0.25">
      <c r="A43" s="8">
        <f t="shared" si="0"/>
        <v>6</v>
      </c>
      <c r="B43" s="8">
        <f t="shared" si="1"/>
        <v>2022</v>
      </c>
      <c r="C43" s="9">
        <v>0.64</v>
      </c>
      <c r="D43" s="9">
        <v>0.64</v>
      </c>
      <c r="E43" s="9">
        <v>0.64</v>
      </c>
      <c r="F43" s="9">
        <v>0.64</v>
      </c>
      <c r="G43" s="9">
        <v>25.25</v>
      </c>
      <c r="H43" s="9">
        <v>25.25</v>
      </c>
      <c r="I43" s="9">
        <v>46.92</v>
      </c>
      <c r="J43" s="9">
        <v>46.92</v>
      </c>
      <c r="K43" s="9">
        <v>46.92</v>
      </c>
      <c r="L43" s="9">
        <v>262.8</v>
      </c>
      <c r="M43" s="9">
        <v>262.8</v>
      </c>
      <c r="N43" s="9">
        <v>1000</v>
      </c>
      <c r="O43" s="9">
        <v>25.25</v>
      </c>
      <c r="P43" s="9">
        <v>46.92</v>
      </c>
      <c r="Q43" s="9">
        <v>46.92</v>
      </c>
      <c r="R43" s="9">
        <v>46.92</v>
      </c>
      <c r="S43" s="9">
        <v>262.8</v>
      </c>
      <c r="T43" s="9">
        <v>262.8</v>
      </c>
      <c r="U43" s="9">
        <v>800.7</v>
      </c>
      <c r="V43" s="9">
        <v>1000</v>
      </c>
      <c r="W43" s="9">
        <v>261.68</v>
      </c>
      <c r="X43" s="9">
        <v>623.1</v>
      </c>
      <c r="Y43" s="9">
        <v>1050.7</v>
      </c>
      <c r="Z43" s="9">
        <v>250</v>
      </c>
      <c r="AA43" s="9">
        <v>1250</v>
      </c>
      <c r="AB43" s="9">
        <v>1250</v>
      </c>
      <c r="AC43" s="9">
        <v>165000</v>
      </c>
    </row>
    <row r="44" spans="1:29" x14ac:dyDescent="0.25">
      <c r="A44" s="8">
        <f t="shared" si="0"/>
        <v>7</v>
      </c>
      <c r="B44" s="8">
        <f t="shared" si="1"/>
        <v>2022</v>
      </c>
      <c r="C44" s="9">
        <v>0.64</v>
      </c>
      <c r="D44" s="9">
        <v>0.64</v>
      </c>
      <c r="E44" s="9">
        <v>0.64</v>
      </c>
      <c r="F44" s="9">
        <v>0.64</v>
      </c>
      <c r="G44" s="9">
        <v>25.25</v>
      </c>
      <c r="H44" s="9">
        <v>25.25</v>
      </c>
      <c r="I44" s="9">
        <v>46.92</v>
      </c>
      <c r="J44" s="9">
        <v>46.92</v>
      </c>
      <c r="K44" s="9">
        <v>46.92</v>
      </c>
      <c r="L44" s="9">
        <v>262.8</v>
      </c>
      <c r="M44" s="9">
        <v>262.8</v>
      </c>
      <c r="N44" s="9">
        <v>1000</v>
      </c>
      <c r="O44" s="9">
        <v>25.25</v>
      </c>
      <c r="P44" s="9">
        <v>46.92</v>
      </c>
      <c r="Q44" s="9">
        <v>46.92</v>
      </c>
      <c r="R44" s="9">
        <v>46.92</v>
      </c>
      <c r="S44" s="9">
        <v>262.8</v>
      </c>
      <c r="T44" s="9">
        <v>262.8</v>
      </c>
      <c r="U44" s="9">
        <v>800.7</v>
      </c>
      <c r="V44" s="9">
        <v>1000</v>
      </c>
      <c r="W44" s="9">
        <v>261.68</v>
      </c>
      <c r="X44" s="9">
        <v>623.1</v>
      </c>
      <c r="Y44" s="9">
        <v>1050.7</v>
      </c>
      <c r="Z44" s="9">
        <v>250</v>
      </c>
      <c r="AA44" s="9">
        <v>1250</v>
      </c>
      <c r="AB44" s="9">
        <v>1250</v>
      </c>
      <c r="AC44" s="9">
        <v>165000</v>
      </c>
    </row>
    <row r="45" spans="1:29" x14ac:dyDescent="0.25">
      <c r="A45" s="8">
        <f t="shared" si="0"/>
        <v>8</v>
      </c>
      <c r="B45" s="8">
        <f t="shared" si="1"/>
        <v>2022</v>
      </c>
      <c r="C45" s="9">
        <v>0.64</v>
      </c>
      <c r="D45" s="9">
        <v>0.64</v>
      </c>
      <c r="E45" s="9">
        <v>0.64</v>
      </c>
      <c r="F45" s="9">
        <v>0.64</v>
      </c>
      <c r="G45" s="9">
        <v>25.25</v>
      </c>
      <c r="H45" s="9">
        <v>25.25</v>
      </c>
      <c r="I45" s="9">
        <v>46.92</v>
      </c>
      <c r="J45" s="9">
        <v>46.92</v>
      </c>
      <c r="K45" s="9">
        <v>46.92</v>
      </c>
      <c r="L45" s="9">
        <v>262.8</v>
      </c>
      <c r="M45" s="9">
        <v>262.8</v>
      </c>
      <c r="N45" s="9">
        <v>1000</v>
      </c>
      <c r="O45" s="9">
        <v>25.25</v>
      </c>
      <c r="P45" s="9">
        <v>46.92</v>
      </c>
      <c r="Q45" s="9">
        <v>46.92</v>
      </c>
      <c r="R45" s="9">
        <v>46.92</v>
      </c>
      <c r="S45" s="9">
        <v>262.8</v>
      </c>
      <c r="T45" s="9">
        <v>262.8</v>
      </c>
      <c r="U45" s="9">
        <v>800.7</v>
      </c>
      <c r="V45" s="9">
        <v>1000</v>
      </c>
      <c r="W45" s="9">
        <v>261.68</v>
      </c>
      <c r="X45" s="9">
        <v>623.1</v>
      </c>
      <c r="Y45" s="9">
        <v>1050.7</v>
      </c>
      <c r="Z45" s="9">
        <v>250</v>
      </c>
      <c r="AA45" s="9">
        <v>1250</v>
      </c>
      <c r="AB45" s="9">
        <v>1250</v>
      </c>
      <c r="AC45" s="9">
        <v>165000</v>
      </c>
    </row>
    <row r="46" spans="1:29" x14ac:dyDescent="0.25">
      <c r="A46" s="8">
        <f t="shared" si="0"/>
        <v>9</v>
      </c>
      <c r="B46" s="8">
        <f t="shared" si="1"/>
        <v>2022</v>
      </c>
      <c r="C46" s="9">
        <v>0.64</v>
      </c>
      <c r="D46" s="9">
        <v>0.64</v>
      </c>
      <c r="E46" s="9">
        <v>0.64</v>
      </c>
      <c r="F46" s="9">
        <v>0.64</v>
      </c>
      <c r="G46" s="9">
        <v>25.25</v>
      </c>
      <c r="H46" s="9">
        <v>25.25</v>
      </c>
      <c r="I46" s="9">
        <v>46.92</v>
      </c>
      <c r="J46" s="9">
        <v>46.92</v>
      </c>
      <c r="K46" s="9">
        <v>46.92</v>
      </c>
      <c r="L46" s="9">
        <v>262.8</v>
      </c>
      <c r="M46" s="9">
        <v>262.8</v>
      </c>
      <c r="N46" s="9">
        <v>1000</v>
      </c>
      <c r="O46" s="9">
        <v>25.25</v>
      </c>
      <c r="P46" s="9">
        <v>46.92</v>
      </c>
      <c r="Q46" s="9">
        <v>46.92</v>
      </c>
      <c r="R46" s="9">
        <v>46.92</v>
      </c>
      <c r="S46" s="9">
        <v>262.8</v>
      </c>
      <c r="T46" s="9">
        <v>262.8</v>
      </c>
      <c r="U46" s="9">
        <v>800.7</v>
      </c>
      <c r="V46" s="9">
        <v>1000</v>
      </c>
      <c r="W46" s="9">
        <v>261.68</v>
      </c>
      <c r="X46" s="9">
        <v>623.1</v>
      </c>
      <c r="Y46" s="9">
        <v>1050.7</v>
      </c>
      <c r="Z46" s="9">
        <v>250</v>
      </c>
      <c r="AA46" s="9">
        <v>1250</v>
      </c>
      <c r="AB46" s="9">
        <v>1250</v>
      </c>
      <c r="AC46" s="9">
        <v>165000</v>
      </c>
    </row>
    <row r="47" spans="1:29" x14ac:dyDescent="0.25">
      <c r="A47" s="8">
        <f t="shared" si="0"/>
        <v>10</v>
      </c>
      <c r="B47" s="8">
        <f t="shared" si="1"/>
        <v>2022</v>
      </c>
      <c r="C47" s="9">
        <v>0.64</v>
      </c>
      <c r="D47" s="9">
        <v>0.64</v>
      </c>
      <c r="E47" s="9">
        <v>0.64</v>
      </c>
      <c r="F47" s="9">
        <v>0.64</v>
      </c>
      <c r="G47" s="9">
        <v>25.25</v>
      </c>
      <c r="H47" s="9">
        <v>25.25</v>
      </c>
      <c r="I47" s="9">
        <v>46.92</v>
      </c>
      <c r="J47" s="9">
        <v>46.92</v>
      </c>
      <c r="K47" s="9">
        <v>46.92</v>
      </c>
      <c r="L47" s="9">
        <v>262.8</v>
      </c>
      <c r="M47" s="9">
        <v>262.8</v>
      </c>
      <c r="N47" s="9">
        <v>1000</v>
      </c>
      <c r="O47" s="9">
        <v>25.25</v>
      </c>
      <c r="P47" s="9">
        <v>46.92</v>
      </c>
      <c r="Q47" s="9">
        <v>46.92</v>
      </c>
      <c r="R47" s="9">
        <v>46.92</v>
      </c>
      <c r="S47" s="9">
        <v>262.8</v>
      </c>
      <c r="T47" s="9">
        <v>262.8</v>
      </c>
      <c r="U47" s="9">
        <v>800.7</v>
      </c>
      <c r="V47" s="9">
        <v>1000</v>
      </c>
      <c r="W47" s="9">
        <v>261.68</v>
      </c>
      <c r="X47" s="9">
        <v>623.1</v>
      </c>
      <c r="Y47" s="9">
        <v>1050.7</v>
      </c>
      <c r="Z47" s="9">
        <v>250</v>
      </c>
      <c r="AA47" s="9">
        <v>1250</v>
      </c>
      <c r="AB47" s="9">
        <v>1250</v>
      </c>
      <c r="AC47" s="9">
        <v>165000</v>
      </c>
    </row>
    <row r="48" spans="1:29" x14ac:dyDescent="0.25">
      <c r="A48" s="8">
        <f t="shared" si="0"/>
        <v>11</v>
      </c>
      <c r="B48" s="8">
        <f t="shared" si="1"/>
        <v>2022</v>
      </c>
      <c r="C48" s="9">
        <v>0.64</v>
      </c>
      <c r="D48" s="9">
        <v>0.64</v>
      </c>
      <c r="E48" s="9">
        <v>0.64</v>
      </c>
      <c r="F48" s="9">
        <v>0.64</v>
      </c>
      <c r="G48" s="9">
        <v>25.25</v>
      </c>
      <c r="H48" s="9">
        <v>25.25</v>
      </c>
      <c r="I48" s="9">
        <v>46.92</v>
      </c>
      <c r="J48" s="9">
        <v>46.92</v>
      </c>
      <c r="K48" s="9">
        <v>46.92</v>
      </c>
      <c r="L48" s="9">
        <v>262.8</v>
      </c>
      <c r="M48" s="9">
        <v>262.8</v>
      </c>
      <c r="N48" s="9">
        <v>1000</v>
      </c>
      <c r="O48" s="9">
        <v>25.25</v>
      </c>
      <c r="P48" s="9">
        <v>46.92</v>
      </c>
      <c r="Q48" s="9">
        <v>46.92</v>
      </c>
      <c r="R48" s="9">
        <v>46.92</v>
      </c>
      <c r="S48" s="9">
        <v>262.8</v>
      </c>
      <c r="T48" s="9">
        <v>262.8</v>
      </c>
      <c r="U48" s="9">
        <v>800.7</v>
      </c>
      <c r="V48" s="9">
        <v>1000</v>
      </c>
      <c r="W48" s="9">
        <v>261.68</v>
      </c>
      <c r="X48" s="9">
        <v>623.1</v>
      </c>
      <c r="Y48" s="9">
        <v>1050.7</v>
      </c>
      <c r="Z48" s="9">
        <v>250</v>
      </c>
      <c r="AA48" s="9">
        <v>1250</v>
      </c>
      <c r="AB48" s="9">
        <v>1250</v>
      </c>
      <c r="AC48" s="9">
        <v>165000</v>
      </c>
    </row>
    <row r="49" spans="1:29" x14ac:dyDescent="0.25">
      <c r="A49" s="8">
        <f t="shared" si="0"/>
        <v>12</v>
      </c>
      <c r="B49" s="8">
        <f t="shared" si="1"/>
        <v>2022</v>
      </c>
      <c r="C49" s="9">
        <v>0.64</v>
      </c>
      <c r="D49" s="9">
        <v>0.64</v>
      </c>
      <c r="E49" s="9">
        <v>0.64</v>
      </c>
      <c r="F49" s="9">
        <v>0.64</v>
      </c>
      <c r="G49" s="9">
        <v>25.25</v>
      </c>
      <c r="H49" s="9">
        <v>25.25</v>
      </c>
      <c r="I49" s="9">
        <v>46.92</v>
      </c>
      <c r="J49" s="9">
        <v>46.92</v>
      </c>
      <c r="K49" s="9">
        <v>46.92</v>
      </c>
      <c r="L49" s="9">
        <v>262.8</v>
      </c>
      <c r="M49" s="9">
        <v>262.8</v>
      </c>
      <c r="N49" s="9">
        <v>1000</v>
      </c>
      <c r="O49" s="9">
        <v>25.25</v>
      </c>
      <c r="P49" s="9">
        <v>46.92</v>
      </c>
      <c r="Q49" s="9">
        <v>46.92</v>
      </c>
      <c r="R49" s="9">
        <v>46.92</v>
      </c>
      <c r="S49" s="9">
        <v>262.8</v>
      </c>
      <c r="T49" s="9">
        <v>262.8</v>
      </c>
      <c r="U49" s="9">
        <v>800.7</v>
      </c>
      <c r="V49" s="9">
        <v>1000</v>
      </c>
      <c r="W49" s="9">
        <v>261.68</v>
      </c>
      <c r="X49" s="9">
        <v>623.1</v>
      </c>
      <c r="Y49" s="9">
        <v>1050.7</v>
      </c>
      <c r="Z49" s="9">
        <v>250</v>
      </c>
      <c r="AA49" s="9">
        <v>1250</v>
      </c>
      <c r="AB49" s="9">
        <v>1250</v>
      </c>
      <c r="AC49" s="9">
        <v>165000</v>
      </c>
    </row>
    <row r="50" spans="1:29" x14ac:dyDescent="0.25">
      <c r="A50" s="8">
        <f t="shared" si="0"/>
        <v>1</v>
      </c>
      <c r="B50" s="8">
        <f t="shared" si="1"/>
        <v>2023</v>
      </c>
      <c r="C50" s="9">
        <v>0.64</v>
      </c>
      <c r="D50" s="9">
        <v>0.64</v>
      </c>
      <c r="E50" s="9">
        <v>0.64</v>
      </c>
      <c r="F50" s="9">
        <v>0.64</v>
      </c>
      <c r="G50" s="9">
        <v>25.25</v>
      </c>
      <c r="H50" s="9">
        <v>25.25</v>
      </c>
      <c r="I50" s="9">
        <v>46.92</v>
      </c>
      <c r="J50" s="9">
        <v>46.92</v>
      </c>
      <c r="K50" s="9">
        <v>46.92</v>
      </c>
      <c r="L50" s="9">
        <v>262.8</v>
      </c>
      <c r="M50" s="9">
        <v>262.8</v>
      </c>
      <c r="N50" s="9">
        <v>1000</v>
      </c>
      <c r="O50" s="9">
        <v>25.25</v>
      </c>
      <c r="P50" s="9">
        <v>46.92</v>
      </c>
      <c r="Q50" s="9">
        <v>46.92</v>
      </c>
      <c r="R50" s="9">
        <v>46.92</v>
      </c>
      <c r="S50" s="9">
        <v>262.8</v>
      </c>
      <c r="T50" s="9">
        <v>262.8</v>
      </c>
      <c r="U50" s="9">
        <v>800.7</v>
      </c>
      <c r="V50" s="9">
        <v>1000</v>
      </c>
      <c r="W50" s="9">
        <v>261.68</v>
      </c>
      <c r="X50" s="9">
        <v>623.1</v>
      </c>
      <c r="Y50" s="9">
        <v>1050.7</v>
      </c>
      <c r="Z50" s="9">
        <v>250</v>
      </c>
      <c r="AA50" s="9">
        <v>1250</v>
      </c>
      <c r="AB50" s="9">
        <v>1250</v>
      </c>
      <c r="AC50" s="9">
        <v>165000</v>
      </c>
    </row>
    <row r="51" spans="1:29" x14ac:dyDescent="0.25">
      <c r="A51" s="8">
        <f t="shared" si="0"/>
        <v>2</v>
      </c>
      <c r="B51" s="8">
        <f t="shared" si="1"/>
        <v>2023</v>
      </c>
      <c r="C51" s="9">
        <v>0.64</v>
      </c>
      <c r="D51" s="9">
        <v>0.64</v>
      </c>
      <c r="E51" s="9">
        <v>0.64</v>
      </c>
      <c r="F51" s="9">
        <v>0.64</v>
      </c>
      <c r="G51" s="9">
        <v>25.25</v>
      </c>
      <c r="H51" s="9">
        <v>25.25</v>
      </c>
      <c r="I51" s="9">
        <v>46.92</v>
      </c>
      <c r="J51" s="9">
        <v>46.92</v>
      </c>
      <c r="K51" s="9">
        <v>46.92</v>
      </c>
      <c r="L51" s="9">
        <v>262.8</v>
      </c>
      <c r="M51" s="9">
        <v>262.8</v>
      </c>
      <c r="N51" s="9">
        <v>1000</v>
      </c>
      <c r="O51" s="9">
        <v>25.25</v>
      </c>
      <c r="P51" s="9">
        <v>46.92</v>
      </c>
      <c r="Q51" s="9">
        <v>46.92</v>
      </c>
      <c r="R51" s="9">
        <v>46.92</v>
      </c>
      <c r="S51" s="9">
        <v>262.8</v>
      </c>
      <c r="T51" s="9">
        <v>262.8</v>
      </c>
      <c r="U51" s="9">
        <v>800.7</v>
      </c>
      <c r="V51" s="9">
        <v>1000</v>
      </c>
      <c r="W51" s="9">
        <v>261.68</v>
      </c>
      <c r="X51" s="9">
        <v>623.1</v>
      </c>
      <c r="Y51" s="9">
        <v>1050.7</v>
      </c>
      <c r="Z51" s="9">
        <v>250</v>
      </c>
      <c r="AA51" s="9">
        <v>1250</v>
      </c>
      <c r="AB51" s="9">
        <v>1250</v>
      </c>
      <c r="AC51" s="9">
        <v>165000</v>
      </c>
    </row>
    <row r="52" spans="1:29" x14ac:dyDescent="0.25">
      <c r="A52" s="8">
        <f t="shared" si="0"/>
        <v>3</v>
      </c>
      <c r="B52" s="8">
        <f t="shared" si="1"/>
        <v>2023</v>
      </c>
      <c r="C52" s="9">
        <v>0.64</v>
      </c>
      <c r="D52" s="9">
        <v>0.64</v>
      </c>
      <c r="E52" s="9">
        <v>0.64</v>
      </c>
      <c r="F52" s="9">
        <v>0.64</v>
      </c>
      <c r="G52" s="9">
        <v>25.25</v>
      </c>
      <c r="H52" s="9">
        <v>25.25</v>
      </c>
      <c r="I52" s="9">
        <v>46.92</v>
      </c>
      <c r="J52" s="9">
        <v>46.92</v>
      </c>
      <c r="K52" s="9">
        <v>46.92</v>
      </c>
      <c r="L52" s="9">
        <v>262.8</v>
      </c>
      <c r="M52" s="9">
        <v>262.8</v>
      </c>
      <c r="N52" s="9">
        <v>1000</v>
      </c>
      <c r="O52" s="9">
        <v>25.25</v>
      </c>
      <c r="P52" s="9">
        <v>46.92</v>
      </c>
      <c r="Q52" s="9">
        <v>46.92</v>
      </c>
      <c r="R52" s="9">
        <v>46.92</v>
      </c>
      <c r="S52" s="9">
        <v>262.8</v>
      </c>
      <c r="T52" s="9">
        <v>262.8</v>
      </c>
      <c r="U52" s="9">
        <v>800.7</v>
      </c>
      <c r="V52" s="9">
        <v>1000</v>
      </c>
      <c r="W52" s="9">
        <v>261.68</v>
      </c>
      <c r="X52" s="9">
        <v>623.1</v>
      </c>
      <c r="Y52" s="9">
        <v>1050.7</v>
      </c>
      <c r="Z52" s="9">
        <v>250</v>
      </c>
      <c r="AA52" s="9">
        <v>1250</v>
      </c>
      <c r="AB52" s="9">
        <v>1250</v>
      </c>
      <c r="AC52" s="9">
        <v>165000</v>
      </c>
    </row>
    <row r="53" spans="1:29" x14ac:dyDescent="0.25">
      <c r="A53" s="8">
        <f t="shared" si="0"/>
        <v>4</v>
      </c>
      <c r="B53" s="8">
        <f t="shared" si="1"/>
        <v>2023</v>
      </c>
      <c r="C53" s="9">
        <v>0.64</v>
      </c>
      <c r="D53" s="9">
        <v>0.64</v>
      </c>
      <c r="E53" s="9">
        <v>0.64</v>
      </c>
      <c r="F53" s="9">
        <v>0.64</v>
      </c>
      <c r="G53" s="9">
        <v>25.25</v>
      </c>
      <c r="H53" s="9">
        <v>25.25</v>
      </c>
      <c r="I53" s="9">
        <v>46.92</v>
      </c>
      <c r="J53" s="9">
        <v>46.92</v>
      </c>
      <c r="K53" s="9">
        <v>46.92</v>
      </c>
      <c r="L53" s="9">
        <v>262.8</v>
      </c>
      <c r="M53" s="9">
        <v>262.8</v>
      </c>
      <c r="N53" s="9">
        <v>1000</v>
      </c>
      <c r="O53" s="9">
        <v>25.25</v>
      </c>
      <c r="P53" s="9">
        <v>46.92</v>
      </c>
      <c r="Q53" s="9">
        <v>46.92</v>
      </c>
      <c r="R53" s="9">
        <v>46.92</v>
      </c>
      <c r="S53" s="9">
        <v>262.8</v>
      </c>
      <c r="T53" s="9">
        <v>262.8</v>
      </c>
      <c r="U53" s="9">
        <v>800.7</v>
      </c>
      <c r="V53" s="9">
        <v>1000</v>
      </c>
      <c r="W53" s="9">
        <v>261.68</v>
      </c>
      <c r="X53" s="9">
        <v>623.1</v>
      </c>
      <c r="Y53" s="9">
        <v>1050.7</v>
      </c>
      <c r="Z53" s="9">
        <v>250</v>
      </c>
      <c r="AA53" s="9">
        <v>1250</v>
      </c>
      <c r="AB53" s="9">
        <v>1250</v>
      </c>
      <c r="AC53" s="9">
        <v>165000</v>
      </c>
    </row>
    <row r="54" spans="1:29" x14ac:dyDescent="0.25">
      <c r="A54" s="8">
        <f t="shared" si="0"/>
        <v>5</v>
      </c>
      <c r="B54" s="8">
        <f t="shared" si="1"/>
        <v>2023</v>
      </c>
      <c r="C54" s="9">
        <v>0.64</v>
      </c>
      <c r="D54" s="9">
        <v>0.64</v>
      </c>
      <c r="E54" s="9">
        <v>0.64</v>
      </c>
      <c r="F54" s="9">
        <v>0.64</v>
      </c>
      <c r="G54" s="9">
        <v>25.25</v>
      </c>
      <c r="H54" s="9">
        <v>25.25</v>
      </c>
      <c r="I54" s="9">
        <v>46.92</v>
      </c>
      <c r="J54" s="9">
        <v>46.92</v>
      </c>
      <c r="K54" s="9">
        <v>46.92</v>
      </c>
      <c r="L54" s="9">
        <v>262.8</v>
      </c>
      <c r="M54" s="9">
        <v>262.8</v>
      </c>
      <c r="N54" s="9">
        <v>1000</v>
      </c>
      <c r="O54" s="9">
        <v>25.25</v>
      </c>
      <c r="P54" s="9">
        <v>46.92</v>
      </c>
      <c r="Q54" s="9">
        <v>46.92</v>
      </c>
      <c r="R54" s="9">
        <v>46.92</v>
      </c>
      <c r="S54" s="9">
        <v>262.8</v>
      </c>
      <c r="T54" s="9">
        <v>262.8</v>
      </c>
      <c r="U54" s="9">
        <v>800.7</v>
      </c>
      <c r="V54" s="9">
        <v>1000</v>
      </c>
      <c r="W54" s="9">
        <v>261.68</v>
      </c>
      <c r="X54" s="9">
        <v>623.1</v>
      </c>
      <c r="Y54" s="9">
        <v>1050.7</v>
      </c>
      <c r="Z54" s="9">
        <v>250</v>
      </c>
      <c r="AA54" s="9">
        <v>1250</v>
      </c>
      <c r="AB54" s="9">
        <v>1250</v>
      </c>
      <c r="AC54" s="9">
        <v>165000</v>
      </c>
    </row>
    <row r="55" spans="1:29" x14ac:dyDescent="0.25">
      <c r="A55" s="8">
        <f t="shared" si="0"/>
        <v>6</v>
      </c>
      <c r="B55" s="8">
        <f t="shared" si="1"/>
        <v>2023</v>
      </c>
      <c r="C55" s="9">
        <v>0.64</v>
      </c>
      <c r="D55" s="9">
        <v>0.64</v>
      </c>
      <c r="E55" s="9">
        <v>0.64</v>
      </c>
      <c r="F55" s="9">
        <v>0.64</v>
      </c>
      <c r="G55" s="9">
        <v>25.25</v>
      </c>
      <c r="H55" s="9">
        <v>25.25</v>
      </c>
      <c r="I55" s="9">
        <v>46.92</v>
      </c>
      <c r="J55" s="9">
        <v>46.92</v>
      </c>
      <c r="K55" s="9">
        <v>46.92</v>
      </c>
      <c r="L55" s="9">
        <v>262.8</v>
      </c>
      <c r="M55" s="9">
        <v>262.8</v>
      </c>
      <c r="N55" s="9">
        <v>1000</v>
      </c>
      <c r="O55" s="9">
        <v>25.25</v>
      </c>
      <c r="P55" s="9">
        <v>46.92</v>
      </c>
      <c r="Q55" s="9">
        <v>46.92</v>
      </c>
      <c r="R55" s="9">
        <v>46.92</v>
      </c>
      <c r="S55" s="9">
        <v>262.8</v>
      </c>
      <c r="T55" s="9">
        <v>262.8</v>
      </c>
      <c r="U55" s="9">
        <v>800.7</v>
      </c>
      <c r="V55" s="9">
        <v>1000</v>
      </c>
      <c r="W55" s="9">
        <v>261.68</v>
      </c>
      <c r="X55" s="9">
        <v>623.1</v>
      </c>
      <c r="Y55" s="9">
        <v>1050.7</v>
      </c>
      <c r="Z55" s="9">
        <v>250</v>
      </c>
      <c r="AA55" s="9">
        <v>1250</v>
      </c>
      <c r="AB55" s="9">
        <v>1250</v>
      </c>
      <c r="AC55" s="9">
        <v>165000</v>
      </c>
    </row>
    <row r="56" spans="1:29" x14ac:dyDescent="0.25">
      <c r="A56" s="8">
        <f t="shared" si="0"/>
        <v>7</v>
      </c>
      <c r="B56" s="8">
        <f t="shared" si="1"/>
        <v>2023</v>
      </c>
      <c r="C56" s="9">
        <v>0.64</v>
      </c>
      <c r="D56" s="9">
        <v>0.64</v>
      </c>
      <c r="E56" s="9">
        <v>0.64</v>
      </c>
      <c r="F56" s="9">
        <v>0.64</v>
      </c>
      <c r="G56" s="9">
        <v>25.25</v>
      </c>
      <c r="H56" s="9">
        <v>25.25</v>
      </c>
      <c r="I56" s="9">
        <v>46.92</v>
      </c>
      <c r="J56" s="9">
        <v>46.92</v>
      </c>
      <c r="K56" s="9">
        <v>46.92</v>
      </c>
      <c r="L56" s="9">
        <v>262.8</v>
      </c>
      <c r="M56" s="9">
        <v>262.8</v>
      </c>
      <c r="N56" s="9">
        <v>1000</v>
      </c>
      <c r="O56" s="9">
        <v>25.25</v>
      </c>
      <c r="P56" s="9">
        <v>46.92</v>
      </c>
      <c r="Q56" s="9">
        <v>46.92</v>
      </c>
      <c r="R56" s="9">
        <v>46.92</v>
      </c>
      <c r="S56" s="9">
        <v>262.8</v>
      </c>
      <c r="T56" s="9">
        <v>262.8</v>
      </c>
      <c r="U56" s="9">
        <v>800.7</v>
      </c>
      <c r="V56" s="9">
        <v>1000</v>
      </c>
      <c r="W56" s="9">
        <v>261.68</v>
      </c>
      <c r="X56" s="9">
        <v>623.1</v>
      </c>
      <c r="Y56" s="9">
        <v>1050.7</v>
      </c>
      <c r="Z56" s="9">
        <v>250</v>
      </c>
      <c r="AA56" s="9">
        <v>1250</v>
      </c>
      <c r="AB56" s="9">
        <v>1250</v>
      </c>
      <c r="AC56" s="9">
        <v>165000</v>
      </c>
    </row>
    <row r="57" spans="1:29" x14ac:dyDescent="0.25">
      <c r="A57" s="8">
        <f t="shared" si="0"/>
        <v>8</v>
      </c>
      <c r="B57" s="8">
        <f t="shared" si="1"/>
        <v>2023</v>
      </c>
      <c r="C57" s="9">
        <v>0.64</v>
      </c>
      <c r="D57" s="9">
        <v>0.64</v>
      </c>
      <c r="E57" s="9">
        <v>0.64</v>
      </c>
      <c r="F57" s="9">
        <v>0.64</v>
      </c>
      <c r="G57" s="9">
        <v>25.25</v>
      </c>
      <c r="H57" s="9">
        <v>25.25</v>
      </c>
      <c r="I57" s="9">
        <v>46.92</v>
      </c>
      <c r="J57" s="9">
        <v>46.92</v>
      </c>
      <c r="K57" s="9">
        <v>46.92</v>
      </c>
      <c r="L57" s="9">
        <v>262.8</v>
      </c>
      <c r="M57" s="9">
        <v>262.8</v>
      </c>
      <c r="N57" s="9">
        <v>1000</v>
      </c>
      <c r="O57" s="9">
        <v>25.25</v>
      </c>
      <c r="P57" s="9">
        <v>46.92</v>
      </c>
      <c r="Q57" s="9">
        <v>46.92</v>
      </c>
      <c r="R57" s="9">
        <v>46.92</v>
      </c>
      <c r="S57" s="9">
        <v>262.8</v>
      </c>
      <c r="T57" s="9">
        <v>262.8</v>
      </c>
      <c r="U57" s="9">
        <v>800.7</v>
      </c>
      <c r="V57" s="9">
        <v>1000</v>
      </c>
      <c r="W57" s="9">
        <v>261.68</v>
      </c>
      <c r="X57" s="9">
        <v>623.1</v>
      </c>
      <c r="Y57" s="9">
        <v>1050.7</v>
      </c>
      <c r="Z57" s="9">
        <v>250</v>
      </c>
      <c r="AA57" s="9">
        <v>1250</v>
      </c>
      <c r="AB57" s="9">
        <v>1250</v>
      </c>
      <c r="AC57" s="9">
        <v>165000</v>
      </c>
    </row>
    <row r="58" spans="1:29" x14ac:dyDescent="0.25">
      <c r="A58" s="8">
        <f t="shared" si="0"/>
        <v>9</v>
      </c>
      <c r="B58" s="8">
        <f t="shared" si="1"/>
        <v>2023</v>
      </c>
      <c r="C58" s="9">
        <v>0.64</v>
      </c>
      <c r="D58" s="9">
        <v>0.64</v>
      </c>
      <c r="E58" s="9">
        <v>0.64</v>
      </c>
      <c r="F58" s="9">
        <v>0.64</v>
      </c>
      <c r="G58" s="9">
        <v>25.25</v>
      </c>
      <c r="H58" s="9">
        <v>25.25</v>
      </c>
      <c r="I58" s="9">
        <v>46.92</v>
      </c>
      <c r="J58" s="9">
        <v>46.92</v>
      </c>
      <c r="K58" s="9">
        <v>46.92</v>
      </c>
      <c r="L58" s="9">
        <v>262.8</v>
      </c>
      <c r="M58" s="9">
        <v>262.8</v>
      </c>
      <c r="N58" s="9">
        <v>1000</v>
      </c>
      <c r="O58" s="9">
        <v>25.25</v>
      </c>
      <c r="P58" s="9">
        <v>46.92</v>
      </c>
      <c r="Q58" s="9">
        <v>46.92</v>
      </c>
      <c r="R58" s="9">
        <v>46.92</v>
      </c>
      <c r="S58" s="9">
        <v>262.8</v>
      </c>
      <c r="T58" s="9">
        <v>262.8</v>
      </c>
      <c r="U58" s="9">
        <v>800.7</v>
      </c>
      <c r="V58" s="9">
        <v>1000</v>
      </c>
      <c r="W58" s="9">
        <v>261.68</v>
      </c>
      <c r="X58" s="9">
        <v>623.1</v>
      </c>
      <c r="Y58" s="9">
        <v>1050.7</v>
      </c>
      <c r="Z58" s="9">
        <v>250</v>
      </c>
      <c r="AA58" s="9">
        <v>1250</v>
      </c>
      <c r="AB58" s="9">
        <v>1250</v>
      </c>
      <c r="AC58" s="9">
        <v>165000</v>
      </c>
    </row>
    <row r="59" spans="1:29" x14ac:dyDescent="0.25">
      <c r="A59" s="8">
        <f t="shared" si="0"/>
        <v>10</v>
      </c>
      <c r="B59" s="8">
        <f t="shared" si="1"/>
        <v>2023</v>
      </c>
      <c r="C59" s="9">
        <v>0.64</v>
      </c>
      <c r="D59" s="9">
        <v>0.64</v>
      </c>
      <c r="E59" s="9">
        <v>0.64</v>
      </c>
      <c r="F59" s="9">
        <v>0.64</v>
      </c>
      <c r="G59" s="9">
        <v>25.25</v>
      </c>
      <c r="H59" s="9">
        <v>25.25</v>
      </c>
      <c r="I59" s="9">
        <v>46.92</v>
      </c>
      <c r="J59" s="9">
        <v>46.92</v>
      </c>
      <c r="K59" s="9">
        <v>46.92</v>
      </c>
      <c r="L59" s="9">
        <v>262.8</v>
      </c>
      <c r="M59" s="9">
        <v>262.8</v>
      </c>
      <c r="N59" s="9">
        <v>1000</v>
      </c>
      <c r="O59" s="9">
        <v>25.25</v>
      </c>
      <c r="P59" s="9">
        <v>46.92</v>
      </c>
      <c r="Q59" s="9">
        <v>46.92</v>
      </c>
      <c r="R59" s="9">
        <v>46.92</v>
      </c>
      <c r="S59" s="9">
        <v>262.8</v>
      </c>
      <c r="T59" s="9">
        <v>262.8</v>
      </c>
      <c r="U59" s="9">
        <v>800.7</v>
      </c>
      <c r="V59" s="9">
        <v>1000</v>
      </c>
      <c r="W59" s="9">
        <v>261.68</v>
      </c>
      <c r="X59" s="9">
        <v>623.1</v>
      </c>
      <c r="Y59" s="9">
        <v>1050.7</v>
      </c>
      <c r="Z59" s="9">
        <v>250</v>
      </c>
      <c r="AA59" s="9">
        <v>1250</v>
      </c>
      <c r="AB59" s="9">
        <v>1250</v>
      </c>
      <c r="AC59" s="9">
        <v>165000</v>
      </c>
    </row>
    <row r="60" spans="1:29" x14ac:dyDescent="0.25">
      <c r="A60" s="8">
        <f t="shared" si="0"/>
        <v>11</v>
      </c>
      <c r="B60" s="8">
        <f t="shared" si="1"/>
        <v>2023</v>
      </c>
      <c r="C60" s="9">
        <v>0.64</v>
      </c>
      <c r="D60" s="9">
        <v>0.64</v>
      </c>
      <c r="E60" s="9">
        <v>0.64</v>
      </c>
      <c r="F60" s="9">
        <v>0.64</v>
      </c>
      <c r="G60" s="9">
        <v>25.25</v>
      </c>
      <c r="H60" s="9">
        <v>25.25</v>
      </c>
      <c r="I60" s="9">
        <v>46.92</v>
      </c>
      <c r="J60" s="9">
        <v>46.92</v>
      </c>
      <c r="K60" s="9">
        <v>46.92</v>
      </c>
      <c r="L60" s="9">
        <v>262.8</v>
      </c>
      <c r="M60" s="9">
        <v>262.8</v>
      </c>
      <c r="N60" s="9">
        <v>1000</v>
      </c>
      <c r="O60" s="9">
        <v>25.25</v>
      </c>
      <c r="P60" s="9">
        <v>46.92</v>
      </c>
      <c r="Q60" s="9">
        <v>46.92</v>
      </c>
      <c r="R60" s="9">
        <v>46.92</v>
      </c>
      <c r="S60" s="9">
        <v>262.8</v>
      </c>
      <c r="T60" s="9">
        <v>262.8</v>
      </c>
      <c r="U60" s="9">
        <v>800.7</v>
      </c>
      <c r="V60" s="9">
        <v>1000</v>
      </c>
      <c r="W60" s="9">
        <v>261.68</v>
      </c>
      <c r="X60" s="9">
        <v>623.1</v>
      </c>
      <c r="Y60" s="9">
        <v>1050.7</v>
      </c>
      <c r="Z60" s="9">
        <v>250</v>
      </c>
      <c r="AA60" s="9">
        <v>1250</v>
      </c>
      <c r="AB60" s="9">
        <v>1250</v>
      </c>
      <c r="AC60" s="9">
        <v>165000</v>
      </c>
    </row>
    <row r="61" spans="1:29" x14ac:dyDescent="0.25">
      <c r="A61" s="8">
        <f t="shared" si="0"/>
        <v>12</v>
      </c>
      <c r="B61" s="8">
        <f t="shared" si="1"/>
        <v>2023</v>
      </c>
      <c r="C61" s="9">
        <v>0.64</v>
      </c>
      <c r="D61" s="9">
        <v>0.64</v>
      </c>
      <c r="E61" s="9">
        <v>0.64</v>
      </c>
      <c r="F61" s="9">
        <v>0.64</v>
      </c>
      <c r="G61" s="9">
        <v>25.25</v>
      </c>
      <c r="H61" s="9">
        <v>25.25</v>
      </c>
      <c r="I61" s="9">
        <v>46.92</v>
      </c>
      <c r="J61" s="9">
        <v>46.92</v>
      </c>
      <c r="K61" s="9">
        <v>46.92</v>
      </c>
      <c r="L61" s="9">
        <v>262.8</v>
      </c>
      <c r="M61" s="9">
        <v>262.8</v>
      </c>
      <c r="N61" s="9">
        <v>1000</v>
      </c>
      <c r="O61" s="9">
        <v>25.25</v>
      </c>
      <c r="P61" s="9">
        <v>46.92</v>
      </c>
      <c r="Q61" s="9">
        <v>46.92</v>
      </c>
      <c r="R61" s="9">
        <v>46.92</v>
      </c>
      <c r="S61" s="9">
        <v>262.8</v>
      </c>
      <c r="T61" s="9">
        <v>262.8</v>
      </c>
      <c r="U61" s="9">
        <v>800.7</v>
      </c>
      <c r="V61" s="9">
        <v>1000</v>
      </c>
      <c r="W61" s="9">
        <v>261.68</v>
      </c>
      <c r="X61" s="9">
        <v>623.1</v>
      </c>
      <c r="Y61" s="9">
        <v>1050.7</v>
      </c>
      <c r="Z61" s="9">
        <v>250</v>
      </c>
      <c r="AA61" s="9">
        <v>1250</v>
      </c>
      <c r="AB61" s="9">
        <v>1250</v>
      </c>
      <c r="AC61" s="9">
        <v>165000</v>
      </c>
    </row>
    <row r="62" spans="1:29" x14ac:dyDescent="0.25">
      <c r="A62" s="8">
        <f t="shared" si="0"/>
        <v>1</v>
      </c>
      <c r="B62" s="8">
        <f t="shared" si="1"/>
        <v>2024</v>
      </c>
      <c r="C62" s="9">
        <v>0.64</v>
      </c>
      <c r="D62" s="9">
        <v>0.64</v>
      </c>
      <c r="E62" s="9">
        <v>0.64</v>
      </c>
      <c r="F62" s="9">
        <v>0.64</v>
      </c>
      <c r="G62" s="9">
        <v>25.25</v>
      </c>
      <c r="H62" s="9">
        <v>25.25</v>
      </c>
      <c r="I62" s="9">
        <v>46.92</v>
      </c>
      <c r="J62" s="9">
        <v>46.92</v>
      </c>
      <c r="K62" s="9">
        <v>46.92</v>
      </c>
      <c r="L62" s="9">
        <v>262.8</v>
      </c>
      <c r="M62" s="9">
        <v>262.8</v>
      </c>
      <c r="N62" s="9">
        <v>1000</v>
      </c>
      <c r="O62" s="9">
        <v>25.25</v>
      </c>
      <c r="P62" s="9">
        <v>46.92</v>
      </c>
      <c r="Q62" s="9">
        <v>46.92</v>
      </c>
      <c r="R62" s="9">
        <v>46.92</v>
      </c>
      <c r="S62" s="9">
        <v>262.8</v>
      </c>
      <c r="T62" s="9">
        <v>262.8</v>
      </c>
      <c r="U62" s="9">
        <v>800.7</v>
      </c>
      <c r="V62" s="9">
        <v>1000</v>
      </c>
      <c r="W62" s="9">
        <v>261.68</v>
      </c>
      <c r="X62" s="9">
        <v>623.1</v>
      </c>
      <c r="Y62" s="9">
        <v>1050.7</v>
      </c>
      <c r="Z62" s="9">
        <v>250</v>
      </c>
      <c r="AA62" s="9">
        <v>1250</v>
      </c>
      <c r="AB62" s="9">
        <v>1250</v>
      </c>
      <c r="AC62" s="9">
        <v>165000</v>
      </c>
    </row>
    <row r="63" spans="1:29" x14ac:dyDescent="0.25">
      <c r="A63" s="8">
        <f t="shared" si="0"/>
        <v>2</v>
      </c>
      <c r="B63" s="8">
        <f t="shared" si="1"/>
        <v>2024</v>
      </c>
      <c r="C63" s="9">
        <v>0.64</v>
      </c>
      <c r="D63" s="9">
        <v>0.64</v>
      </c>
      <c r="E63" s="9">
        <v>0.64</v>
      </c>
      <c r="F63" s="9">
        <v>0.64</v>
      </c>
      <c r="G63" s="9">
        <v>25.25</v>
      </c>
      <c r="H63" s="9">
        <v>25.25</v>
      </c>
      <c r="I63" s="9">
        <v>46.92</v>
      </c>
      <c r="J63" s="9">
        <v>46.92</v>
      </c>
      <c r="K63" s="9">
        <v>46.92</v>
      </c>
      <c r="L63" s="9">
        <v>262.8</v>
      </c>
      <c r="M63" s="9">
        <v>262.8</v>
      </c>
      <c r="N63" s="9">
        <v>1000</v>
      </c>
      <c r="O63" s="9">
        <v>25.25</v>
      </c>
      <c r="P63" s="9">
        <v>46.92</v>
      </c>
      <c r="Q63" s="9">
        <v>46.92</v>
      </c>
      <c r="R63" s="9">
        <v>46.92</v>
      </c>
      <c r="S63" s="9">
        <v>262.8</v>
      </c>
      <c r="T63" s="9">
        <v>262.8</v>
      </c>
      <c r="U63" s="9">
        <v>800.7</v>
      </c>
      <c r="V63" s="9">
        <v>1000</v>
      </c>
      <c r="W63" s="9">
        <v>261.68</v>
      </c>
      <c r="X63" s="9">
        <v>623.1</v>
      </c>
      <c r="Y63" s="9">
        <v>1050.7</v>
      </c>
      <c r="Z63" s="9">
        <v>250</v>
      </c>
      <c r="AA63" s="9">
        <v>1250</v>
      </c>
      <c r="AB63" s="9">
        <v>1250</v>
      </c>
      <c r="AC63" s="9">
        <v>165000</v>
      </c>
    </row>
    <row r="64" spans="1:29" x14ac:dyDescent="0.25">
      <c r="A64" s="8">
        <f t="shared" si="0"/>
        <v>3</v>
      </c>
      <c r="B64" s="8">
        <f t="shared" si="1"/>
        <v>2024</v>
      </c>
      <c r="C64" s="9">
        <v>0.64</v>
      </c>
      <c r="D64" s="9">
        <v>0.64</v>
      </c>
      <c r="E64" s="9">
        <v>0.64</v>
      </c>
      <c r="F64" s="9">
        <v>0.64</v>
      </c>
      <c r="G64" s="9">
        <v>25.25</v>
      </c>
      <c r="H64" s="9">
        <v>25.25</v>
      </c>
      <c r="I64" s="9">
        <v>46.92</v>
      </c>
      <c r="J64" s="9">
        <v>46.92</v>
      </c>
      <c r="K64" s="9">
        <v>46.92</v>
      </c>
      <c r="L64" s="9">
        <v>262.8</v>
      </c>
      <c r="M64" s="9">
        <v>262.8</v>
      </c>
      <c r="N64" s="9">
        <v>1000</v>
      </c>
      <c r="O64" s="9">
        <v>25.25</v>
      </c>
      <c r="P64" s="9">
        <v>46.92</v>
      </c>
      <c r="Q64" s="9">
        <v>46.92</v>
      </c>
      <c r="R64" s="9">
        <v>46.92</v>
      </c>
      <c r="S64" s="9">
        <v>262.8</v>
      </c>
      <c r="T64" s="9">
        <v>262.8</v>
      </c>
      <c r="U64" s="9">
        <v>800.7</v>
      </c>
      <c r="V64" s="9">
        <v>1000</v>
      </c>
      <c r="W64" s="9">
        <v>261.68</v>
      </c>
      <c r="X64" s="9">
        <v>623.1</v>
      </c>
      <c r="Y64" s="9">
        <v>1050.7</v>
      </c>
      <c r="Z64" s="9">
        <v>250</v>
      </c>
      <c r="AA64" s="9">
        <v>1250</v>
      </c>
      <c r="AB64" s="9">
        <v>1250</v>
      </c>
      <c r="AC64" s="9">
        <v>165000</v>
      </c>
    </row>
    <row r="65" spans="1:29" x14ac:dyDescent="0.25">
      <c r="A65" s="8">
        <f t="shared" si="0"/>
        <v>4</v>
      </c>
      <c r="B65" s="8">
        <f t="shared" si="1"/>
        <v>2024</v>
      </c>
      <c r="C65" s="9">
        <v>0.64</v>
      </c>
      <c r="D65" s="9">
        <v>0.64</v>
      </c>
      <c r="E65" s="9">
        <v>0.64</v>
      </c>
      <c r="F65" s="9">
        <v>0.64</v>
      </c>
      <c r="G65" s="9">
        <v>25.25</v>
      </c>
      <c r="H65" s="9">
        <v>25.25</v>
      </c>
      <c r="I65" s="9">
        <v>46.92</v>
      </c>
      <c r="J65" s="9">
        <v>46.92</v>
      </c>
      <c r="K65" s="9">
        <v>46.92</v>
      </c>
      <c r="L65" s="9">
        <v>262.8</v>
      </c>
      <c r="M65" s="9">
        <v>262.8</v>
      </c>
      <c r="N65" s="9">
        <v>1000</v>
      </c>
      <c r="O65" s="9">
        <v>25.25</v>
      </c>
      <c r="P65" s="9">
        <v>46.92</v>
      </c>
      <c r="Q65" s="9">
        <v>46.92</v>
      </c>
      <c r="R65" s="9">
        <v>46.92</v>
      </c>
      <c r="S65" s="9">
        <v>262.8</v>
      </c>
      <c r="T65" s="9">
        <v>262.8</v>
      </c>
      <c r="U65" s="9">
        <v>800.7</v>
      </c>
      <c r="V65" s="9">
        <v>1000</v>
      </c>
      <c r="W65" s="9">
        <v>261.68</v>
      </c>
      <c r="X65" s="9">
        <v>623.1</v>
      </c>
      <c r="Y65" s="9">
        <v>1050.7</v>
      </c>
      <c r="Z65" s="9">
        <v>250</v>
      </c>
      <c r="AA65" s="9">
        <v>1250</v>
      </c>
      <c r="AB65" s="9">
        <v>1250</v>
      </c>
      <c r="AC65" s="9">
        <v>165000</v>
      </c>
    </row>
    <row r="66" spans="1:29" x14ac:dyDescent="0.25">
      <c r="A66" s="8">
        <f t="shared" si="0"/>
        <v>5</v>
      </c>
      <c r="B66" s="8">
        <f t="shared" si="1"/>
        <v>2024</v>
      </c>
      <c r="C66" s="9">
        <v>0.64</v>
      </c>
      <c r="D66" s="9">
        <v>0.64</v>
      </c>
      <c r="E66" s="9">
        <v>0.64</v>
      </c>
      <c r="F66" s="9">
        <v>0.64</v>
      </c>
      <c r="G66" s="9">
        <v>25.25</v>
      </c>
      <c r="H66" s="9">
        <v>25.25</v>
      </c>
      <c r="I66" s="9">
        <v>46.92</v>
      </c>
      <c r="J66" s="9">
        <v>46.92</v>
      </c>
      <c r="K66" s="9">
        <v>46.92</v>
      </c>
      <c r="L66" s="9">
        <v>262.8</v>
      </c>
      <c r="M66" s="9">
        <v>262.8</v>
      </c>
      <c r="N66" s="9">
        <v>1000</v>
      </c>
      <c r="O66" s="9">
        <v>25.25</v>
      </c>
      <c r="P66" s="9">
        <v>46.92</v>
      </c>
      <c r="Q66" s="9">
        <v>46.92</v>
      </c>
      <c r="R66" s="9">
        <v>46.92</v>
      </c>
      <c r="S66" s="9">
        <v>262.8</v>
      </c>
      <c r="T66" s="9">
        <v>262.8</v>
      </c>
      <c r="U66" s="9">
        <v>800.7</v>
      </c>
      <c r="V66" s="9">
        <v>1000</v>
      </c>
      <c r="W66" s="9">
        <v>261.68</v>
      </c>
      <c r="X66" s="9">
        <v>623.1</v>
      </c>
      <c r="Y66" s="9">
        <v>1050.7</v>
      </c>
      <c r="Z66" s="9">
        <v>250</v>
      </c>
      <c r="AA66" s="9">
        <v>1250</v>
      </c>
      <c r="AB66" s="9">
        <v>1250</v>
      </c>
      <c r="AC66" s="9">
        <v>165000</v>
      </c>
    </row>
    <row r="67" spans="1:29" x14ac:dyDescent="0.25">
      <c r="A67" s="8">
        <f t="shared" si="0"/>
        <v>6</v>
      </c>
      <c r="B67" s="8">
        <f t="shared" si="1"/>
        <v>2024</v>
      </c>
      <c r="C67" s="9">
        <v>0.64</v>
      </c>
      <c r="D67" s="9">
        <v>0.64</v>
      </c>
      <c r="E67" s="9">
        <v>0.64</v>
      </c>
      <c r="F67" s="9">
        <v>0.64</v>
      </c>
      <c r="G67" s="9">
        <v>25.25</v>
      </c>
      <c r="H67" s="9">
        <v>25.25</v>
      </c>
      <c r="I67" s="9">
        <v>46.92</v>
      </c>
      <c r="J67" s="9">
        <v>46.92</v>
      </c>
      <c r="K67" s="9">
        <v>46.92</v>
      </c>
      <c r="L67" s="9">
        <v>262.8</v>
      </c>
      <c r="M67" s="9">
        <v>262.8</v>
      </c>
      <c r="N67" s="9">
        <v>1000</v>
      </c>
      <c r="O67" s="9">
        <v>25.25</v>
      </c>
      <c r="P67" s="9">
        <v>46.92</v>
      </c>
      <c r="Q67" s="9">
        <v>46.92</v>
      </c>
      <c r="R67" s="9">
        <v>46.92</v>
      </c>
      <c r="S67" s="9">
        <v>262.8</v>
      </c>
      <c r="T67" s="9">
        <v>262.8</v>
      </c>
      <c r="U67" s="9">
        <v>800.7</v>
      </c>
      <c r="V67" s="9">
        <v>1000</v>
      </c>
      <c r="W67" s="9">
        <v>261.68</v>
      </c>
      <c r="X67" s="9">
        <v>623.1</v>
      </c>
      <c r="Y67" s="9">
        <v>1050.7</v>
      </c>
      <c r="Z67" s="9">
        <v>250</v>
      </c>
      <c r="AA67" s="9">
        <v>1250</v>
      </c>
      <c r="AB67" s="9">
        <v>1250</v>
      </c>
      <c r="AC67" s="9">
        <v>165000</v>
      </c>
    </row>
    <row r="68" spans="1:29" x14ac:dyDescent="0.25">
      <c r="A68" s="8">
        <f t="shared" ref="A68:A103" si="2">IF(A67=12,1,A67+1)</f>
        <v>7</v>
      </c>
      <c r="B68" s="8">
        <f t="shared" ref="B68:B103" si="3">IF(A68=1,B67+1,B67)</f>
        <v>2024</v>
      </c>
      <c r="C68" s="9">
        <v>0.64</v>
      </c>
      <c r="D68" s="9">
        <v>0.64</v>
      </c>
      <c r="E68" s="9">
        <v>0.64</v>
      </c>
      <c r="F68" s="9">
        <v>0.64</v>
      </c>
      <c r="G68" s="9">
        <v>25.25</v>
      </c>
      <c r="H68" s="9">
        <v>25.25</v>
      </c>
      <c r="I68" s="9">
        <v>46.92</v>
      </c>
      <c r="J68" s="9">
        <v>46.92</v>
      </c>
      <c r="K68" s="9">
        <v>46.92</v>
      </c>
      <c r="L68" s="9">
        <v>262.8</v>
      </c>
      <c r="M68" s="9">
        <v>262.8</v>
      </c>
      <c r="N68" s="9">
        <v>1000</v>
      </c>
      <c r="O68" s="9">
        <v>25.25</v>
      </c>
      <c r="P68" s="9">
        <v>46.92</v>
      </c>
      <c r="Q68" s="9">
        <v>46.92</v>
      </c>
      <c r="R68" s="9">
        <v>46.92</v>
      </c>
      <c r="S68" s="9">
        <v>262.8</v>
      </c>
      <c r="T68" s="9">
        <v>262.8</v>
      </c>
      <c r="U68" s="9">
        <v>800.7</v>
      </c>
      <c r="V68" s="9">
        <v>1000</v>
      </c>
      <c r="W68" s="9">
        <v>261.68</v>
      </c>
      <c r="X68" s="9">
        <v>623.1</v>
      </c>
      <c r="Y68" s="9">
        <v>1050.7</v>
      </c>
      <c r="Z68" s="9">
        <v>250</v>
      </c>
      <c r="AA68" s="9">
        <v>1250</v>
      </c>
      <c r="AB68" s="9">
        <v>1250</v>
      </c>
      <c r="AC68" s="9">
        <v>165000</v>
      </c>
    </row>
    <row r="69" spans="1:29" x14ac:dyDescent="0.25">
      <c r="A69" s="8">
        <f t="shared" si="2"/>
        <v>8</v>
      </c>
      <c r="B69" s="8">
        <f t="shared" si="3"/>
        <v>2024</v>
      </c>
      <c r="C69" s="9">
        <v>0.64</v>
      </c>
      <c r="D69" s="9">
        <v>0.64</v>
      </c>
      <c r="E69" s="9">
        <v>0.64</v>
      </c>
      <c r="F69" s="9">
        <v>0.64</v>
      </c>
      <c r="G69" s="9">
        <v>25.25</v>
      </c>
      <c r="H69" s="9">
        <v>25.25</v>
      </c>
      <c r="I69" s="9">
        <v>46.92</v>
      </c>
      <c r="J69" s="9">
        <v>46.92</v>
      </c>
      <c r="K69" s="9">
        <v>46.92</v>
      </c>
      <c r="L69" s="9">
        <v>262.8</v>
      </c>
      <c r="M69" s="9">
        <v>262.8</v>
      </c>
      <c r="N69" s="9">
        <v>1000</v>
      </c>
      <c r="O69" s="9">
        <v>25.25</v>
      </c>
      <c r="P69" s="9">
        <v>46.92</v>
      </c>
      <c r="Q69" s="9">
        <v>46.92</v>
      </c>
      <c r="R69" s="9">
        <v>46.92</v>
      </c>
      <c r="S69" s="9">
        <v>262.8</v>
      </c>
      <c r="T69" s="9">
        <v>262.8</v>
      </c>
      <c r="U69" s="9">
        <v>800.7</v>
      </c>
      <c r="V69" s="9">
        <v>1000</v>
      </c>
      <c r="W69" s="9">
        <v>261.68</v>
      </c>
      <c r="X69" s="9">
        <v>623.1</v>
      </c>
      <c r="Y69" s="9">
        <v>1050.7</v>
      </c>
      <c r="Z69" s="9">
        <v>250</v>
      </c>
      <c r="AA69" s="9">
        <v>1250</v>
      </c>
      <c r="AB69" s="9">
        <v>1250</v>
      </c>
      <c r="AC69" s="9">
        <v>165000</v>
      </c>
    </row>
    <row r="70" spans="1:29" x14ac:dyDescent="0.25">
      <c r="A70" s="8">
        <f t="shared" si="2"/>
        <v>9</v>
      </c>
      <c r="B70" s="8">
        <f t="shared" si="3"/>
        <v>2024</v>
      </c>
      <c r="C70" s="9">
        <v>0.64</v>
      </c>
      <c r="D70" s="9">
        <v>0.64</v>
      </c>
      <c r="E70" s="9">
        <v>0.64</v>
      </c>
      <c r="F70" s="9">
        <v>0.64</v>
      </c>
      <c r="G70" s="9">
        <v>25.25</v>
      </c>
      <c r="H70" s="9">
        <v>25.25</v>
      </c>
      <c r="I70" s="9">
        <v>46.92</v>
      </c>
      <c r="J70" s="9">
        <v>46.92</v>
      </c>
      <c r="K70" s="9">
        <v>46.92</v>
      </c>
      <c r="L70" s="9">
        <v>262.8</v>
      </c>
      <c r="M70" s="9">
        <v>262.8</v>
      </c>
      <c r="N70" s="9">
        <v>1000</v>
      </c>
      <c r="O70" s="9">
        <v>25.25</v>
      </c>
      <c r="P70" s="9">
        <v>46.92</v>
      </c>
      <c r="Q70" s="9">
        <v>46.92</v>
      </c>
      <c r="R70" s="9">
        <v>46.92</v>
      </c>
      <c r="S70" s="9">
        <v>262.8</v>
      </c>
      <c r="T70" s="9">
        <v>262.8</v>
      </c>
      <c r="U70" s="9">
        <v>800.7</v>
      </c>
      <c r="V70" s="9">
        <v>1000</v>
      </c>
      <c r="W70" s="9">
        <v>261.68</v>
      </c>
      <c r="X70" s="9">
        <v>623.1</v>
      </c>
      <c r="Y70" s="9">
        <v>1050.7</v>
      </c>
      <c r="Z70" s="9">
        <v>250</v>
      </c>
      <c r="AA70" s="9">
        <v>1250</v>
      </c>
      <c r="AB70" s="9">
        <v>1250</v>
      </c>
      <c r="AC70" s="9">
        <v>165000</v>
      </c>
    </row>
    <row r="71" spans="1:29" x14ac:dyDescent="0.25">
      <c r="A71" s="8">
        <f t="shared" si="2"/>
        <v>10</v>
      </c>
      <c r="B71" s="8">
        <f t="shared" si="3"/>
        <v>2024</v>
      </c>
      <c r="C71" s="9">
        <v>0.64</v>
      </c>
      <c r="D71" s="9">
        <v>0.64</v>
      </c>
      <c r="E71" s="9">
        <v>0.64</v>
      </c>
      <c r="F71" s="9">
        <v>0.64</v>
      </c>
      <c r="G71" s="9">
        <v>25.25</v>
      </c>
      <c r="H71" s="9">
        <v>25.25</v>
      </c>
      <c r="I71" s="9">
        <v>46.92</v>
      </c>
      <c r="J71" s="9">
        <v>46.92</v>
      </c>
      <c r="K71" s="9">
        <v>46.92</v>
      </c>
      <c r="L71" s="9">
        <v>262.8</v>
      </c>
      <c r="M71" s="9">
        <v>262.8</v>
      </c>
      <c r="N71" s="9">
        <v>1000</v>
      </c>
      <c r="O71" s="9">
        <v>25.25</v>
      </c>
      <c r="P71" s="9">
        <v>46.92</v>
      </c>
      <c r="Q71" s="9">
        <v>46.92</v>
      </c>
      <c r="R71" s="9">
        <v>46.92</v>
      </c>
      <c r="S71" s="9">
        <v>262.8</v>
      </c>
      <c r="T71" s="9">
        <v>262.8</v>
      </c>
      <c r="U71" s="9">
        <v>800.7</v>
      </c>
      <c r="V71" s="9">
        <v>1000</v>
      </c>
      <c r="W71" s="9">
        <v>261.68</v>
      </c>
      <c r="X71" s="9">
        <v>623.1</v>
      </c>
      <c r="Y71" s="9">
        <v>1050.7</v>
      </c>
      <c r="Z71" s="9">
        <v>250</v>
      </c>
      <c r="AA71" s="9">
        <v>1250</v>
      </c>
      <c r="AB71" s="9">
        <v>1250</v>
      </c>
      <c r="AC71" s="9">
        <v>165000</v>
      </c>
    </row>
    <row r="72" spans="1:29" x14ac:dyDescent="0.25">
      <c r="A72" s="8">
        <f t="shared" si="2"/>
        <v>11</v>
      </c>
      <c r="B72" s="8">
        <f t="shared" si="3"/>
        <v>2024</v>
      </c>
      <c r="C72" s="9">
        <v>0.64</v>
      </c>
      <c r="D72" s="9">
        <v>0.64</v>
      </c>
      <c r="E72" s="9">
        <v>0.64</v>
      </c>
      <c r="F72" s="9">
        <v>0.64</v>
      </c>
      <c r="G72" s="9">
        <v>25.25</v>
      </c>
      <c r="H72" s="9">
        <v>25.25</v>
      </c>
      <c r="I72" s="9">
        <v>46.92</v>
      </c>
      <c r="J72" s="9">
        <v>46.92</v>
      </c>
      <c r="K72" s="9">
        <v>46.92</v>
      </c>
      <c r="L72" s="9">
        <v>262.8</v>
      </c>
      <c r="M72" s="9">
        <v>262.8</v>
      </c>
      <c r="N72" s="9">
        <v>1000</v>
      </c>
      <c r="O72" s="9">
        <v>25.25</v>
      </c>
      <c r="P72" s="9">
        <v>46.92</v>
      </c>
      <c r="Q72" s="9">
        <v>46.92</v>
      </c>
      <c r="R72" s="9">
        <v>46.92</v>
      </c>
      <c r="S72" s="9">
        <v>262.8</v>
      </c>
      <c r="T72" s="9">
        <v>262.8</v>
      </c>
      <c r="U72" s="9">
        <v>800.7</v>
      </c>
      <c r="V72" s="9">
        <v>1000</v>
      </c>
      <c r="W72" s="9">
        <v>261.68</v>
      </c>
      <c r="X72" s="9">
        <v>623.1</v>
      </c>
      <c r="Y72" s="9">
        <v>1050.7</v>
      </c>
      <c r="Z72" s="9">
        <v>250</v>
      </c>
      <c r="AA72" s="9">
        <v>1250</v>
      </c>
      <c r="AB72" s="9">
        <v>1250</v>
      </c>
      <c r="AC72" s="9">
        <v>165000</v>
      </c>
    </row>
    <row r="73" spans="1:29" x14ac:dyDescent="0.25">
      <c r="A73" s="8">
        <f t="shared" si="2"/>
        <v>12</v>
      </c>
      <c r="B73" s="8">
        <f t="shared" si="3"/>
        <v>2024</v>
      </c>
      <c r="C73" s="9">
        <v>0.64</v>
      </c>
      <c r="D73" s="9">
        <v>0.64</v>
      </c>
      <c r="E73" s="9">
        <v>0.64</v>
      </c>
      <c r="F73" s="9">
        <v>0.64</v>
      </c>
      <c r="G73" s="9">
        <v>25.25</v>
      </c>
      <c r="H73" s="9">
        <v>25.25</v>
      </c>
      <c r="I73" s="9">
        <v>46.92</v>
      </c>
      <c r="J73" s="9">
        <v>46.92</v>
      </c>
      <c r="K73" s="9">
        <v>46.92</v>
      </c>
      <c r="L73" s="9">
        <v>262.8</v>
      </c>
      <c r="M73" s="9">
        <v>262.8</v>
      </c>
      <c r="N73" s="9">
        <v>1000</v>
      </c>
      <c r="O73" s="9">
        <v>25.25</v>
      </c>
      <c r="P73" s="9">
        <v>46.92</v>
      </c>
      <c r="Q73" s="9">
        <v>46.92</v>
      </c>
      <c r="R73" s="9">
        <v>46.92</v>
      </c>
      <c r="S73" s="9">
        <v>262.8</v>
      </c>
      <c r="T73" s="9">
        <v>262.8</v>
      </c>
      <c r="U73" s="9">
        <v>800.7</v>
      </c>
      <c r="V73" s="9">
        <v>1000</v>
      </c>
      <c r="W73" s="9">
        <v>261.68</v>
      </c>
      <c r="X73" s="9">
        <v>623.1</v>
      </c>
      <c r="Y73" s="9">
        <v>1050.7</v>
      </c>
      <c r="Z73" s="9">
        <v>250</v>
      </c>
      <c r="AA73" s="9">
        <v>1250</v>
      </c>
      <c r="AB73" s="9">
        <v>1250</v>
      </c>
      <c r="AC73" s="9">
        <v>165000</v>
      </c>
    </row>
    <row r="74" spans="1:29" x14ac:dyDescent="0.25">
      <c r="A74" s="8">
        <f t="shared" si="2"/>
        <v>1</v>
      </c>
      <c r="B74" s="8">
        <f t="shared" si="3"/>
        <v>2025</v>
      </c>
      <c r="C74" s="9">
        <v>0.64</v>
      </c>
      <c r="D74" s="9">
        <v>0.64</v>
      </c>
      <c r="E74" s="9">
        <v>0.64</v>
      </c>
      <c r="F74" s="9">
        <v>0.64</v>
      </c>
      <c r="G74" s="9">
        <v>25.25</v>
      </c>
      <c r="H74" s="9">
        <v>25.25</v>
      </c>
      <c r="I74" s="9">
        <v>46.92</v>
      </c>
      <c r="J74" s="9">
        <v>46.92</v>
      </c>
      <c r="K74" s="9">
        <v>46.92</v>
      </c>
      <c r="L74" s="9">
        <v>262.8</v>
      </c>
      <c r="M74" s="9">
        <v>262.8</v>
      </c>
      <c r="N74" s="9">
        <v>1000</v>
      </c>
      <c r="O74" s="9">
        <v>25.25</v>
      </c>
      <c r="P74" s="9">
        <v>46.92</v>
      </c>
      <c r="Q74" s="9">
        <v>46.92</v>
      </c>
      <c r="R74" s="9">
        <v>46.92</v>
      </c>
      <c r="S74" s="9">
        <v>262.8</v>
      </c>
      <c r="T74" s="9">
        <v>262.8</v>
      </c>
      <c r="U74" s="9">
        <v>800.7</v>
      </c>
      <c r="V74" s="9">
        <v>1000</v>
      </c>
      <c r="W74" s="9">
        <v>261.68</v>
      </c>
      <c r="X74" s="9">
        <v>623.1</v>
      </c>
      <c r="Y74" s="9">
        <v>1050.7</v>
      </c>
      <c r="Z74" s="9">
        <v>250</v>
      </c>
      <c r="AA74" s="9">
        <v>1250</v>
      </c>
      <c r="AB74" s="9">
        <v>1250</v>
      </c>
      <c r="AC74" s="9">
        <v>165000</v>
      </c>
    </row>
    <row r="75" spans="1:29" x14ac:dyDescent="0.25">
      <c r="A75" s="8">
        <f t="shared" si="2"/>
        <v>2</v>
      </c>
      <c r="B75" s="8">
        <f t="shared" si="3"/>
        <v>2025</v>
      </c>
      <c r="C75" s="9">
        <v>0.64</v>
      </c>
      <c r="D75" s="9">
        <v>0.64</v>
      </c>
      <c r="E75" s="9">
        <v>0.64</v>
      </c>
      <c r="F75" s="9">
        <v>0.64</v>
      </c>
      <c r="G75" s="9">
        <v>25.25</v>
      </c>
      <c r="H75" s="9">
        <v>25.25</v>
      </c>
      <c r="I75" s="9">
        <v>46.92</v>
      </c>
      <c r="J75" s="9">
        <v>46.92</v>
      </c>
      <c r="K75" s="9">
        <v>46.92</v>
      </c>
      <c r="L75" s="9">
        <v>262.8</v>
      </c>
      <c r="M75" s="9">
        <v>262.8</v>
      </c>
      <c r="N75" s="9">
        <v>1000</v>
      </c>
      <c r="O75" s="9">
        <v>25.25</v>
      </c>
      <c r="P75" s="9">
        <v>46.92</v>
      </c>
      <c r="Q75" s="9">
        <v>46.92</v>
      </c>
      <c r="R75" s="9">
        <v>46.92</v>
      </c>
      <c r="S75" s="9">
        <v>262.8</v>
      </c>
      <c r="T75" s="9">
        <v>262.8</v>
      </c>
      <c r="U75" s="9">
        <v>800.7</v>
      </c>
      <c r="V75" s="9">
        <v>1000</v>
      </c>
      <c r="W75" s="9">
        <v>261.68</v>
      </c>
      <c r="X75" s="9">
        <v>623.1</v>
      </c>
      <c r="Y75" s="9">
        <v>1050.7</v>
      </c>
      <c r="Z75" s="9">
        <v>250</v>
      </c>
      <c r="AA75" s="9">
        <v>1250</v>
      </c>
      <c r="AB75" s="9">
        <v>1250</v>
      </c>
      <c r="AC75" s="9">
        <v>165000</v>
      </c>
    </row>
    <row r="76" spans="1:29" x14ac:dyDescent="0.25">
      <c r="A76" s="8">
        <f t="shared" si="2"/>
        <v>3</v>
      </c>
      <c r="B76" s="8">
        <f t="shared" si="3"/>
        <v>2025</v>
      </c>
      <c r="C76" s="9">
        <v>0.64</v>
      </c>
      <c r="D76" s="9">
        <v>0.64</v>
      </c>
      <c r="E76" s="9">
        <v>0.64</v>
      </c>
      <c r="F76" s="9">
        <v>0.64</v>
      </c>
      <c r="G76" s="9">
        <v>25.25</v>
      </c>
      <c r="H76" s="9">
        <v>25.25</v>
      </c>
      <c r="I76" s="9">
        <v>46.92</v>
      </c>
      <c r="J76" s="9">
        <v>46.92</v>
      </c>
      <c r="K76" s="9">
        <v>46.92</v>
      </c>
      <c r="L76" s="9">
        <v>262.8</v>
      </c>
      <c r="M76" s="9">
        <v>262.8</v>
      </c>
      <c r="N76" s="9">
        <v>1000</v>
      </c>
      <c r="O76" s="9">
        <v>25.25</v>
      </c>
      <c r="P76" s="9">
        <v>46.92</v>
      </c>
      <c r="Q76" s="9">
        <v>46.92</v>
      </c>
      <c r="R76" s="9">
        <v>46.92</v>
      </c>
      <c r="S76" s="9">
        <v>262.8</v>
      </c>
      <c r="T76" s="9">
        <v>262.8</v>
      </c>
      <c r="U76" s="9">
        <v>800.7</v>
      </c>
      <c r="V76" s="9">
        <v>1000</v>
      </c>
      <c r="W76" s="9">
        <v>261.68</v>
      </c>
      <c r="X76" s="9">
        <v>623.1</v>
      </c>
      <c r="Y76" s="9">
        <v>1050.7</v>
      </c>
      <c r="Z76" s="9">
        <v>250</v>
      </c>
      <c r="AA76" s="9">
        <v>1250</v>
      </c>
      <c r="AB76" s="9">
        <v>1250</v>
      </c>
      <c r="AC76" s="9">
        <v>165000</v>
      </c>
    </row>
    <row r="77" spans="1:29" x14ac:dyDescent="0.25">
      <c r="A77" s="8">
        <f t="shared" si="2"/>
        <v>4</v>
      </c>
      <c r="B77" s="8">
        <f t="shared" si="3"/>
        <v>2025</v>
      </c>
      <c r="C77" s="9">
        <v>0.64</v>
      </c>
      <c r="D77" s="9">
        <v>0.64</v>
      </c>
      <c r="E77" s="9">
        <v>0.64</v>
      </c>
      <c r="F77" s="9">
        <v>0.64</v>
      </c>
      <c r="G77" s="9">
        <v>25.25</v>
      </c>
      <c r="H77" s="9">
        <v>25.25</v>
      </c>
      <c r="I77" s="9">
        <v>46.92</v>
      </c>
      <c r="J77" s="9">
        <v>46.92</v>
      </c>
      <c r="K77" s="9">
        <v>46.92</v>
      </c>
      <c r="L77" s="9">
        <v>262.8</v>
      </c>
      <c r="M77" s="9">
        <v>262.8</v>
      </c>
      <c r="N77" s="9">
        <v>1000</v>
      </c>
      <c r="O77" s="9">
        <v>25.25</v>
      </c>
      <c r="P77" s="9">
        <v>46.92</v>
      </c>
      <c r="Q77" s="9">
        <v>46.92</v>
      </c>
      <c r="R77" s="9">
        <v>46.92</v>
      </c>
      <c r="S77" s="9">
        <v>262.8</v>
      </c>
      <c r="T77" s="9">
        <v>262.8</v>
      </c>
      <c r="U77" s="9">
        <v>800.7</v>
      </c>
      <c r="V77" s="9">
        <v>1000</v>
      </c>
      <c r="W77" s="9">
        <v>261.68</v>
      </c>
      <c r="X77" s="9">
        <v>623.1</v>
      </c>
      <c r="Y77" s="9">
        <v>1050.7</v>
      </c>
      <c r="Z77" s="9">
        <v>250</v>
      </c>
      <c r="AA77" s="9">
        <v>1250</v>
      </c>
      <c r="AB77" s="9">
        <v>1250</v>
      </c>
      <c r="AC77" s="9">
        <v>165000</v>
      </c>
    </row>
    <row r="78" spans="1:29" x14ac:dyDescent="0.25">
      <c r="A78" s="8">
        <f t="shared" si="2"/>
        <v>5</v>
      </c>
      <c r="B78" s="8">
        <f t="shared" si="3"/>
        <v>2025</v>
      </c>
      <c r="C78" s="9">
        <v>0.64</v>
      </c>
      <c r="D78" s="9">
        <v>0.64</v>
      </c>
      <c r="E78" s="9">
        <v>0.64</v>
      </c>
      <c r="F78" s="9">
        <v>0.64</v>
      </c>
      <c r="G78" s="9">
        <v>25.25</v>
      </c>
      <c r="H78" s="9">
        <v>25.25</v>
      </c>
      <c r="I78" s="9">
        <v>46.92</v>
      </c>
      <c r="J78" s="9">
        <v>46.92</v>
      </c>
      <c r="K78" s="9">
        <v>46.92</v>
      </c>
      <c r="L78" s="9">
        <v>262.8</v>
      </c>
      <c r="M78" s="9">
        <v>262.8</v>
      </c>
      <c r="N78" s="9">
        <v>1000</v>
      </c>
      <c r="O78" s="9">
        <v>25.25</v>
      </c>
      <c r="P78" s="9">
        <v>46.92</v>
      </c>
      <c r="Q78" s="9">
        <v>46.92</v>
      </c>
      <c r="R78" s="9">
        <v>46.92</v>
      </c>
      <c r="S78" s="9">
        <v>262.8</v>
      </c>
      <c r="T78" s="9">
        <v>262.8</v>
      </c>
      <c r="U78" s="9">
        <v>800.7</v>
      </c>
      <c r="V78" s="9">
        <v>1000</v>
      </c>
      <c r="W78" s="9">
        <v>261.68</v>
      </c>
      <c r="X78" s="9">
        <v>623.1</v>
      </c>
      <c r="Y78" s="9">
        <v>1050.7</v>
      </c>
      <c r="Z78" s="9">
        <v>250</v>
      </c>
      <c r="AA78" s="9">
        <v>1250</v>
      </c>
      <c r="AB78" s="9">
        <v>1250</v>
      </c>
      <c r="AC78" s="9">
        <v>165000</v>
      </c>
    </row>
    <row r="79" spans="1:29" x14ac:dyDescent="0.25">
      <c r="A79" s="8">
        <f t="shared" si="2"/>
        <v>6</v>
      </c>
      <c r="B79" s="8">
        <f t="shared" si="3"/>
        <v>2025</v>
      </c>
      <c r="C79" s="9">
        <v>0.64</v>
      </c>
      <c r="D79" s="9">
        <v>0.64</v>
      </c>
      <c r="E79" s="9">
        <v>0.64</v>
      </c>
      <c r="F79" s="9">
        <v>0.64</v>
      </c>
      <c r="G79" s="9">
        <v>25.25</v>
      </c>
      <c r="H79" s="9">
        <v>25.25</v>
      </c>
      <c r="I79" s="9">
        <v>46.92</v>
      </c>
      <c r="J79" s="9">
        <v>46.92</v>
      </c>
      <c r="K79" s="9">
        <v>46.92</v>
      </c>
      <c r="L79" s="9">
        <v>262.8</v>
      </c>
      <c r="M79" s="9">
        <v>262.8</v>
      </c>
      <c r="N79" s="9">
        <v>1000</v>
      </c>
      <c r="O79" s="9">
        <v>25.25</v>
      </c>
      <c r="P79" s="9">
        <v>46.92</v>
      </c>
      <c r="Q79" s="9">
        <v>46.92</v>
      </c>
      <c r="R79" s="9">
        <v>46.92</v>
      </c>
      <c r="S79" s="9">
        <v>262.8</v>
      </c>
      <c r="T79" s="9">
        <v>262.8</v>
      </c>
      <c r="U79" s="9">
        <v>800.7</v>
      </c>
      <c r="V79" s="9">
        <v>1000</v>
      </c>
      <c r="W79" s="9">
        <v>261.68</v>
      </c>
      <c r="X79" s="9">
        <v>623.1</v>
      </c>
      <c r="Y79" s="9">
        <v>1050.7</v>
      </c>
      <c r="Z79" s="9">
        <v>250</v>
      </c>
      <c r="AA79" s="9">
        <v>1250</v>
      </c>
      <c r="AB79" s="9">
        <v>1250</v>
      </c>
      <c r="AC79" s="9">
        <v>165000</v>
      </c>
    </row>
    <row r="80" spans="1:29" x14ac:dyDescent="0.25">
      <c r="A80" s="8">
        <f t="shared" si="2"/>
        <v>7</v>
      </c>
      <c r="B80" s="8">
        <f t="shared" si="3"/>
        <v>2025</v>
      </c>
      <c r="C80" s="9">
        <v>0.64</v>
      </c>
      <c r="D80" s="9">
        <v>0.64</v>
      </c>
      <c r="E80" s="9">
        <v>0.64</v>
      </c>
      <c r="F80" s="9">
        <v>0.64</v>
      </c>
      <c r="G80" s="9">
        <v>25.25</v>
      </c>
      <c r="H80" s="9">
        <v>25.25</v>
      </c>
      <c r="I80" s="9">
        <v>46.92</v>
      </c>
      <c r="J80" s="9">
        <v>46.92</v>
      </c>
      <c r="K80" s="9">
        <v>46.92</v>
      </c>
      <c r="L80" s="9">
        <v>262.8</v>
      </c>
      <c r="M80" s="9">
        <v>262.8</v>
      </c>
      <c r="N80" s="9">
        <v>1000</v>
      </c>
      <c r="O80" s="9">
        <v>25.25</v>
      </c>
      <c r="P80" s="9">
        <v>46.92</v>
      </c>
      <c r="Q80" s="9">
        <v>46.92</v>
      </c>
      <c r="R80" s="9">
        <v>46.92</v>
      </c>
      <c r="S80" s="9">
        <v>262.8</v>
      </c>
      <c r="T80" s="9">
        <v>262.8</v>
      </c>
      <c r="U80" s="9">
        <v>800.7</v>
      </c>
      <c r="V80" s="9">
        <v>1000</v>
      </c>
      <c r="W80" s="9">
        <v>261.68</v>
      </c>
      <c r="X80" s="9">
        <v>623.1</v>
      </c>
      <c r="Y80" s="9">
        <v>1050.7</v>
      </c>
      <c r="Z80" s="9">
        <v>250</v>
      </c>
      <c r="AA80" s="9">
        <v>1250</v>
      </c>
      <c r="AB80" s="9">
        <v>1250</v>
      </c>
      <c r="AC80" s="9">
        <v>165000</v>
      </c>
    </row>
    <row r="81" spans="1:29" x14ac:dyDescent="0.25">
      <c r="A81" s="8">
        <f t="shared" si="2"/>
        <v>8</v>
      </c>
      <c r="B81" s="8">
        <f t="shared" si="3"/>
        <v>2025</v>
      </c>
      <c r="C81" s="9">
        <v>0.64</v>
      </c>
      <c r="D81" s="9">
        <v>0.64</v>
      </c>
      <c r="E81" s="9">
        <v>0.64</v>
      </c>
      <c r="F81" s="9">
        <v>0.64</v>
      </c>
      <c r="G81" s="9">
        <v>25.25</v>
      </c>
      <c r="H81" s="9">
        <v>25.25</v>
      </c>
      <c r="I81" s="9">
        <v>46.92</v>
      </c>
      <c r="J81" s="9">
        <v>46.92</v>
      </c>
      <c r="K81" s="9">
        <v>46.92</v>
      </c>
      <c r="L81" s="9">
        <v>262.8</v>
      </c>
      <c r="M81" s="9">
        <v>262.8</v>
      </c>
      <c r="N81" s="9">
        <v>1000</v>
      </c>
      <c r="O81" s="9">
        <v>25.25</v>
      </c>
      <c r="P81" s="9">
        <v>46.92</v>
      </c>
      <c r="Q81" s="9">
        <v>46.92</v>
      </c>
      <c r="R81" s="9">
        <v>46.92</v>
      </c>
      <c r="S81" s="9">
        <v>262.8</v>
      </c>
      <c r="T81" s="9">
        <v>262.8</v>
      </c>
      <c r="U81" s="9">
        <v>800.7</v>
      </c>
      <c r="V81" s="9">
        <v>1000</v>
      </c>
      <c r="W81" s="9">
        <v>261.68</v>
      </c>
      <c r="X81" s="9">
        <v>623.1</v>
      </c>
      <c r="Y81" s="9">
        <v>1050.7</v>
      </c>
      <c r="Z81" s="9">
        <v>250</v>
      </c>
      <c r="AA81" s="9">
        <v>1250</v>
      </c>
      <c r="AB81" s="9">
        <v>1250</v>
      </c>
      <c r="AC81" s="9">
        <v>165000</v>
      </c>
    </row>
    <row r="82" spans="1:29" x14ac:dyDescent="0.25">
      <c r="A82" s="8">
        <f t="shared" si="2"/>
        <v>9</v>
      </c>
      <c r="B82" s="8">
        <f t="shared" si="3"/>
        <v>2025</v>
      </c>
      <c r="C82" s="9">
        <v>0.64</v>
      </c>
      <c r="D82" s="9">
        <v>0.64</v>
      </c>
      <c r="E82" s="9">
        <v>0.64</v>
      </c>
      <c r="F82" s="9">
        <v>0.64</v>
      </c>
      <c r="G82" s="9">
        <v>25.25</v>
      </c>
      <c r="H82" s="9">
        <v>25.25</v>
      </c>
      <c r="I82" s="9">
        <v>46.92</v>
      </c>
      <c r="J82" s="9">
        <v>46.92</v>
      </c>
      <c r="K82" s="9">
        <v>46.92</v>
      </c>
      <c r="L82" s="9">
        <v>262.8</v>
      </c>
      <c r="M82" s="9">
        <v>262.8</v>
      </c>
      <c r="N82" s="9">
        <v>1000</v>
      </c>
      <c r="O82" s="9">
        <v>25.25</v>
      </c>
      <c r="P82" s="9">
        <v>46.92</v>
      </c>
      <c r="Q82" s="9">
        <v>46.92</v>
      </c>
      <c r="R82" s="9">
        <v>46.92</v>
      </c>
      <c r="S82" s="9">
        <v>262.8</v>
      </c>
      <c r="T82" s="9">
        <v>262.8</v>
      </c>
      <c r="U82" s="9">
        <v>800.7</v>
      </c>
      <c r="V82" s="9">
        <v>1000</v>
      </c>
      <c r="W82" s="9">
        <v>261.68</v>
      </c>
      <c r="X82" s="9">
        <v>623.1</v>
      </c>
      <c r="Y82" s="9">
        <v>1050.7</v>
      </c>
      <c r="Z82" s="9">
        <v>250</v>
      </c>
      <c r="AA82" s="9">
        <v>1250</v>
      </c>
      <c r="AB82" s="9">
        <v>1250</v>
      </c>
      <c r="AC82" s="9">
        <v>165000</v>
      </c>
    </row>
    <row r="83" spans="1:29" x14ac:dyDescent="0.25">
      <c r="A83" s="8">
        <f t="shared" si="2"/>
        <v>10</v>
      </c>
      <c r="B83" s="8">
        <f t="shared" si="3"/>
        <v>2025</v>
      </c>
      <c r="C83" s="9">
        <v>0.64</v>
      </c>
      <c r="D83" s="9">
        <v>0.64</v>
      </c>
      <c r="E83" s="9">
        <v>0.64</v>
      </c>
      <c r="F83" s="9">
        <v>0.64</v>
      </c>
      <c r="G83" s="9">
        <v>25.25</v>
      </c>
      <c r="H83" s="9">
        <v>25.25</v>
      </c>
      <c r="I83" s="9">
        <v>46.92</v>
      </c>
      <c r="J83" s="9">
        <v>46.92</v>
      </c>
      <c r="K83" s="9">
        <v>46.92</v>
      </c>
      <c r="L83" s="9">
        <v>262.8</v>
      </c>
      <c r="M83" s="9">
        <v>262.8</v>
      </c>
      <c r="N83" s="9">
        <v>1000</v>
      </c>
      <c r="O83" s="9">
        <v>25.25</v>
      </c>
      <c r="P83" s="9">
        <v>46.92</v>
      </c>
      <c r="Q83" s="9">
        <v>46.92</v>
      </c>
      <c r="R83" s="9">
        <v>46.92</v>
      </c>
      <c r="S83" s="9">
        <v>262.8</v>
      </c>
      <c r="T83" s="9">
        <v>262.8</v>
      </c>
      <c r="U83" s="9">
        <v>800.7</v>
      </c>
      <c r="V83" s="9">
        <v>1000</v>
      </c>
      <c r="W83" s="9">
        <v>261.68</v>
      </c>
      <c r="X83" s="9">
        <v>623.1</v>
      </c>
      <c r="Y83" s="9">
        <v>1050.7</v>
      </c>
      <c r="Z83" s="9">
        <v>250</v>
      </c>
      <c r="AA83" s="9">
        <v>1250</v>
      </c>
      <c r="AB83" s="9">
        <v>1250</v>
      </c>
      <c r="AC83" s="9">
        <v>165000</v>
      </c>
    </row>
    <row r="84" spans="1:29" x14ac:dyDescent="0.25">
      <c r="A84" s="8">
        <f t="shared" si="2"/>
        <v>11</v>
      </c>
      <c r="B84" s="8">
        <f t="shared" si="3"/>
        <v>2025</v>
      </c>
      <c r="C84" s="9">
        <v>0.64</v>
      </c>
      <c r="D84" s="9">
        <v>0.64</v>
      </c>
      <c r="E84" s="9">
        <v>0.64</v>
      </c>
      <c r="F84" s="9">
        <v>0.64</v>
      </c>
      <c r="G84" s="9">
        <v>25.25</v>
      </c>
      <c r="H84" s="9">
        <v>25.25</v>
      </c>
      <c r="I84" s="9">
        <v>46.92</v>
      </c>
      <c r="J84" s="9">
        <v>46.92</v>
      </c>
      <c r="K84" s="9">
        <v>46.92</v>
      </c>
      <c r="L84" s="9">
        <v>262.8</v>
      </c>
      <c r="M84" s="9">
        <v>262.8</v>
      </c>
      <c r="N84" s="9">
        <v>1000</v>
      </c>
      <c r="O84" s="9">
        <v>25.25</v>
      </c>
      <c r="P84" s="9">
        <v>46.92</v>
      </c>
      <c r="Q84" s="9">
        <v>46.92</v>
      </c>
      <c r="R84" s="9">
        <v>46.92</v>
      </c>
      <c r="S84" s="9">
        <v>262.8</v>
      </c>
      <c r="T84" s="9">
        <v>262.8</v>
      </c>
      <c r="U84" s="9">
        <v>800.7</v>
      </c>
      <c r="V84" s="9">
        <v>1000</v>
      </c>
      <c r="W84" s="9">
        <v>261.68</v>
      </c>
      <c r="X84" s="9">
        <v>623.1</v>
      </c>
      <c r="Y84" s="9">
        <v>1050.7</v>
      </c>
      <c r="Z84" s="9">
        <v>250</v>
      </c>
      <c r="AA84" s="9">
        <v>1250</v>
      </c>
      <c r="AB84" s="9">
        <v>1250</v>
      </c>
      <c r="AC84" s="9">
        <v>165000</v>
      </c>
    </row>
    <row r="85" spans="1:29" x14ac:dyDescent="0.25">
      <c r="A85" s="8">
        <f t="shared" si="2"/>
        <v>12</v>
      </c>
      <c r="B85" s="8">
        <f t="shared" si="3"/>
        <v>2025</v>
      </c>
      <c r="C85" s="9">
        <v>0.64</v>
      </c>
      <c r="D85" s="9">
        <v>0.64</v>
      </c>
      <c r="E85" s="9">
        <v>0.64</v>
      </c>
      <c r="F85" s="9">
        <v>0.64</v>
      </c>
      <c r="G85" s="9">
        <v>25.25</v>
      </c>
      <c r="H85" s="9">
        <v>25.25</v>
      </c>
      <c r="I85" s="9">
        <v>46.92</v>
      </c>
      <c r="J85" s="9">
        <v>46.92</v>
      </c>
      <c r="K85" s="9">
        <v>46.92</v>
      </c>
      <c r="L85" s="9">
        <v>262.8</v>
      </c>
      <c r="M85" s="9">
        <v>262.8</v>
      </c>
      <c r="N85" s="9">
        <v>1000</v>
      </c>
      <c r="O85" s="9">
        <v>25.25</v>
      </c>
      <c r="P85" s="9">
        <v>46.92</v>
      </c>
      <c r="Q85" s="9">
        <v>46.92</v>
      </c>
      <c r="R85" s="9">
        <v>46.92</v>
      </c>
      <c r="S85" s="9">
        <v>262.8</v>
      </c>
      <c r="T85" s="9">
        <v>262.8</v>
      </c>
      <c r="U85" s="9">
        <v>800.7</v>
      </c>
      <c r="V85" s="9">
        <v>1000</v>
      </c>
      <c r="W85" s="9">
        <v>261.68</v>
      </c>
      <c r="X85" s="9">
        <v>623.1</v>
      </c>
      <c r="Y85" s="9">
        <v>1050.7</v>
      </c>
      <c r="Z85" s="9">
        <v>250</v>
      </c>
      <c r="AA85" s="9">
        <v>1250</v>
      </c>
      <c r="AB85" s="9">
        <v>1250</v>
      </c>
      <c r="AC85" s="9">
        <v>165000</v>
      </c>
    </row>
    <row r="86" spans="1:29" x14ac:dyDescent="0.25">
      <c r="A86" s="8">
        <f t="shared" si="2"/>
        <v>1</v>
      </c>
      <c r="B86" s="8">
        <f t="shared" si="3"/>
        <v>2026</v>
      </c>
      <c r="C86" s="9">
        <v>0.64</v>
      </c>
      <c r="D86" s="9">
        <v>0.64</v>
      </c>
      <c r="E86" s="9">
        <v>0.64</v>
      </c>
      <c r="F86" s="9">
        <v>0.64</v>
      </c>
      <c r="G86" s="9">
        <v>25.25</v>
      </c>
      <c r="H86" s="9">
        <v>25.25</v>
      </c>
      <c r="I86" s="9">
        <v>46.92</v>
      </c>
      <c r="J86" s="9">
        <v>46.92</v>
      </c>
      <c r="K86" s="9">
        <v>46.92</v>
      </c>
      <c r="L86" s="9">
        <v>262.8</v>
      </c>
      <c r="M86" s="9">
        <v>262.8</v>
      </c>
      <c r="N86" s="9">
        <v>1000</v>
      </c>
      <c r="O86" s="9">
        <v>25.25</v>
      </c>
      <c r="P86" s="9">
        <v>46.92</v>
      </c>
      <c r="Q86" s="9">
        <v>46.92</v>
      </c>
      <c r="R86" s="9">
        <v>46.92</v>
      </c>
      <c r="S86" s="9">
        <v>262.8</v>
      </c>
      <c r="T86" s="9">
        <v>262.8</v>
      </c>
      <c r="U86" s="9">
        <v>800.7</v>
      </c>
      <c r="V86" s="9">
        <v>1000</v>
      </c>
      <c r="W86" s="9">
        <v>261.68</v>
      </c>
      <c r="X86" s="9">
        <v>623.1</v>
      </c>
      <c r="Y86" s="9">
        <v>1050.7</v>
      </c>
      <c r="Z86" s="9">
        <v>250</v>
      </c>
      <c r="AA86" s="9">
        <v>1250</v>
      </c>
      <c r="AB86" s="9">
        <v>1250</v>
      </c>
      <c r="AC86" s="9">
        <v>165000</v>
      </c>
    </row>
    <row r="87" spans="1:29" x14ac:dyDescent="0.25">
      <c r="A87" s="8">
        <f t="shared" si="2"/>
        <v>2</v>
      </c>
      <c r="B87" s="8">
        <f t="shared" si="3"/>
        <v>2026</v>
      </c>
      <c r="C87" s="9">
        <v>0.64</v>
      </c>
      <c r="D87" s="9">
        <v>0.64</v>
      </c>
      <c r="E87" s="9">
        <v>0.64</v>
      </c>
      <c r="F87" s="9">
        <v>0.64</v>
      </c>
      <c r="G87" s="9">
        <v>25.25</v>
      </c>
      <c r="H87" s="9">
        <v>25.25</v>
      </c>
      <c r="I87" s="9">
        <v>46.92</v>
      </c>
      <c r="J87" s="9">
        <v>46.92</v>
      </c>
      <c r="K87" s="9">
        <v>46.92</v>
      </c>
      <c r="L87" s="9">
        <v>262.8</v>
      </c>
      <c r="M87" s="9">
        <v>262.8</v>
      </c>
      <c r="N87" s="9">
        <v>1000</v>
      </c>
      <c r="O87" s="9">
        <v>25.25</v>
      </c>
      <c r="P87" s="9">
        <v>46.92</v>
      </c>
      <c r="Q87" s="9">
        <v>46.92</v>
      </c>
      <c r="R87" s="9">
        <v>46.92</v>
      </c>
      <c r="S87" s="9">
        <v>262.8</v>
      </c>
      <c r="T87" s="9">
        <v>262.8</v>
      </c>
      <c r="U87" s="9">
        <v>800.7</v>
      </c>
      <c r="V87" s="9">
        <v>1000</v>
      </c>
      <c r="W87" s="9">
        <v>261.68</v>
      </c>
      <c r="X87" s="9">
        <v>623.1</v>
      </c>
      <c r="Y87" s="9">
        <v>1050.7</v>
      </c>
      <c r="Z87" s="9">
        <v>250</v>
      </c>
      <c r="AA87" s="9">
        <v>1250</v>
      </c>
      <c r="AB87" s="9">
        <v>1250</v>
      </c>
      <c r="AC87" s="9">
        <v>165000</v>
      </c>
    </row>
    <row r="88" spans="1:29" x14ac:dyDescent="0.25">
      <c r="A88" s="8">
        <f t="shared" si="2"/>
        <v>3</v>
      </c>
      <c r="B88" s="8">
        <f t="shared" si="3"/>
        <v>2026</v>
      </c>
      <c r="C88" s="9">
        <v>0.64</v>
      </c>
      <c r="D88" s="9">
        <v>0.64</v>
      </c>
      <c r="E88" s="9">
        <v>0.64</v>
      </c>
      <c r="F88" s="9">
        <v>0.64</v>
      </c>
      <c r="G88" s="9">
        <v>25.25</v>
      </c>
      <c r="H88" s="9">
        <v>25.25</v>
      </c>
      <c r="I88" s="9">
        <v>46.92</v>
      </c>
      <c r="J88" s="9">
        <v>46.92</v>
      </c>
      <c r="K88" s="9">
        <v>46.92</v>
      </c>
      <c r="L88" s="9">
        <v>262.8</v>
      </c>
      <c r="M88" s="9">
        <v>262.8</v>
      </c>
      <c r="N88" s="9">
        <v>1000</v>
      </c>
      <c r="O88" s="9">
        <v>25.25</v>
      </c>
      <c r="P88" s="9">
        <v>46.92</v>
      </c>
      <c r="Q88" s="9">
        <v>46.92</v>
      </c>
      <c r="R88" s="9">
        <v>46.92</v>
      </c>
      <c r="S88" s="9">
        <v>262.8</v>
      </c>
      <c r="T88" s="9">
        <v>262.8</v>
      </c>
      <c r="U88" s="9">
        <v>800.7</v>
      </c>
      <c r="V88" s="9">
        <v>1000</v>
      </c>
      <c r="W88" s="9">
        <v>261.68</v>
      </c>
      <c r="X88" s="9">
        <v>623.1</v>
      </c>
      <c r="Y88" s="9">
        <v>1050.7</v>
      </c>
      <c r="Z88" s="9">
        <v>250</v>
      </c>
      <c r="AA88" s="9">
        <v>1250</v>
      </c>
      <c r="AB88" s="9">
        <v>1250</v>
      </c>
      <c r="AC88" s="9">
        <v>165000</v>
      </c>
    </row>
    <row r="89" spans="1:29" x14ac:dyDescent="0.25">
      <c r="A89" s="8">
        <f t="shared" si="2"/>
        <v>4</v>
      </c>
      <c r="B89" s="8">
        <f t="shared" si="3"/>
        <v>2026</v>
      </c>
      <c r="C89" s="9">
        <v>0.64</v>
      </c>
      <c r="D89" s="9">
        <v>0.64</v>
      </c>
      <c r="E89" s="9">
        <v>0.64</v>
      </c>
      <c r="F89" s="9">
        <v>0.64</v>
      </c>
      <c r="G89" s="9">
        <v>25.25</v>
      </c>
      <c r="H89" s="9">
        <v>25.25</v>
      </c>
      <c r="I89" s="9">
        <v>46.92</v>
      </c>
      <c r="J89" s="9">
        <v>46.92</v>
      </c>
      <c r="K89" s="9">
        <v>46.92</v>
      </c>
      <c r="L89" s="9">
        <v>262.8</v>
      </c>
      <c r="M89" s="9">
        <v>262.8</v>
      </c>
      <c r="N89" s="9">
        <v>1000</v>
      </c>
      <c r="O89" s="9">
        <v>25.25</v>
      </c>
      <c r="P89" s="9">
        <v>46.92</v>
      </c>
      <c r="Q89" s="9">
        <v>46.92</v>
      </c>
      <c r="R89" s="9">
        <v>46.92</v>
      </c>
      <c r="S89" s="9">
        <v>262.8</v>
      </c>
      <c r="T89" s="9">
        <v>262.8</v>
      </c>
      <c r="U89" s="9">
        <v>800.7</v>
      </c>
      <c r="V89" s="9">
        <v>1000</v>
      </c>
      <c r="W89" s="9">
        <v>261.68</v>
      </c>
      <c r="X89" s="9">
        <v>623.1</v>
      </c>
      <c r="Y89" s="9">
        <v>1050.7</v>
      </c>
      <c r="Z89" s="9">
        <v>250</v>
      </c>
      <c r="AA89" s="9">
        <v>1250</v>
      </c>
      <c r="AB89" s="9">
        <v>1250</v>
      </c>
      <c r="AC89" s="9">
        <v>165000</v>
      </c>
    </row>
    <row r="90" spans="1:29" x14ac:dyDescent="0.25">
      <c r="A90" s="8">
        <f t="shared" si="2"/>
        <v>5</v>
      </c>
      <c r="B90" s="8">
        <f t="shared" si="3"/>
        <v>2026</v>
      </c>
      <c r="C90" s="9">
        <v>0.64</v>
      </c>
      <c r="D90" s="9">
        <v>0.64</v>
      </c>
      <c r="E90" s="9">
        <v>0.64</v>
      </c>
      <c r="F90" s="9">
        <v>0.64</v>
      </c>
      <c r="G90" s="9">
        <v>25.25</v>
      </c>
      <c r="H90" s="9">
        <v>25.25</v>
      </c>
      <c r="I90" s="9">
        <v>46.92</v>
      </c>
      <c r="J90" s="9">
        <v>46.92</v>
      </c>
      <c r="K90" s="9">
        <v>46.92</v>
      </c>
      <c r="L90" s="9">
        <v>262.8</v>
      </c>
      <c r="M90" s="9">
        <v>262.8</v>
      </c>
      <c r="N90" s="9">
        <v>1000</v>
      </c>
      <c r="O90" s="9">
        <v>25.25</v>
      </c>
      <c r="P90" s="9">
        <v>46.92</v>
      </c>
      <c r="Q90" s="9">
        <v>46.92</v>
      </c>
      <c r="R90" s="9">
        <v>46.92</v>
      </c>
      <c r="S90" s="9">
        <v>262.8</v>
      </c>
      <c r="T90" s="9">
        <v>262.8</v>
      </c>
      <c r="U90" s="9">
        <v>800.7</v>
      </c>
      <c r="V90" s="9">
        <v>1000</v>
      </c>
      <c r="W90" s="9">
        <v>261.68</v>
      </c>
      <c r="X90" s="9">
        <v>623.1</v>
      </c>
      <c r="Y90" s="9">
        <v>1050.7</v>
      </c>
      <c r="Z90" s="9">
        <v>250</v>
      </c>
      <c r="AA90" s="9">
        <v>1250</v>
      </c>
      <c r="AB90" s="9">
        <v>1250</v>
      </c>
      <c r="AC90" s="9">
        <v>165000</v>
      </c>
    </row>
    <row r="91" spans="1:29" x14ac:dyDescent="0.25">
      <c r="A91" s="8">
        <f t="shared" si="2"/>
        <v>6</v>
      </c>
      <c r="B91" s="8">
        <f t="shared" si="3"/>
        <v>2026</v>
      </c>
      <c r="C91" s="9">
        <v>0.64</v>
      </c>
      <c r="D91" s="9">
        <v>0.64</v>
      </c>
      <c r="E91" s="9">
        <v>0.64</v>
      </c>
      <c r="F91" s="9">
        <v>0.64</v>
      </c>
      <c r="G91" s="9">
        <v>25.25</v>
      </c>
      <c r="H91" s="9">
        <v>25.25</v>
      </c>
      <c r="I91" s="9">
        <v>46.92</v>
      </c>
      <c r="J91" s="9">
        <v>46.92</v>
      </c>
      <c r="K91" s="9">
        <v>46.92</v>
      </c>
      <c r="L91" s="9">
        <v>262.8</v>
      </c>
      <c r="M91" s="9">
        <v>262.8</v>
      </c>
      <c r="N91" s="9">
        <v>1000</v>
      </c>
      <c r="O91" s="9">
        <v>25.25</v>
      </c>
      <c r="P91" s="9">
        <v>46.92</v>
      </c>
      <c r="Q91" s="9">
        <v>46.92</v>
      </c>
      <c r="R91" s="9">
        <v>46.92</v>
      </c>
      <c r="S91" s="9">
        <v>262.8</v>
      </c>
      <c r="T91" s="9">
        <v>262.8</v>
      </c>
      <c r="U91" s="9">
        <v>800.7</v>
      </c>
      <c r="V91" s="9">
        <v>1000</v>
      </c>
      <c r="W91" s="9">
        <v>261.68</v>
      </c>
      <c r="X91" s="9">
        <v>623.1</v>
      </c>
      <c r="Y91" s="9">
        <v>1050.7</v>
      </c>
      <c r="Z91" s="9">
        <v>250</v>
      </c>
      <c r="AA91" s="9">
        <v>1250</v>
      </c>
      <c r="AB91" s="9">
        <v>1250</v>
      </c>
      <c r="AC91" s="9">
        <v>165000</v>
      </c>
    </row>
    <row r="92" spans="1:29" x14ac:dyDescent="0.25">
      <c r="A92" s="8">
        <f t="shared" si="2"/>
        <v>7</v>
      </c>
      <c r="B92" s="8">
        <f t="shared" si="3"/>
        <v>2026</v>
      </c>
      <c r="C92" s="9">
        <v>0.64</v>
      </c>
      <c r="D92" s="9">
        <v>0.64</v>
      </c>
      <c r="E92" s="9">
        <v>0.64</v>
      </c>
      <c r="F92" s="9">
        <v>0.64</v>
      </c>
      <c r="G92" s="9">
        <v>25.25</v>
      </c>
      <c r="H92" s="9">
        <v>25.25</v>
      </c>
      <c r="I92" s="9">
        <v>46.92</v>
      </c>
      <c r="J92" s="9">
        <v>46.92</v>
      </c>
      <c r="K92" s="9">
        <v>46.92</v>
      </c>
      <c r="L92" s="9">
        <v>262.8</v>
      </c>
      <c r="M92" s="9">
        <v>262.8</v>
      </c>
      <c r="N92" s="9">
        <v>1000</v>
      </c>
      <c r="O92" s="9">
        <v>25.25</v>
      </c>
      <c r="P92" s="9">
        <v>46.92</v>
      </c>
      <c r="Q92" s="9">
        <v>46.92</v>
      </c>
      <c r="R92" s="9">
        <v>46.92</v>
      </c>
      <c r="S92" s="9">
        <v>262.8</v>
      </c>
      <c r="T92" s="9">
        <v>262.8</v>
      </c>
      <c r="U92" s="9">
        <v>800.7</v>
      </c>
      <c r="V92" s="9">
        <v>1000</v>
      </c>
      <c r="W92" s="9">
        <v>261.68</v>
      </c>
      <c r="X92" s="9">
        <v>623.1</v>
      </c>
      <c r="Y92" s="9">
        <v>1050.7</v>
      </c>
      <c r="Z92" s="9">
        <v>250</v>
      </c>
      <c r="AA92" s="9">
        <v>1250</v>
      </c>
      <c r="AB92" s="9">
        <v>1250</v>
      </c>
      <c r="AC92" s="9">
        <v>165000</v>
      </c>
    </row>
    <row r="93" spans="1:29" x14ac:dyDescent="0.25">
      <c r="A93" s="8">
        <f t="shared" si="2"/>
        <v>8</v>
      </c>
      <c r="B93" s="8">
        <f t="shared" si="3"/>
        <v>2026</v>
      </c>
      <c r="C93" s="9">
        <v>0.64</v>
      </c>
      <c r="D93" s="9">
        <v>0.64</v>
      </c>
      <c r="E93" s="9">
        <v>0.64</v>
      </c>
      <c r="F93" s="9">
        <v>0.64</v>
      </c>
      <c r="G93" s="9">
        <v>25.25</v>
      </c>
      <c r="H93" s="9">
        <v>25.25</v>
      </c>
      <c r="I93" s="9">
        <v>46.92</v>
      </c>
      <c r="J93" s="9">
        <v>46.92</v>
      </c>
      <c r="K93" s="9">
        <v>46.92</v>
      </c>
      <c r="L93" s="9">
        <v>262.8</v>
      </c>
      <c r="M93" s="9">
        <v>262.8</v>
      </c>
      <c r="N93" s="9">
        <v>1000</v>
      </c>
      <c r="O93" s="9">
        <v>25.25</v>
      </c>
      <c r="P93" s="9">
        <v>46.92</v>
      </c>
      <c r="Q93" s="9">
        <v>46.92</v>
      </c>
      <c r="R93" s="9">
        <v>46.92</v>
      </c>
      <c r="S93" s="9">
        <v>262.8</v>
      </c>
      <c r="T93" s="9">
        <v>262.8</v>
      </c>
      <c r="U93" s="9">
        <v>800.7</v>
      </c>
      <c r="V93" s="9">
        <v>1000</v>
      </c>
      <c r="W93" s="9">
        <v>261.68</v>
      </c>
      <c r="X93" s="9">
        <v>623.1</v>
      </c>
      <c r="Y93" s="9">
        <v>1050.7</v>
      </c>
      <c r="Z93" s="9">
        <v>250</v>
      </c>
      <c r="AA93" s="9">
        <v>1250</v>
      </c>
      <c r="AB93" s="9">
        <v>1250</v>
      </c>
      <c r="AC93" s="9">
        <v>165000</v>
      </c>
    </row>
    <row r="94" spans="1:29" x14ac:dyDescent="0.25">
      <c r="A94" s="8">
        <f t="shared" si="2"/>
        <v>9</v>
      </c>
      <c r="B94" s="8">
        <f t="shared" si="3"/>
        <v>2026</v>
      </c>
      <c r="C94" s="9">
        <v>0.64</v>
      </c>
      <c r="D94" s="9">
        <v>0.64</v>
      </c>
      <c r="E94" s="9">
        <v>0.64</v>
      </c>
      <c r="F94" s="9">
        <v>0.64</v>
      </c>
      <c r="G94" s="9">
        <v>25.25</v>
      </c>
      <c r="H94" s="9">
        <v>25.25</v>
      </c>
      <c r="I94" s="9">
        <v>46.92</v>
      </c>
      <c r="J94" s="9">
        <v>46.92</v>
      </c>
      <c r="K94" s="9">
        <v>46.92</v>
      </c>
      <c r="L94" s="9">
        <v>262.8</v>
      </c>
      <c r="M94" s="9">
        <v>262.8</v>
      </c>
      <c r="N94" s="9">
        <v>1000</v>
      </c>
      <c r="O94" s="9">
        <v>25.25</v>
      </c>
      <c r="P94" s="9">
        <v>46.92</v>
      </c>
      <c r="Q94" s="9">
        <v>46.92</v>
      </c>
      <c r="R94" s="9">
        <v>46.92</v>
      </c>
      <c r="S94" s="9">
        <v>262.8</v>
      </c>
      <c r="T94" s="9">
        <v>262.8</v>
      </c>
      <c r="U94" s="9">
        <v>800.7</v>
      </c>
      <c r="V94" s="9">
        <v>1000</v>
      </c>
      <c r="W94" s="9">
        <v>261.68</v>
      </c>
      <c r="X94" s="9">
        <v>623.1</v>
      </c>
      <c r="Y94" s="9">
        <v>1050.7</v>
      </c>
      <c r="Z94" s="9">
        <v>250</v>
      </c>
      <c r="AA94" s="9">
        <v>1250</v>
      </c>
      <c r="AB94" s="9">
        <v>1250</v>
      </c>
      <c r="AC94" s="9">
        <v>165000</v>
      </c>
    </row>
    <row r="95" spans="1:29" x14ac:dyDescent="0.25">
      <c r="A95" s="8">
        <f t="shared" si="2"/>
        <v>10</v>
      </c>
      <c r="B95" s="8">
        <f t="shared" si="3"/>
        <v>2026</v>
      </c>
      <c r="C95" s="9">
        <v>0.64</v>
      </c>
      <c r="D95" s="9">
        <v>0.64</v>
      </c>
      <c r="E95" s="9">
        <v>0.64</v>
      </c>
      <c r="F95" s="9">
        <v>0.64</v>
      </c>
      <c r="G95" s="9">
        <v>25.25</v>
      </c>
      <c r="H95" s="9">
        <v>25.25</v>
      </c>
      <c r="I95" s="9">
        <v>46.92</v>
      </c>
      <c r="J95" s="9">
        <v>46.92</v>
      </c>
      <c r="K95" s="9">
        <v>46.92</v>
      </c>
      <c r="L95" s="9">
        <v>262.8</v>
      </c>
      <c r="M95" s="9">
        <v>262.8</v>
      </c>
      <c r="N95" s="9">
        <v>1000</v>
      </c>
      <c r="O95" s="9">
        <v>25.25</v>
      </c>
      <c r="P95" s="9">
        <v>46.92</v>
      </c>
      <c r="Q95" s="9">
        <v>46.92</v>
      </c>
      <c r="R95" s="9">
        <v>46.92</v>
      </c>
      <c r="S95" s="9">
        <v>262.8</v>
      </c>
      <c r="T95" s="9">
        <v>262.8</v>
      </c>
      <c r="U95" s="9">
        <v>800.7</v>
      </c>
      <c r="V95" s="9">
        <v>1000</v>
      </c>
      <c r="W95" s="9">
        <v>261.68</v>
      </c>
      <c r="X95" s="9">
        <v>623.1</v>
      </c>
      <c r="Y95" s="9">
        <v>1050.7</v>
      </c>
      <c r="Z95" s="9">
        <v>250</v>
      </c>
      <c r="AA95" s="9">
        <v>1250</v>
      </c>
      <c r="AB95" s="9">
        <v>1250</v>
      </c>
      <c r="AC95" s="9">
        <v>165000</v>
      </c>
    </row>
    <row r="96" spans="1:29" x14ac:dyDescent="0.25">
      <c r="A96" s="8">
        <f t="shared" si="2"/>
        <v>11</v>
      </c>
      <c r="B96" s="8">
        <f t="shared" si="3"/>
        <v>2026</v>
      </c>
      <c r="C96" s="9">
        <v>0.64</v>
      </c>
      <c r="D96" s="9">
        <v>0.64</v>
      </c>
      <c r="E96" s="9">
        <v>0.64</v>
      </c>
      <c r="F96" s="9">
        <v>0.64</v>
      </c>
      <c r="G96" s="9">
        <v>25.25</v>
      </c>
      <c r="H96" s="9">
        <v>25.25</v>
      </c>
      <c r="I96" s="9">
        <v>46.92</v>
      </c>
      <c r="J96" s="9">
        <v>46.92</v>
      </c>
      <c r="K96" s="9">
        <v>46.92</v>
      </c>
      <c r="L96" s="9">
        <v>262.8</v>
      </c>
      <c r="M96" s="9">
        <v>262.8</v>
      </c>
      <c r="N96" s="9">
        <v>1000</v>
      </c>
      <c r="O96" s="9">
        <v>25.25</v>
      </c>
      <c r="P96" s="9">
        <v>46.92</v>
      </c>
      <c r="Q96" s="9">
        <v>46.92</v>
      </c>
      <c r="R96" s="9">
        <v>46.92</v>
      </c>
      <c r="S96" s="9">
        <v>262.8</v>
      </c>
      <c r="T96" s="9">
        <v>262.8</v>
      </c>
      <c r="U96" s="9">
        <v>800.7</v>
      </c>
      <c r="V96" s="9">
        <v>1000</v>
      </c>
      <c r="W96" s="9">
        <v>261.68</v>
      </c>
      <c r="X96" s="9">
        <v>623.1</v>
      </c>
      <c r="Y96" s="9">
        <v>1050.7</v>
      </c>
      <c r="Z96" s="9">
        <v>250</v>
      </c>
      <c r="AA96" s="9">
        <v>1250</v>
      </c>
      <c r="AB96" s="9">
        <v>1250</v>
      </c>
      <c r="AC96" s="9">
        <v>165000</v>
      </c>
    </row>
    <row r="97" spans="1:29" x14ac:dyDescent="0.25">
      <c r="A97" s="8">
        <f t="shared" si="2"/>
        <v>12</v>
      </c>
      <c r="B97" s="8">
        <f t="shared" si="3"/>
        <v>2026</v>
      </c>
      <c r="C97" s="9">
        <v>0.64</v>
      </c>
      <c r="D97" s="9">
        <v>0.64</v>
      </c>
      <c r="E97" s="9">
        <v>0.64</v>
      </c>
      <c r="F97" s="9">
        <v>0.64</v>
      </c>
      <c r="G97" s="9">
        <v>25.25</v>
      </c>
      <c r="H97" s="9">
        <v>25.25</v>
      </c>
      <c r="I97" s="9">
        <v>46.92</v>
      </c>
      <c r="J97" s="9">
        <v>46.92</v>
      </c>
      <c r="K97" s="9">
        <v>46.92</v>
      </c>
      <c r="L97" s="9">
        <v>262.8</v>
      </c>
      <c r="M97" s="9">
        <v>262.8</v>
      </c>
      <c r="N97" s="9">
        <v>1000</v>
      </c>
      <c r="O97" s="9">
        <v>25.25</v>
      </c>
      <c r="P97" s="9">
        <v>46.92</v>
      </c>
      <c r="Q97" s="9">
        <v>46.92</v>
      </c>
      <c r="R97" s="9">
        <v>46.92</v>
      </c>
      <c r="S97" s="9">
        <v>262.8</v>
      </c>
      <c r="T97" s="9">
        <v>262.8</v>
      </c>
      <c r="U97" s="9">
        <v>800.7</v>
      </c>
      <c r="V97" s="9">
        <v>1000</v>
      </c>
      <c r="W97" s="9">
        <v>261.68</v>
      </c>
      <c r="X97" s="9">
        <v>623.1</v>
      </c>
      <c r="Y97" s="9">
        <v>1050.7</v>
      </c>
      <c r="Z97" s="9">
        <v>250</v>
      </c>
      <c r="AA97" s="9">
        <v>1250</v>
      </c>
      <c r="AB97" s="9">
        <v>1250</v>
      </c>
      <c r="AC97" s="9">
        <v>165000</v>
      </c>
    </row>
    <row r="98" spans="1:29" x14ac:dyDescent="0.25">
      <c r="A98" s="8">
        <f t="shared" si="2"/>
        <v>1</v>
      </c>
      <c r="B98" s="8">
        <f t="shared" si="3"/>
        <v>2027</v>
      </c>
      <c r="C98" s="9">
        <v>0.64</v>
      </c>
      <c r="D98" s="9">
        <v>0.64</v>
      </c>
      <c r="E98" s="9">
        <v>0.64</v>
      </c>
      <c r="F98" s="9">
        <v>0.64</v>
      </c>
      <c r="G98" s="9">
        <v>25.25</v>
      </c>
      <c r="H98" s="9">
        <v>25.25</v>
      </c>
      <c r="I98" s="9">
        <v>46.92</v>
      </c>
      <c r="J98" s="9">
        <v>46.92</v>
      </c>
      <c r="K98" s="9">
        <v>46.92</v>
      </c>
      <c r="L98" s="9">
        <v>262.8</v>
      </c>
      <c r="M98" s="9">
        <v>262.8</v>
      </c>
      <c r="N98" s="9">
        <v>1000</v>
      </c>
      <c r="O98" s="9">
        <v>25.25</v>
      </c>
      <c r="P98" s="9">
        <v>46.92</v>
      </c>
      <c r="Q98" s="9">
        <v>46.92</v>
      </c>
      <c r="R98" s="9">
        <v>46.92</v>
      </c>
      <c r="S98" s="9">
        <v>262.8</v>
      </c>
      <c r="T98" s="9">
        <v>262.8</v>
      </c>
      <c r="U98" s="9">
        <v>800.7</v>
      </c>
      <c r="V98" s="9">
        <v>1000</v>
      </c>
      <c r="W98" s="9">
        <v>261.68</v>
      </c>
      <c r="X98" s="9">
        <v>623.1</v>
      </c>
      <c r="Y98" s="9">
        <v>1050.7</v>
      </c>
      <c r="Z98" s="9">
        <v>250</v>
      </c>
      <c r="AA98" s="9">
        <v>1250</v>
      </c>
      <c r="AB98" s="9">
        <v>1250</v>
      </c>
      <c r="AC98" s="9">
        <v>165000</v>
      </c>
    </row>
    <row r="99" spans="1:29" x14ac:dyDescent="0.25">
      <c r="A99" s="8">
        <f t="shared" si="2"/>
        <v>2</v>
      </c>
      <c r="B99" s="8">
        <f t="shared" si="3"/>
        <v>2027</v>
      </c>
      <c r="C99" s="9">
        <v>0.64</v>
      </c>
      <c r="D99" s="9">
        <v>0.64</v>
      </c>
      <c r="E99" s="9">
        <v>0.64</v>
      </c>
      <c r="F99" s="9">
        <v>0.64</v>
      </c>
      <c r="G99" s="9">
        <v>25.25</v>
      </c>
      <c r="H99" s="9">
        <v>25.25</v>
      </c>
      <c r="I99" s="9">
        <v>46.92</v>
      </c>
      <c r="J99" s="9">
        <v>46.92</v>
      </c>
      <c r="K99" s="9">
        <v>46.92</v>
      </c>
      <c r="L99" s="9">
        <v>262.8</v>
      </c>
      <c r="M99" s="9">
        <v>262.8</v>
      </c>
      <c r="N99" s="9">
        <v>1000</v>
      </c>
      <c r="O99" s="9">
        <v>25.25</v>
      </c>
      <c r="P99" s="9">
        <v>46.92</v>
      </c>
      <c r="Q99" s="9">
        <v>46.92</v>
      </c>
      <c r="R99" s="9">
        <v>46.92</v>
      </c>
      <c r="S99" s="9">
        <v>262.8</v>
      </c>
      <c r="T99" s="9">
        <v>262.8</v>
      </c>
      <c r="U99" s="9">
        <v>800.7</v>
      </c>
      <c r="V99" s="9">
        <v>1000</v>
      </c>
      <c r="W99" s="9">
        <v>261.68</v>
      </c>
      <c r="X99" s="9">
        <v>623.1</v>
      </c>
      <c r="Y99" s="9">
        <v>1050.7</v>
      </c>
      <c r="Z99" s="9">
        <v>250</v>
      </c>
      <c r="AA99" s="9">
        <v>1250</v>
      </c>
      <c r="AB99" s="9">
        <v>1250</v>
      </c>
      <c r="AC99" s="9">
        <v>165000</v>
      </c>
    </row>
    <row r="100" spans="1:29" x14ac:dyDescent="0.25">
      <c r="A100" s="8">
        <f t="shared" si="2"/>
        <v>3</v>
      </c>
      <c r="B100" s="8">
        <f t="shared" si="3"/>
        <v>2027</v>
      </c>
      <c r="C100" s="9">
        <v>0.64</v>
      </c>
      <c r="D100" s="9">
        <v>0.64</v>
      </c>
      <c r="E100" s="9">
        <v>0.64</v>
      </c>
      <c r="F100" s="9">
        <v>0.64</v>
      </c>
      <c r="G100" s="9">
        <v>25.25</v>
      </c>
      <c r="H100" s="9">
        <v>25.25</v>
      </c>
      <c r="I100" s="9">
        <v>46.92</v>
      </c>
      <c r="J100" s="9">
        <v>46.92</v>
      </c>
      <c r="K100" s="9">
        <v>46.92</v>
      </c>
      <c r="L100" s="9">
        <v>262.8</v>
      </c>
      <c r="M100" s="9">
        <v>262.8</v>
      </c>
      <c r="N100" s="9">
        <v>1000</v>
      </c>
      <c r="O100" s="9">
        <v>25.25</v>
      </c>
      <c r="P100" s="9">
        <v>46.92</v>
      </c>
      <c r="Q100" s="9">
        <v>46.92</v>
      </c>
      <c r="R100" s="9">
        <v>46.92</v>
      </c>
      <c r="S100" s="9">
        <v>262.8</v>
      </c>
      <c r="T100" s="9">
        <v>262.8</v>
      </c>
      <c r="U100" s="9">
        <v>800.7</v>
      </c>
      <c r="V100" s="9">
        <v>1000</v>
      </c>
      <c r="W100" s="9">
        <v>261.68</v>
      </c>
      <c r="X100" s="9">
        <v>623.1</v>
      </c>
      <c r="Y100" s="9">
        <v>1050.7</v>
      </c>
      <c r="Z100" s="9">
        <v>250</v>
      </c>
      <c r="AA100" s="9">
        <v>1250</v>
      </c>
      <c r="AB100" s="9">
        <v>1250</v>
      </c>
      <c r="AC100" s="9">
        <v>165000</v>
      </c>
    </row>
    <row r="101" spans="1:29" x14ac:dyDescent="0.25">
      <c r="A101" s="8">
        <f t="shared" si="2"/>
        <v>4</v>
      </c>
      <c r="B101" s="8">
        <f t="shared" si="3"/>
        <v>2027</v>
      </c>
      <c r="C101" s="9">
        <v>0.64</v>
      </c>
      <c r="D101" s="9">
        <v>0.64</v>
      </c>
      <c r="E101" s="9">
        <v>0.64</v>
      </c>
      <c r="F101" s="9">
        <v>0.64</v>
      </c>
      <c r="G101" s="9">
        <v>25.25</v>
      </c>
      <c r="H101" s="9">
        <v>25.25</v>
      </c>
      <c r="I101" s="9">
        <v>46.92</v>
      </c>
      <c r="J101" s="9">
        <v>46.92</v>
      </c>
      <c r="K101" s="9">
        <v>46.92</v>
      </c>
      <c r="L101" s="9">
        <v>262.8</v>
      </c>
      <c r="M101" s="9">
        <v>262.8</v>
      </c>
      <c r="N101" s="9">
        <v>1000</v>
      </c>
      <c r="O101" s="9">
        <v>25.25</v>
      </c>
      <c r="P101" s="9">
        <v>46.92</v>
      </c>
      <c r="Q101" s="9">
        <v>46.92</v>
      </c>
      <c r="R101" s="9">
        <v>46.92</v>
      </c>
      <c r="S101" s="9">
        <v>262.8</v>
      </c>
      <c r="T101" s="9">
        <v>262.8</v>
      </c>
      <c r="U101" s="9">
        <v>800.7</v>
      </c>
      <c r="V101" s="9">
        <v>1000</v>
      </c>
      <c r="W101" s="9">
        <v>261.68</v>
      </c>
      <c r="X101" s="9">
        <v>623.1</v>
      </c>
      <c r="Y101" s="9">
        <v>1050.7</v>
      </c>
      <c r="Z101" s="9">
        <v>250</v>
      </c>
      <c r="AA101" s="9">
        <v>1250</v>
      </c>
      <c r="AB101" s="9">
        <v>1250</v>
      </c>
      <c r="AC101" s="9">
        <v>165000</v>
      </c>
    </row>
    <row r="102" spans="1:29" x14ac:dyDescent="0.25">
      <c r="A102" s="8">
        <f t="shared" si="2"/>
        <v>5</v>
      </c>
      <c r="B102" s="8">
        <f t="shared" si="3"/>
        <v>2027</v>
      </c>
      <c r="C102" s="9">
        <v>0.64</v>
      </c>
      <c r="D102" s="9">
        <v>0.64</v>
      </c>
      <c r="E102" s="9">
        <v>0.64</v>
      </c>
      <c r="F102" s="9">
        <v>0.64</v>
      </c>
      <c r="G102" s="9">
        <v>25.25</v>
      </c>
      <c r="H102" s="9">
        <v>25.25</v>
      </c>
      <c r="I102" s="9">
        <v>46.92</v>
      </c>
      <c r="J102" s="9">
        <v>46.92</v>
      </c>
      <c r="K102" s="9">
        <v>46.92</v>
      </c>
      <c r="L102" s="9">
        <v>262.8</v>
      </c>
      <c r="M102" s="9">
        <v>262.8</v>
      </c>
      <c r="N102" s="9">
        <v>1000</v>
      </c>
      <c r="O102" s="9">
        <v>25.25</v>
      </c>
      <c r="P102" s="9">
        <v>46.92</v>
      </c>
      <c r="Q102" s="9">
        <v>46.92</v>
      </c>
      <c r="R102" s="9">
        <v>46.92</v>
      </c>
      <c r="S102" s="9">
        <v>262.8</v>
      </c>
      <c r="T102" s="9">
        <v>262.8</v>
      </c>
      <c r="U102" s="9">
        <v>800.7</v>
      </c>
      <c r="V102" s="9">
        <v>1000</v>
      </c>
      <c r="W102" s="9">
        <v>261.68</v>
      </c>
      <c r="X102" s="9">
        <v>623.1</v>
      </c>
      <c r="Y102" s="9">
        <v>1050.7</v>
      </c>
      <c r="Z102" s="9">
        <v>250</v>
      </c>
      <c r="AA102" s="9">
        <v>1250</v>
      </c>
      <c r="AB102" s="9">
        <v>1250</v>
      </c>
      <c r="AC102" s="9">
        <v>165000</v>
      </c>
    </row>
    <row r="103" spans="1:29" x14ac:dyDescent="0.25">
      <c r="A103" s="8">
        <f t="shared" si="2"/>
        <v>6</v>
      </c>
      <c r="B103" s="8">
        <f t="shared" si="3"/>
        <v>2027</v>
      </c>
      <c r="C103" s="9">
        <v>0.64</v>
      </c>
      <c r="D103" s="9">
        <v>0.64</v>
      </c>
      <c r="E103" s="9">
        <v>0.64</v>
      </c>
      <c r="F103" s="9">
        <v>0.64</v>
      </c>
      <c r="G103" s="9">
        <v>25.25</v>
      </c>
      <c r="H103" s="9">
        <v>25.25</v>
      </c>
      <c r="I103" s="9">
        <v>46.92</v>
      </c>
      <c r="J103" s="9">
        <v>46.92</v>
      </c>
      <c r="K103" s="9">
        <v>46.92</v>
      </c>
      <c r="L103" s="9">
        <v>262.8</v>
      </c>
      <c r="M103" s="9">
        <v>262.8</v>
      </c>
      <c r="N103" s="9">
        <v>1000</v>
      </c>
      <c r="O103" s="9">
        <v>25.25</v>
      </c>
      <c r="P103" s="9">
        <v>46.92</v>
      </c>
      <c r="Q103" s="9">
        <v>46.92</v>
      </c>
      <c r="R103" s="9">
        <v>46.92</v>
      </c>
      <c r="S103" s="9">
        <v>262.8</v>
      </c>
      <c r="T103" s="9">
        <v>262.8</v>
      </c>
      <c r="U103" s="9">
        <v>800.7</v>
      </c>
      <c r="V103" s="9">
        <v>1000</v>
      </c>
      <c r="W103" s="9">
        <v>261.68</v>
      </c>
      <c r="X103" s="9">
        <v>623.1</v>
      </c>
      <c r="Y103" s="9">
        <v>1050.7</v>
      </c>
      <c r="Z103" s="9">
        <v>250</v>
      </c>
      <c r="AA103" s="9">
        <v>1250</v>
      </c>
      <c r="AB103" s="9">
        <v>1250</v>
      </c>
      <c r="AC103" s="9">
        <v>165000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3"/>
  <sheetViews>
    <sheetView workbookViewId="0"/>
  </sheetViews>
  <sheetFormatPr defaultRowHeight="15" x14ac:dyDescent="0.25"/>
  <cols>
    <col min="3" max="3" width="10.140625" bestFit="1" customWidth="1"/>
    <col min="4" max="20" width="9.28515625" bestFit="1" customWidth="1"/>
    <col min="21" max="21" width="9.28515625" customWidth="1"/>
    <col min="22" max="29" width="9.28515625" bestFit="1" customWidth="1"/>
  </cols>
  <sheetData>
    <row r="1" spans="1:29" x14ac:dyDescent="0.25">
      <c r="C1" t="s">
        <v>35</v>
      </c>
      <c r="D1" t="s">
        <v>36</v>
      </c>
      <c r="E1" t="s">
        <v>9</v>
      </c>
      <c r="F1" t="s">
        <v>22</v>
      </c>
      <c r="G1" t="s">
        <v>37</v>
      </c>
      <c r="H1" t="s">
        <v>38</v>
      </c>
      <c r="I1" t="s">
        <v>39</v>
      </c>
      <c r="J1" t="s">
        <v>40</v>
      </c>
      <c r="K1" t="s">
        <v>41</v>
      </c>
      <c r="L1" t="s">
        <v>42</v>
      </c>
      <c r="M1" t="s">
        <v>43</v>
      </c>
      <c r="N1" t="s">
        <v>44</v>
      </c>
      <c r="O1" t="s">
        <v>45</v>
      </c>
      <c r="P1" t="s">
        <v>46</v>
      </c>
      <c r="Q1" t="s">
        <v>47</v>
      </c>
      <c r="R1" t="s">
        <v>48</v>
      </c>
      <c r="S1" t="s">
        <v>49</v>
      </c>
      <c r="T1" t="s">
        <v>50</v>
      </c>
      <c r="U1" t="s">
        <v>64</v>
      </c>
      <c r="V1" t="s">
        <v>51</v>
      </c>
      <c r="W1" t="s">
        <v>52</v>
      </c>
      <c r="X1" t="s">
        <v>19</v>
      </c>
      <c r="Y1" t="s">
        <v>53</v>
      </c>
      <c r="Z1" t="s">
        <v>54</v>
      </c>
      <c r="AA1" t="s">
        <v>65</v>
      </c>
      <c r="AB1" t="s">
        <v>66</v>
      </c>
      <c r="AC1" t="s">
        <v>67</v>
      </c>
    </row>
    <row r="2" spans="1:29" x14ac:dyDescent="0.25">
      <c r="A2" s="8">
        <f>control!C6</f>
        <v>1</v>
      </c>
      <c r="B2" s="8">
        <f>control!C5</f>
        <v>2019</v>
      </c>
      <c r="C2" s="22">
        <f>'VALUES Res Customers'!D9*'VALUES Cal Days'!$C6*'Historical Base Charges'!C2</f>
        <v>7435436.7999999998</v>
      </c>
      <c r="D2" s="22">
        <f>'VALUES Res Customers'!E9*'VALUES Cal Days'!$C6*'Historical Base Charges'!D2</f>
        <v>265221.12</v>
      </c>
      <c r="E2" s="22">
        <f>'VALUES Res Customers'!F9*'VALUES Cal Days'!$C6*'Historical Base Charges'!E2</f>
        <v>414497.28000000003</v>
      </c>
      <c r="F2" s="22">
        <f>'VALUES Res Customers'!G9*'VALUES Cal Days'!$C6*'Historical Base Charges'!F2</f>
        <v>0</v>
      </c>
      <c r="G2" s="15">
        <f>'VALUES Com Customers'!D9*'Historical Base Charges'!G2</f>
        <v>834714.5</v>
      </c>
      <c r="H2" s="15">
        <f>'VALUES Com Customers'!E9*'Historical Base Charges'!H2</f>
        <v>2626</v>
      </c>
      <c r="I2" s="15">
        <f>'VALUES Com Customers'!F9*'Historical Base Charges'!I2</f>
        <v>717219.12</v>
      </c>
      <c r="J2" s="15">
        <f>'VALUES Com Customers'!G9*'Historical Base Charges'!J2</f>
        <v>4222.8</v>
      </c>
      <c r="K2" s="15">
        <f>'VALUES Com Customers'!H9*'Historical Base Charges'!K2</f>
        <v>32984.76</v>
      </c>
      <c r="L2" s="15">
        <f>'VALUES Com Customers'!I9*'Historical Base Charges'!L2</f>
        <v>31273.200000000001</v>
      </c>
      <c r="M2" s="15">
        <f>'VALUES Com Customers'!J9*'Historical Base Charges'!M2</f>
        <v>18396</v>
      </c>
      <c r="N2" s="15">
        <f>'VALUES Com Customers'!N9*'Historical Base Charges'!N2</f>
        <v>62000</v>
      </c>
      <c r="O2" s="15">
        <f>'VALUES Ind Customers'!D9*'Historical Base Charges'!O2</f>
        <v>782.75</v>
      </c>
      <c r="P2" s="15">
        <f>'VALUES Ind Customers'!E9*'Historical Base Charges'!P2</f>
        <v>5911.92</v>
      </c>
      <c r="Q2" s="15">
        <f>'VALUES Ind Customers'!F9*'Historical Base Charges'!Q2</f>
        <v>93.84</v>
      </c>
      <c r="R2" s="15">
        <f>'VALUES Ind Customers'!G9*'Historical Base Charges'!R2</f>
        <v>187.68</v>
      </c>
      <c r="S2" s="15">
        <f>'VALUES Ind Customers'!H9*'Historical Base Charges'!S2</f>
        <v>1839.6000000000001</v>
      </c>
      <c r="T2" s="15">
        <f>'VALUES Ind Customers'!I9*'Historical Base Charges'!T2</f>
        <v>3153.6000000000004</v>
      </c>
      <c r="U2" s="15">
        <f>'VALUES Ind Customers'!J9*'Historical Base Charges'!U2</f>
        <v>800.7</v>
      </c>
      <c r="V2" s="15">
        <f>'VALUES Ind Customers'!K9*'Historical Base Charges'!V2</f>
        <v>62000</v>
      </c>
      <c r="W2" s="15">
        <f>'VALUES Ind Customers'!M9*'Historical Base Charges'!W2</f>
        <v>523.36</v>
      </c>
      <c r="X2" s="15">
        <f>'VALUES Ind Customers'!L9*'Historical Base Charges'!X2</f>
        <v>623.1</v>
      </c>
      <c r="Y2" s="15">
        <f>'VALUES Ind Customers'!O9*'Historical Base Charges'!Y2</f>
        <v>1050.7</v>
      </c>
      <c r="Z2" s="15">
        <f>'VALUES Ind Customers'!P9*'Historical Base Charges'!Z2</f>
        <v>250</v>
      </c>
      <c r="AA2" s="15">
        <f>'VALUES Com Customers'!M9*'Historical Base Charges'!AA2</f>
        <v>1250</v>
      </c>
      <c r="AB2" s="15">
        <f>'VALUES Ind Customers'!Q9*'Historical Base Charges'!AB2</f>
        <v>1250</v>
      </c>
      <c r="AC2" s="15">
        <f>'VALUES Ind Customers'!R9*'Historical Base Charges'!AC2</f>
        <v>165000</v>
      </c>
    </row>
    <row r="3" spans="1:29" x14ac:dyDescent="0.25">
      <c r="A3" s="8">
        <f>IF(A2=12,1,A2+1)</f>
        <v>2</v>
      </c>
      <c r="B3" s="8">
        <f>IF(A3=1,B2+1,B2)</f>
        <v>2019</v>
      </c>
      <c r="C3" s="22">
        <f>'VALUES Res Customers'!D10*'VALUES Cal Days'!$C7*'Historical Base Charges'!C3</f>
        <v>6723153.9199999999</v>
      </c>
      <c r="D3" s="22">
        <f>'VALUES Res Customers'!E10*'VALUES Cal Days'!$C7*'Historical Base Charges'!D3</f>
        <v>237619.20000000001</v>
      </c>
      <c r="E3" s="22">
        <f>'VALUES Res Customers'!F10*'VALUES Cal Days'!$C7*'Historical Base Charges'!E3</f>
        <v>376768</v>
      </c>
      <c r="F3" s="22">
        <f>'VALUES Res Customers'!G10*'VALUES Cal Days'!$C7*'Historical Base Charges'!F3</f>
        <v>0</v>
      </c>
      <c r="G3" s="15">
        <f>'VALUES Com Customers'!D10*'Historical Base Charges'!G3</f>
        <v>835749.75</v>
      </c>
      <c r="H3" s="15">
        <f>'VALUES Com Customers'!E10*'Historical Base Charges'!H3</f>
        <v>2626</v>
      </c>
      <c r="I3" s="15">
        <f>'VALUES Com Customers'!F10*'Historical Base Charges'!I3</f>
        <v>717125.28</v>
      </c>
      <c r="J3" s="15">
        <f>'VALUES Com Customers'!G10*'Historical Base Charges'!J3</f>
        <v>4269.72</v>
      </c>
      <c r="K3" s="15">
        <f>'VALUES Com Customers'!H10*'Historical Base Charges'!K3</f>
        <v>33125.520000000004</v>
      </c>
      <c r="L3" s="15">
        <f>'VALUES Com Customers'!I10*'Historical Base Charges'!L3</f>
        <v>31273.200000000001</v>
      </c>
      <c r="M3" s="15">
        <f>'VALUES Com Customers'!J10*'Historical Base Charges'!M3</f>
        <v>18396</v>
      </c>
      <c r="N3" s="15">
        <f>'VALUES Com Customers'!N10*'Historical Base Charges'!N3</f>
        <v>62000</v>
      </c>
      <c r="O3" s="15">
        <f>'VALUES Ind Customers'!D10*'Historical Base Charges'!O3</f>
        <v>782.75</v>
      </c>
      <c r="P3" s="15">
        <f>'VALUES Ind Customers'!E10*'Historical Base Charges'!P3</f>
        <v>5911.92</v>
      </c>
      <c r="Q3" s="15">
        <f>'VALUES Ind Customers'!F10*'Historical Base Charges'!Q3</f>
        <v>93.84</v>
      </c>
      <c r="R3" s="15">
        <f>'VALUES Ind Customers'!G10*'Historical Base Charges'!R3</f>
        <v>187.68</v>
      </c>
      <c r="S3" s="15">
        <f>'VALUES Ind Customers'!H10*'Historical Base Charges'!S3</f>
        <v>1839.6000000000001</v>
      </c>
      <c r="T3" s="15">
        <f>'VALUES Ind Customers'!I10*'Historical Base Charges'!T3</f>
        <v>3153.6000000000004</v>
      </c>
      <c r="U3" s="15">
        <f>'VALUES Ind Customers'!J10*'Historical Base Charges'!U3</f>
        <v>800.7</v>
      </c>
      <c r="V3" s="15">
        <f>'VALUES Ind Customers'!K10*'Historical Base Charges'!V3</f>
        <v>62000</v>
      </c>
      <c r="W3" s="15">
        <f>'VALUES Ind Customers'!M10*'Historical Base Charges'!W3</f>
        <v>523.36</v>
      </c>
      <c r="X3" s="15">
        <f>'VALUES Ind Customers'!L10*'Historical Base Charges'!X3</f>
        <v>623.1</v>
      </c>
      <c r="Y3" s="15">
        <f>'VALUES Ind Customers'!O10*'Historical Base Charges'!Y3</f>
        <v>1050.7</v>
      </c>
      <c r="Z3" s="15">
        <f>'VALUES Ind Customers'!P10*'Historical Base Charges'!Z3</f>
        <v>250</v>
      </c>
      <c r="AA3" s="15">
        <f>'VALUES Com Customers'!M10*'Historical Base Charges'!AA3</f>
        <v>1250</v>
      </c>
      <c r="AB3" s="15">
        <f>'VALUES Ind Customers'!Q10*'Historical Base Charges'!AB3</f>
        <v>1250</v>
      </c>
      <c r="AC3" s="15">
        <f>'VALUES Ind Customers'!R10*'Historical Base Charges'!AC3</f>
        <v>165000</v>
      </c>
    </row>
    <row r="4" spans="1:29" x14ac:dyDescent="0.25">
      <c r="A4" s="8">
        <f t="shared" ref="A4:A67" si="0">IF(A3=12,1,A3+1)</f>
        <v>3</v>
      </c>
      <c r="B4" s="8">
        <f t="shared" ref="B4:B67" si="1">IF(A4=1,B3+1,B3)</f>
        <v>2019</v>
      </c>
      <c r="C4" s="22">
        <f>'VALUES Res Customers'!D11*'VALUES Cal Days'!$C8*'Historical Base Charges'!C4</f>
        <v>7455237.1200000001</v>
      </c>
      <c r="D4" s="22">
        <f>'VALUES Res Customers'!E11*'VALUES Cal Days'!$C8*'Historical Base Charges'!D4</f>
        <v>260935.67999999999</v>
      </c>
      <c r="E4" s="22">
        <f>'VALUES Res Customers'!F11*'VALUES Cal Days'!$C8*'Historical Base Charges'!E4</f>
        <v>419774.72000000003</v>
      </c>
      <c r="F4" s="22">
        <f>'VALUES Res Customers'!G11*'VALUES Cal Days'!$C8*'Historical Base Charges'!F4</f>
        <v>0</v>
      </c>
      <c r="G4" s="15">
        <f>'VALUES Com Customers'!D11*'Historical Base Charges'!G4</f>
        <v>838224.25</v>
      </c>
      <c r="H4" s="15">
        <f>'VALUES Com Customers'!E11*'Historical Base Charges'!H4</f>
        <v>2626</v>
      </c>
      <c r="I4" s="15">
        <f>'VALUES Com Customers'!F11*'Historical Base Charges'!I4</f>
        <v>716703</v>
      </c>
      <c r="J4" s="15">
        <f>'VALUES Com Customers'!G11*'Historical Base Charges'!J4</f>
        <v>4222.8</v>
      </c>
      <c r="K4" s="15">
        <f>'VALUES Com Customers'!H11*'Historical Base Charges'!K4</f>
        <v>33125.520000000004</v>
      </c>
      <c r="L4" s="15">
        <f>'VALUES Com Customers'!I11*'Historical Base Charges'!L4</f>
        <v>31273.200000000001</v>
      </c>
      <c r="M4" s="15">
        <f>'VALUES Com Customers'!J11*'Historical Base Charges'!M4</f>
        <v>18396</v>
      </c>
      <c r="N4" s="15">
        <f>'VALUES Com Customers'!N11*'Historical Base Charges'!N4</f>
        <v>62000</v>
      </c>
      <c r="O4" s="15">
        <f>'VALUES Ind Customers'!D11*'Historical Base Charges'!O4</f>
        <v>782.75</v>
      </c>
      <c r="P4" s="15">
        <f>'VALUES Ind Customers'!E11*'Historical Base Charges'!P4</f>
        <v>5911.92</v>
      </c>
      <c r="Q4" s="15">
        <f>'VALUES Ind Customers'!F11*'Historical Base Charges'!Q4</f>
        <v>93.84</v>
      </c>
      <c r="R4" s="15">
        <f>'VALUES Ind Customers'!G11*'Historical Base Charges'!R4</f>
        <v>187.68</v>
      </c>
      <c r="S4" s="15">
        <f>'VALUES Ind Customers'!H11*'Historical Base Charges'!S4</f>
        <v>1839.6000000000001</v>
      </c>
      <c r="T4" s="15">
        <f>'VALUES Ind Customers'!I11*'Historical Base Charges'!T4</f>
        <v>3153.6000000000004</v>
      </c>
      <c r="U4" s="15">
        <f>'VALUES Ind Customers'!J11*'Historical Base Charges'!U4</f>
        <v>800.7</v>
      </c>
      <c r="V4" s="15">
        <f>'VALUES Ind Customers'!K11*'Historical Base Charges'!V4</f>
        <v>62000</v>
      </c>
      <c r="W4" s="15">
        <f>'VALUES Ind Customers'!M11*'Historical Base Charges'!W4</f>
        <v>523.36</v>
      </c>
      <c r="X4" s="15">
        <f>'VALUES Ind Customers'!L11*'Historical Base Charges'!X4</f>
        <v>623.1</v>
      </c>
      <c r="Y4" s="15">
        <f>'VALUES Ind Customers'!O11*'Historical Base Charges'!Y4</f>
        <v>1050.7</v>
      </c>
      <c r="Z4" s="15">
        <f>'VALUES Ind Customers'!P11*'Historical Base Charges'!Z4</f>
        <v>250</v>
      </c>
      <c r="AA4" s="15">
        <f>'VALUES Com Customers'!M11*'Historical Base Charges'!AA4</f>
        <v>1250</v>
      </c>
      <c r="AB4" s="15">
        <f>'VALUES Ind Customers'!Q11*'Historical Base Charges'!AB4</f>
        <v>1250</v>
      </c>
      <c r="AC4" s="15">
        <f>'VALUES Ind Customers'!R11*'Historical Base Charges'!AC4</f>
        <v>165000</v>
      </c>
    </row>
    <row r="5" spans="1:29" x14ac:dyDescent="0.25">
      <c r="A5" s="8">
        <f t="shared" si="0"/>
        <v>4</v>
      </c>
      <c r="B5" s="8">
        <f t="shared" si="1"/>
        <v>2019</v>
      </c>
      <c r="C5" s="22">
        <f>'VALUES Res Customers'!D12*'VALUES Cal Days'!$C9*'Historical Base Charges'!C5</f>
        <v>7225382.4000000004</v>
      </c>
      <c r="D5" s="22">
        <f>'VALUES Res Customers'!E12*'VALUES Cal Days'!$C9*'Historical Base Charges'!D5</f>
        <v>250464</v>
      </c>
      <c r="E5" s="22">
        <f>'VALUES Res Customers'!F12*'VALUES Cal Days'!$C9*'Historical Base Charges'!E5</f>
        <v>408787.20000000001</v>
      </c>
      <c r="F5" s="22">
        <f>'VALUES Res Customers'!G12*'VALUES Cal Days'!$C9*'Historical Base Charges'!F5</f>
        <v>0</v>
      </c>
      <c r="G5" s="15">
        <f>'VALUES Com Customers'!D12*'Historical Base Charges'!G5</f>
        <v>838981.75</v>
      </c>
      <c r="H5" s="15">
        <f>'VALUES Com Customers'!E12*'Historical Base Charges'!H5</f>
        <v>2626</v>
      </c>
      <c r="I5" s="15">
        <f>'VALUES Com Customers'!F12*'Historical Base Charges'!I5</f>
        <v>717125.28</v>
      </c>
      <c r="J5" s="15">
        <f>'VALUES Com Customers'!G12*'Historical Base Charges'!J5</f>
        <v>4222.8</v>
      </c>
      <c r="K5" s="15">
        <f>'VALUES Com Customers'!H12*'Historical Base Charges'!K5</f>
        <v>33125.520000000004</v>
      </c>
      <c r="L5" s="15">
        <f>'VALUES Com Customers'!I12*'Historical Base Charges'!L5</f>
        <v>31273.200000000001</v>
      </c>
      <c r="M5" s="15">
        <f>'VALUES Com Customers'!J12*'Historical Base Charges'!M5</f>
        <v>18396</v>
      </c>
      <c r="N5" s="15">
        <f>'VALUES Com Customers'!N12*'Historical Base Charges'!N5</f>
        <v>62000</v>
      </c>
      <c r="O5" s="15">
        <f>'VALUES Ind Customers'!D12*'Historical Base Charges'!O5</f>
        <v>782.75</v>
      </c>
      <c r="P5" s="15">
        <f>'VALUES Ind Customers'!E12*'Historical Base Charges'!P5</f>
        <v>5911.92</v>
      </c>
      <c r="Q5" s="15">
        <f>'VALUES Ind Customers'!F12*'Historical Base Charges'!Q5</f>
        <v>93.84</v>
      </c>
      <c r="R5" s="15">
        <f>'VALUES Ind Customers'!G12*'Historical Base Charges'!R5</f>
        <v>187.68</v>
      </c>
      <c r="S5" s="15">
        <f>'VALUES Ind Customers'!H12*'Historical Base Charges'!S5</f>
        <v>1839.6000000000001</v>
      </c>
      <c r="T5" s="15">
        <f>'VALUES Ind Customers'!I12*'Historical Base Charges'!T5</f>
        <v>3153.6000000000004</v>
      </c>
      <c r="U5" s="15">
        <f>'VALUES Ind Customers'!J12*'Historical Base Charges'!U5</f>
        <v>800.7</v>
      </c>
      <c r="V5" s="15">
        <f>'VALUES Ind Customers'!K12*'Historical Base Charges'!V5</f>
        <v>62000</v>
      </c>
      <c r="W5" s="15">
        <f>'VALUES Ind Customers'!M12*'Historical Base Charges'!W5</f>
        <v>523.36</v>
      </c>
      <c r="X5" s="15">
        <f>'VALUES Ind Customers'!L12*'Historical Base Charges'!X5</f>
        <v>623.1</v>
      </c>
      <c r="Y5" s="15">
        <f>'VALUES Ind Customers'!O12*'Historical Base Charges'!Y5</f>
        <v>1050.7</v>
      </c>
      <c r="Z5" s="15">
        <f>'VALUES Ind Customers'!P12*'Historical Base Charges'!Z5</f>
        <v>250</v>
      </c>
      <c r="AA5" s="15">
        <f>'VALUES Com Customers'!M12*'Historical Base Charges'!AA5</f>
        <v>1250</v>
      </c>
      <c r="AB5" s="15">
        <f>'VALUES Ind Customers'!Q12*'Historical Base Charges'!AB5</f>
        <v>1250</v>
      </c>
      <c r="AC5" s="15">
        <f>'VALUES Ind Customers'!R12*'Historical Base Charges'!AC5</f>
        <v>165000</v>
      </c>
    </row>
    <row r="6" spans="1:29" x14ac:dyDescent="0.25">
      <c r="A6" s="8">
        <f t="shared" si="0"/>
        <v>5</v>
      </c>
      <c r="B6" s="8">
        <f t="shared" si="1"/>
        <v>2019</v>
      </c>
      <c r="C6" s="22">
        <f>'VALUES Res Customers'!D13*'VALUES Cal Days'!$C10*'Historical Base Charges'!C6</f>
        <v>7479362.5600000005</v>
      </c>
      <c r="D6" s="22">
        <f>'VALUES Res Customers'!E13*'VALUES Cal Days'!$C10*'Historical Base Charges'!D6</f>
        <v>256729.60000000001</v>
      </c>
      <c r="E6" s="22">
        <f>'VALUES Res Customers'!F13*'VALUES Cal Days'!$C10*'Historical Base Charges'!E6</f>
        <v>425052.16000000003</v>
      </c>
      <c r="F6" s="22">
        <f>'VALUES Res Customers'!G13*'VALUES Cal Days'!$C10*'Historical Base Charges'!F6</f>
        <v>0</v>
      </c>
      <c r="G6" s="15">
        <f>'VALUES Com Customers'!D13*'Historical Base Charges'!G6</f>
        <v>839840.25</v>
      </c>
      <c r="H6" s="15">
        <f>'VALUES Com Customers'!E13*'Historical Base Charges'!H6</f>
        <v>2626</v>
      </c>
      <c r="I6" s="15">
        <f>'VALUES Com Customers'!F13*'Historical Base Charges'!I6</f>
        <v>717547.56</v>
      </c>
      <c r="J6" s="15">
        <f>'VALUES Com Customers'!G13*'Historical Base Charges'!J6</f>
        <v>4222.8</v>
      </c>
      <c r="K6" s="15">
        <f>'VALUES Com Customers'!H13*'Historical Base Charges'!K6</f>
        <v>33125.520000000004</v>
      </c>
      <c r="L6" s="15">
        <f>'VALUES Com Customers'!I13*'Historical Base Charges'!L6</f>
        <v>31273.200000000001</v>
      </c>
      <c r="M6" s="15">
        <f>'VALUES Com Customers'!J13*'Historical Base Charges'!M6</f>
        <v>18396</v>
      </c>
      <c r="N6" s="15">
        <f>'VALUES Com Customers'!N13*'Historical Base Charges'!N6</f>
        <v>62000</v>
      </c>
      <c r="O6" s="15">
        <f>'VALUES Ind Customers'!D13*'Historical Base Charges'!O6</f>
        <v>782.75</v>
      </c>
      <c r="P6" s="15">
        <f>'VALUES Ind Customers'!E13*'Historical Base Charges'!P6</f>
        <v>5911.92</v>
      </c>
      <c r="Q6" s="15">
        <f>'VALUES Ind Customers'!F13*'Historical Base Charges'!Q6</f>
        <v>93.84</v>
      </c>
      <c r="R6" s="15">
        <f>'VALUES Ind Customers'!G13*'Historical Base Charges'!R6</f>
        <v>187.68</v>
      </c>
      <c r="S6" s="15">
        <f>'VALUES Ind Customers'!H13*'Historical Base Charges'!S6</f>
        <v>1839.6000000000001</v>
      </c>
      <c r="T6" s="15">
        <f>'VALUES Ind Customers'!I13*'Historical Base Charges'!T6</f>
        <v>3153.6000000000004</v>
      </c>
      <c r="U6" s="15">
        <f>'VALUES Ind Customers'!J13*'Historical Base Charges'!U6</f>
        <v>800.7</v>
      </c>
      <c r="V6" s="15">
        <f>'VALUES Ind Customers'!K13*'Historical Base Charges'!V6</f>
        <v>62000</v>
      </c>
      <c r="W6" s="15">
        <f>'VALUES Ind Customers'!M13*'Historical Base Charges'!W6</f>
        <v>523.36</v>
      </c>
      <c r="X6" s="15">
        <f>'VALUES Ind Customers'!L13*'Historical Base Charges'!X6</f>
        <v>623.1</v>
      </c>
      <c r="Y6" s="15">
        <f>'VALUES Ind Customers'!O13*'Historical Base Charges'!Y6</f>
        <v>1050.7</v>
      </c>
      <c r="Z6" s="15">
        <f>'VALUES Ind Customers'!P13*'Historical Base Charges'!Z6</f>
        <v>250</v>
      </c>
      <c r="AA6" s="15">
        <f>'VALUES Com Customers'!M13*'Historical Base Charges'!AA6</f>
        <v>1250</v>
      </c>
      <c r="AB6" s="15">
        <f>'VALUES Ind Customers'!Q13*'Historical Base Charges'!AB6</f>
        <v>1250</v>
      </c>
      <c r="AC6" s="15">
        <f>'VALUES Ind Customers'!R13*'Historical Base Charges'!AC6</f>
        <v>165000</v>
      </c>
    </row>
    <row r="7" spans="1:29" x14ac:dyDescent="0.25">
      <c r="A7" s="8">
        <f t="shared" si="0"/>
        <v>6</v>
      </c>
      <c r="B7" s="8">
        <f t="shared" si="1"/>
        <v>2019</v>
      </c>
      <c r="C7" s="22">
        <f>'VALUES Res Customers'!D14*'VALUES Cal Days'!$C11*'Historical Base Charges'!C7</f>
        <v>7250649.6000000006</v>
      </c>
      <c r="D7" s="22">
        <f>'VALUES Res Customers'!E14*'VALUES Cal Days'!$C11*'Historical Base Charges'!D7</f>
        <v>246451.20000000001</v>
      </c>
      <c r="E7" s="22">
        <f>'VALUES Res Customers'!F14*'VALUES Cal Days'!$C11*'Historical Base Charges'!E7</f>
        <v>413894.40000000002</v>
      </c>
      <c r="F7" s="22">
        <f>'VALUES Res Customers'!G14*'VALUES Cal Days'!$C11*'Historical Base Charges'!F7</f>
        <v>0</v>
      </c>
      <c r="G7" s="15">
        <f>'VALUES Com Customers'!D14*'Historical Base Charges'!G7</f>
        <v>840698.75</v>
      </c>
      <c r="H7" s="15">
        <f>'VALUES Com Customers'!E14*'Historical Base Charges'!H7</f>
        <v>2626</v>
      </c>
      <c r="I7" s="15">
        <f>'VALUES Com Customers'!F14*'Historical Base Charges'!I7</f>
        <v>717688.32000000007</v>
      </c>
      <c r="J7" s="15">
        <f>'VALUES Com Customers'!G14*'Historical Base Charges'!J7</f>
        <v>4222.8</v>
      </c>
      <c r="K7" s="15">
        <f>'VALUES Com Customers'!H14*'Historical Base Charges'!K7</f>
        <v>33172.44</v>
      </c>
      <c r="L7" s="15">
        <f>'VALUES Com Customers'!I14*'Historical Base Charges'!L7</f>
        <v>31273.200000000001</v>
      </c>
      <c r="M7" s="15">
        <f>'VALUES Com Customers'!J14*'Historical Base Charges'!M7</f>
        <v>18396</v>
      </c>
      <c r="N7" s="15">
        <f>'VALUES Com Customers'!N14*'Historical Base Charges'!N7</f>
        <v>62000</v>
      </c>
      <c r="O7" s="15">
        <f>'VALUES Ind Customers'!D14*'Historical Base Charges'!O7</f>
        <v>782.75</v>
      </c>
      <c r="P7" s="15">
        <f>'VALUES Ind Customers'!E14*'Historical Base Charges'!P7</f>
        <v>5911.92</v>
      </c>
      <c r="Q7" s="15">
        <f>'VALUES Ind Customers'!F14*'Historical Base Charges'!Q7</f>
        <v>93.84</v>
      </c>
      <c r="R7" s="15">
        <f>'VALUES Ind Customers'!G14*'Historical Base Charges'!R7</f>
        <v>187.68</v>
      </c>
      <c r="S7" s="15">
        <f>'VALUES Ind Customers'!H14*'Historical Base Charges'!S7</f>
        <v>1839.6000000000001</v>
      </c>
      <c r="T7" s="15">
        <f>'VALUES Ind Customers'!I14*'Historical Base Charges'!T7</f>
        <v>3153.6000000000004</v>
      </c>
      <c r="U7" s="15">
        <f>'VALUES Ind Customers'!J14*'Historical Base Charges'!U7</f>
        <v>800.7</v>
      </c>
      <c r="V7" s="15">
        <f>'VALUES Ind Customers'!K14*'Historical Base Charges'!V7</f>
        <v>62000</v>
      </c>
      <c r="W7" s="15">
        <f>'VALUES Ind Customers'!M14*'Historical Base Charges'!W7</f>
        <v>523.36</v>
      </c>
      <c r="X7" s="15">
        <f>'VALUES Ind Customers'!L14*'Historical Base Charges'!X7</f>
        <v>623.1</v>
      </c>
      <c r="Y7" s="15">
        <f>'VALUES Ind Customers'!O14*'Historical Base Charges'!Y7</f>
        <v>1050.7</v>
      </c>
      <c r="Z7" s="15">
        <f>'VALUES Ind Customers'!P14*'Historical Base Charges'!Z7</f>
        <v>250</v>
      </c>
      <c r="AA7" s="15">
        <f>'VALUES Com Customers'!M14*'Historical Base Charges'!AA7</f>
        <v>1250</v>
      </c>
      <c r="AB7" s="15">
        <f>'VALUES Ind Customers'!Q14*'Historical Base Charges'!AB7</f>
        <v>1250</v>
      </c>
      <c r="AC7" s="15">
        <f>'VALUES Ind Customers'!R14*'Historical Base Charges'!AC7</f>
        <v>165000</v>
      </c>
    </row>
    <row r="8" spans="1:29" x14ac:dyDescent="0.25">
      <c r="A8" s="8">
        <f t="shared" si="0"/>
        <v>7</v>
      </c>
      <c r="B8" s="8">
        <f t="shared" si="1"/>
        <v>2019</v>
      </c>
      <c r="C8" s="22">
        <f>'VALUES Res Customers'!D15*'VALUES Cal Days'!$C12*'Historical Base Charges'!C8</f>
        <v>7502853.1200000001</v>
      </c>
      <c r="D8" s="22">
        <f>'VALUES Res Customers'!E15*'VALUES Cal Days'!$C12*'Historical Base Charges'!D8</f>
        <v>252602.88</v>
      </c>
      <c r="E8" s="22">
        <f>'VALUES Res Customers'!F15*'VALUES Cal Days'!$C12*'Historical Base Charges'!E8</f>
        <v>430329.60000000003</v>
      </c>
      <c r="F8" s="22">
        <f>'VALUES Res Customers'!G15*'VALUES Cal Days'!$C12*'Historical Base Charges'!F8</f>
        <v>0</v>
      </c>
      <c r="G8" s="15">
        <f>'VALUES Com Customers'!D15*'Historical Base Charges'!G8</f>
        <v>841607.75</v>
      </c>
      <c r="H8" s="15">
        <f>'VALUES Com Customers'!E15*'Historical Base Charges'!H8</f>
        <v>2626</v>
      </c>
      <c r="I8" s="15">
        <f>'VALUES Com Customers'!F15*'Historical Base Charges'!I8</f>
        <v>717641.4</v>
      </c>
      <c r="J8" s="15">
        <f>'VALUES Com Customers'!G15*'Historical Base Charges'!J8</f>
        <v>4222.8</v>
      </c>
      <c r="K8" s="15">
        <f>'VALUES Com Customers'!H15*'Historical Base Charges'!K8</f>
        <v>33172.44</v>
      </c>
      <c r="L8" s="15">
        <f>'VALUES Com Customers'!I15*'Historical Base Charges'!L8</f>
        <v>31273.200000000001</v>
      </c>
      <c r="M8" s="15">
        <f>'VALUES Com Customers'!J15*'Historical Base Charges'!M8</f>
        <v>18396</v>
      </c>
      <c r="N8" s="15">
        <f>'VALUES Com Customers'!N15*'Historical Base Charges'!N8</f>
        <v>62000</v>
      </c>
      <c r="O8" s="15">
        <f>'VALUES Ind Customers'!D15*'Historical Base Charges'!O8</f>
        <v>782.75</v>
      </c>
      <c r="P8" s="15">
        <f>'VALUES Ind Customers'!E15*'Historical Base Charges'!P8</f>
        <v>5911.92</v>
      </c>
      <c r="Q8" s="15">
        <f>'VALUES Ind Customers'!F15*'Historical Base Charges'!Q8</f>
        <v>93.84</v>
      </c>
      <c r="R8" s="15">
        <f>'VALUES Ind Customers'!G15*'Historical Base Charges'!R8</f>
        <v>187.68</v>
      </c>
      <c r="S8" s="15">
        <f>'VALUES Ind Customers'!H15*'Historical Base Charges'!S8</f>
        <v>1839.6000000000001</v>
      </c>
      <c r="T8" s="15">
        <f>'VALUES Ind Customers'!I15*'Historical Base Charges'!T8</f>
        <v>3153.6000000000004</v>
      </c>
      <c r="U8" s="15">
        <f>'VALUES Ind Customers'!J15*'Historical Base Charges'!U8</f>
        <v>800.7</v>
      </c>
      <c r="V8" s="15">
        <f>'VALUES Ind Customers'!K15*'Historical Base Charges'!V8</f>
        <v>62000</v>
      </c>
      <c r="W8" s="15">
        <f>'VALUES Ind Customers'!M15*'Historical Base Charges'!W8</f>
        <v>523.36</v>
      </c>
      <c r="X8" s="15">
        <f>'VALUES Ind Customers'!L15*'Historical Base Charges'!X8</f>
        <v>623.1</v>
      </c>
      <c r="Y8" s="15">
        <f>'VALUES Ind Customers'!O15*'Historical Base Charges'!Y8</f>
        <v>1050.7</v>
      </c>
      <c r="Z8" s="15">
        <f>'VALUES Ind Customers'!P15*'Historical Base Charges'!Z8</f>
        <v>250</v>
      </c>
      <c r="AA8" s="15">
        <f>'VALUES Com Customers'!M15*'Historical Base Charges'!AA8</f>
        <v>1250</v>
      </c>
      <c r="AB8" s="15">
        <f>'VALUES Ind Customers'!Q15*'Historical Base Charges'!AB8</f>
        <v>1250</v>
      </c>
      <c r="AC8" s="15">
        <f>'VALUES Ind Customers'!R15*'Historical Base Charges'!AC8</f>
        <v>165000</v>
      </c>
    </row>
    <row r="9" spans="1:29" x14ac:dyDescent="0.25">
      <c r="A9" s="8">
        <f t="shared" si="0"/>
        <v>8</v>
      </c>
      <c r="B9" s="8">
        <f t="shared" si="1"/>
        <v>2019</v>
      </c>
      <c r="C9" s="22">
        <f>'VALUES Res Customers'!D16*'VALUES Cal Days'!$C13*'Historical Base Charges'!C9</f>
        <v>7510412.1600000001</v>
      </c>
      <c r="D9" s="22">
        <f>'VALUES Res Customers'!E16*'VALUES Cal Days'!$C13*'Historical Base Charges'!D9</f>
        <v>250539.52000000002</v>
      </c>
      <c r="E9" s="22">
        <f>'VALUES Res Customers'!F16*'VALUES Cal Days'!$C13*'Historical Base Charges'!E9</f>
        <v>432968.32</v>
      </c>
      <c r="F9" s="22">
        <f>'VALUES Res Customers'!G16*'VALUES Cal Days'!$C13*'Historical Base Charges'!F9</f>
        <v>0</v>
      </c>
      <c r="G9" s="15">
        <f>'VALUES Com Customers'!D16*'Historical Base Charges'!G9</f>
        <v>842617.75</v>
      </c>
      <c r="H9" s="15">
        <f>'VALUES Com Customers'!E16*'Historical Base Charges'!H9</f>
        <v>2626</v>
      </c>
      <c r="I9" s="15">
        <f>'VALUES Com Customers'!F16*'Historical Base Charges'!I9</f>
        <v>717969.84000000008</v>
      </c>
      <c r="J9" s="15">
        <f>'VALUES Com Customers'!G16*'Historical Base Charges'!J9</f>
        <v>4222.8</v>
      </c>
      <c r="K9" s="15">
        <f>'VALUES Com Customers'!H16*'Historical Base Charges'!K9</f>
        <v>33078.6</v>
      </c>
      <c r="L9" s="15">
        <f>'VALUES Com Customers'!I16*'Historical Base Charges'!L9</f>
        <v>31536</v>
      </c>
      <c r="M9" s="15">
        <f>'VALUES Com Customers'!J16*'Historical Base Charges'!M9</f>
        <v>18396</v>
      </c>
      <c r="N9" s="15">
        <f>'VALUES Com Customers'!N16*'Historical Base Charges'!N9</f>
        <v>62000</v>
      </c>
      <c r="O9" s="15">
        <f>'VALUES Ind Customers'!D16*'Historical Base Charges'!O9</f>
        <v>782.75</v>
      </c>
      <c r="P9" s="15">
        <f>'VALUES Ind Customers'!E16*'Historical Base Charges'!P9</f>
        <v>5911.92</v>
      </c>
      <c r="Q9" s="15">
        <f>'VALUES Ind Customers'!F16*'Historical Base Charges'!Q9</f>
        <v>93.84</v>
      </c>
      <c r="R9" s="15">
        <f>'VALUES Ind Customers'!G16*'Historical Base Charges'!R9</f>
        <v>187.68</v>
      </c>
      <c r="S9" s="15">
        <f>'VALUES Ind Customers'!H16*'Historical Base Charges'!S9</f>
        <v>1839.6000000000001</v>
      </c>
      <c r="T9" s="15">
        <f>'VALUES Ind Customers'!I16*'Historical Base Charges'!T9</f>
        <v>3153.6000000000004</v>
      </c>
      <c r="U9" s="15">
        <f>'VALUES Ind Customers'!J16*'Historical Base Charges'!U9</f>
        <v>800.7</v>
      </c>
      <c r="V9" s="15">
        <f>'VALUES Ind Customers'!K16*'Historical Base Charges'!V9</f>
        <v>62000</v>
      </c>
      <c r="W9" s="15">
        <f>'VALUES Ind Customers'!M16*'Historical Base Charges'!W9</f>
        <v>523.36</v>
      </c>
      <c r="X9" s="15">
        <f>'VALUES Ind Customers'!L16*'Historical Base Charges'!X9</f>
        <v>623.1</v>
      </c>
      <c r="Y9" s="15">
        <f>'VALUES Ind Customers'!O16*'Historical Base Charges'!Y9</f>
        <v>1050.7</v>
      </c>
      <c r="Z9" s="15">
        <f>'VALUES Ind Customers'!P16*'Historical Base Charges'!Z9</f>
        <v>250</v>
      </c>
      <c r="AA9" s="15">
        <f>'VALUES Com Customers'!M16*'Historical Base Charges'!AA9</f>
        <v>1250</v>
      </c>
      <c r="AB9" s="15">
        <f>'VALUES Ind Customers'!Q16*'Historical Base Charges'!AB9</f>
        <v>1250</v>
      </c>
      <c r="AC9" s="15">
        <f>'VALUES Ind Customers'!R16*'Historical Base Charges'!AC9</f>
        <v>165000</v>
      </c>
    </row>
    <row r="10" spans="1:29" x14ac:dyDescent="0.25">
      <c r="A10" s="8">
        <f t="shared" si="0"/>
        <v>9</v>
      </c>
      <c r="B10" s="8">
        <f t="shared" si="1"/>
        <v>2019</v>
      </c>
      <c r="C10" s="22">
        <f>'VALUES Res Customers'!D17*'VALUES Cal Days'!$C14*'Historical Base Charges'!C10</f>
        <v>7273881.6000000006</v>
      </c>
      <c r="D10" s="22">
        <f>'VALUES Res Customers'!E17*'VALUES Cal Days'!$C14*'Historical Base Charges'!D10</f>
        <v>240480</v>
      </c>
      <c r="E10" s="22">
        <f>'VALUES Res Customers'!F17*'VALUES Cal Days'!$C14*'Historical Base Charges'!E10</f>
        <v>421555.20000000001</v>
      </c>
      <c r="F10" s="22">
        <f>'VALUES Res Customers'!G17*'VALUES Cal Days'!$C14*'Historical Base Charges'!F10</f>
        <v>0</v>
      </c>
      <c r="G10" s="15">
        <f>'VALUES Com Customers'!D17*'Historical Base Charges'!G10</f>
        <v>843072.25</v>
      </c>
      <c r="H10" s="15">
        <f>'VALUES Com Customers'!E17*'Historical Base Charges'!H10</f>
        <v>2626</v>
      </c>
      <c r="I10" s="15">
        <f>'VALUES Com Customers'!F17*'Historical Base Charges'!I10</f>
        <v>718110.6</v>
      </c>
      <c r="J10" s="15">
        <f>'VALUES Com Customers'!G17*'Historical Base Charges'!J10</f>
        <v>4222.8</v>
      </c>
      <c r="K10" s="15">
        <f>'VALUES Com Customers'!H17*'Historical Base Charges'!K10</f>
        <v>33078.6</v>
      </c>
      <c r="L10" s="15">
        <f>'VALUES Com Customers'!I17*'Historical Base Charges'!L10</f>
        <v>31536</v>
      </c>
      <c r="M10" s="15">
        <f>'VALUES Com Customers'!J17*'Historical Base Charges'!M10</f>
        <v>18396</v>
      </c>
      <c r="N10" s="15">
        <f>'VALUES Com Customers'!N17*'Historical Base Charges'!N10</f>
        <v>62000</v>
      </c>
      <c r="O10" s="15">
        <f>'VALUES Ind Customers'!D17*'Historical Base Charges'!O10</f>
        <v>782.75</v>
      </c>
      <c r="P10" s="15">
        <f>'VALUES Ind Customers'!E17*'Historical Base Charges'!P10</f>
        <v>5911.92</v>
      </c>
      <c r="Q10" s="15">
        <f>'VALUES Ind Customers'!F17*'Historical Base Charges'!Q10</f>
        <v>93.84</v>
      </c>
      <c r="R10" s="15">
        <f>'VALUES Ind Customers'!G17*'Historical Base Charges'!R10</f>
        <v>187.68</v>
      </c>
      <c r="S10" s="15">
        <f>'VALUES Ind Customers'!H17*'Historical Base Charges'!S10</f>
        <v>1839.6000000000001</v>
      </c>
      <c r="T10" s="15">
        <f>'VALUES Ind Customers'!I17*'Historical Base Charges'!T10</f>
        <v>3153.6000000000004</v>
      </c>
      <c r="U10" s="15">
        <f>'VALUES Ind Customers'!J17*'Historical Base Charges'!U10</f>
        <v>800.7</v>
      </c>
      <c r="V10" s="15">
        <f>'VALUES Ind Customers'!K17*'Historical Base Charges'!V10</f>
        <v>62000</v>
      </c>
      <c r="W10" s="15">
        <f>'VALUES Ind Customers'!M17*'Historical Base Charges'!W10</f>
        <v>523.36</v>
      </c>
      <c r="X10" s="15">
        <f>'VALUES Ind Customers'!L17*'Historical Base Charges'!X10</f>
        <v>623.1</v>
      </c>
      <c r="Y10" s="15">
        <f>'VALUES Ind Customers'!O17*'Historical Base Charges'!Y10</f>
        <v>1050.7</v>
      </c>
      <c r="Z10" s="15">
        <f>'VALUES Ind Customers'!P17*'Historical Base Charges'!Z10</f>
        <v>250</v>
      </c>
      <c r="AA10" s="15">
        <f>'VALUES Com Customers'!M17*'Historical Base Charges'!AA10</f>
        <v>1250</v>
      </c>
      <c r="AB10" s="15">
        <f>'VALUES Ind Customers'!Q17*'Historical Base Charges'!AB10</f>
        <v>1250</v>
      </c>
      <c r="AC10" s="15">
        <f>'VALUES Ind Customers'!R17*'Historical Base Charges'!AC10</f>
        <v>165000</v>
      </c>
    </row>
    <row r="11" spans="1:29" x14ac:dyDescent="0.25">
      <c r="A11" s="8">
        <f t="shared" si="0"/>
        <v>10</v>
      </c>
      <c r="B11" s="8">
        <f t="shared" si="1"/>
        <v>2019</v>
      </c>
      <c r="C11" s="22">
        <f>'VALUES Res Customers'!D18*'VALUES Cal Days'!$C15*'Historical Base Charges'!C11</f>
        <v>7491941.1200000001</v>
      </c>
      <c r="D11" s="22">
        <f>'VALUES Res Customers'!E18*'VALUES Cal Days'!$C15*'Historical Base Charges'!D11</f>
        <v>276252.16000000003</v>
      </c>
      <c r="E11" s="22">
        <f>'VALUES Res Customers'!F18*'VALUES Cal Days'!$C15*'Historical Base Charges'!E11</f>
        <v>438245.76</v>
      </c>
      <c r="F11" s="22">
        <f>'VALUES Res Customers'!G18*'VALUES Cal Days'!$C15*'Historical Base Charges'!F11</f>
        <v>0</v>
      </c>
      <c r="G11" s="15">
        <f>'VALUES Com Customers'!D18*'Historical Base Charges'!G11</f>
        <v>843829.75</v>
      </c>
      <c r="H11" s="15">
        <f>'VALUES Com Customers'!E18*'Historical Base Charges'!H11</f>
        <v>2626</v>
      </c>
      <c r="I11" s="15">
        <f>'VALUES Com Customers'!F18*'Historical Base Charges'!I11</f>
        <v>718298.28</v>
      </c>
      <c r="J11" s="15">
        <f>'VALUES Com Customers'!G18*'Historical Base Charges'!J11</f>
        <v>4222.8</v>
      </c>
      <c r="K11" s="15">
        <f>'VALUES Com Customers'!H18*'Historical Base Charges'!K11</f>
        <v>33125.520000000004</v>
      </c>
      <c r="L11" s="15">
        <f>'VALUES Com Customers'!I18*'Historical Base Charges'!L11</f>
        <v>31536</v>
      </c>
      <c r="M11" s="15">
        <f>'VALUES Com Customers'!J18*'Historical Base Charges'!M11</f>
        <v>18396</v>
      </c>
      <c r="N11" s="15">
        <f>'VALUES Com Customers'!N18*'Historical Base Charges'!N11</f>
        <v>62000</v>
      </c>
      <c r="O11" s="15">
        <f>'VALUES Ind Customers'!D18*'Historical Base Charges'!O11</f>
        <v>782.75</v>
      </c>
      <c r="P11" s="15">
        <f>'VALUES Ind Customers'!E18*'Historical Base Charges'!P11</f>
        <v>5911.92</v>
      </c>
      <c r="Q11" s="15">
        <f>'VALUES Ind Customers'!F18*'Historical Base Charges'!Q11</f>
        <v>93.84</v>
      </c>
      <c r="R11" s="15">
        <f>'VALUES Ind Customers'!G18*'Historical Base Charges'!R11</f>
        <v>187.68</v>
      </c>
      <c r="S11" s="15">
        <f>'VALUES Ind Customers'!H18*'Historical Base Charges'!S11</f>
        <v>1839.6000000000001</v>
      </c>
      <c r="T11" s="15">
        <f>'VALUES Ind Customers'!I18*'Historical Base Charges'!T11</f>
        <v>3153.6000000000004</v>
      </c>
      <c r="U11" s="15">
        <f>'VALUES Ind Customers'!J18*'Historical Base Charges'!U11</f>
        <v>800.7</v>
      </c>
      <c r="V11" s="15">
        <f>'VALUES Ind Customers'!K18*'Historical Base Charges'!V11</f>
        <v>62000</v>
      </c>
      <c r="W11" s="15">
        <f>'VALUES Ind Customers'!M18*'Historical Base Charges'!W11</f>
        <v>523.36</v>
      </c>
      <c r="X11" s="15">
        <f>'VALUES Ind Customers'!L18*'Historical Base Charges'!X11</f>
        <v>623.1</v>
      </c>
      <c r="Y11" s="15">
        <f>'VALUES Ind Customers'!O18*'Historical Base Charges'!Y11</f>
        <v>1050.7</v>
      </c>
      <c r="Z11" s="15">
        <f>'VALUES Ind Customers'!P18*'Historical Base Charges'!Z11</f>
        <v>250</v>
      </c>
      <c r="AA11" s="15">
        <f>'VALUES Com Customers'!M18*'Historical Base Charges'!AA11</f>
        <v>1250</v>
      </c>
      <c r="AB11" s="15">
        <f>'VALUES Ind Customers'!Q18*'Historical Base Charges'!AB11</f>
        <v>1250</v>
      </c>
      <c r="AC11" s="15">
        <f>'VALUES Ind Customers'!R18*'Historical Base Charges'!AC11</f>
        <v>165000</v>
      </c>
    </row>
    <row r="12" spans="1:29" x14ac:dyDescent="0.25">
      <c r="A12" s="8">
        <f t="shared" si="0"/>
        <v>11</v>
      </c>
      <c r="B12" s="8">
        <f t="shared" si="1"/>
        <v>2019</v>
      </c>
      <c r="C12" s="22">
        <f>'VALUES Res Customers'!D19*'VALUES Cal Days'!$C16*'Historical Base Charges'!C12</f>
        <v>7227436.7999999998</v>
      </c>
      <c r="D12" s="22">
        <f>'VALUES Res Customers'!E19*'VALUES Cal Days'!$C16*'Historical Base Charges'!D12</f>
        <v>293971.20000000001</v>
      </c>
      <c r="E12" s="22">
        <f>'VALUES Res Customers'!F19*'VALUES Cal Days'!$C16*'Historical Base Charges'!E12</f>
        <v>426662.40000000002</v>
      </c>
      <c r="F12" s="22">
        <f>'VALUES Res Customers'!G19*'VALUES Cal Days'!$C16*'Historical Base Charges'!F12</f>
        <v>0</v>
      </c>
      <c r="G12" s="15">
        <f>'VALUES Com Customers'!D19*'Historical Base Charges'!G12</f>
        <v>844536.75</v>
      </c>
      <c r="H12" s="15">
        <f>'VALUES Com Customers'!E19*'Historical Base Charges'!H12</f>
        <v>2626</v>
      </c>
      <c r="I12" s="15">
        <f>'VALUES Com Customers'!F19*'Historical Base Charges'!I12</f>
        <v>718532.88</v>
      </c>
      <c r="J12" s="15">
        <f>'VALUES Com Customers'!G19*'Historical Base Charges'!J12</f>
        <v>4222.8</v>
      </c>
      <c r="K12" s="15">
        <f>'VALUES Com Customers'!H19*'Historical Base Charges'!K12</f>
        <v>33125.520000000004</v>
      </c>
      <c r="L12" s="15">
        <f>'VALUES Com Customers'!I19*'Historical Base Charges'!L12</f>
        <v>31798.800000000003</v>
      </c>
      <c r="M12" s="15">
        <f>'VALUES Com Customers'!J19*'Historical Base Charges'!M12</f>
        <v>18396</v>
      </c>
      <c r="N12" s="15">
        <f>'VALUES Com Customers'!N19*'Historical Base Charges'!N12</f>
        <v>62000</v>
      </c>
      <c r="O12" s="15">
        <f>'VALUES Ind Customers'!D19*'Historical Base Charges'!O12</f>
        <v>782.75</v>
      </c>
      <c r="P12" s="15">
        <f>'VALUES Ind Customers'!E19*'Historical Base Charges'!P12</f>
        <v>5911.92</v>
      </c>
      <c r="Q12" s="15">
        <f>'VALUES Ind Customers'!F19*'Historical Base Charges'!Q12</f>
        <v>93.84</v>
      </c>
      <c r="R12" s="15">
        <f>'VALUES Ind Customers'!G19*'Historical Base Charges'!R12</f>
        <v>187.68</v>
      </c>
      <c r="S12" s="15">
        <f>'VALUES Ind Customers'!H19*'Historical Base Charges'!S12</f>
        <v>1839.6000000000001</v>
      </c>
      <c r="T12" s="15">
        <f>'VALUES Ind Customers'!I19*'Historical Base Charges'!T12</f>
        <v>3153.6000000000004</v>
      </c>
      <c r="U12" s="15">
        <f>'VALUES Ind Customers'!J19*'Historical Base Charges'!U12</f>
        <v>800.7</v>
      </c>
      <c r="V12" s="15">
        <f>'VALUES Ind Customers'!K19*'Historical Base Charges'!V12</f>
        <v>62000</v>
      </c>
      <c r="W12" s="15">
        <f>'VALUES Ind Customers'!M19*'Historical Base Charges'!W12</f>
        <v>523.36</v>
      </c>
      <c r="X12" s="15">
        <f>'VALUES Ind Customers'!L19*'Historical Base Charges'!X12</f>
        <v>623.1</v>
      </c>
      <c r="Y12" s="15">
        <f>'VALUES Ind Customers'!O19*'Historical Base Charges'!Y12</f>
        <v>1050.7</v>
      </c>
      <c r="Z12" s="15">
        <f>'VALUES Ind Customers'!P19*'Historical Base Charges'!Z12</f>
        <v>250</v>
      </c>
      <c r="AA12" s="15">
        <f>'VALUES Com Customers'!M19*'Historical Base Charges'!AA12</f>
        <v>1250</v>
      </c>
      <c r="AB12" s="15">
        <f>'VALUES Ind Customers'!Q19*'Historical Base Charges'!AB12</f>
        <v>1250</v>
      </c>
      <c r="AC12" s="15">
        <f>'VALUES Ind Customers'!R19*'Historical Base Charges'!AC12</f>
        <v>165000</v>
      </c>
    </row>
    <row r="13" spans="1:29" x14ac:dyDescent="0.25">
      <c r="A13" s="8">
        <f t="shared" si="0"/>
        <v>12</v>
      </c>
      <c r="B13" s="8">
        <f t="shared" si="1"/>
        <v>2019</v>
      </c>
      <c r="C13" s="22">
        <f>'VALUES Res Customers'!D20*'VALUES Cal Days'!$C17*'Historical Base Charges'!C13</f>
        <v>7449146.2400000002</v>
      </c>
      <c r="D13" s="22">
        <f>'VALUES Res Customers'!E20*'VALUES Cal Days'!$C17*'Historical Base Charges'!D13</f>
        <v>331070.08000000002</v>
      </c>
      <c r="E13" s="22">
        <f>'VALUES Res Customers'!F20*'VALUES Cal Days'!$C17*'Historical Base Charges'!E13</f>
        <v>443523.2</v>
      </c>
      <c r="F13" s="22">
        <f>'VALUES Res Customers'!G20*'VALUES Cal Days'!$C17*'Historical Base Charges'!F13</f>
        <v>0</v>
      </c>
      <c r="G13" s="15">
        <f>'VALUES Com Customers'!D20*'Historical Base Charges'!G13</f>
        <v>844890.25</v>
      </c>
      <c r="H13" s="15">
        <f>'VALUES Com Customers'!E20*'Historical Base Charges'!H13</f>
        <v>2626</v>
      </c>
      <c r="I13" s="15">
        <f>'VALUES Com Customers'!F20*'Historical Base Charges'!I13</f>
        <v>718955.16</v>
      </c>
      <c r="J13" s="15">
        <f>'VALUES Com Customers'!G20*'Historical Base Charges'!J13</f>
        <v>4222.8</v>
      </c>
      <c r="K13" s="15">
        <f>'VALUES Com Customers'!H20*'Historical Base Charges'!K13</f>
        <v>33125.520000000004</v>
      </c>
      <c r="L13" s="15">
        <f>'VALUES Com Customers'!I20*'Historical Base Charges'!L13</f>
        <v>31798.800000000003</v>
      </c>
      <c r="M13" s="15">
        <f>'VALUES Com Customers'!J20*'Historical Base Charges'!M13</f>
        <v>18396</v>
      </c>
      <c r="N13" s="15">
        <f>'VALUES Com Customers'!N20*'Historical Base Charges'!N13</f>
        <v>62000</v>
      </c>
      <c r="O13" s="15">
        <f>'VALUES Ind Customers'!D20*'Historical Base Charges'!O13</f>
        <v>782.75</v>
      </c>
      <c r="P13" s="15">
        <f>'VALUES Ind Customers'!E20*'Historical Base Charges'!P13</f>
        <v>5911.92</v>
      </c>
      <c r="Q13" s="15">
        <f>'VALUES Ind Customers'!F20*'Historical Base Charges'!Q13</f>
        <v>93.84</v>
      </c>
      <c r="R13" s="15">
        <f>'VALUES Ind Customers'!G20*'Historical Base Charges'!R13</f>
        <v>187.68</v>
      </c>
      <c r="S13" s="15">
        <f>'VALUES Ind Customers'!H20*'Historical Base Charges'!S13</f>
        <v>1839.6000000000001</v>
      </c>
      <c r="T13" s="15">
        <f>'VALUES Ind Customers'!I20*'Historical Base Charges'!T13</f>
        <v>3153.6000000000004</v>
      </c>
      <c r="U13" s="15">
        <f>'VALUES Ind Customers'!J20*'Historical Base Charges'!U13</f>
        <v>800.7</v>
      </c>
      <c r="V13" s="15">
        <f>'VALUES Ind Customers'!K20*'Historical Base Charges'!V13</f>
        <v>62000</v>
      </c>
      <c r="W13" s="15">
        <f>'VALUES Ind Customers'!M20*'Historical Base Charges'!W13</f>
        <v>523.36</v>
      </c>
      <c r="X13" s="15">
        <f>'VALUES Ind Customers'!L20*'Historical Base Charges'!X13</f>
        <v>623.1</v>
      </c>
      <c r="Y13" s="15">
        <f>'VALUES Ind Customers'!O20*'Historical Base Charges'!Y13</f>
        <v>1050.7</v>
      </c>
      <c r="Z13" s="15">
        <f>'VALUES Ind Customers'!P20*'Historical Base Charges'!Z13</f>
        <v>250</v>
      </c>
      <c r="AA13" s="15">
        <f>'VALUES Com Customers'!M20*'Historical Base Charges'!AA13</f>
        <v>1250</v>
      </c>
      <c r="AB13" s="15">
        <f>'VALUES Ind Customers'!Q20*'Historical Base Charges'!AB13</f>
        <v>1250</v>
      </c>
      <c r="AC13" s="15">
        <f>'VALUES Ind Customers'!R20*'Historical Base Charges'!AC13</f>
        <v>165000</v>
      </c>
    </row>
    <row r="14" spans="1:29" x14ac:dyDescent="0.25">
      <c r="A14" s="8">
        <f t="shared" si="0"/>
        <v>1</v>
      </c>
      <c r="B14" s="8">
        <f t="shared" si="1"/>
        <v>2020</v>
      </c>
      <c r="C14" s="22">
        <f>'VALUES Res Customers'!D21*'VALUES Cal Days'!$C18*'Historical Base Charges'!C14</f>
        <v>7465593.6000000006</v>
      </c>
      <c r="D14" s="22">
        <f>'VALUES Res Customers'!E21*'VALUES Cal Days'!$C18*'Historical Base Charges'!D14</f>
        <v>328431.35999999999</v>
      </c>
      <c r="E14" s="22">
        <f>'VALUES Res Customers'!F21*'VALUES Cal Days'!$C18*'Historical Base Charges'!E14</f>
        <v>446161.91999999998</v>
      </c>
      <c r="F14" s="22">
        <f>'VALUES Res Customers'!G21*'VALUES Cal Days'!$C18*'Historical Base Charges'!F14</f>
        <v>0</v>
      </c>
      <c r="G14" s="15">
        <f>'VALUES Com Customers'!D21*'Historical Base Charges'!G14</f>
        <v>847011.25</v>
      </c>
      <c r="H14" s="15">
        <f>'VALUES Com Customers'!E21*'Historical Base Charges'!H14</f>
        <v>2626</v>
      </c>
      <c r="I14" s="15">
        <f>'VALUES Com Customers'!F21*'Historical Base Charges'!I14</f>
        <v>719612.04</v>
      </c>
      <c r="J14" s="15">
        <f>'VALUES Com Customers'!G21*'Historical Base Charges'!J14</f>
        <v>4222.8</v>
      </c>
      <c r="K14" s="15">
        <f>'VALUES Com Customers'!H21*'Historical Base Charges'!K14</f>
        <v>33125.520000000004</v>
      </c>
      <c r="L14" s="15">
        <f>'VALUES Com Customers'!I21*'Historical Base Charges'!L14</f>
        <v>31798.800000000003</v>
      </c>
      <c r="M14" s="15">
        <f>'VALUES Com Customers'!J21*'Historical Base Charges'!M14</f>
        <v>18396</v>
      </c>
      <c r="N14" s="15">
        <f>'VALUES Com Customers'!N21*'Historical Base Charges'!N14</f>
        <v>62000</v>
      </c>
      <c r="O14" s="15">
        <f>'VALUES Ind Customers'!D21*'Historical Base Charges'!O14</f>
        <v>782.75</v>
      </c>
      <c r="P14" s="15">
        <f>'VALUES Ind Customers'!E21*'Historical Base Charges'!P14</f>
        <v>5911.92</v>
      </c>
      <c r="Q14" s="15">
        <f>'VALUES Ind Customers'!F21*'Historical Base Charges'!Q14</f>
        <v>93.84</v>
      </c>
      <c r="R14" s="15">
        <f>'VALUES Ind Customers'!G21*'Historical Base Charges'!R14</f>
        <v>187.68</v>
      </c>
      <c r="S14" s="15">
        <f>'VALUES Ind Customers'!H21*'Historical Base Charges'!S14</f>
        <v>1839.6000000000001</v>
      </c>
      <c r="T14" s="15">
        <f>'VALUES Ind Customers'!I21*'Historical Base Charges'!T14</f>
        <v>3153.6000000000004</v>
      </c>
      <c r="U14" s="15">
        <f>'VALUES Ind Customers'!J21*'Historical Base Charges'!U14</f>
        <v>800.7</v>
      </c>
      <c r="V14" s="15">
        <f>'VALUES Ind Customers'!K21*'Historical Base Charges'!V14</f>
        <v>62000</v>
      </c>
      <c r="W14" s="15">
        <f>'VALUES Ind Customers'!M21*'Historical Base Charges'!W14</f>
        <v>523.36</v>
      </c>
      <c r="X14" s="15">
        <f>'VALUES Ind Customers'!L21*'Historical Base Charges'!X14</f>
        <v>623.1</v>
      </c>
      <c r="Y14" s="15">
        <f>'VALUES Ind Customers'!O21*'Historical Base Charges'!Y14</f>
        <v>1050.7</v>
      </c>
      <c r="Z14" s="15">
        <f>'VALUES Ind Customers'!P21*'Historical Base Charges'!Z14</f>
        <v>250</v>
      </c>
      <c r="AA14" s="15">
        <f>'VALUES Com Customers'!M21*'Historical Base Charges'!AA14</f>
        <v>1250</v>
      </c>
      <c r="AB14" s="15">
        <f>'VALUES Ind Customers'!Q21*'Historical Base Charges'!AB14</f>
        <v>1250</v>
      </c>
      <c r="AC14" s="15">
        <f>'VALUES Ind Customers'!R21*'Historical Base Charges'!AC14</f>
        <v>165000</v>
      </c>
    </row>
    <row r="15" spans="1:29" x14ac:dyDescent="0.25">
      <c r="A15" s="8">
        <f t="shared" si="0"/>
        <v>2</v>
      </c>
      <c r="B15" s="8">
        <f t="shared" si="1"/>
        <v>2020</v>
      </c>
      <c r="C15" s="22">
        <f>'VALUES Res Customers'!D22*'VALUES Cal Days'!$C19*'Historical Base Charges'!C15</f>
        <v>6998808.96</v>
      </c>
      <c r="D15" s="22">
        <f>'VALUES Res Customers'!E22*'VALUES Cal Days'!$C19*'Historical Base Charges'!D15</f>
        <v>304792.32000000001</v>
      </c>
      <c r="E15" s="22">
        <f>'VALUES Res Customers'!F22*'VALUES Cal Days'!$C19*'Historical Base Charges'!E15</f>
        <v>419845.76</v>
      </c>
      <c r="F15" s="22">
        <f>'VALUES Res Customers'!G22*'VALUES Cal Days'!$C19*'Historical Base Charges'!F15</f>
        <v>0</v>
      </c>
      <c r="G15" s="15">
        <f>'VALUES Com Customers'!D22*'Historical Base Charges'!G15</f>
        <v>849081.75</v>
      </c>
      <c r="H15" s="15">
        <f>'VALUES Com Customers'!E22*'Historical Base Charges'!H15</f>
        <v>2626</v>
      </c>
      <c r="I15" s="15">
        <f>'VALUES Com Customers'!F22*'Historical Base Charges'!I15</f>
        <v>720222</v>
      </c>
      <c r="J15" s="15">
        <f>'VALUES Com Customers'!G22*'Historical Base Charges'!J15</f>
        <v>4222.8</v>
      </c>
      <c r="K15" s="15">
        <f>'VALUES Com Customers'!H22*'Historical Base Charges'!K15</f>
        <v>33125.520000000004</v>
      </c>
      <c r="L15" s="15">
        <f>'VALUES Com Customers'!I22*'Historical Base Charges'!L15</f>
        <v>31798.800000000003</v>
      </c>
      <c r="M15" s="15">
        <f>'VALUES Com Customers'!J22*'Historical Base Charges'!M15</f>
        <v>18396</v>
      </c>
      <c r="N15" s="15">
        <f>'VALUES Com Customers'!N22*'Historical Base Charges'!N15</f>
        <v>62000</v>
      </c>
      <c r="O15" s="15">
        <f>'VALUES Ind Customers'!D22*'Historical Base Charges'!O15</f>
        <v>782.75</v>
      </c>
      <c r="P15" s="15">
        <f>'VALUES Ind Customers'!E22*'Historical Base Charges'!P15</f>
        <v>5911.92</v>
      </c>
      <c r="Q15" s="15">
        <f>'VALUES Ind Customers'!F22*'Historical Base Charges'!Q15</f>
        <v>93.84</v>
      </c>
      <c r="R15" s="15">
        <f>'VALUES Ind Customers'!G22*'Historical Base Charges'!R15</f>
        <v>187.68</v>
      </c>
      <c r="S15" s="15">
        <f>'VALUES Ind Customers'!H22*'Historical Base Charges'!S15</f>
        <v>1839.6000000000001</v>
      </c>
      <c r="T15" s="15">
        <f>'VALUES Ind Customers'!I22*'Historical Base Charges'!T15</f>
        <v>3153.6000000000004</v>
      </c>
      <c r="U15" s="15">
        <f>'VALUES Ind Customers'!J22*'Historical Base Charges'!U15</f>
        <v>800.7</v>
      </c>
      <c r="V15" s="15">
        <f>'VALUES Ind Customers'!K22*'Historical Base Charges'!V15</f>
        <v>62000</v>
      </c>
      <c r="W15" s="15">
        <f>'VALUES Ind Customers'!M22*'Historical Base Charges'!W15</f>
        <v>523.36</v>
      </c>
      <c r="X15" s="15">
        <f>'VALUES Ind Customers'!L22*'Historical Base Charges'!X15</f>
        <v>623.1</v>
      </c>
      <c r="Y15" s="15">
        <f>'VALUES Ind Customers'!O22*'Historical Base Charges'!Y15</f>
        <v>1050.7</v>
      </c>
      <c r="Z15" s="15">
        <f>'VALUES Ind Customers'!P22*'Historical Base Charges'!Z15</f>
        <v>250</v>
      </c>
      <c r="AA15" s="15">
        <f>'VALUES Com Customers'!M22*'Historical Base Charges'!AA15</f>
        <v>1250</v>
      </c>
      <c r="AB15" s="15">
        <f>'VALUES Ind Customers'!Q22*'Historical Base Charges'!AB15</f>
        <v>1250</v>
      </c>
      <c r="AC15" s="15">
        <f>'VALUES Ind Customers'!R22*'Historical Base Charges'!AC15</f>
        <v>165000</v>
      </c>
    </row>
    <row r="16" spans="1:29" x14ac:dyDescent="0.25">
      <c r="A16" s="8">
        <f t="shared" si="0"/>
        <v>3</v>
      </c>
      <c r="B16" s="8">
        <f t="shared" si="1"/>
        <v>2020</v>
      </c>
      <c r="C16" s="22">
        <f>'VALUES Res Customers'!D23*'VALUES Cal Days'!$C20*'Historical Base Charges'!C16</f>
        <v>7496305.9199999999</v>
      </c>
      <c r="D16" s="22">
        <f>'VALUES Res Customers'!E23*'VALUES Cal Days'!$C20*'Historical Base Charges'!D16</f>
        <v>323193.60000000003</v>
      </c>
      <c r="E16" s="22">
        <f>'VALUES Res Customers'!F23*'VALUES Cal Days'!$C20*'Historical Base Charges'!E16</f>
        <v>451439.35999999999</v>
      </c>
      <c r="F16" s="22">
        <f>'VALUES Res Customers'!G23*'VALUES Cal Days'!$C20*'Historical Base Charges'!F16</f>
        <v>0</v>
      </c>
      <c r="G16" s="15">
        <f>'VALUES Com Customers'!D23*'Historical Base Charges'!G16</f>
        <v>851026</v>
      </c>
      <c r="H16" s="15">
        <f>'VALUES Com Customers'!E23*'Historical Base Charges'!H16</f>
        <v>2626</v>
      </c>
      <c r="I16" s="15">
        <f>'VALUES Com Customers'!F23*'Historical Base Charges'!I16</f>
        <v>720785.04</v>
      </c>
      <c r="J16" s="15">
        <f>'VALUES Com Customers'!G23*'Historical Base Charges'!J16</f>
        <v>4222.8</v>
      </c>
      <c r="K16" s="15">
        <f>'VALUES Com Customers'!H23*'Historical Base Charges'!K16</f>
        <v>33125.520000000004</v>
      </c>
      <c r="L16" s="15">
        <f>'VALUES Com Customers'!I23*'Historical Base Charges'!L16</f>
        <v>31798.800000000003</v>
      </c>
      <c r="M16" s="15">
        <f>'VALUES Com Customers'!J23*'Historical Base Charges'!M16</f>
        <v>18396</v>
      </c>
      <c r="N16" s="15">
        <f>'VALUES Com Customers'!N23*'Historical Base Charges'!N16</f>
        <v>62000</v>
      </c>
      <c r="O16" s="15">
        <f>'VALUES Ind Customers'!D23*'Historical Base Charges'!O16</f>
        <v>782.75</v>
      </c>
      <c r="P16" s="15">
        <f>'VALUES Ind Customers'!E23*'Historical Base Charges'!P16</f>
        <v>5911.92</v>
      </c>
      <c r="Q16" s="15">
        <f>'VALUES Ind Customers'!F23*'Historical Base Charges'!Q16</f>
        <v>93.84</v>
      </c>
      <c r="R16" s="15">
        <f>'VALUES Ind Customers'!G23*'Historical Base Charges'!R16</f>
        <v>187.68</v>
      </c>
      <c r="S16" s="15">
        <f>'VALUES Ind Customers'!H23*'Historical Base Charges'!S16</f>
        <v>1839.6000000000001</v>
      </c>
      <c r="T16" s="15">
        <f>'VALUES Ind Customers'!I23*'Historical Base Charges'!T16</f>
        <v>3153.6000000000004</v>
      </c>
      <c r="U16" s="15">
        <f>'VALUES Ind Customers'!J23*'Historical Base Charges'!U16</f>
        <v>800.7</v>
      </c>
      <c r="V16" s="15">
        <f>'VALUES Ind Customers'!K23*'Historical Base Charges'!V16</f>
        <v>62000</v>
      </c>
      <c r="W16" s="15">
        <f>'VALUES Ind Customers'!M23*'Historical Base Charges'!W16</f>
        <v>523.36</v>
      </c>
      <c r="X16" s="15">
        <f>'VALUES Ind Customers'!L23*'Historical Base Charges'!X16</f>
        <v>623.1</v>
      </c>
      <c r="Y16" s="15">
        <f>'VALUES Ind Customers'!O23*'Historical Base Charges'!Y16</f>
        <v>1050.7</v>
      </c>
      <c r="Z16" s="15">
        <f>'VALUES Ind Customers'!P23*'Historical Base Charges'!Z16</f>
        <v>250</v>
      </c>
      <c r="AA16" s="15">
        <f>'VALUES Com Customers'!M23*'Historical Base Charges'!AA16</f>
        <v>1250</v>
      </c>
      <c r="AB16" s="15">
        <f>'VALUES Ind Customers'!Q23*'Historical Base Charges'!AB16</f>
        <v>1250</v>
      </c>
      <c r="AC16" s="15">
        <f>'VALUES Ind Customers'!R23*'Historical Base Charges'!AC16</f>
        <v>165000</v>
      </c>
    </row>
    <row r="17" spans="1:29" x14ac:dyDescent="0.25">
      <c r="A17" s="8">
        <f t="shared" si="0"/>
        <v>4</v>
      </c>
      <c r="B17" s="8">
        <f t="shared" si="1"/>
        <v>2020</v>
      </c>
      <c r="C17" s="22">
        <f>'VALUES Res Customers'!D24*'VALUES Cal Days'!$C21*'Historical Base Charges'!C17</f>
        <v>7265952</v>
      </c>
      <c r="D17" s="22">
        <f>'VALUES Res Customers'!E24*'VALUES Cal Days'!$C21*'Historical Base Charges'!D17</f>
        <v>310291.20000000001</v>
      </c>
      <c r="E17" s="22">
        <f>'VALUES Res Customers'!F24*'VALUES Cal Days'!$C21*'Historical Base Charges'!E17</f>
        <v>439430.40000000002</v>
      </c>
      <c r="F17" s="22">
        <f>'VALUES Res Customers'!G24*'VALUES Cal Days'!$C21*'Historical Base Charges'!F17</f>
        <v>0</v>
      </c>
      <c r="G17" s="15">
        <f>'VALUES Com Customers'!D24*'Historical Base Charges'!G17</f>
        <v>852591.5</v>
      </c>
      <c r="H17" s="15">
        <f>'VALUES Com Customers'!E24*'Historical Base Charges'!H17</f>
        <v>2600.75</v>
      </c>
      <c r="I17" s="15">
        <f>'VALUES Com Customers'!F24*'Historical Base Charges'!I17</f>
        <v>721254.24</v>
      </c>
      <c r="J17" s="15">
        <f>'VALUES Com Customers'!G24*'Historical Base Charges'!J17</f>
        <v>4222.8</v>
      </c>
      <c r="K17" s="15">
        <f>'VALUES Com Customers'!H24*'Historical Base Charges'!K17</f>
        <v>33125.520000000004</v>
      </c>
      <c r="L17" s="15">
        <f>'VALUES Com Customers'!I24*'Historical Base Charges'!L17</f>
        <v>31798.800000000003</v>
      </c>
      <c r="M17" s="15">
        <f>'VALUES Com Customers'!J24*'Historical Base Charges'!M17</f>
        <v>18396</v>
      </c>
      <c r="N17" s="15">
        <f>'VALUES Com Customers'!N24*'Historical Base Charges'!N17</f>
        <v>62000</v>
      </c>
      <c r="O17" s="15">
        <f>'VALUES Ind Customers'!D24*'Historical Base Charges'!O17</f>
        <v>782.75</v>
      </c>
      <c r="P17" s="15">
        <f>'VALUES Ind Customers'!E24*'Historical Base Charges'!P17</f>
        <v>5911.92</v>
      </c>
      <c r="Q17" s="15">
        <f>'VALUES Ind Customers'!F24*'Historical Base Charges'!Q17</f>
        <v>93.84</v>
      </c>
      <c r="R17" s="15">
        <f>'VALUES Ind Customers'!G24*'Historical Base Charges'!R17</f>
        <v>187.68</v>
      </c>
      <c r="S17" s="15">
        <f>'VALUES Ind Customers'!H24*'Historical Base Charges'!S17</f>
        <v>1839.6000000000001</v>
      </c>
      <c r="T17" s="15">
        <f>'VALUES Ind Customers'!I24*'Historical Base Charges'!T17</f>
        <v>3153.6000000000004</v>
      </c>
      <c r="U17" s="15">
        <f>'VALUES Ind Customers'!J24*'Historical Base Charges'!U17</f>
        <v>800.7</v>
      </c>
      <c r="V17" s="15">
        <f>'VALUES Ind Customers'!K24*'Historical Base Charges'!V17</f>
        <v>62000</v>
      </c>
      <c r="W17" s="15">
        <f>'VALUES Ind Customers'!M24*'Historical Base Charges'!W17</f>
        <v>523.36</v>
      </c>
      <c r="X17" s="15">
        <f>'VALUES Ind Customers'!L24*'Historical Base Charges'!X17</f>
        <v>623.1</v>
      </c>
      <c r="Y17" s="15">
        <f>'VALUES Ind Customers'!O24*'Historical Base Charges'!Y17</f>
        <v>1050.7</v>
      </c>
      <c r="Z17" s="15">
        <f>'VALUES Ind Customers'!P24*'Historical Base Charges'!Z17</f>
        <v>250</v>
      </c>
      <c r="AA17" s="15">
        <f>'VALUES Com Customers'!M24*'Historical Base Charges'!AA17</f>
        <v>1250</v>
      </c>
      <c r="AB17" s="15">
        <f>'VALUES Ind Customers'!Q24*'Historical Base Charges'!AB17</f>
        <v>1250</v>
      </c>
      <c r="AC17" s="15">
        <f>'VALUES Ind Customers'!R24*'Historical Base Charges'!AC17</f>
        <v>165000</v>
      </c>
    </row>
    <row r="18" spans="1:29" x14ac:dyDescent="0.25">
      <c r="A18" s="8">
        <f t="shared" si="0"/>
        <v>5</v>
      </c>
      <c r="B18" s="8">
        <f t="shared" si="1"/>
        <v>2020</v>
      </c>
      <c r="C18" s="22">
        <f>'VALUES Res Customers'!D25*'VALUES Cal Days'!$C22*'Historical Base Charges'!C18</f>
        <v>7521542.4000000004</v>
      </c>
      <c r="D18" s="22">
        <f>'VALUES Res Customers'!E25*'VALUES Cal Days'!$C22*'Historical Base Charges'!D18</f>
        <v>318074.88</v>
      </c>
      <c r="E18" s="22">
        <f>'VALUES Res Customers'!F25*'VALUES Cal Days'!$C22*'Historical Base Charges'!E18</f>
        <v>456716.79999999999</v>
      </c>
      <c r="F18" s="22">
        <f>'VALUES Res Customers'!G25*'VALUES Cal Days'!$C22*'Historical Base Charges'!F18</f>
        <v>0</v>
      </c>
      <c r="G18" s="15">
        <f>'VALUES Com Customers'!D25*'Historical Base Charges'!G18</f>
        <v>854333.75</v>
      </c>
      <c r="H18" s="15">
        <f>'VALUES Com Customers'!E25*'Historical Base Charges'!H18</f>
        <v>2600.75</v>
      </c>
      <c r="I18" s="15">
        <f>'VALUES Com Customers'!F25*'Historical Base Charges'!I18</f>
        <v>721770.36</v>
      </c>
      <c r="J18" s="15">
        <f>'VALUES Com Customers'!G25*'Historical Base Charges'!J18</f>
        <v>4222.8</v>
      </c>
      <c r="K18" s="15">
        <f>'VALUES Com Customers'!H25*'Historical Base Charges'!K18</f>
        <v>33125.520000000004</v>
      </c>
      <c r="L18" s="15">
        <f>'VALUES Com Customers'!I25*'Historical Base Charges'!L18</f>
        <v>31798.800000000003</v>
      </c>
      <c r="M18" s="15">
        <f>'VALUES Com Customers'!J25*'Historical Base Charges'!M18</f>
        <v>18396</v>
      </c>
      <c r="N18" s="15">
        <f>'VALUES Com Customers'!N25*'Historical Base Charges'!N18</f>
        <v>62000</v>
      </c>
      <c r="O18" s="15">
        <f>'VALUES Ind Customers'!D25*'Historical Base Charges'!O18</f>
        <v>782.75</v>
      </c>
      <c r="P18" s="15">
        <f>'VALUES Ind Customers'!E25*'Historical Base Charges'!P18</f>
        <v>5911.92</v>
      </c>
      <c r="Q18" s="15">
        <f>'VALUES Ind Customers'!F25*'Historical Base Charges'!Q18</f>
        <v>93.84</v>
      </c>
      <c r="R18" s="15">
        <f>'VALUES Ind Customers'!G25*'Historical Base Charges'!R18</f>
        <v>187.68</v>
      </c>
      <c r="S18" s="15">
        <f>'VALUES Ind Customers'!H25*'Historical Base Charges'!S18</f>
        <v>1839.6000000000001</v>
      </c>
      <c r="T18" s="15">
        <f>'VALUES Ind Customers'!I25*'Historical Base Charges'!T18</f>
        <v>3153.6000000000004</v>
      </c>
      <c r="U18" s="15">
        <f>'VALUES Ind Customers'!J25*'Historical Base Charges'!U18</f>
        <v>800.7</v>
      </c>
      <c r="V18" s="15">
        <f>'VALUES Ind Customers'!K25*'Historical Base Charges'!V18</f>
        <v>62000</v>
      </c>
      <c r="W18" s="15">
        <f>'VALUES Ind Customers'!M25*'Historical Base Charges'!W18</f>
        <v>523.36</v>
      </c>
      <c r="X18" s="15">
        <f>'VALUES Ind Customers'!L25*'Historical Base Charges'!X18</f>
        <v>623.1</v>
      </c>
      <c r="Y18" s="15">
        <f>'VALUES Ind Customers'!O25*'Historical Base Charges'!Y18</f>
        <v>1050.7</v>
      </c>
      <c r="Z18" s="15">
        <f>'VALUES Ind Customers'!P25*'Historical Base Charges'!Z18</f>
        <v>250</v>
      </c>
      <c r="AA18" s="15">
        <f>'VALUES Com Customers'!M25*'Historical Base Charges'!AA18</f>
        <v>1250</v>
      </c>
      <c r="AB18" s="15">
        <f>'VALUES Ind Customers'!Q25*'Historical Base Charges'!AB18</f>
        <v>1250</v>
      </c>
      <c r="AC18" s="15">
        <f>'VALUES Ind Customers'!R25*'Historical Base Charges'!AC18</f>
        <v>165000</v>
      </c>
    </row>
    <row r="19" spans="1:29" x14ac:dyDescent="0.25">
      <c r="A19" s="8">
        <f t="shared" si="0"/>
        <v>6</v>
      </c>
      <c r="B19" s="8">
        <f t="shared" si="1"/>
        <v>2020</v>
      </c>
      <c r="C19" s="22">
        <f>'VALUES Res Customers'!D26*'VALUES Cal Days'!$C23*'Historical Base Charges'!C19</f>
        <v>7296441.6000000006</v>
      </c>
      <c r="D19" s="22">
        <f>'VALUES Res Customers'!E26*'VALUES Cal Days'!$C23*'Historical Base Charges'!D19</f>
        <v>305356.79999999999</v>
      </c>
      <c r="E19" s="22">
        <f>'VALUES Res Customers'!F26*'VALUES Cal Days'!$C23*'Historical Base Charges'!E19</f>
        <v>444537.60000000003</v>
      </c>
      <c r="F19" s="22">
        <f>'VALUES Res Customers'!G26*'VALUES Cal Days'!$C23*'Historical Base Charges'!F19</f>
        <v>0</v>
      </c>
      <c r="G19" s="15">
        <f>'VALUES Com Customers'!D26*'Historical Base Charges'!G19</f>
        <v>856732.5</v>
      </c>
      <c r="H19" s="15">
        <f>'VALUES Com Customers'!E26*'Historical Base Charges'!H19</f>
        <v>2575.5</v>
      </c>
      <c r="I19" s="15">
        <f>'VALUES Com Customers'!F26*'Historical Base Charges'!I19</f>
        <v>722474.16</v>
      </c>
      <c r="J19" s="15">
        <f>'VALUES Com Customers'!G26*'Historical Base Charges'!J19</f>
        <v>4222.8</v>
      </c>
      <c r="K19" s="15">
        <f>'VALUES Com Customers'!H26*'Historical Base Charges'!K19</f>
        <v>33125.520000000004</v>
      </c>
      <c r="L19" s="15">
        <f>'VALUES Com Customers'!I26*'Historical Base Charges'!L19</f>
        <v>31798.800000000003</v>
      </c>
      <c r="M19" s="15">
        <f>'VALUES Com Customers'!J26*'Historical Base Charges'!M19</f>
        <v>18396</v>
      </c>
      <c r="N19" s="15">
        <f>'VALUES Com Customers'!N26*'Historical Base Charges'!N19</f>
        <v>62000</v>
      </c>
      <c r="O19" s="15">
        <f>'VALUES Ind Customers'!D26*'Historical Base Charges'!O19</f>
        <v>782.75</v>
      </c>
      <c r="P19" s="15">
        <f>'VALUES Ind Customers'!E26*'Historical Base Charges'!P19</f>
        <v>5911.92</v>
      </c>
      <c r="Q19" s="15">
        <f>'VALUES Ind Customers'!F26*'Historical Base Charges'!Q19</f>
        <v>93.84</v>
      </c>
      <c r="R19" s="15">
        <f>'VALUES Ind Customers'!G26*'Historical Base Charges'!R19</f>
        <v>187.68</v>
      </c>
      <c r="S19" s="15">
        <f>'VALUES Ind Customers'!H26*'Historical Base Charges'!S19</f>
        <v>1839.6000000000001</v>
      </c>
      <c r="T19" s="15">
        <f>'VALUES Ind Customers'!I26*'Historical Base Charges'!T19</f>
        <v>3153.6000000000004</v>
      </c>
      <c r="U19" s="15">
        <f>'VALUES Ind Customers'!J26*'Historical Base Charges'!U19</f>
        <v>800.7</v>
      </c>
      <c r="V19" s="15">
        <f>'VALUES Ind Customers'!K26*'Historical Base Charges'!V19</f>
        <v>62000</v>
      </c>
      <c r="W19" s="15">
        <f>'VALUES Ind Customers'!M26*'Historical Base Charges'!W19</f>
        <v>523.36</v>
      </c>
      <c r="X19" s="15">
        <f>'VALUES Ind Customers'!L26*'Historical Base Charges'!X19</f>
        <v>623.1</v>
      </c>
      <c r="Y19" s="15">
        <f>'VALUES Ind Customers'!O26*'Historical Base Charges'!Y19</f>
        <v>1050.7</v>
      </c>
      <c r="Z19" s="15">
        <f>'VALUES Ind Customers'!P26*'Historical Base Charges'!Z19</f>
        <v>250</v>
      </c>
      <c r="AA19" s="15">
        <f>'VALUES Com Customers'!M26*'Historical Base Charges'!AA19</f>
        <v>1250</v>
      </c>
      <c r="AB19" s="15">
        <f>'VALUES Ind Customers'!Q26*'Historical Base Charges'!AB19</f>
        <v>1250</v>
      </c>
      <c r="AC19" s="15">
        <f>'VALUES Ind Customers'!R26*'Historical Base Charges'!AC19</f>
        <v>165000</v>
      </c>
    </row>
    <row r="20" spans="1:29" x14ac:dyDescent="0.25">
      <c r="A20" s="8">
        <f t="shared" si="0"/>
        <v>7</v>
      </c>
      <c r="B20" s="8">
        <f t="shared" si="1"/>
        <v>2020</v>
      </c>
      <c r="C20" s="22">
        <f>'VALUES Res Customers'!D27*'VALUES Cal Days'!$C24*'Historical Base Charges'!C20</f>
        <v>7552175.3600000003</v>
      </c>
      <c r="D20" s="22">
        <f>'VALUES Res Customers'!E27*'VALUES Cal Days'!$C24*'Historical Base Charges'!D20</f>
        <v>312995.84000000003</v>
      </c>
      <c r="E20" s="22">
        <f>'VALUES Res Customers'!F27*'VALUES Cal Days'!$C24*'Historical Base Charges'!E20</f>
        <v>461994.23999999999</v>
      </c>
      <c r="F20" s="22">
        <f>'VALUES Res Customers'!G27*'VALUES Cal Days'!$C24*'Historical Base Charges'!F20</f>
        <v>0</v>
      </c>
      <c r="G20" s="15">
        <f>'VALUES Com Customers'!D27*'Historical Base Charges'!G20</f>
        <v>858373.75</v>
      </c>
      <c r="H20" s="15">
        <f>'VALUES Com Customers'!E27*'Historical Base Charges'!H20</f>
        <v>2575.5</v>
      </c>
      <c r="I20" s="15">
        <f>'VALUES Com Customers'!F27*'Historical Base Charges'!I20</f>
        <v>722943.36</v>
      </c>
      <c r="J20" s="15">
        <f>'VALUES Com Customers'!G27*'Historical Base Charges'!J20</f>
        <v>4222.8</v>
      </c>
      <c r="K20" s="15">
        <f>'VALUES Com Customers'!H27*'Historical Base Charges'!K20</f>
        <v>33125.520000000004</v>
      </c>
      <c r="L20" s="15">
        <f>'VALUES Com Customers'!I27*'Historical Base Charges'!L20</f>
        <v>31798.800000000003</v>
      </c>
      <c r="M20" s="15">
        <f>'VALUES Com Customers'!J27*'Historical Base Charges'!M20</f>
        <v>18396</v>
      </c>
      <c r="N20" s="15">
        <f>'VALUES Com Customers'!N27*'Historical Base Charges'!N20</f>
        <v>62000</v>
      </c>
      <c r="O20" s="15">
        <f>'VALUES Ind Customers'!D27*'Historical Base Charges'!O20</f>
        <v>782.75</v>
      </c>
      <c r="P20" s="15">
        <f>'VALUES Ind Customers'!E27*'Historical Base Charges'!P20</f>
        <v>5911.92</v>
      </c>
      <c r="Q20" s="15">
        <f>'VALUES Ind Customers'!F27*'Historical Base Charges'!Q20</f>
        <v>93.84</v>
      </c>
      <c r="R20" s="15">
        <f>'VALUES Ind Customers'!G27*'Historical Base Charges'!R20</f>
        <v>187.68</v>
      </c>
      <c r="S20" s="15">
        <f>'VALUES Ind Customers'!H27*'Historical Base Charges'!S20</f>
        <v>1839.6000000000001</v>
      </c>
      <c r="T20" s="15">
        <f>'VALUES Ind Customers'!I27*'Historical Base Charges'!T20</f>
        <v>3153.6000000000004</v>
      </c>
      <c r="U20" s="15">
        <f>'VALUES Ind Customers'!J27*'Historical Base Charges'!U20</f>
        <v>800.7</v>
      </c>
      <c r="V20" s="15">
        <f>'VALUES Ind Customers'!K27*'Historical Base Charges'!V20</f>
        <v>62000</v>
      </c>
      <c r="W20" s="15">
        <f>'VALUES Ind Customers'!M27*'Historical Base Charges'!W20</f>
        <v>523.36</v>
      </c>
      <c r="X20" s="15">
        <f>'VALUES Ind Customers'!L27*'Historical Base Charges'!X20</f>
        <v>623.1</v>
      </c>
      <c r="Y20" s="15">
        <f>'VALUES Ind Customers'!O27*'Historical Base Charges'!Y20</f>
        <v>1050.7</v>
      </c>
      <c r="Z20" s="15">
        <f>'VALUES Ind Customers'!P27*'Historical Base Charges'!Z20</f>
        <v>250</v>
      </c>
      <c r="AA20" s="15">
        <f>'VALUES Com Customers'!M27*'Historical Base Charges'!AA20</f>
        <v>1250</v>
      </c>
      <c r="AB20" s="15">
        <f>'VALUES Ind Customers'!Q27*'Historical Base Charges'!AB20</f>
        <v>1250</v>
      </c>
      <c r="AC20" s="15">
        <f>'VALUES Ind Customers'!R27*'Historical Base Charges'!AC20</f>
        <v>165000</v>
      </c>
    </row>
    <row r="21" spans="1:29" x14ac:dyDescent="0.25">
      <c r="A21" s="8">
        <f t="shared" si="0"/>
        <v>8</v>
      </c>
      <c r="B21" s="8">
        <f t="shared" si="1"/>
        <v>2020</v>
      </c>
      <c r="C21" s="22">
        <f>'VALUES Res Customers'!D28*'VALUES Cal Days'!$C25*'Historical Base Charges'!C21</f>
        <v>7559496.3200000003</v>
      </c>
      <c r="D21" s="22">
        <f>'VALUES Res Customers'!E28*'VALUES Cal Days'!$C25*'Historical Base Charges'!D21</f>
        <v>310515.84000000003</v>
      </c>
      <c r="E21" s="22">
        <f>'VALUES Res Customers'!F28*'VALUES Cal Days'!$C25*'Historical Base Charges'!E21</f>
        <v>464632.96</v>
      </c>
      <c r="F21" s="22">
        <f>'VALUES Res Customers'!G28*'VALUES Cal Days'!$C25*'Historical Base Charges'!F21</f>
        <v>0</v>
      </c>
      <c r="G21" s="15">
        <f>'VALUES Com Customers'!D28*'Historical Base Charges'!G21</f>
        <v>859358.5</v>
      </c>
      <c r="H21" s="15">
        <f>'VALUES Com Customers'!E28*'Historical Base Charges'!H21</f>
        <v>2575.5</v>
      </c>
      <c r="I21" s="15">
        <f>'VALUES Com Customers'!F28*'Historical Base Charges'!I21</f>
        <v>723224.88</v>
      </c>
      <c r="J21" s="15">
        <f>'VALUES Com Customers'!G28*'Historical Base Charges'!J21</f>
        <v>4222.8</v>
      </c>
      <c r="K21" s="15">
        <f>'VALUES Com Customers'!H28*'Historical Base Charges'!K21</f>
        <v>33125.520000000004</v>
      </c>
      <c r="L21" s="15">
        <f>'VALUES Com Customers'!I28*'Historical Base Charges'!L21</f>
        <v>31798.800000000003</v>
      </c>
      <c r="M21" s="15">
        <f>'VALUES Com Customers'!J28*'Historical Base Charges'!M21</f>
        <v>18396</v>
      </c>
      <c r="N21" s="15">
        <f>'VALUES Com Customers'!N28*'Historical Base Charges'!N21</f>
        <v>62000</v>
      </c>
      <c r="O21" s="15">
        <f>'VALUES Ind Customers'!D28*'Historical Base Charges'!O21</f>
        <v>782.75</v>
      </c>
      <c r="P21" s="15">
        <f>'VALUES Ind Customers'!E28*'Historical Base Charges'!P21</f>
        <v>5911.92</v>
      </c>
      <c r="Q21" s="15">
        <f>'VALUES Ind Customers'!F28*'Historical Base Charges'!Q21</f>
        <v>93.84</v>
      </c>
      <c r="R21" s="15">
        <f>'VALUES Ind Customers'!G28*'Historical Base Charges'!R21</f>
        <v>187.68</v>
      </c>
      <c r="S21" s="15">
        <f>'VALUES Ind Customers'!H28*'Historical Base Charges'!S21</f>
        <v>1839.6000000000001</v>
      </c>
      <c r="T21" s="15">
        <f>'VALUES Ind Customers'!I28*'Historical Base Charges'!T21</f>
        <v>3153.6000000000004</v>
      </c>
      <c r="U21" s="15">
        <f>'VALUES Ind Customers'!J28*'Historical Base Charges'!U21</f>
        <v>800.7</v>
      </c>
      <c r="V21" s="15">
        <f>'VALUES Ind Customers'!K28*'Historical Base Charges'!V21</f>
        <v>62000</v>
      </c>
      <c r="W21" s="15">
        <f>'VALUES Ind Customers'!M28*'Historical Base Charges'!W21</f>
        <v>523.36</v>
      </c>
      <c r="X21" s="15">
        <f>'VALUES Ind Customers'!L28*'Historical Base Charges'!X21</f>
        <v>623.1</v>
      </c>
      <c r="Y21" s="15">
        <f>'VALUES Ind Customers'!O28*'Historical Base Charges'!Y21</f>
        <v>1050.7</v>
      </c>
      <c r="Z21" s="15">
        <f>'VALUES Ind Customers'!P28*'Historical Base Charges'!Z21</f>
        <v>250</v>
      </c>
      <c r="AA21" s="15">
        <f>'VALUES Com Customers'!M28*'Historical Base Charges'!AA21</f>
        <v>1250</v>
      </c>
      <c r="AB21" s="15">
        <f>'VALUES Ind Customers'!Q28*'Historical Base Charges'!AB21</f>
        <v>1250</v>
      </c>
      <c r="AC21" s="15">
        <f>'VALUES Ind Customers'!R28*'Historical Base Charges'!AC21</f>
        <v>165000</v>
      </c>
    </row>
    <row r="22" spans="1:29" x14ac:dyDescent="0.25">
      <c r="A22" s="8">
        <f t="shared" si="0"/>
        <v>9</v>
      </c>
      <c r="B22" s="8">
        <f t="shared" si="1"/>
        <v>2020</v>
      </c>
      <c r="C22" s="22">
        <f>'VALUES Res Customers'!D29*'VALUES Cal Days'!$C26*'Historical Base Charges'!C22</f>
        <v>7315296</v>
      </c>
      <c r="D22" s="22">
        <f>'VALUES Res Customers'!E29*'VALUES Cal Days'!$C26*'Historical Base Charges'!D22</f>
        <v>298099.20000000001</v>
      </c>
      <c r="E22" s="22">
        <f>'VALUES Res Customers'!F29*'VALUES Cal Days'!$C26*'Historical Base Charges'!E22</f>
        <v>452198.40000000002</v>
      </c>
      <c r="F22" s="22">
        <f>'VALUES Res Customers'!G29*'VALUES Cal Days'!$C26*'Historical Base Charges'!F22</f>
        <v>0</v>
      </c>
      <c r="G22" s="15">
        <f>'VALUES Com Customers'!D29*'Historical Base Charges'!G22</f>
        <v>859358.5</v>
      </c>
      <c r="H22" s="15">
        <f>'VALUES Com Customers'!E29*'Historical Base Charges'!H22</f>
        <v>2550.25</v>
      </c>
      <c r="I22" s="15">
        <f>'VALUES Com Customers'!F29*'Historical Base Charges'!I22</f>
        <v>723224.88</v>
      </c>
      <c r="J22" s="15">
        <f>'VALUES Com Customers'!G29*'Historical Base Charges'!J22</f>
        <v>4222.8</v>
      </c>
      <c r="K22" s="15">
        <f>'VALUES Com Customers'!H29*'Historical Base Charges'!K22</f>
        <v>33125.520000000004</v>
      </c>
      <c r="L22" s="15">
        <f>'VALUES Com Customers'!I29*'Historical Base Charges'!L22</f>
        <v>31798.800000000003</v>
      </c>
      <c r="M22" s="15">
        <f>'VALUES Com Customers'!J29*'Historical Base Charges'!M22</f>
        <v>18396</v>
      </c>
      <c r="N22" s="15">
        <f>'VALUES Com Customers'!N29*'Historical Base Charges'!N22</f>
        <v>62000</v>
      </c>
      <c r="O22" s="15">
        <f>'VALUES Ind Customers'!D29*'Historical Base Charges'!O22</f>
        <v>782.75</v>
      </c>
      <c r="P22" s="15">
        <f>'VALUES Ind Customers'!E29*'Historical Base Charges'!P22</f>
        <v>5911.92</v>
      </c>
      <c r="Q22" s="15">
        <f>'VALUES Ind Customers'!F29*'Historical Base Charges'!Q22</f>
        <v>93.84</v>
      </c>
      <c r="R22" s="15">
        <f>'VALUES Ind Customers'!G29*'Historical Base Charges'!R22</f>
        <v>187.68</v>
      </c>
      <c r="S22" s="15">
        <f>'VALUES Ind Customers'!H29*'Historical Base Charges'!S22</f>
        <v>1839.6000000000001</v>
      </c>
      <c r="T22" s="15">
        <f>'VALUES Ind Customers'!I29*'Historical Base Charges'!T22</f>
        <v>3153.6000000000004</v>
      </c>
      <c r="U22" s="15">
        <f>'VALUES Ind Customers'!J29*'Historical Base Charges'!U22</f>
        <v>800.7</v>
      </c>
      <c r="V22" s="15">
        <f>'VALUES Ind Customers'!K29*'Historical Base Charges'!V22</f>
        <v>62000</v>
      </c>
      <c r="W22" s="15">
        <f>'VALUES Ind Customers'!M29*'Historical Base Charges'!W22</f>
        <v>523.36</v>
      </c>
      <c r="X22" s="15">
        <f>'VALUES Ind Customers'!L29*'Historical Base Charges'!X22</f>
        <v>623.1</v>
      </c>
      <c r="Y22" s="15">
        <f>'VALUES Ind Customers'!O29*'Historical Base Charges'!Y22</f>
        <v>1050.7</v>
      </c>
      <c r="Z22" s="15">
        <f>'VALUES Ind Customers'!P29*'Historical Base Charges'!Z22</f>
        <v>250</v>
      </c>
      <c r="AA22" s="15">
        <f>'VALUES Com Customers'!M29*'Historical Base Charges'!AA22</f>
        <v>1250</v>
      </c>
      <c r="AB22" s="15">
        <f>'VALUES Ind Customers'!Q29*'Historical Base Charges'!AB22</f>
        <v>1250</v>
      </c>
      <c r="AC22" s="15">
        <f>'VALUES Ind Customers'!R29*'Historical Base Charges'!AC22</f>
        <v>165000</v>
      </c>
    </row>
    <row r="23" spans="1:29" x14ac:dyDescent="0.25">
      <c r="A23" s="8">
        <f t="shared" si="0"/>
        <v>10</v>
      </c>
      <c r="B23" s="8">
        <f t="shared" si="1"/>
        <v>2020</v>
      </c>
      <c r="C23" s="22">
        <f>'VALUES Res Customers'!D30*'VALUES Cal Days'!$C27*'Historical Base Charges'!C23</f>
        <v>7558841.6000000006</v>
      </c>
      <c r="D23" s="22">
        <f>'VALUES Res Customers'!E30*'VALUES Cal Days'!$C27*'Historical Base Charges'!D23</f>
        <v>305575.67999999999</v>
      </c>
      <c r="E23" s="22">
        <f>'VALUES Res Customers'!F30*'VALUES Cal Days'!$C27*'Historical Base Charges'!E23</f>
        <v>469910.4</v>
      </c>
      <c r="F23" s="22">
        <f>'VALUES Res Customers'!G30*'VALUES Cal Days'!$C27*'Historical Base Charges'!F23</f>
        <v>0</v>
      </c>
      <c r="G23" s="15">
        <f>'VALUES Com Customers'!D30*'Historical Base Charges'!G23</f>
        <v>859358.5</v>
      </c>
      <c r="H23" s="15">
        <f>'VALUES Com Customers'!E30*'Historical Base Charges'!H23</f>
        <v>2550.25</v>
      </c>
      <c r="I23" s="15">
        <f>'VALUES Com Customers'!F30*'Historical Base Charges'!I23</f>
        <v>723224.88</v>
      </c>
      <c r="J23" s="15">
        <f>'VALUES Com Customers'!G30*'Historical Base Charges'!J23</f>
        <v>4222.8</v>
      </c>
      <c r="K23" s="15">
        <f>'VALUES Com Customers'!H30*'Historical Base Charges'!K23</f>
        <v>33125.520000000004</v>
      </c>
      <c r="L23" s="15">
        <f>'VALUES Com Customers'!I30*'Historical Base Charges'!L23</f>
        <v>31798.800000000003</v>
      </c>
      <c r="M23" s="15">
        <f>'VALUES Com Customers'!J30*'Historical Base Charges'!M23</f>
        <v>18396</v>
      </c>
      <c r="N23" s="15">
        <f>'VALUES Com Customers'!N30*'Historical Base Charges'!N23</f>
        <v>62000</v>
      </c>
      <c r="O23" s="15">
        <f>'VALUES Ind Customers'!D30*'Historical Base Charges'!O23</f>
        <v>782.75</v>
      </c>
      <c r="P23" s="15">
        <f>'VALUES Ind Customers'!E30*'Historical Base Charges'!P23</f>
        <v>5911.92</v>
      </c>
      <c r="Q23" s="15">
        <f>'VALUES Ind Customers'!F30*'Historical Base Charges'!Q23</f>
        <v>93.84</v>
      </c>
      <c r="R23" s="15">
        <f>'VALUES Ind Customers'!G30*'Historical Base Charges'!R23</f>
        <v>187.68</v>
      </c>
      <c r="S23" s="15">
        <f>'VALUES Ind Customers'!H30*'Historical Base Charges'!S23</f>
        <v>1839.6000000000001</v>
      </c>
      <c r="T23" s="15">
        <f>'VALUES Ind Customers'!I30*'Historical Base Charges'!T23</f>
        <v>3153.6000000000004</v>
      </c>
      <c r="U23" s="15">
        <f>'VALUES Ind Customers'!J30*'Historical Base Charges'!U23</f>
        <v>800.7</v>
      </c>
      <c r="V23" s="15">
        <f>'VALUES Ind Customers'!K30*'Historical Base Charges'!V23</f>
        <v>62000</v>
      </c>
      <c r="W23" s="15">
        <f>'VALUES Ind Customers'!M30*'Historical Base Charges'!W23</f>
        <v>523.36</v>
      </c>
      <c r="X23" s="15">
        <f>'VALUES Ind Customers'!L30*'Historical Base Charges'!X23</f>
        <v>623.1</v>
      </c>
      <c r="Y23" s="15">
        <f>'VALUES Ind Customers'!O30*'Historical Base Charges'!Y23</f>
        <v>1050.7</v>
      </c>
      <c r="Z23" s="15">
        <f>'VALUES Ind Customers'!P30*'Historical Base Charges'!Z23</f>
        <v>250</v>
      </c>
      <c r="AA23" s="15">
        <f>'VALUES Com Customers'!M30*'Historical Base Charges'!AA23</f>
        <v>1250</v>
      </c>
      <c r="AB23" s="15">
        <f>'VALUES Ind Customers'!Q30*'Historical Base Charges'!AB23</f>
        <v>1250</v>
      </c>
      <c r="AC23" s="15">
        <f>'VALUES Ind Customers'!R30*'Historical Base Charges'!AC23</f>
        <v>165000</v>
      </c>
    </row>
    <row r="24" spans="1:29" x14ac:dyDescent="0.25">
      <c r="A24" s="8">
        <f t="shared" si="0"/>
        <v>11</v>
      </c>
      <c r="B24" s="8">
        <f t="shared" si="1"/>
        <v>2020</v>
      </c>
      <c r="C24" s="22">
        <f>'VALUES Res Customers'!D31*'VALUES Cal Days'!$C28*'Historical Base Charges'!C24</f>
        <v>7318694.4000000004</v>
      </c>
      <c r="D24" s="22">
        <f>'VALUES Res Customers'!E31*'VALUES Cal Days'!$C28*'Historical Base Charges'!D24</f>
        <v>293337.60000000003</v>
      </c>
      <c r="E24" s="22">
        <f>'VALUES Res Customers'!F31*'VALUES Cal Days'!$C28*'Historical Base Charges'!E24</f>
        <v>457305.60000000003</v>
      </c>
      <c r="F24" s="22">
        <f>'VALUES Res Customers'!G31*'VALUES Cal Days'!$C28*'Historical Base Charges'!F24</f>
        <v>0</v>
      </c>
      <c r="G24" s="15">
        <f>'VALUES Com Customers'!D31*'Historical Base Charges'!G24</f>
        <v>859863.5</v>
      </c>
      <c r="H24" s="15">
        <f>'VALUES Com Customers'!E31*'Historical Base Charges'!H24</f>
        <v>2525</v>
      </c>
      <c r="I24" s="15">
        <f>'VALUES Com Customers'!F31*'Historical Base Charges'!I24</f>
        <v>723412.56</v>
      </c>
      <c r="J24" s="15">
        <f>'VALUES Com Customers'!G31*'Historical Base Charges'!J24</f>
        <v>4222.8</v>
      </c>
      <c r="K24" s="15">
        <f>'VALUES Com Customers'!H31*'Historical Base Charges'!K24</f>
        <v>33125.520000000004</v>
      </c>
      <c r="L24" s="15">
        <f>'VALUES Com Customers'!I31*'Historical Base Charges'!L24</f>
        <v>31798.800000000003</v>
      </c>
      <c r="M24" s="15">
        <f>'VALUES Com Customers'!J31*'Historical Base Charges'!M24</f>
        <v>18396</v>
      </c>
      <c r="N24" s="15">
        <f>'VALUES Com Customers'!N31*'Historical Base Charges'!N24</f>
        <v>62000</v>
      </c>
      <c r="O24" s="15">
        <f>'VALUES Ind Customers'!D31*'Historical Base Charges'!O24</f>
        <v>782.75</v>
      </c>
      <c r="P24" s="15">
        <f>'VALUES Ind Customers'!E31*'Historical Base Charges'!P24</f>
        <v>5911.92</v>
      </c>
      <c r="Q24" s="15">
        <f>'VALUES Ind Customers'!F31*'Historical Base Charges'!Q24</f>
        <v>93.84</v>
      </c>
      <c r="R24" s="15">
        <f>'VALUES Ind Customers'!G31*'Historical Base Charges'!R24</f>
        <v>187.68</v>
      </c>
      <c r="S24" s="15">
        <f>'VALUES Ind Customers'!H31*'Historical Base Charges'!S24</f>
        <v>1839.6000000000001</v>
      </c>
      <c r="T24" s="15">
        <f>'VALUES Ind Customers'!I31*'Historical Base Charges'!T24</f>
        <v>3153.6000000000004</v>
      </c>
      <c r="U24" s="15">
        <f>'VALUES Ind Customers'!J31*'Historical Base Charges'!U24</f>
        <v>800.7</v>
      </c>
      <c r="V24" s="15">
        <f>'VALUES Ind Customers'!K31*'Historical Base Charges'!V24</f>
        <v>62000</v>
      </c>
      <c r="W24" s="15">
        <f>'VALUES Ind Customers'!M31*'Historical Base Charges'!W24</f>
        <v>523.36</v>
      </c>
      <c r="X24" s="15">
        <f>'VALUES Ind Customers'!L31*'Historical Base Charges'!X24</f>
        <v>623.1</v>
      </c>
      <c r="Y24" s="15">
        <f>'VALUES Ind Customers'!O31*'Historical Base Charges'!Y24</f>
        <v>1050.7</v>
      </c>
      <c r="Z24" s="15">
        <f>'VALUES Ind Customers'!P31*'Historical Base Charges'!Z24</f>
        <v>250</v>
      </c>
      <c r="AA24" s="15">
        <f>'VALUES Com Customers'!M31*'Historical Base Charges'!AA24</f>
        <v>1250</v>
      </c>
      <c r="AB24" s="15">
        <f>'VALUES Ind Customers'!Q31*'Historical Base Charges'!AB24</f>
        <v>1250</v>
      </c>
      <c r="AC24" s="15">
        <f>'VALUES Ind Customers'!R31*'Historical Base Charges'!AC24</f>
        <v>165000</v>
      </c>
    </row>
    <row r="25" spans="1:29" x14ac:dyDescent="0.25">
      <c r="A25" s="8">
        <f t="shared" si="0"/>
        <v>12</v>
      </c>
      <c r="B25" s="8">
        <f t="shared" si="1"/>
        <v>2020</v>
      </c>
      <c r="C25" s="22">
        <f>'VALUES Res Customers'!D32*'VALUES Cal Days'!$C29*'Historical Base Charges'!C25</f>
        <v>7570031.3600000003</v>
      </c>
      <c r="D25" s="22">
        <f>'VALUES Res Customers'!E32*'VALUES Cal Days'!$C29*'Historical Base Charges'!D25</f>
        <v>300695.03999999998</v>
      </c>
      <c r="E25" s="22">
        <f>'VALUES Res Customers'!F32*'VALUES Cal Days'!$C29*'Historical Base Charges'!E25</f>
        <v>475187.84</v>
      </c>
      <c r="F25" s="22">
        <f>'VALUES Res Customers'!G32*'VALUES Cal Days'!$C29*'Historical Base Charges'!F25</f>
        <v>0</v>
      </c>
      <c r="G25" s="15">
        <f>'VALUES Com Customers'!D32*'Historical Base Charges'!G25</f>
        <v>860873.5</v>
      </c>
      <c r="H25" s="15">
        <f>'VALUES Com Customers'!E32*'Historical Base Charges'!H25</f>
        <v>2525</v>
      </c>
      <c r="I25" s="15">
        <f>'VALUES Com Customers'!F32*'Historical Base Charges'!I25</f>
        <v>723694.08000000007</v>
      </c>
      <c r="J25" s="15">
        <f>'VALUES Com Customers'!G32*'Historical Base Charges'!J25</f>
        <v>4222.8</v>
      </c>
      <c r="K25" s="15">
        <f>'VALUES Com Customers'!H32*'Historical Base Charges'!K25</f>
        <v>33125.520000000004</v>
      </c>
      <c r="L25" s="15">
        <f>'VALUES Com Customers'!I32*'Historical Base Charges'!L25</f>
        <v>31798.800000000003</v>
      </c>
      <c r="M25" s="15">
        <f>'VALUES Com Customers'!J32*'Historical Base Charges'!M25</f>
        <v>18396</v>
      </c>
      <c r="N25" s="15">
        <f>'VALUES Com Customers'!N32*'Historical Base Charges'!N25</f>
        <v>62000</v>
      </c>
      <c r="O25" s="15">
        <f>'VALUES Ind Customers'!D32*'Historical Base Charges'!O25</f>
        <v>782.75</v>
      </c>
      <c r="P25" s="15">
        <f>'VALUES Ind Customers'!E32*'Historical Base Charges'!P25</f>
        <v>5911.92</v>
      </c>
      <c r="Q25" s="15">
        <f>'VALUES Ind Customers'!F32*'Historical Base Charges'!Q25</f>
        <v>93.84</v>
      </c>
      <c r="R25" s="15">
        <f>'VALUES Ind Customers'!G32*'Historical Base Charges'!R25</f>
        <v>187.68</v>
      </c>
      <c r="S25" s="15">
        <f>'VALUES Ind Customers'!H32*'Historical Base Charges'!S25</f>
        <v>1839.6000000000001</v>
      </c>
      <c r="T25" s="15">
        <f>'VALUES Ind Customers'!I32*'Historical Base Charges'!T25</f>
        <v>3153.6000000000004</v>
      </c>
      <c r="U25" s="15">
        <f>'VALUES Ind Customers'!J32*'Historical Base Charges'!U25</f>
        <v>800.7</v>
      </c>
      <c r="V25" s="15">
        <f>'VALUES Ind Customers'!K32*'Historical Base Charges'!V25</f>
        <v>62000</v>
      </c>
      <c r="W25" s="15">
        <f>'VALUES Ind Customers'!M32*'Historical Base Charges'!W25</f>
        <v>523.36</v>
      </c>
      <c r="X25" s="15">
        <f>'VALUES Ind Customers'!L32*'Historical Base Charges'!X25</f>
        <v>623.1</v>
      </c>
      <c r="Y25" s="15">
        <f>'VALUES Ind Customers'!O32*'Historical Base Charges'!Y25</f>
        <v>1050.7</v>
      </c>
      <c r="Z25" s="15">
        <f>'VALUES Ind Customers'!P32*'Historical Base Charges'!Z25</f>
        <v>250</v>
      </c>
      <c r="AA25" s="15">
        <f>'VALUES Com Customers'!M32*'Historical Base Charges'!AA25</f>
        <v>1250</v>
      </c>
      <c r="AB25" s="15">
        <f>'VALUES Ind Customers'!Q32*'Historical Base Charges'!AB25</f>
        <v>1250</v>
      </c>
      <c r="AC25" s="15">
        <f>'VALUES Ind Customers'!R32*'Historical Base Charges'!AC25</f>
        <v>165000</v>
      </c>
    </row>
    <row r="26" spans="1:29" x14ac:dyDescent="0.25">
      <c r="A26" s="8">
        <f t="shared" si="0"/>
        <v>1</v>
      </c>
      <c r="B26" s="8">
        <f t="shared" si="1"/>
        <v>2021</v>
      </c>
      <c r="C26" s="22">
        <f>'VALUES Res Customers'!D33*'VALUES Cal Days'!$C30*'Historical Base Charges'!C26</f>
        <v>7584375.6799999997</v>
      </c>
      <c r="D26" s="22">
        <f>'VALUES Res Customers'!E33*'VALUES Cal Days'!$C30*'Historical Base Charges'!D26</f>
        <v>298294.40000000002</v>
      </c>
      <c r="E26" s="22">
        <f>'VALUES Res Customers'!F33*'VALUES Cal Days'!$C30*'Historical Base Charges'!E26</f>
        <v>477826.56</v>
      </c>
      <c r="F26" s="22">
        <f>'VALUES Res Customers'!G33*'VALUES Cal Days'!$C30*'Historical Base Charges'!F26</f>
        <v>0</v>
      </c>
      <c r="G26" s="15">
        <f>'VALUES Com Customers'!D33*'Historical Base Charges'!G26</f>
        <v>862792.5</v>
      </c>
      <c r="H26" s="15">
        <f>'VALUES Com Customers'!E33*'Historical Base Charges'!H26</f>
        <v>2525</v>
      </c>
      <c r="I26" s="15">
        <f>'VALUES Com Customers'!F33*'Historical Base Charges'!I26</f>
        <v>724257.12</v>
      </c>
      <c r="J26" s="15">
        <f>'VALUES Com Customers'!G33*'Historical Base Charges'!J26</f>
        <v>4222.8</v>
      </c>
      <c r="K26" s="15">
        <f>'VALUES Com Customers'!H33*'Historical Base Charges'!K26</f>
        <v>33125.520000000004</v>
      </c>
      <c r="L26" s="15">
        <f>'VALUES Com Customers'!I33*'Historical Base Charges'!L26</f>
        <v>31798.800000000003</v>
      </c>
      <c r="M26" s="15">
        <f>'VALUES Com Customers'!J33*'Historical Base Charges'!M26</f>
        <v>18396</v>
      </c>
      <c r="N26" s="15">
        <f>'VALUES Com Customers'!N33*'Historical Base Charges'!N26</f>
        <v>62000</v>
      </c>
      <c r="O26" s="15">
        <f>'VALUES Ind Customers'!D33*'Historical Base Charges'!O26</f>
        <v>782.75</v>
      </c>
      <c r="P26" s="15">
        <f>'VALUES Ind Customers'!E33*'Historical Base Charges'!P26</f>
        <v>5911.92</v>
      </c>
      <c r="Q26" s="15">
        <f>'VALUES Ind Customers'!F33*'Historical Base Charges'!Q26</f>
        <v>93.84</v>
      </c>
      <c r="R26" s="15">
        <f>'VALUES Ind Customers'!G33*'Historical Base Charges'!R26</f>
        <v>187.68</v>
      </c>
      <c r="S26" s="15">
        <f>'VALUES Ind Customers'!H33*'Historical Base Charges'!S26</f>
        <v>1839.6000000000001</v>
      </c>
      <c r="T26" s="15">
        <f>'VALUES Ind Customers'!I33*'Historical Base Charges'!T26</f>
        <v>3153.6000000000004</v>
      </c>
      <c r="U26" s="15">
        <f>'VALUES Ind Customers'!J33*'Historical Base Charges'!U26</f>
        <v>800.7</v>
      </c>
      <c r="V26" s="15">
        <f>'VALUES Ind Customers'!K33*'Historical Base Charges'!V26</f>
        <v>63000</v>
      </c>
      <c r="W26" s="15">
        <f>'VALUES Ind Customers'!M33*'Historical Base Charges'!W26</f>
        <v>523.36</v>
      </c>
      <c r="X26" s="15">
        <f>'VALUES Ind Customers'!L33*'Historical Base Charges'!X26</f>
        <v>623.1</v>
      </c>
      <c r="Y26" s="15">
        <f>'VALUES Ind Customers'!O33*'Historical Base Charges'!Y26</f>
        <v>1050.7</v>
      </c>
      <c r="Z26" s="15">
        <f>'VALUES Ind Customers'!P33*'Historical Base Charges'!Z26</f>
        <v>250</v>
      </c>
      <c r="AA26" s="15">
        <f>'VALUES Com Customers'!M33*'Historical Base Charges'!AA26</f>
        <v>1250</v>
      </c>
      <c r="AB26" s="15">
        <f>'VALUES Ind Customers'!Q33*'Historical Base Charges'!AB26</f>
        <v>1250</v>
      </c>
      <c r="AC26" s="15">
        <f>'VALUES Ind Customers'!R33*'Historical Base Charges'!AC26</f>
        <v>165000</v>
      </c>
    </row>
    <row r="27" spans="1:29" x14ac:dyDescent="0.25">
      <c r="A27" s="8">
        <f t="shared" si="0"/>
        <v>2</v>
      </c>
      <c r="B27" s="8">
        <f t="shared" si="1"/>
        <v>2021</v>
      </c>
      <c r="C27" s="22">
        <f>'VALUES Res Customers'!D34*'VALUES Cal Days'!$C31*'Historical Base Charges'!C27</f>
        <v>6862912</v>
      </c>
      <c r="D27" s="22">
        <f>'VALUES Res Customers'!E34*'VALUES Cal Days'!$C31*'Historical Base Charges'!D27</f>
        <v>267276.79999999999</v>
      </c>
      <c r="E27" s="22">
        <f>'VALUES Res Customers'!F34*'VALUES Cal Days'!$C31*'Historical Base Charges'!E27</f>
        <v>433968.64000000001</v>
      </c>
      <c r="F27" s="22">
        <f>'VALUES Res Customers'!G34*'VALUES Cal Days'!$C31*'Historical Base Charges'!F27</f>
        <v>0</v>
      </c>
      <c r="G27" s="15">
        <f>'VALUES Com Customers'!D34*'Historical Base Charges'!G27</f>
        <v>864635.75</v>
      </c>
      <c r="H27" s="15">
        <f>'VALUES Com Customers'!E34*'Historical Base Charges'!H27</f>
        <v>2525</v>
      </c>
      <c r="I27" s="15">
        <f>'VALUES Com Customers'!F34*'Historical Base Charges'!I27</f>
        <v>724820.16</v>
      </c>
      <c r="J27" s="15">
        <f>'VALUES Com Customers'!G34*'Historical Base Charges'!J27</f>
        <v>4222.8</v>
      </c>
      <c r="K27" s="15">
        <f>'VALUES Com Customers'!H34*'Historical Base Charges'!K27</f>
        <v>33125.520000000004</v>
      </c>
      <c r="L27" s="15">
        <f>'VALUES Com Customers'!I34*'Historical Base Charges'!L27</f>
        <v>31798.800000000003</v>
      </c>
      <c r="M27" s="15">
        <f>'VALUES Com Customers'!J34*'Historical Base Charges'!M27</f>
        <v>18396</v>
      </c>
      <c r="N27" s="15">
        <f>'VALUES Com Customers'!N34*'Historical Base Charges'!N27</f>
        <v>62000</v>
      </c>
      <c r="O27" s="15">
        <f>'VALUES Ind Customers'!D34*'Historical Base Charges'!O27</f>
        <v>782.75</v>
      </c>
      <c r="P27" s="15">
        <f>'VALUES Ind Customers'!E34*'Historical Base Charges'!P27</f>
        <v>5911.92</v>
      </c>
      <c r="Q27" s="15">
        <f>'VALUES Ind Customers'!F34*'Historical Base Charges'!Q27</f>
        <v>93.84</v>
      </c>
      <c r="R27" s="15">
        <f>'VALUES Ind Customers'!G34*'Historical Base Charges'!R27</f>
        <v>187.68</v>
      </c>
      <c r="S27" s="15">
        <f>'VALUES Ind Customers'!H34*'Historical Base Charges'!S27</f>
        <v>1839.6000000000001</v>
      </c>
      <c r="T27" s="15">
        <f>'VALUES Ind Customers'!I34*'Historical Base Charges'!T27</f>
        <v>3153.6000000000004</v>
      </c>
      <c r="U27" s="15">
        <f>'VALUES Ind Customers'!J34*'Historical Base Charges'!U27</f>
        <v>800.7</v>
      </c>
      <c r="V27" s="15">
        <f>'VALUES Ind Customers'!K34*'Historical Base Charges'!V27</f>
        <v>63000</v>
      </c>
      <c r="W27" s="15">
        <f>'VALUES Ind Customers'!M34*'Historical Base Charges'!W27</f>
        <v>523.36</v>
      </c>
      <c r="X27" s="15">
        <f>'VALUES Ind Customers'!L34*'Historical Base Charges'!X27</f>
        <v>623.1</v>
      </c>
      <c r="Y27" s="15">
        <f>'VALUES Ind Customers'!O34*'Historical Base Charges'!Y27</f>
        <v>1050.7</v>
      </c>
      <c r="Z27" s="15">
        <f>'VALUES Ind Customers'!P34*'Historical Base Charges'!Z27</f>
        <v>250</v>
      </c>
      <c r="AA27" s="15">
        <f>'VALUES Com Customers'!M34*'Historical Base Charges'!AA27</f>
        <v>1250</v>
      </c>
      <c r="AB27" s="15">
        <f>'VALUES Ind Customers'!Q34*'Historical Base Charges'!AB27</f>
        <v>1250</v>
      </c>
      <c r="AC27" s="15">
        <f>'VALUES Ind Customers'!R34*'Historical Base Charges'!AC27</f>
        <v>165000</v>
      </c>
    </row>
    <row r="28" spans="1:29" x14ac:dyDescent="0.25">
      <c r="A28" s="8">
        <f t="shared" si="0"/>
        <v>3</v>
      </c>
      <c r="B28" s="8">
        <f t="shared" si="1"/>
        <v>2021</v>
      </c>
      <c r="C28" s="22">
        <f>'VALUES Res Customers'!D35*'VALUES Cal Days'!$C32*'Historical Base Charges'!C28</f>
        <v>7611120</v>
      </c>
      <c r="D28" s="22">
        <f>'VALUES Res Customers'!E35*'VALUES Cal Days'!$C32*'Historical Base Charges'!D28</f>
        <v>293532.79999999999</v>
      </c>
      <c r="E28" s="22">
        <f>'VALUES Res Customers'!F35*'VALUES Cal Days'!$C32*'Historical Base Charges'!E28</f>
        <v>483104</v>
      </c>
      <c r="F28" s="22">
        <f>'VALUES Res Customers'!G35*'VALUES Cal Days'!$C32*'Historical Base Charges'!F28</f>
        <v>0</v>
      </c>
      <c r="G28" s="15">
        <f>'VALUES Com Customers'!D35*'Historical Base Charges'!G28</f>
        <v>866378</v>
      </c>
      <c r="H28" s="15">
        <f>'VALUES Com Customers'!E35*'Historical Base Charges'!H28</f>
        <v>2525</v>
      </c>
      <c r="I28" s="15">
        <f>'VALUES Com Customers'!F35*'Historical Base Charges'!I28</f>
        <v>725289.36</v>
      </c>
      <c r="J28" s="15">
        <f>'VALUES Com Customers'!G35*'Historical Base Charges'!J28</f>
        <v>4222.8</v>
      </c>
      <c r="K28" s="15">
        <f>'VALUES Com Customers'!H35*'Historical Base Charges'!K28</f>
        <v>33125.520000000004</v>
      </c>
      <c r="L28" s="15">
        <f>'VALUES Com Customers'!I35*'Historical Base Charges'!L28</f>
        <v>31798.800000000003</v>
      </c>
      <c r="M28" s="15">
        <f>'VALUES Com Customers'!J35*'Historical Base Charges'!M28</f>
        <v>18396</v>
      </c>
      <c r="N28" s="15">
        <f>'VALUES Com Customers'!N35*'Historical Base Charges'!N28</f>
        <v>62000</v>
      </c>
      <c r="O28" s="15">
        <f>'VALUES Ind Customers'!D35*'Historical Base Charges'!O28</f>
        <v>782.75</v>
      </c>
      <c r="P28" s="15">
        <f>'VALUES Ind Customers'!E35*'Historical Base Charges'!P28</f>
        <v>5911.92</v>
      </c>
      <c r="Q28" s="15">
        <f>'VALUES Ind Customers'!F35*'Historical Base Charges'!Q28</f>
        <v>93.84</v>
      </c>
      <c r="R28" s="15">
        <f>'VALUES Ind Customers'!G35*'Historical Base Charges'!R28</f>
        <v>187.68</v>
      </c>
      <c r="S28" s="15">
        <f>'VALUES Ind Customers'!H35*'Historical Base Charges'!S28</f>
        <v>1839.6000000000001</v>
      </c>
      <c r="T28" s="15">
        <f>'VALUES Ind Customers'!I35*'Historical Base Charges'!T28</f>
        <v>3153.6000000000004</v>
      </c>
      <c r="U28" s="15">
        <f>'VALUES Ind Customers'!J35*'Historical Base Charges'!U28</f>
        <v>800.7</v>
      </c>
      <c r="V28" s="15">
        <f>'VALUES Ind Customers'!K35*'Historical Base Charges'!V28</f>
        <v>63000</v>
      </c>
      <c r="W28" s="15">
        <f>'VALUES Ind Customers'!M35*'Historical Base Charges'!W28</f>
        <v>523.36</v>
      </c>
      <c r="X28" s="15">
        <f>'VALUES Ind Customers'!L35*'Historical Base Charges'!X28</f>
        <v>623.1</v>
      </c>
      <c r="Y28" s="15">
        <f>'VALUES Ind Customers'!O35*'Historical Base Charges'!Y28</f>
        <v>1050.7</v>
      </c>
      <c r="Z28" s="15">
        <f>'VALUES Ind Customers'!P35*'Historical Base Charges'!Z28</f>
        <v>250</v>
      </c>
      <c r="AA28" s="15">
        <f>'VALUES Com Customers'!M35*'Historical Base Charges'!AA28</f>
        <v>1250</v>
      </c>
      <c r="AB28" s="15">
        <f>'VALUES Ind Customers'!Q35*'Historical Base Charges'!AB28</f>
        <v>1250</v>
      </c>
      <c r="AC28" s="15">
        <f>'VALUES Ind Customers'!R35*'Historical Base Charges'!AC28</f>
        <v>165000</v>
      </c>
    </row>
    <row r="29" spans="1:29" x14ac:dyDescent="0.25">
      <c r="A29" s="8">
        <f t="shared" si="0"/>
        <v>4</v>
      </c>
      <c r="B29" s="8">
        <f t="shared" si="1"/>
        <v>2021</v>
      </c>
      <c r="C29" s="22">
        <f>'VALUES Res Customers'!D36*'VALUES Cal Days'!$C33*'Historical Base Charges'!C29</f>
        <v>7375564.7999999998</v>
      </c>
      <c r="D29" s="22">
        <f>'VALUES Res Customers'!E36*'VALUES Cal Days'!$C33*'Historical Base Charges'!D29</f>
        <v>281779.20000000001</v>
      </c>
      <c r="E29" s="22">
        <f>'VALUES Res Customers'!F36*'VALUES Cal Days'!$C33*'Historical Base Charges'!E29</f>
        <v>470073.60000000003</v>
      </c>
      <c r="F29" s="22">
        <f>'VALUES Res Customers'!G36*'VALUES Cal Days'!$C33*'Historical Base Charges'!F29</f>
        <v>0</v>
      </c>
      <c r="G29" s="15">
        <f>'VALUES Com Customers'!D36*'Historical Base Charges'!G29</f>
        <v>867766.75</v>
      </c>
      <c r="H29" s="15">
        <f>'VALUES Com Customers'!E36*'Historical Base Charges'!H29</f>
        <v>2525</v>
      </c>
      <c r="I29" s="15">
        <f>'VALUES Com Customers'!F36*'Historical Base Charges'!I29</f>
        <v>725664.72</v>
      </c>
      <c r="J29" s="15">
        <f>'VALUES Com Customers'!G36*'Historical Base Charges'!J29</f>
        <v>4222.8</v>
      </c>
      <c r="K29" s="15">
        <f>'VALUES Com Customers'!H36*'Historical Base Charges'!K29</f>
        <v>33125.520000000004</v>
      </c>
      <c r="L29" s="15">
        <f>'VALUES Com Customers'!I36*'Historical Base Charges'!L29</f>
        <v>31798.800000000003</v>
      </c>
      <c r="M29" s="15">
        <f>'VALUES Com Customers'!J36*'Historical Base Charges'!M29</f>
        <v>18396</v>
      </c>
      <c r="N29" s="15">
        <f>'VALUES Com Customers'!N36*'Historical Base Charges'!N29</f>
        <v>62000</v>
      </c>
      <c r="O29" s="15">
        <f>'VALUES Ind Customers'!D36*'Historical Base Charges'!O29</f>
        <v>782.75</v>
      </c>
      <c r="P29" s="15">
        <f>'VALUES Ind Customers'!E36*'Historical Base Charges'!P29</f>
        <v>5911.92</v>
      </c>
      <c r="Q29" s="15">
        <f>'VALUES Ind Customers'!F36*'Historical Base Charges'!Q29</f>
        <v>93.84</v>
      </c>
      <c r="R29" s="15">
        <f>'VALUES Ind Customers'!G36*'Historical Base Charges'!R29</f>
        <v>187.68</v>
      </c>
      <c r="S29" s="15">
        <f>'VALUES Ind Customers'!H36*'Historical Base Charges'!S29</f>
        <v>1839.6000000000001</v>
      </c>
      <c r="T29" s="15">
        <f>'VALUES Ind Customers'!I36*'Historical Base Charges'!T29</f>
        <v>3153.6000000000004</v>
      </c>
      <c r="U29" s="15">
        <f>'VALUES Ind Customers'!J36*'Historical Base Charges'!U29</f>
        <v>800.7</v>
      </c>
      <c r="V29" s="15">
        <f>'VALUES Ind Customers'!K36*'Historical Base Charges'!V29</f>
        <v>63000</v>
      </c>
      <c r="W29" s="15">
        <f>'VALUES Ind Customers'!M36*'Historical Base Charges'!W29</f>
        <v>523.36</v>
      </c>
      <c r="X29" s="15">
        <f>'VALUES Ind Customers'!L36*'Historical Base Charges'!X29</f>
        <v>623.1</v>
      </c>
      <c r="Y29" s="15">
        <f>'VALUES Ind Customers'!O36*'Historical Base Charges'!Y29</f>
        <v>1050.7</v>
      </c>
      <c r="Z29" s="15">
        <f>'VALUES Ind Customers'!P36*'Historical Base Charges'!Z29</f>
        <v>250</v>
      </c>
      <c r="AA29" s="15">
        <f>'VALUES Com Customers'!M36*'Historical Base Charges'!AA29</f>
        <v>1250</v>
      </c>
      <c r="AB29" s="15">
        <f>'VALUES Ind Customers'!Q36*'Historical Base Charges'!AB29</f>
        <v>1250</v>
      </c>
      <c r="AC29" s="15">
        <f>'VALUES Ind Customers'!R36*'Historical Base Charges'!AC29</f>
        <v>165000</v>
      </c>
    </row>
    <row r="30" spans="1:29" x14ac:dyDescent="0.25">
      <c r="A30" s="8">
        <f t="shared" si="0"/>
        <v>5</v>
      </c>
      <c r="B30" s="8">
        <f t="shared" si="1"/>
        <v>2021</v>
      </c>
      <c r="C30" s="22">
        <f>'VALUES Res Customers'!D37*'VALUES Cal Days'!$C34*'Historical Base Charges'!C30</f>
        <v>7633023.3600000003</v>
      </c>
      <c r="D30" s="22">
        <f>'VALUES Res Customers'!E37*'VALUES Cal Days'!$C34*'Historical Base Charges'!D30</f>
        <v>288850.56</v>
      </c>
      <c r="E30" s="22">
        <f>'VALUES Res Customers'!F37*'VALUES Cal Days'!$C34*'Historical Base Charges'!E30</f>
        <v>488381.44</v>
      </c>
      <c r="F30" s="22">
        <f>'VALUES Res Customers'!G37*'VALUES Cal Days'!$C34*'Historical Base Charges'!F30</f>
        <v>0</v>
      </c>
      <c r="G30" s="15">
        <f>'VALUES Com Customers'!D37*'Historical Base Charges'!G30</f>
        <v>869357.5</v>
      </c>
      <c r="H30" s="15">
        <f>'VALUES Com Customers'!E37*'Historical Base Charges'!H30</f>
        <v>2499.75</v>
      </c>
      <c r="I30" s="15">
        <f>'VALUES Com Customers'!F37*'Historical Base Charges'!I30</f>
        <v>726133.92</v>
      </c>
      <c r="J30" s="15">
        <f>'VALUES Com Customers'!G37*'Historical Base Charges'!J30</f>
        <v>4222.8</v>
      </c>
      <c r="K30" s="15">
        <f>'VALUES Com Customers'!H37*'Historical Base Charges'!K30</f>
        <v>33125.520000000004</v>
      </c>
      <c r="L30" s="15">
        <f>'VALUES Com Customers'!I37*'Historical Base Charges'!L30</f>
        <v>31798.800000000003</v>
      </c>
      <c r="M30" s="15">
        <f>'VALUES Com Customers'!J37*'Historical Base Charges'!M30</f>
        <v>18396</v>
      </c>
      <c r="N30" s="15">
        <f>'VALUES Com Customers'!N37*'Historical Base Charges'!N30</f>
        <v>62000</v>
      </c>
      <c r="O30" s="15">
        <f>'VALUES Ind Customers'!D37*'Historical Base Charges'!O30</f>
        <v>782.75</v>
      </c>
      <c r="P30" s="15">
        <f>'VALUES Ind Customers'!E37*'Historical Base Charges'!P30</f>
        <v>5911.92</v>
      </c>
      <c r="Q30" s="15">
        <f>'VALUES Ind Customers'!F37*'Historical Base Charges'!Q30</f>
        <v>93.84</v>
      </c>
      <c r="R30" s="15">
        <f>'VALUES Ind Customers'!G37*'Historical Base Charges'!R30</f>
        <v>187.68</v>
      </c>
      <c r="S30" s="15">
        <f>'VALUES Ind Customers'!H37*'Historical Base Charges'!S30</f>
        <v>1839.6000000000001</v>
      </c>
      <c r="T30" s="15">
        <f>'VALUES Ind Customers'!I37*'Historical Base Charges'!T30</f>
        <v>3153.6000000000004</v>
      </c>
      <c r="U30" s="15">
        <f>'VALUES Ind Customers'!J37*'Historical Base Charges'!U30</f>
        <v>800.7</v>
      </c>
      <c r="V30" s="15">
        <f>'VALUES Ind Customers'!K37*'Historical Base Charges'!V30</f>
        <v>63000</v>
      </c>
      <c r="W30" s="15">
        <f>'VALUES Ind Customers'!M37*'Historical Base Charges'!W30</f>
        <v>523.36</v>
      </c>
      <c r="X30" s="15">
        <f>'VALUES Ind Customers'!L37*'Historical Base Charges'!X30</f>
        <v>623.1</v>
      </c>
      <c r="Y30" s="15">
        <f>'VALUES Ind Customers'!O37*'Historical Base Charges'!Y30</f>
        <v>1050.7</v>
      </c>
      <c r="Z30" s="15">
        <f>'VALUES Ind Customers'!P37*'Historical Base Charges'!Z30</f>
        <v>250</v>
      </c>
      <c r="AA30" s="15">
        <f>'VALUES Com Customers'!M37*'Historical Base Charges'!AA30</f>
        <v>1250</v>
      </c>
      <c r="AB30" s="15">
        <f>'VALUES Ind Customers'!Q37*'Historical Base Charges'!AB30</f>
        <v>1250</v>
      </c>
      <c r="AC30" s="15">
        <f>'VALUES Ind Customers'!R37*'Historical Base Charges'!AC30</f>
        <v>165000</v>
      </c>
    </row>
    <row r="31" spans="1:29" x14ac:dyDescent="0.25">
      <c r="A31" s="8">
        <f t="shared" si="0"/>
        <v>6</v>
      </c>
      <c r="B31" s="8">
        <f t="shared" si="1"/>
        <v>2021</v>
      </c>
      <c r="C31" s="22">
        <f>'VALUES Res Customers'!D38*'VALUES Cal Days'!$C35*'Historical Base Charges'!C31</f>
        <v>7402099.2000000002</v>
      </c>
      <c r="D31" s="22">
        <f>'VALUES Res Customers'!E38*'VALUES Cal Days'!$C35*'Historical Base Charges'!D31</f>
        <v>277286.40000000002</v>
      </c>
      <c r="E31" s="22">
        <f>'VALUES Res Customers'!F38*'VALUES Cal Days'!$C35*'Historical Base Charges'!E31</f>
        <v>475180.79999999999</v>
      </c>
      <c r="F31" s="22">
        <f>'VALUES Res Customers'!G38*'VALUES Cal Days'!$C35*'Historical Base Charges'!F31</f>
        <v>0</v>
      </c>
      <c r="G31" s="15">
        <f>'VALUES Com Customers'!D38*'Historical Base Charges'!G31</f>
        <v>871478.5</v>
      </c>
      <c r="H31" s="15">
        <f>'VALUES Com Customers'!E38*'Historical Base Charges'!H31</f>
        <v>2474.5</v>
      </c>
      <c r="I31" s="15">
        <f>'VALUES Com Customers'!F38*'Historical Base Charges'!I31</f>
        <v>726790.8</v>
      </c>
      <c r="J31" s="15">
        <f>'VALUES Com Customers'!G38*'Historical Base Charges'!J31</f>
        <v>4222.8</v>
      </c>
      <c r="K31" s="15">
        <f>'VALUES Com Customers'!H38*'Historical Base Charges'!K31</f>
        <v>33125.520000000004</v>
      </c>
      <c r="L31" s="15">
        <f>'VALUES Com Customers'!I38*'Historical Base Charges'!L31</f>
        <v>31798.800000000003</v>
      </c>
      <c r="M31" s="15">
        <f>'VALUES Com Customers'!J38*'Historical Base Charges'!M31</f>
        <v>18396</v>
      </c>
      <c r="N31" s="15">
        <f>'VALUES Com Customers'!N38*'Historical Base Charges'!N31</f>
        <v>62000</v>
      </c>
      <c r="O31" s="15">
        <f>'VALUES Ind Customers'!D38*'Historical Base Charges'!O31</f>
        <v>782.75</v>
      </c>
      <c r="P31" s="15">
        <f>'VALUES Ind Customers'!E38*'Historical Base Charges'!P31</f>
        <v>5911.92</v>
      </c>
      <c r="Q31" s="15">
        <f>'VALUES Ind Customers'!F38*'Historical Base Charges'!Q31</f>
        <v>93.84</v>
      </c>
      <c r="R31" s="15">
        <f>'VALUES Ind Customers'!G38*'Historical Base Charges'!R31</f>
        <v>187.68</v>
      </c>
      <c r="S31" s="15">
        <f>'VALUES Ind Customers'!H38*'Historical Base Charges'!S31</f>
        <v>1839.6000000000001</v>
      </c>
      <c r="T31" s="15">
        <f>'VALUES Ind Customers'!I38*'Historical Base Charges'!T31</f>
        <v>3153.6000000000004</v>
      </c>
      <c r="U31" s="15">
        <f>'VALUES Ind Customers'!J38*'Historical Base Charges'!U31</f>
        <v>800.7</v>
      </c>
      <c r="V31" s="15">
        <f>'VALUES Ind Customers'!K38*'Historical Base Charges'!V31</f>
        <v>63000</v>
      </c>
      <c r="W31" s="15">
        <f>'VALUES Ind Customers'!M38*'Historical Base Charges'!W31</f>
        <v>523.36</v>
      </c>
      <c r="X31" s="15">
        <f>'VALUES Ind Customers'!L38*'Historical Base Charges'!X31</f>
        <v>623.1</v>
      </c>
      <c r="Y31" s="15">
        <f>'VALUES Ind Customers'!O38*'Historical Base Charges'!Y31</f>
        <v>1050.7</v>
      </c>
      <c r="Z31" s="15">
        <f>'VALUES Ind Customers'!P38*'Historical Base Charges'!Z31</f>
        <v>250</v>
      </c>
      <c r="AA31" s="15">
        <f>'VALUES Com Customers'!M38*'Historical Base Charges'!AA31</f>
        <v>1250</v>
      </c>
      <c r="AB31" s="15">
        <f>'VALUES Ind Customers'!Q38*'Historical Base Charges'!AB31</f>
        <v>1250</v>
      </c>
      <c r="AC31" s="15">
        <f>'VALUES Ind Customers'!R38*'Historical Base Charges'!AC31</f>
        <v>165000</v>
      </c>
    </row>
    <row r="32" spans="1:29" x14ac:dyDescent="0.25">
      <c r="A32" s="8">
        <f t="shared" si="0"/>
        <v>7</v>
      </c>
      <c r="B32" s="8">
        <f t="shared" si="1"/>
        <v>2021</v>
      </c>
      <c r="C32" s="22">
        <f>'VALUES Res Customers'!D39*'VALUES Cal Days'!$C36*'Historical Base Charges'!C32</f>
        <v>7659668.4800000004</v>
      </c>
      <c r="D32" s="22">
        <f>'VALUES Res Customers'!E39*'VALUES Cal Days'!$C36*'Historical Base Charges'!D32</f>
        <v>284227.84000000003</v>
      </c>
      <c r="E32" s="22">
        <f>'VALUES Res Customers'!F39*'VALUES Cal Days'!$C36*'Historical Base Charges'!E32</f>
        <v>493658.88</v>
      </c>
      <c r="F32" s="22">
        <f>'VALUES Res Customers'!G39*'VALUES Cal Days'!$C36*'Historical Base Charges'!F32</f>
        <v>0</v>
      </c>
      <c r="G32" s="15">
        <f>'VALUES Com Customers'!D39*'Historical Base Charges'!G32</f>
        <v>872943</v>
      </c>
      <c r="H32" s="15">
        <f>'VALUES Com Customers'!E39*'Historical Base Charges'!H32</f>
        <v>2474.5</v>
      </c>
      <c r="I32" s="15">
        <f>'VALUES Com Customers'!F39*'Historical Base Charges'!I32</f>
        <v>727213.08000000007</v>
      </c>
      <c r="J32" s="15">
        <f>'VALUES Com Customers'!G39*'Historical Base Charges'!J32</f>
        <v>4222.8</v>
      </c>
      <c r="K32" s="15">
        <f>'VALUES Com Customers'!H39*'Historical Base Charges'!K32</f>
        <v>33125.520000000004</v>
      </c>
      <c r="L32" s="15">
        <f>'VALUES Com Customers'!I39*'Historical Base Charges'!L32</f>
        <v>31798.800000000003</v>
      </c>
      <c r="M32" s="15">
        <f>'VALUES Com Customers'!J39*'Historical Base Charges'!M32</f>
        <v>18396</v>
      </c>
      <c r="N32" s="15">
        <f>'VALUES Com Customers'!N39*'Historical Base Charges'!N32</f>
        <v>62000</v>
      </c>
      <c r="O32" s="15">
        <f>'VALUES Ind Customers'!D39*'Historical Base Charges'!O32</f>
        <v>782.75</v>
      </c>
      <c r="P32" s="15">
        <f>'VALUES Ind Customers'!E39*'Historical Base Charges'!P32</f>
        <v>5911.92</v>
      </c>
      <c r="Q32" s="15">
        <f>'VALUES Ind Customers'!F39*'Historical Base Charges'!Q32</f>
        <v>93.84</v>
      </c>
      <c r="R32" s="15">
        <f>'VALUES Ind Customers'!G39*'Historical Base Charges'!R32</f>
        <v>187.68</v>
      </c>
      <c r="S32" s="15">
        <f>'VALUES Ind Customers'!H39*'Historical Base Charges'!S32</f>
        <v>1839.6000000000001</v>
      </c>
      <c r="T32" s="15">
        <f>'VALUES Ind Customers'!I39*'Historical Base Charges'!T32</f>
        <v>3153.6000000000004</v>
      </c>
      <c r="U32" s="15">
        <f>'VALUES Ind Customers'!J39*'Historical Base Charges'!U32</f>
        <v>800.7</v>
      </c>
      <c r="V32" s="15">
        <f>'VALUES Ind Customers'!K39*'Historical Base Charges'!V32</f>
        <v>63000</v>
      </c>
      <c r="W32" s="15">
        <f>'VALUES Ind Customers'!M39*'Historical Base Charges'!W32</f>
        <v>523.36</v>
      </c>
      <c r="X32" s="15">
        <f>'VALUES Ind Customers'!L39*'Historical Base Charges'!X32</f>
        <v>623.1</v>
      </c>
      <c r="Y32" s="15">
        <f>'VALUES Ind Customers'!O39*'Historical Base Charges'!Y32</f>
        <v>1050.7</v>
      </c>
      <c r="Z32" s="15">
        <f>'VALUES Ind Customers'!P39*'Historical Base Charges'!Z32</f>
        <v>250</v>
      </c>
      <c r="AA32" s="15">
        <f>'VALUES Com Customers'!M39*'Historical Base Charges'!AA32</f>
        <v>1250</v>
      </c>
      <c r="AB32" s="15">
        <f>'VALUES Ind Customers'!Q39*'Historical Base Charges'!AB32</f>
        <v>1250</v>
      </c>
      <c r="AC32" s="15">
        <f>'VALUES Ind Customers'!R39*'Historical Base Charges'!AC32</f>
        <v>165000</v>
      </c>
    </row>
    <row r="33" spans="1:29" x14ac:dyDescent="0.25">
      <c r="A33" s="8">
        <f t="shared" si="0"/>
        <v>8</v>
      </c>
      <c r="B33" s="8">
        <f t="shared" si="1"/>
        <v>2021</v>
      </c>
      <c r="C33" s="22">
        <f>'VALUES Res Customers'!D40*'VALUES Cal Days'!$C37*'Historical Base Charges'!C33</f>
        <v>7665957.7599999998</v>
      </c>
      <c r="D33" s="22">
        <f>'VALUES Res Customers'!E40*'VALUES Cal Days'!$C37*'Historical Base Charges'!D33</f>
        <v>281946.23999999999</v>
      </c>
      <c r="E33" s="22">
        <f>'VALUES Res Customers'!F40*'VALUES Cal Days'!$C37*'Historical Base Charges'!E33</f>
        <v>496297.60000000003</v>
      </c>
      <c r="F33" s="22">
        <f>'VALUES Res Customers'!G40*'VALUES Cal Days'!$C37*'Historical Base Charges'!F33</f>
        <v>0</v>
      </c>
      <c r="G33" s="15">
        <f>'VALUES Com Customers'!D40*'Historical Base Charges'!G33</f>
        <v>873826.75</v>
      </c>
      <c r="H33" s="15">
        <f>'VALUES Com Customers'!E40*'Historical Base Charges'!H33</f>
        <v>2474.5</v>
      </c>
      <c r="I33" s="15">
        <f>'VALUES Com Customers'!F40*'Historical Base Charges'!I33</f>
        <v>727447.68</v>
      </c>
      <c r="J33" s="15">
        <f>'VALUES Com Customers'!G40*'Historical Base Charges'!J33</f>
        <v>4222.8</v>
      </c>
      <c r="K33" s="15">
        <f>'VALUES Com Customers'!H40*'Historical Base Charges'!K33</f>
        <v>33125.520000000004</v>
      </c>
      <c r="L33" s="15">
        <f>'VALUES Com Customers'!I40*'Historical Base Charges'!L33</f>
        <v>31798.800000000003</v>
      </c>
      <c r="M33" s="15">
        <f>'VALUES Com Customers'!J40*'Historical Base Charges'!M33</f>
        <v>18396</v>
      </c>
      <c r="N33" s="15">
        <f>'VALUES Com Customers'!N40*'Historical Base Charges'!N33</f>
        <v>62000</v>
      </c>
      <c r="O33" s="15">
        <f>'VALUES Ind Customers'!D40*'Historical Base Charges'!O33</f>
        <v>782.75</v>
      </c>
      <c r="P33" s="15">
        <f>'VALUES Ind Customers'!E40*'Historical Base Charges'!P33</f>
        <v>5911.92</v>
      </c>
      <c r="Q33" s="15">
        <f>'VALUES Ind Customers'!F40*'Historical Base Charges'!Q33</f>
        <v>93.84</v>
      </c>
      <c r="R33" s="15">
        <f>'VALUES Ind Customers'!G40*'Historical Base Charges'!R33</f>
        <v>187.68</v>
      </c>
      <c r="S33" s="15">
        <f>'VALUES Ind Customers'!H40*'Historical Base Charges'!S33</f>
        <v>1839.6000000000001</v>
      </c>
      <c r="T33" s="15">
        <f>'VALUES Ind Customers'!I40*'Historical Base Charges'!T33</f>
        <v>3153.6000000000004</v>
      </c>
      <c r="U33" s="15">
        <f>'VALUES Ind Customers'!J40*'Historical Base Charges'!U33</f>
        <v>800.7</v>
      </c>
      <c r="V33" s="15">
        <f>'VALUES Ind Customers'!K40*'Historical Base Charges'!V33</f>
        <v>63000</v>
      </c>
      <c r="W33" s="15">
        <f>'VALUES Ind Customers'!M40*'Historical Base Charges'!W33</f>
        <v>523.36</v>
      </c>
      <c r="X33" s="15">
        <f>'VALUES Ind Customers'!L40*'Historical Base Charges'!X33</f>
        <v>623.1</v>
      </c>
      <c r="Y33" s="15">
        <f>'VALUES Ind Customers'!O40*'Historical Base Charges'!Y33</f>
        <v>1050.7</v>
      </c>
      <c r="Z33" s="15">
        <f>'VALUES Ind Customers'!P40*'Historical Base Charges'!Z33</f>
        <v>250</v>
      </c>
      <c r="AA33" s="15">
        <f>'VALUES Com Customers'!M40*'Historical Base Charges'!AA33</f>
        <v>1250</v>
      </c>
      <c r="AB33" s="15">
        <f>'VALUES Ind Customers'!Q40*'Historical Base Charges'!AB33</f>
        <v>1250</v>
      </c>
      <c r="AC33" s="15">
        <f>'VALUES Ind Customers'!R40*'Historical Base Charges'!AC33</f>
        <v>165000</v>
      </c>
    </row>
    <row r="34" spans="1:29" x14ac:dyDescent="0.25">
      <c r="A34" s="8">
        <f t="shared" si="0"/>
        <v>9</v>
      </c>
      <c r="B34" s="8">
        <f t="shared" si="1"/>
        <v>2021</v>
      </c>
      <c r="C34" s="22">
        <f>'VALUES Res Customers'!D41*'VALUES Cal Days'!$C38*'Historical Base Charges'!C34</f>
        <v>7418112</v>
      </c>
      <c r="D34" s="22">
        <f>'VALUES Res Customers'!E41*'VALUES Cal Days'!$C38*'Historical Base Charges'!D34</f>
        <v>270681.59999999998</v>
      </c>
      <c r="E34" s="22">
        <f>'VALUES Res Customers'!F41*'VALUES Cal Days'!$C38*'Historical Base Charges'!E34</f>
        <v>482841.60000000003</v>
      </c>
      <c r="F34" s="22">
        <f>'VALUES Res Customers'!G41*'VALUES Cal Days'!$C38*'Historical Base Charges'!F34</f>
        <v>0</v>
      </c>
      <c r="G34" s="15">
        <f>'VALUES Com Customers'!D41*'Historical Base Charges'!G34</f>
        <v>873801.5</v>
      </c>
      <c r="H34" s="15">
        <f>'VALUES Com Customers'!E41*'Historical Base Charges'!H34</f>
        <v>2474.5</v>
      </c>
      <c r="I34" s="15">
        <f>'VALUES Com Customers'!F41*'Historical Base Charges'!I34</f>
        <v>727447.68</v>
      </c>
      <c r="J34" s="15">
        <f>'VALUES Com Customers'!G41*'Historical Base Charges'!J34</f>
        <v>4222.8</v>
      </c>
      <c r="K34" s="15">
        <f>'VALUES Com Customers'!H41*'Historical Base Charges'!K34</f>
        <v>33125.520000000004</v>
      </c>
      <c r="L34" s="15">
        <f>'VALUES Com Customers'!I41*'Historical Base Charges'!L34</f>
        <v>31798.800000000003</v>
      </c>
      <c r="M34" s="15">
        <f>'VALUES Com Customers'!J41*'Historical Base Charges'!M34</f>
        <v>18396</v>
      </c>
      <c r="N34" s="15">
        <f>'VALUES Com Customers'!N41*'Historical Base Charges'!N34</f>
        <v>62000</v>
      </c>
      <c r="O34" s="15">
        <f>'VALUES Ind Customers'!D41*'Historical Base Charges'!O34</f>
        <v>782.75</v>
      </c>
      <c r="P34" s="15">
        <f>'VALUES Ind Customers'!E41*'Historical Base Charges'!P34</f>
        <v>5911.92</v>
      </c>
      <c r="Q34" s="15">
        <f>'VALUES Ind Customers'!F41*'Historical Base Charges'!Q34</f>
        <v>93.84</v>
      </c>
      <c r="R34" s="15">
        <f>'VALUES Ind Customers'!G41*'Historical Base Charges'!R34</f>
        <v>187.68</v>
      </c>
      <c r="S34" s="15">
        <f>'VALUES Ind Customers'!H41*'Historical Base Charges'!S34</f>
        <v>1839.6000000000001</v>
      </c>
      <c r="T34" s="15">
        <f>'VALUES Ind Customers'!I41*'Historical Base Charges'!T34</f>
        <v>3153.6000000000004</v>
      </c>
      <c r="U34" s="15">
        <f>'VALUES Ind Customers'!J41*'Historical Base Charges'!U34</f>
        <v>800.7</v>
      </c>
      <c r="V34" s="15">
        <f>'VALUES Ind Customers'!K41*'Historical Base Charges'!V34</f>
        <v>63000</v>
      </c>
      <c r="W34" s="15">
        <f>'VALUES Ind Customers'!M41*'Historical Base Charges'!W34</f>
        <v>523.36</v>
      </c>
      <c r="X34" s="15">
        <f>'VALUES Ind Customers'!L41*'Historical Base Charges'!X34</f>
        <v>623.1</v>
      </c>
      <c r="Y34" s="15">
        <f>'VALUES Ind Customers'!O41*'Historical Base Charges'!Y34</f>
        <v>1050.7</v>
      </c>
      <c r="Z34" s="15">
        <f>'VALUES Ind Customers'!P41*'Historical Base Charges'!Z34</f>
        <v>250</v>
      </c>
      <c r="AA34" s="15">
        <f>'VALUES Com Customers'!M41*'Historical Base Charges'!AA34</f>
        <v>1250</v>
      </c>
      <c r="AB34" s="15">
        <f>'VALUES Ind Customers'!Q41*'Historical Base Charges'!AB34</f>
        <v>1250</v>
      </c>
      <c r="AC34" s="15">
        <f>'VALUES Ind Customers'!R41*'Historical Base Charges'!AC34</f>
        <v>165000</v>
      </c>
    </row>
    <row r="35" spans="1:29" x14ac:dyDescent="0.25">
      <c r="A35" s="8">
        <f t="shared" si="0"/>
        <v>10</v>
      </c>
      <c r="B35" s="8">
        <f t="shared" si="1"/>
        <v>2021</v>
      </c>
      <c r="C35" s="22">
        <f>'VALUES Res Customers'!D42*'VALUES Cal Days'!$C39*'Historical Base Charges'!C35</f>
        <v>7664886.4000000004</v>
      </c>
      <c r="D35" s="22">
        <f>'VALUES Res Customers'!E42*'VALUES Cal Days'!$C39*'Historical Base Charges'!D35</f>
        <v>277462.40000000002</v>
      </c>
      <c r="E35" s="22">
        <f>'VALUES Res Customers'!F42*'VALUES Cal Days'!$C39*'Historical Base Charges'!E35</f>
        <v>501575.04000000004</v>
      </c>
      <c r="F35" s="22">
        <f>'VALUES Res Customers'!G42*'VALUES Cal Days'!$C39*'Historical Base Charges'!F35</f>
        <v>0</v>
      </c>
      <c r="G35" s="15">
        <f>'VALUES Com Customers'!D42*'Historical Base Charges'!G35</f>
        <v>873801.5</v>
      </c>
      <c r="H35" s="15">
        <f>'VALUES Com Customers'!E42*'Historical Base Charges'!H35</f>
        <v>2474.5</v>
      </c>
      <c r="I35" s="15">
        <f>'VALUES Com Customers'!F42*'Historical Base Charges'!I35</f>
        <v>727447.68</v>
      </c>
      <c r="J35" s="15">
        <f>'VALUES Com Customers'!G42*'Historical Base Charges'!J35</f>
        <v>4222.8</v>
      </c>
      <c r="K35" s="15">
        <f>'VALUES Com Customers'!H42*'Historical Base Charges'!K35</f>
        <v>33125.520000000004</v>
      </c>
      <c r="L35" s="15">
        <f>'VALUES Com Customers'!I42*'Historical Base Charges'!L35</f>
        <v>31798.800000000003</v>
      </c>
      <c r="M35" s="15">
        <f>'VALUES Com Customers'!J42*'Historical Base Charges'!M35</f>
        <v>18396</v>
      </c>
      <c r="N35" s="15">
        <f>'VALUES Com Customers'!N42*'Historical Base Charges'!N35</f>
        <v>62000</v>
      </c>
      <c r="O35" s="15">
        <f>'VALUES Ind Customers'!D42*'Historical Base Charges'!O35</f>
        <v>782.75</v>
      </c>
      <c r="P35" s="15">
        <f>'VALUES Ind Customers'!E42*'Historical Base Charges'!P35</f>
        <v>5911.92</v>
      </c>
      <c r="Q35" s="15">
        <f>'VALUES Ind Customers'!F42*'Historical Base Charges'!Q35</f>
        <v>93.84</v>
      </c>
      <c r="R35" s="15">
        <f>'VALUES Ind Customers'!G42*'Historical Base Charges'!R35</f>
        <v>187.68</v>
      </c>
      <c r="S35" s="15">
        <f>'VALUES Ind Customers'!H42*'Historical Base Charges'!S35</f>
        <v>1839.6000000000001</v>
      </c>
      <c r="T35" s="15">
        <f>'VALUES Ind Customers'!I42*'Historical Base Charges'!T35</f>
        <v>3153.6000000000004</v>
      </c>
      <c r="U35" s="15">
        <f>'VALUES Ind Customers'!J42*'Historical Base Charges'!U35</f>
        <v>800.7</v>
      </c>
      <c r="V35" s="15">
        <f>'VALUES Ind Customers'!K42*'Historical Base Charges'!V35</f>
        <v>63000</v>
      </c>
      <c r="W35" s="15">
        <f>'VALUES Ind Customers'!M42*'Historical Base Charges'!W35</f>
        <v>523.36</v>
      </c>
      <c r="X35" s="15">
        <f>'VALUES Ind Customers'!L42*'Historical Base Charges'!X35</f>
        <v>623.1</v>
      </c>
      <c r="Y35" s="15">
        <f>'VALUES Ind Customers'!O42*'Historical Base Charges'!Y35</f>
        <v>1050.7</v>
      </c>
      <c r="Z35" s="15">
        <f>'VALUES Ind Customers'!P42*'Historical Base Charges'!Z35</f>
        <v>250</v>
      </c>
      <c r="AA35" s="15">
        <f>'VALUES Com Customers'!M42*'Historical Base Charges'!AA35</f>
        <v>1250</v>
      </c>
      <c r="AB35" s="15">
        <f>'VALUES Ind Customers'!Q42*'Historical Base Charges'!AB35</f>
        <v>1250</v>
      </c>
      <c r="AC35" s="15">
        <f>'VALUES Ind Customers'!R42*'Historical Base Charges'!AC35</f>
        <v>165000</v>
      </c>
    </row>
    <row r="36" spans="1:29" x14ac:dyDescent="0.25">
      <c r="A36" s="8">
        <f t="shared" si="0"/>
        <v>11</v>
      </c>
      <c r="B36" s="8">
        <f t="shared" si="1"/>
        <v>2021</v>
      </c>
      <c r="C36" s="22">
        <f>'VALUES Res Customers'!D43*'VALUES Cal Days'!$C40*'Historical Base Charges'!C36</f>
        <v>7420665.6000000006</v>
      </c>
      <c r="D36" s="22">
        <f>'VALUES Res Customers'!E43*'VALUES Cal Days'!$C40*'Historical Base Charges'!D36</f>
        <v>266361.59999999998</v>
      </c>
      <c r="E36" s="22">
        <f>'VALUES Res Customers'!F43*'VALUES Cal Days'!$C40*'Historical Base Charges'!E36</f>
        <v>487948.79999999999</v>
      </c>
      <c r="F36" s="22">
        <f>'VALUES Res Customers'!G43*'VALUES Cal Days'!$C40*'Historical Base Charges'!F36</f>
        <v>0</v>
      </c>
      <c r="G36" s="15">
        <f>'VALUES Com Customers'!D43*'Historical Base Charges'!G36</f>
        <v>874281.25</v>
      </c>
      <c r="H36" s="15">
        <f>'VALUES Com Customers'!E43*'Historical Base Charges'!H36</f>
        <v>2474.5</v>
      </c>
      <c r="I36" s="15">
        <f>'VALUES Com Customers'!F43*'Historical Base Charges'!I36</f>
        <v>727588.44000000006</v>
      </c>
      <c r="J36" s="15">
        <f>'VALUES Com Customers'!G43*'Historical Base Charges'!J36</f>
        <v>4222.8</v>
      </c>
      <c r="K36" s="15">
        <f>'VALUES Com Customers'!H43*'Historical Base Charges'!K36</f>
        <v>33125.520000000004</v>
      </c>
      <c r="L36" s="15">
        <f>'VALUES Com Customers'!I43*'Historical Base Charges'!L36</f>
        <v>31798.800000000003</v>
      </c>
      <c r="M36" s="15">
        <f>'VALUES Com Customers'!J43*'Historical Base Charges'!M36</f>
        <v>18396</v>
      </c>
      <c r="N36" s="15">
        <f>'VALUES Com Customers'!N43*'Historical Base Charges'!N36</f>
        <v>62000</v>
      </c>
      <c r="O36" s="15">
        <f>'VALUES Ind Customers'!D43*'Historical Base Charges'!O36</f>
        <v>782.75</v>
      </c>
      <c r="P36" s="15">
        <f>'VALUES Ind Customers'!E43*'Historical Base Charges'!P36</f>
        <v>5911.92</v>
      </c>
      <c r="Q36" s="15">
        <f>'VALUES Ind Customers'!F43*'Historical Base Charges'!Q36</f>
        <v>93.84</v>
      </c>
      <c r="R36" s="15">
        <f>'VALUES Ind Customers'!G43*'Historical Base Charges'!R36</f>
        <v>187.68</v>
      </c>
      <c r="S36" s="15">
        <f>'VALUES Ind Customers'!H43*'Historical Base Charges'!S36</f>
        <v>1839.6000000000001</v>
      </c>
      <c r="T36" s="15">
        <f>'VALUES Ind Customers'!I43*'Historical Base Charges'!T36</f>
        <v>3153.6000000000004</v>
      </c>
      <c r="U36" s="15">
        <f>'VALUES Ind Customers'!J43*'Historical Base Charges'!U36</f>
        <v>800.7</v>
      </c>
      <c r="V36" s="15">
        <f>'VALUES Ind Customers'!K43*'Historical Base Charges'!V36</f>
        <v>63000</v>
      </c>
      <c r="W36" s="15">
        <f>'VALUES Ind Customers'!M43*'Historical Base Charges'!W36</f>
        <v>523.36</v>
      </c>
      <c r="X36" s="15">
        <f>'VALUES Ind Customers'!L43*'Historical Base Charges'!X36</f>
        <v>623.1</v>
      </c>
      <c r="Y36" s="15">
        <f>'VALUES Ind Customers'!O43*'Historical Base Charges'!Y36</f>
        <v>1050.7</v>
      </c>
      <c r="Z36" s="15">
        <f>'VALUES Ind Customers'!P43*'Historical Base Charges'!Z36</f>
        <v>250</v>
      </c>
      <c r="AA36" s="15">
        <f>'VALUES Com Customers'!M43*'Historical Base Charges'!AA36</f>
        <v>1250</v>
      </c>
      <c r="AB36" s="15">
        <f>'VALUES Ind Customers'!Q43*'Historical Base Charges'!AB36</f>
        <v>1250</v>
      </c>
      <c r="AC36" s="15">
        <f>'VALUES Ind Customers'!R43*'Historical Base Charges'!AC36</f>
        <v>165000</v>
      </c>
    </row>
    <row r="37" spans="1:29" x14ac:dyDescent="0.25">
      <c r="A37" s="8">
        <f t="shared" si="0"/>
        <v>12</v>
      </c>
      <c r="B37" s="8">
        <f t="shared" si="1"/>
        <v>2021</v>
      </c>
      <c r="C37" s="22">
        <f>'VALUES Res Customers'!D44*'VALUES Cal Days'!$C41*'Historical Base Charges'!C37</f>
        <v>7674310.4000000004</v>
      </c>
      <c r="D37" s="22">
        <f>'VALUES Res Customers'!E44*'VALUES Cal Days'!$C41*'Historical Base Charges'!D37</f>
        <v>273038.08000000002</v>
      </c>
      <c r="E37" s="22">
        <f>'VALUES Res Customers'!F44*'VALUES Cal Days'!$C41*'Historical Base Charges'!E37</f>
        <v>506852.48000000004</v>
      </c>
      <c r="F37" s="22">
        <f>'VALUES Res Customers'!G44*'VALUES Cal Days'!$C41*'Historical Base Charges'!F37</f>
        <v>0</v>
      </c>
      <c r="G37" s="15">
        <f>'VALUES Com Customers'!D44*'Historical Base Charges'!G37</f>
        <v>875190.25</v>
      </c>
      <c r="H37" s="15">
        <f>'VALUES Com Customers'!E44*'Historical Base Charges'!H37</f>
        <v>2474.5</v>
      </c>
      <c r="I37" s="15">
        <f>'VALUES Com Customers'!F44*'Historical Base Charges'!I37</f>
        <v>727823.04</v>
      </c>
      <c r="J37" s="15">
        <f>'VALUES Com Customers'!G44*'Historical Base Charges'!J37</f>
        <v>4222.8</v>
      </c>
      <c r="K37" s="15">
        <f>'VALUES Com Customers'!H44*'Historical Base Charges'!K37</f>
        <v>33125.520000000004</v>
      </c>
      <c r="L37" s="15">
        <f>'VALUES Com Customers'!I44*'Historical Base Charges'!L37</f>
        <v>31798.800000000003</v>
      </c>
      <c r="M37" s="15">
        <f>'VALUES Com Customers'!J44*'Historical Base Charges'!M37</f>
        <v>18396</v>
      </c>
      <c r="N37" s="15">
        <f>'VALUES Com Customers'!N44*'Historical Base Charges'!N37</f>
        <v>62000</v>
      </c>
      <c r="O37" s="15">
        <f>'VALUES Ind Customers'!D44*'Historical Base Charges'!O37</f>
        <v>782.75</v>
      </c>
      <c r="P37" s="15">
        <f>'VALUES Ind Customers'!E44*'Historical Base Charges'!P37</f>
        <v>5911.92</v>
      </c>
      <c r="Q37" s="15">
        <f>'VALUES Ind Customers'!F44*'Historical Base Charges'!Q37</f>
        <v>93.84</v>
      </c>
      <c r="R37" s="15">
        <f>'VALUES Ind Customers'!G44*'Historical Base Charges'!R37</f>
        <v>187.68</v>
      </c>
      <c r="S37" s="15">
        <f>'VALUES Ind Customers'!H44*'Historical Base Charges'!S37</f>
        <v>1839.6000000000001</v>
      </c>
      <c r="T37" s="15">
        <f>'VALUES Ind Customers'!I44*'Historical Base Charges'!T37</f>
        <v>3153.6000000000004</v>
      </c>
      <c r="U37" s="15">
        <f>'VALUES Ind Customers'!J44*'Historical Base Charges'!U37</f>
        <v>800.7</v>
      </c>
      <c r="V37" s="15">
        <f>'VALUES Ind Customers'!K44*'Historical Base Charges'!V37</f>
        <v>63000</v>
      </c>
      <c r="W37" s="15">
        <f>'VALUES Ind Customers'!M44*'Historical Base Charges'!W37</f>
        <v>523.36</v>
      </c>
      <c r="X37" s="15">
        <f>'VALUES Ind Customers'!L44*'Historical Base Charges'!X37</f>
        <v>623.1</v>
      </c>
      <c r="Y37" s="15">
        <f>'VALUES Ind Customers'!O44*'Historical Base Charges'!Y37</f>
        <v>1050.7</v>
      </c>
      <c r="Z37" s="15">
        <f>'VALUES Ind Customers'!P44*'Historical Base Charges'!Z37</f>
        <v>250</v>
      </c>
      <c r="AA37" s="15">
        <f>'VALUES Com Customers'!M44*'Historical Base Charges'!AA37</f>
        <v>1250</v>
      </c>
      <c r="AB37" s="15">
        <f>'VALUES Ind Customers'!Q44*'Historical Base Charges'!AB37</f>
        <v>1250</v>
      </c>
      <c r="AC37" s="15">
        <f>'VALUES Ind Customers'!R44*'Historical Base Charges'!AC37</f>
        <v>165000</v>
      </c>
    </row>
    <row r="38" spans="1:29" x14ac:dyDescent="0.25">
      <c r="A38" s="8">
        <f t="shared" si="0"/>
        <v>1</v>
      </c>
      <c r="B38" s="8">
        <f t="shared" si="1"/>
        <v>2022</v>
      </c>
      <c r="C38" s="22">
        <f>'VALUES Res Customers'!D45*'VALUES Cal Days'!$C42*'Historical Base Charges'!C38</f>
        <v>7686472.3200000003</v>
      </c>
      <c r="D38" s="22">
        <f>'VALUES Res Customers'!E45*'VALUES Cal Days'!$C42*'Historical Base Charges'!D38</f>
        <v>270855.67999999999</v>
      </c>
      <c r="E38" s="22">
        <f>'VALUES Res Customers'!F45*'VALUES Cal Days'!$C42*'Historical Base Charges'!E38</f>
        <v>509491.20000000001</v>
      </c>
      <c r="F38" s="22">
        <f>'VALUES Res Customers'!G45*'VALUES Cal Days'!$C42*'Historical Base Charges'!F38</f>
        <v>0</v>
      </c>
      <c r="G38" s="15">
        <f>'VALUES Com Customers'!D45*'Historical Base Charges'!G38</f>
        <v>876882</v>
      </c>
      <c r="H38" s="15">
        <f>'VALUES Com Customers'!E45*'Historical Base Charges'!H38</f>
        <v>2474.5</v>
      </c>
      <c r="I38" s="15">
        <f>'VALUES Com Customers'!F45*'Historical Base Charges'!I38</f>
        <v>728292.24</v>
      </c>
      <c r="J38" s="15">
        <f>'VALUES Com Customers'!G45*'Historical Base Charges'!J38</f>
        <v>4222.8</v>
      </c>
      <c r="K38" s="15">
        <f>'VALUES Com Customers'!H45*'Historical Base Charges'!K38</f>
        <v>33125.520000000004</v>
      </c>
      <c r="L38" s="15">
        <f>'VALUES Com Customers'!I45*'Historical Base Charges'!L38</f>
        <v>31798.800000000003</v>
      </c>
      <c r="M38" s="15">
        <f>'VALUES Com Customers'!J45*'Historical Base Charges'!M38</f>
        <v>18396</v>
      </c>
      <c r="N38" s="15">
        <f>'VALUES Com Customers'!N45*'Historical Base Charges'!N38</f>
        <v>62000</v>
      </c>
      <c r="O38" s="15">
        <f>'VALUES Ind Customers'!D45*'Historical Base Charges'!O38</f>
        <v>782.75</v>
      </c>
      <c r="P38" s="15">
        <f>'VALUES Ind Customers'!E45*'Historical Base Charges'!P38</f>
        <v>5911.92</v>
      </c>
      <c r="Q38" s="15">
        <f>'VALUES Ind Customers'!F45*'Historical Base Charges'!Q38</f>
        <v>93.84</v>
      </c>
      <c r="R38" s="15">
        <f>'VALUES Ind Customers'!G45*'Historical Base Charges'!R38</f>
        <v>187.68</v>
      </c>
      <c r="S38" s="15">
        <f>'VALUES Ind Customers'!H45*'Historical Base Charges'!S38</f>
        <v>1839.6000000000001</v>
      </c>
      <c r="T38" s="15">
        <f>'VALUES Ind Customers'!I45*'Historical Base Charges'!T38</f>
        <v>3153.6000000000004</v>
      </c>
      <c r="U38" s="15">
        <f>'VALUES Ind Customers'!J45*'Historical Base Charges'!U38</f>
        <v>800.7</v>
      </c>
      <c r="V38" s="15">
        <f>'VALUES Ind Customers'!K45*'Historical Base Charges'!V38</f>
        <v>63000</v>
      </c>
      <c r="W38" s="15">
        <f>'VALUES Ind Customers'!M45*'Historical Base Charges'!W38</f>
        <v>523.36</v>
      </c>
      <c r="X38" s="15">
        <f>'VALUES Ind Customers'!L45*'Historical Base Charges'!X38</f>
        <v>623.1</v>
      </c>
      <c r="Y38" s="15">
        <f>'VALUES Ind Customers'!O45*'Historical Base Charges'!Y38</f>
        <v>1050.7</v>
      </c>
      <c r="Z38" s="15">
        <f>'VALUES Ind Customers'!P45*'Historical Base Charges'!Z38</f>
        <v>250</v>
      </c>
      <c r="AA38" s="15">
        <f>'VALUES Com Customers'!M45*'Historical Base Charges'!AA38</f>
        <v>1250</v>
      </c>
      <c r="AB38" s="15">
        <f>'VALUES Ind Customers'!Q45*'Historical Base Charges'!AB38</f>
        <v>1250</v>
      </c>
      <c r="AC38" s="15">
        <f>'VALUES Ind Customers'!R45*'Historical Base Charges'!AC38</f>
        <v>165000</v>
      </c>
    </row>
    <row r="39" spans="1:29" x14ac:dyDescent="0.25">
      <c r="A39" s="8">
        <f t="shared" si="0"/>
        <v>2</v>
      </c>
      <c r="B39" s="8">
        <f t="shared" si="1"/>
        <v>2022</v>
      </c>
      <c r="C39" s="22">
        <f>'VALUES Res Customers'!D46*'VALUES Cal Days'!$C43*'Historical Base Charges'!C39</f>
        <v>6953228.7999999998</v>
      </c>
      <c r="D39" s="22">
        <f>'VALUES Res Customers'!E46*'VALUES Cal Days'!$C43*'Historical Base Charges'!D39</f>
        <v>242690.56</v>
      </c>
      <c r="E39" s="22">
        <f>'VALUES Res Customers'!F46*'VALUES Cal Days'!$C43*'Historical Base Charges'!E39</f>
        <v>462568.96000000002</v>
      </c>
      <c r="F39" s="22">
        <f>'VALUES Res Customers'!G46*'VALUES Cal Days'!$C43*'Historical Base Charges'!F39</f>
        <v>0</v>
      </c>
      <c r="G39" s="15">
        <f>'VALUES Com Customers'!D46*'Historical Base Charges'!G39</f>
        <v>878498</v>
      </c>
      <c r="H39" s="15">
        <f>'VALUES Com Customers'!E46*'Historical Base Charges'!H39</f>
        <v>2449.25</v>
      </c>
      <c r="I39" s="15">
        <f>'VALUES Com Customers'!F46*'Historical Base Charges'!I39</f>
        <v>728761.44000000006</v>
      </c>
      <c r="J39" s="15">
        <f>'VALUES Com Customers'!G46*'Historical Base Charges'!J39</f>
        <v>4222.8</v>
      </c>
      <c r="K39" s="15">
        <f>'VALUES Com Customers'!H46*'Historical Base Charges'!K39</f>
        <v>33125.520000000004</v>
      </c>
      <c r="L39" s="15">
        <f>'VALUES Com Customers'!I46*'Historical Base Charges'!L39</f>
        <v>31798.800000000003</v>
      </c>
      <c r="M39" s="15">
        <f>'VALUES Com Customers'!J46*'Historical Base Charges'!M39</f>
        <v>18396</v>
      </c>
      <c r="N39" s="15">
        <f>'VALUES Com Customers'!N46*'Historical Base Charges'!N39</f>
        <v>62000</v>
      </c>
      <c r="O39" s="15">
        <f>'VALUES Ind Customers'!D46*'Historical Base Charges'!O39</f>
        <v>782.75</v>
      </c>
      <c r="P39" s="15">
        <f>'VALUES Ind Customers'!E46*'Historical Base Charges'!P39</f>
        <v>5911.92</v>
      </c>
      <c r="Q39" s="15">
        <f>'VALUES Ind Customers'!F46*'Historical Base Charges'!Q39</f>
        <v>93.84</v>
      </c>
      <c r="R39" s="15">
        <f>'VALUES Ind Customers'!G46*'Historical Base Charges'!R39</f>
        <v>187.68</v>
      </c>
      <c r="S39" s="15">
        <f>'VALUES Ind Customers'!H46*'Historical Base Charges'!S39</f>
        <v>1839.6000000000001</v>
      </c>
      <c r="T39" s="15">
        <f>'VALUES Ind Customers'!I46*'Historical Base Charges'!T39</f>
        <v>3153.6000000000004</v>
      </c>
      <c r="U39" s="15">
        <f>'VALUES Ind Customers'!J46*'Historical Base Charges'!U39</f>
        <v>800.7</v>
      </c>
      <c r="V39" s="15">
        <f>'VALUES Ind Customers'!K46*'Historical Base Charges'!V39</f>
        <v>63000</v>
      </c>
      <c r="W39" s="15">
        <f>'VALUES Ind Customers'!M46*'Historical Base Charges'!W39</f>
        <v>523.36</v>
      </c>
      <c r="X39" s="15">
        <f>'VALUES Ind Customers'!L46*'Historical Base Charges'!X39</f>
        <v>623.1</v>
      </c>
      <c r="Y39" s="15">
        <f>'VALUES Ind Customers'!O46*'Historical Base Charges'!Y39</f>
        <v>1050.7</v>
      </c>
      <c r="Z39" s="15">
        <f>'VALUES Ind Customers'!P46*'Historical Base Charges'!Z39</f>
        <v>250</v>
      </c>
      <c r="AA39" s="15">
        <f>'VALUES Com Customers'!M46*'Historical Base Charges'!AA39</f>
        <v>1250</v>
      </c>
      <c r="AB39" s="15">
        <f>'VALUES Ind Customers'!Q46*'Historical Base Charges'!AB39</f>
        <v>1250</v>
      </c>
      <c r="AC39" s="15">
        <f>'VALUES Ind Customers'!R46*'Historical Base Charges'!AC39</f>
        <v>165000</v>
      </c>
    </row>
    <row r="40" spans="1:29" x14ac:dyDescent="0.25">
      <c r="A40" s="8">
        <f t="shared" si="0"/>
        <v>3</v>
      </c>
      <c r="B40" s="8">
        <f t="shared" si="1"/>
        <v>2022</v>
      </c>
      <c r="C40" s="22">
        <f>'VALUES Res Customers'!D47*'VALUES Cal Days'!$C44*'Historical Base Charges'!C40</f>
        <v>7709129.6000000006</v>
      </c>
      <c r="D40" s="22">
        <f>'VALUES Res Customers'!E47*'VALUES Cal Days'!$C44*'Historical Base Charges'!D40</f>
        <v>266530.56</v>
      </c>
      <c r="E40" s="22">
        <f>'VALUES Res Customers'!F47*'VALUES Cal Days'!$C44*'Historical Base Charges'!E40</f>
        <v>514768.64000000001</v>
      </c>
      <c r="F40" s="22">
        <f>'VALUES Res Customers'!G47*'VALUES Cal Days'!$C44*'Historical Base Charges'!F40</f>
        <v>0</v>
      </c>
      <c r="G40" s="15">
        <f>'VALUES Com Customers'!D47*'Historical Base Charges'!G40</f>
        <v>880013</v>
      </c>
      <c r="H40" s="15">
        <f>'VALUES Com Customers'!E47*'Historical Base Charges'!H40</f>
        <v>2424</v>
      </c>
      <c r="I40" s="15">
        <f>'VALUES Com Customers'!F47*'Historical Base Charges'!I40</f>
        <v>729230.64</v>
      </c>
      <c r="J40" s="15">
        <f>'VALUES Com Customers'!G47*'Historical Base Charges'!J40</f>
        <v>4222.8</v>
      </c>
      <c r="K40" s="15">
        <f>'VALUES Com Customers'!H47*'Historical Base Charges'!K40</f>
        <v>33125.520000000004</v>
      </c>
      <c r="L40" s="15">
        <f>'VALUES Com Customers'!I47*'Historical Base Charges'!L40</f>
        <v>31798.800000000003</v>
      </c>
      <c r="M40" s="15">
        <f>'VALUES Com Customers'!J47*'Historical Base Charges'!M40</f>
        <v>18396</v>
      </c>
      <c r="N40" s="15">
        <f>'VALUES Com Customers'!N47*'Historical Base Charges'!N40</f>
        <v>62000</v>
      </c>
      <c r="O40" s="15">
        <f>'VALUES Ind Customers'!D47*'Historical Base Charges'!O40</f>
        <v>782.75</v>
      </c>
      <c r="P40" s="15">
        <f>'VALUES Ind Customers'!E47*'Historical Base Charges'!P40</f>
        <v>5911.92</v>
      </c>
      <c r="Q40" s="15">
        <f>'VALUES Ind Customers'!F47*'Historical Base Charges'!Q40</f>
        <v>93.84</v>
      </c>
      <c r="R40" s="15">
        <f>'VALUES Ind Customers'!G47*'Historical Base Charges'!R40</f>
        <v>187.68</v>
      </c>
      <c r="S40" s="15">
        <f>'VALUES Ind Customers'!H47*'Historical Base Charges'!S40</f>
        <v>1839.6000000000001</v>
      </c>
      <c r="T40" s="15">
        <f>'VALUES Ind Customers'!I47*'Historical Base Charges'!T40</f>
        <v>3153.6000000000004</v>
      </c>
      <c r="U40" s="15">
        <f>'VALUES Ind Customers'!J47*'Historical Base Charges'!U40</f>
        <v>800.7</v>
      </c>
      <c r="V40" s="15">
        <f>'VALUES Ind Customers'!K47*'Historical Base Charges'!V40</f>
        <v>63000</v>
      </c>
      <c r="W40" s="15">
        <f>'VALUES Ind Customers'!M47*'Historical Base Charges'!W40</f>
        <v>523.36</v>
      </c>
      <c r="X40" s="15">
        <f>'VALUES Ind Customers'!L47*'Historical Base Charges'!X40</f>
        <v>623.1</v>
      </c>
      <c r="Y40" s="15">
        <f>'VALUES Ind Customers'!O47*'Historical Base Charges'!Y40</f>
        <v>1050.7</v>
      </c>
      <c r="Z40" s="15">
        <f>'VALUES Ind Customers'!P47*'Historical Base Charges'!Z40</f>
        <v>250</v>
      </c>
      <c r="AA40" s="15">
        <f>'VALUES Com Customers'!M47*'Historical Base Charges'!AA40</f>
        <v>1250</v>
      </c>
      <c r="AB40" s="15">
        <f>'VALUES Ind Customers'!Q47*'Historical Base Charges'!AB40</f>
        <v>1250</v>
      </c>
      <c r="AC40" s="15">
        <f>'VALUES Ind Customers'!R47*'Historical Base Charges'!AC40</f>
        <v>165000</v>
      </c>
    </row>
    <row r="41" spans="1:29" x14ac:dyDescent="0.25">
      <c r="A41" s="8">
        <f t="shared" si="0"/>
        <v>4</v>
      </c>
      <c r="B41" s="8">
        <f t="shared" si="1"/>
        <v>2022</v>
      </c>
      <c r="C41" s="22">
        <f>'VALUES Res Customers'!D48*'VALUES Cal Days'!$C45*'Historical Base Charges'!C41</f>
        <v>7468800</v>
      </c>
      <c r="D41" s="22">
        <f>'VALUES Res Customers'!E48*'VALUES Cal Days'!$C45*'Historical Base Charges'!D41</f>
        <v>255878.39999999999</v>
      </c>
      <c r="E41" s="22">
        <f>'VALUES Res Customers'!F48*'VALUES Cal Days'!$C45*'Historical Base Charges'!E41</f>
        <v>500716.79999999999</v>
      </c>
      <c r="F41" s="22">
        <f>'VALUES Res Customers'!G48*'VALUES Cal Days'!$C45*'Historical Base Charges'!F41</f>
        <v>0</v>
      </c>
      <c r="G41" s="15">
        <f>'VALUES Com Customers'!D48*'Historical Base Charges'!G41</f>
        <v>881199.75</v>
      </c>
      <c r="H41" s="15">
        <f>'VALUES Com Customers'!E48*'Historical Base Charges'!H41</f>
        <v>2424</v>
      </c>
      <c r="I41" s="15">
        <f>'VALUES Com Customers'!F48*'Historical Base Charges'!I41</f>
        <v>729606</v>
      </c>
      <c r="J41" s="15">
        <f>'VALUES Com Customers'!G48*'Historical Base Charges'!J41</f>
        <v>4222.8</v>
      </c>
      <c r="K41" s="15">
        <f>'VALUES Com Customers'!H48*'Historical Base Charges'!K41</f>
        <v>33125.520000000004</v>
      </c>
      <c r="L41" s="15">
        <f>'VALUES Com Customers'!I48*'Historical Base Charges'!L41</f>
        <v>31798.800000000003</v>
      </c>
      <c r="M41" s="15">
        <f>'VALUES Com Customers'!J48*'Historical Base Charges'!M41</f>
        <v>18396</v>
      </c>
      <c r="N41" s="15">
        <f>'VALUES Com Customers'!N48*'Historical Base Charges'!N41</f>
        <v>62000</v>
      </c>
      <c r="O41" s="15">
        <f>'VALUES Ind Customers'!D48*'Historical Base Charges'!O41</f>
        <v>782.75</v>
      </c>
      <c r="P41" s="15">
        <f>'VALUES Ind Customers'!E48*'Historical Base Charges'!P41</f>
        <v>5911.92</v>
      </c>
      <c r="Q41" s="15">
        <f>'VALUES Ind Customers'!F48*'Historical Base Charges'!Q41</f>
        <v>93.84</v>
      </c>
      <c r="R41" s="15">
        <f>'VALUES Ind Customers'!G48*'Historical Base Charges'!R41</f>
        <v>187.68</v>
      </c>
      <c r="S41" s="15">
        <f>'VALUES Ind Customers'!H48*'Historical Base Charges'!S41</f>
        <v>1839.6000000000001</v>
      </c>
      <c r="T41" s="15">
        <f>'VALUES Ind Customers'!I48*'Historical Base Charges'!T41</f>
        <v>3153.6000000000004</v>
      </c>
      <c r="U41" s="15">
        <f>'VALUES Ind Customers'!J48*'Historical Base Charges'!U41</f>
        <v>800.7</v>
      </c>
      <c r="V41" s="15">
        <f>'VALUES Ind Customers'!K48*'Historical Base Charges'!V41</f>
        <v>63000</v>
      </c>
      <c r="W41" s="15">
        <f>'VALUES Ind Customers'!M48*'Historical Base Charges'!W41</f>
        <v>523.36</v>
      </c>
      <c r="X41" s="15">
        <f>'VALUES Ind Customers'!L48*'Historical Base Charges'!X41</f>
        <v>623.1</v>
      </c>
      <c r="Y41" s="15">
        <f>'VALUES Ind Customers'!O48*'Historical Base Charges'!Y41</f>
        <v>1050.7</v>
      </c>
      <c r="Z41" s="15">
        <f>'VALUES Ind Customers'!P48*'Historical Base Charges'!Z41</f>
        <v>250</v>
      </c>
      <c r="AA41" s="15">
        <f>'VALUES Com Customers'!M48*'Historical Base Charges'!AA41</f>
        <v>1250</v>
      </c>
      <c r="AB41" s="15">
        <f>'VALUES Ind Customers'!Q48*'Historical Base Charges'!AB41</f>
        <v>1250</v>
      </c>
      <c r="AC41" s="15">
        <f>'VALUES Ind Customers'!R48*'Historical Base Charges'!AC41</f>
        <v>165000</v>
      </c>
    </row>
    <row r="42" spans="1:29" x14ac:dyDescent="0.25">
      <c r="A42" s="8">
        <f t="shared" si="0"/>
        <v>5</v>
      </c>
      <c r="B42" s="8">
        <f t="shared" si="1"/>
        <v>2022</v>
      </c>
      <c r="C42" s="22">
        <f>'VALUES Res Customers'!D49*'VALUES Cal Days'!$C46*'Historical Base Charges'!C42</f>
        <v>7727560.96</v>
      </c>
      <c r="D42" s="22">
        <f>'VALUES Res Customers'!E49*'VALUES Cal Days'!$C46*'Historical Base Charges'!D42</f>
        <v>262284.79999999999</v>
      </c>
      <c r="E42" s="22">
        <f>'VALUES Res Customers'!F49*'VALUES Cal Days'!$C46*'Historical Base Charges'!E42</f>
        <v>520046.08000000002</v>
      </c>
      <c r="F42" s="22">
        <f>'VALUES Res Customers'!G49*'VALUES Cal Days'!$C46*'Historical Base Charges'!F42</f>
        <v>0</v>
      </c>
      <c r="G42" s="15">
        <f>'VALUES Com Customers'!D49*'Historical Base Charges'!G42</f>
        <v>882613.75</v>
      </c>
      <c r="H42" s="15">
        <f>'VALUES Com Customers'!E49*'Historical Base Charges'!H42</f>
        <v>2398.75</v>
      </c>
      <c r="I42" s="15">
        <f>'VALUES Com Customers'!F49*'Historical Base Charges'!I42</f>
        <v>729981.36</v>
      </c>
      <c r="J42" s="15">
        <f>'VALUES Com Customers'!G49*'Historical Base Charges'!J42</f>
        <v>4222.8</v>
      </c>
      <c r="K42" s="15">
        <f>'VALUES Com Customers'!H49*'Historical Base Charges'!K42</f>
        <v>33125.520000000004</v>
      </c>
      <c r="L42" s="15">
        <f>'VALUES Com Customers'!I49*'Historical Base Charges'!L42</f>
        <v>31798.800000000003</v>
      </c>
      <c r="M42" s="15">
        <f>'VALUES Com Customers'!J49*'Historical Base Charges'!M42</f>
        <v>18396</v>
      </c>
      <c r="N42" s="15">
        <f>'VALUES Com Customers'!N49*'Historical Base Charges'!N42</f>
        <v>62000</v>
      </c>
      <c r="O42" s="15">
        <f>'VALUES Ind Customers'!D49*'Historical Base Charges'!O42</f>
        <v>782.75</v>
      </c>
      <c r="P42" s="15">
        <f>'VALUES Ind Customers'!E49*'Historical Base Charges'!P42</f>
        <v>5911.92</v>
      </c>
      <c r="Q42" s="15">
        <f>'VALUES Ind Customers'!F49*'Historical Base Charges'!Q42</f>
        <v>93.84</v>
      </c>
      <c r="R42" s="15">
        <f>'VALUES Ind Customers'!G49*'Historical Base Charges'!R42</f>
        <v>187.68</v>
      </c>
      <c r="S42" s="15">
        <f>'VALUES Ind Customers'!H49*'Historical Base Charges'!S42</f>
        <v>1839.6000000000001</v>
      </c>
      <c r="T42" s="15">
        <f>'VALUES Ind Customers'!I49*'Historical Base Charges'!T42</f>
        <v>3153.6000000000004</v>
      </c>
      <c r="U42" s="15">
        <f>'VALUES Ind Customers'!J49*'Historical Base Charges'!U42</f>
        <v>800.7</v>
      </c>
      <c r="V42" s="15">
        <f>'VALUES Ind Customers'!K49*'Historical Base Charges'!V42</f>
        <v>63000</v>
      </c>
      <c r="W42" s="15">
        <f>'VALUES Ind Customers'!M49*'Historical Base Charges'!W42</f>
        <v>523.36</v>
      </c>
      <c r="X42" s="15">
        <f>'VALUES Ind Customers'!L49*'Historical Base Charges'!X42</f>
        <v>623.1</v>
      </c>
      <c r="Y42" s="15">
        <f>'VALUES Ind Customers'!O49*'Historical Base Charges'!Y42</f>
        <v>1050.7</v>
      </c>
      <c r="Z42" s="15">
        <f>'VALUES Ind Customers'!P49*'Historical Base Charges'!Z42</f>
        <v>250</v>
      </c>
      <c r="AA42" s="15">
        <f>'VALUES Com Customers'!M49*'Historical Base Charges'!AA42</f>
        <v>1250</v>
      </c>
      <c r="AB42" s="15">
        <f>'VALUES Ind Customers'!Q49*'Historical Base Charges'!AB42</f>
        <v>1250</v>
      </c>
      <c r="AC42" s="15">
        <f>'VALUES Ind Customers'!R49*'Historical Base Charges'!AC42</f>
        <v>165000</v>
      </c>
    </row>
    <row r="43" spans="1:29" x14ac:dyDescent="0.25">
      <c r="A43" s="8">
        <f t="shared" si="0"/>
        <v>6</v>
      </c>
      <c r="B43" s="8">
        <f t="shared" si="1"/>
        <v>2022</v>
      </c>
      <c r="C43" s="22">
        <f>'VALUES Res Customers'!D50*'VALUES Cal Days'!$C47*'Historical Base Charges'!C43</f>
        <v>7491283.2000000002</v>
      </c>
      <c r="D43" s="22">
        <f>'VALUES Res Customers'!E50*'VALUES Cal Days'!$C47*'Historical Base Charges'!D43</f>
        <v>251788.80000000002</v>
      </c>
      <c r="E43" s="22">
        <f>'VALUES Res Customers'!F50*'VALUES Cal Days'!$C47*'Historical Base Charges'!E43</f>
        <v>505824</v>
      </c>
      <c r="F43" s="22">
        <f>'VALUES Res Customers'!G50*'VALUES Cal Days'!$C47*'Historical Base Charges'!F43</f>
        <v>0</v>
      </c>
      <c r="G43" s="15">
        <f>'VALUES Com Customers'!D50*'Historical Base Charges'!G43</f>
        <v>884457</v>
      </c>
      <c r="H43" s="15">
        <f>'VALUES Com Customers'!E50*'Historical Base Charges'!H43</f>
        <v>2398.75</v>
      </c>
      <c r="I43" s="15">
        <f>'VALUES Com Customers'!F50*'Historical Base Charges'!I43</f>
        <v>730544.4</v>
      </c>
      <c r="J43" s="15">
        <f>'VALUES Com Customers'!G50*'Historical Base Charges'!J43</f>
        <v>4222.8</v>
      </c>
      <c r="K43" s="15">
        <f>'VALUES Com Customers'!H50*'Historical Base Charges'!K43</f>
        <v>33125.520000000004</v>
      </c>
      <c r="L43" s="15">
        <f>'VALUES Com Customers'!I50*'Historical Base Charges'!L43</f>
        <v>31798.800000000003</v>
      </c>
      <c r="M43" s="15">
        <f>'VALUES Com Customers'!J50*'Historical Base Charges'!M43</f>
        <v>18396</v>
      </c>
      <c r="N43" s="15">
        <f>'VALUES Com Customers'!N50*'Historical Base Charges'!N43</f>
        <v>62000</v>
      </c>
      <c r="O43" s="15">
        <f>'VALUES Ind Customers'!D50*'Historical Base Charges'!O43</f>
        <v>782.75</v>
      </c>
      <c r="P43" s="15">
        <f>'VALUES Ind Customers'!E50*'Historical Base Charges'!P43</f>
        <v>5911.92</v>
      </c>
      <c r="Q43" s="15">
        <f>'VALUES Ind Customers'!F50*'Historical Base Charges'!Q43</f>
        <v>93.84</v>
      </c>
      <c r="R43" s="15">
        <f>'VALUES Ind Customers'!G50*'Historical Base Charges'!R43</f>
        <v>187.68</v>
      </c>
      <c r="S43" s="15">
        <f>'VALUES Ind Customers'!H50*'Historical Base Charges'!S43</f>
        <v>1839.6000000000001</v>
      </c>
      <c r="T43" s="15">
        <f>'VALUES Ind Customers'!I50*'Historical Base Charges'!T43</f>
        <v>3153.6000000000004</v>
      </c>
      <c r="U43" s="15">
        <f>'VALUES Ind Customers'!J50*'Historical Base Charges'!U43</f>
        <v>800.7</v>
      </c>
      <c r="V43" s="15">
        <f>'VALUES Ind Customers'!K50*'Historical Base Charges'!V43</f>
        <v>63000</v>
      </c>
      <c r="W43" s="15">
        <f>'VALUES Ind Customers'!M50*'Historical Base Charges'!W43</f>
        <v>523.36</v>
      </c>
      <c r="X43" s="15">
        <f>'VALUES Ind Customers'!L50*'Historical Base Charges'!X43</f>
        <v>623.1</v>
      </c>
      <c r="Y43" s="15">
        <f>'VALUES Ind Customers'!O50*'Historical Base Charges'!Y43</f>
        <v>1050.7</v>
      </c>
      <c r="Z43" s="15">
        <f>'VALUES Ind Customers'!P50*'Historical Base Charges'!Z43</f>
        <v>250</v>
      </c>
      <c r="AA43" s="15">
        <f>'VALUES Com Customers'!M50*'Historical Base Charges'!AA43</f>
        <v>1250</v>
      </c>
      <c r="AB43" s="15">
        <f>'VALUES Ind Customers'!Q50*'Historical Base Charges'!AB43</f>
        <v>1250</v>
      </c>
      <c r="AC43" s="15">
        <f>'VALUES Ind Customers'!R50*'Historical Base Charges'!AC43</f>
        <v>165000</v>
      </c>
    </row>
    <row r="44" spans="1:29" x14ac:dyDescent="0.25">
      <c r="A44" s="8">
        <f t="shared" si="0"/>
        <v>7</v>
      </c>
      <c r="B44" s="8">
        <f t="shared" si="1"/>
        <v>2022</v>
      </c>
      <c r="C44" s="22">
        <f>'VALUES Res Customers'!D51*'VALUES Cal Days'!$C48*'Historical Base Charges'!C44</f>
        <v>7750079.3600000003</v>
      </c>
      <c r="D44" s="22">
        <f>'VALUES Res Customers'!E51*'VALUES Cal Days'!$C48*'Historical Base Charges'!D44</f>
        <v>258098.56</v>
      </c>
      <c r="E44" s="22">
        <f>'VALUES Res Customers'!F51*'VALUES Cal Days'!$C48*'Historical Base Charges'!E44</f>
        <v>525323.52000000002</v>
      </c>
      <c r="F44" s="22">
        <f>'VALUES Res Customers'!G51*'VALUES Cal Days'!$C48*'Historical Base Charges'!F44</f>
        <v>0</v>
      </c>
      <c r="G44" s="15">
        <f>'VALUES Com Customers'!D51*'Historical Base Charges'!G44</f>
        <v>885744.75</v>
      </c>
      <c r="H44" s="15">
        <f>'VALUES Com Customers'!E51*'Historical Base Charges'!H44</f>
        <v>2398.75</v>
      </c>
      <c r="I44" s="15">
        <f>'VALUES Com Customers'!F51*'Historical Base Charges'!I44</f>
        <v>730919.76</v>
      </c>
      <c r="J44" s="15">
        <f>'VALUES Com Customers'!G51*'Historical Base Charges'!J44</f>
        <v>4222.8</v>
      </c>
      <c r="K44" s="15">
        <f>'VALUES Com Customers'!H51*'Historical Base Charges'!K44</f>
        <v>33125.520000000004</v>
      </c>
      <c r="L44" s="15">
        <f>'VALUES Com Customers'!I51*'Historical Base Charges'!L44</f>
        <v>31798.800000000003</v>
      </c>
      <c r="M44" s="15">
        <f>'VALUES Com Customers'!J51*'Historical Base Charges'!M44</f>
        <v>18396</v>
      </c>
      <c r="N44" s="15">
        <f>'VALUES Com Customers'!N51*'Historical Base Charges'!N44</f>
        <v>62000</v>
      </c>
      <c r="O44" s="15">
        <f>'VALUES Ind Customers'!D51*'Historical Base Charges'!O44</f>
        <v>782.75</v>
      </c>
      <c r="P44" s="15">
        <f>'VALUES Ind Customers'!E51*'Historical Base Charges'!P44</f>
        <v>5911.92</v>
      </c>
      <c r="Q44" s="15">
        <f>'VALUES Ind Customers'!F51*'Historical Base Charges'!Q44</f>
        <v>93.84</v>
      </c>
      <c r="R44" s="15">
        <f>'VALUES Ind Customers'!G51*'Historical Base Charges'!R44</f>
        <v>187.68</v>
      </c>
      <c r="S44" s="15">
        <f>'VALUES Ind Customers'!H51*'Historical Base Charges'!S44</f>
        <v>1839.6000000000001</v>
      </c>
      <c r="T44" s="15">
        <f>'VALUES Ind Customers'!I51*'Historical Base Charges'!T44</f>
        <v>3153.6000000000004</v>
      </c>
      <c r="U44" s="15">
        <f>'VALUES Ind Customers'!J51*'Historical Base Charges'!U44</f>
        <v>800.7</v>
      </c>
      <c r="V44" s="15">
        <f>'VALUES Ind Customers'!K51*'Historical Base Charges'!V44</f>
        <v>63000</v>
      </c>
      <c r="W44" s="15">
        <f>'VALUES Ind Customers'!M51*'Historical Base Charges'!W44</f>
        <v>523.36</v>
      </c>
      <c r="X44" s="15">
        <f>'VALUES Ind Customers'!L51*'Historical Base Charges'!X44</f>
        <v>623.1</v>
      </c>
      <c r="Y44" s="15">
        <f>'VALUES Ind Customers'!O51*'Historical Base Charges'!Y44</f>
        <v>1050.7</v>
      </c>
      <c r="Z44" s="15">
        <f>'VALUES Ind Customers'!P51*'Historical Base Charges'!Z44</f>
        <v>250</v>
      </c>
      <c r="AA44" s="15">
        <f>'VALUES Com Customers'!M51*'Historical Base Charges'!AA44</f>
        <v>1250</v>
      </c>
      <c r="AB44" s="15">
        <f>'VALUES Ind Customers'!Q51*'Historical Base Charges'!AB44</f>
        <v>1250</v>
      </c>
      <c r="AC44" s="15">
        <f>'VALUES Ind Customers'!R51*'Historical Base Charges'!AC44</f>
        <v>165000</v>
      </c>
    </row>
    <row r="45" spans="1:29" x14ac:dyDescent="0.25">
      <c r="A45" s="8">
        <f t="shared" si="0"/>
        <v>8</v>
      </c>
      <c r="B45" s="8">
        <f t="shared" si="1"/>
        <v>2022</v>
      </c>
      <c r="C45" s="22">
        <f>'VALUES Res Customers'!D52*'VALUES Cal Days'!$C49*'Historical Base Charges'!C45</f>
        <v>7755237.7599999998</v>
      </c>
      <c r="D45" s="22">
        <f>'VALUES Res Customers'!E52*'VALUES Cal Days'!$C49*'Historical Base Charges'!D45</f>
        <v>256055.04000000001</v>
      </c>
      <c r="E45" s="22">
        <f>'VALUES Res Customers'!F52*'VALUES Cal Days'!$C49*'Historical Base Charges'!E45</f>
        <v>527962.24</v>
      </c>
      <c r="F45" s="22">
        <f>'VALUES Res Customers'!G52*'VALUES Cal Days'!$C49*'Historical Base Charges'!F45</f>
        <v>0</v>
      </c>
      <c r="G45" s="15">
        <f>'VALUES Com Customers'!D52*'Historical Base Charges'!G45</f>
        <v>886502.25</v>
      </c>
      <c r="H45" s="15">
        <f>'VALUES Com Customers'!E52*'Historical Base Charges'!H45</f>
        <v>2398.75</v>
      </c>
      <c r="I45" s="15">
        <f>'VALUES Com Customers'!F52*'Historical Base Charges'!I45</f>
        <v>731107.44000000006</v>
      </c>
      <c r="J45" s="15">
        <f>'VALUES Com Customers'!G52*'Historical Base Charges'!J45</f>
        <v>4222.8</v>
      </c>
      <c r="K45" s="15">
        <f>'VALUES Com Customers'!H52*'Historical Base Charges'!K45</f>
        <v>33125.520000000004</v>
      </c>
      <c r="L45" s="15">
        <f>'VALUES Com Customers'!I52*'Historical Base Charges'!L45</f>
        <v>31798.800000000003</v>
      </c>
      <c r="M45" s="15">
        <f>'VALUES Com Customers'!J52*'Historical Base Charges'!M45</f>
        <v>18396</v>
      </c>
      <c r="N45" s="15">
        <f>'VALUES Com Customers'!N52*'Historical Base Charges'!N45</f>
        <v>62000</v>
      </c>
      <c r="O45" s="15">
        <f>'VALUES Ind Customers'!D52*'Historical Base Charges'!O45</f>
        <v>782.75</v>
      </c>
      <c r="P45" s="15">
        <f>'VALUES Ind Customers'!E52*'Historical Base Charges'!P45</f>
        <v>5911.92</v>
      </c>
      <c r="Q45" s="15">
        <f>'VALUES Ind Customers'!F52*'Historical Base Charges'!Q45</f>
        <v>93.84</v>
      </c>
      <c r="R45" s="15">
        <f>'VALUES Ind Customers'!G52*'Historical Base Charges'!R45</f>
        <v>187.68</v>
      </c>
      <c r="S45" s="15">
        <f>'VALUES Ind Customers'!H52*'Historical Base Charges'!S45</f>
        <v>1839.6000000000001</v>
      </c>
      <c r="T45" s="15">
        <f>'VALUES Ind Customers'!I52*'Historical Base Charges'!T45</f>
        <v>3153.6000000000004</v>
      </c>
      <c r="U45" s="15">
        <f>'VALUES Ind Customers'!J52*'Historical Base Charges'!U45</f>
        <v>800.7</v>
      </c>
      <c r="V45" s="15">
        <f>'VALUES Ind Customers'!K52*'Historical Base Charges'!V45</f>
        <v>63000</v>
      </c>
      <c r="W45" s="15">
        <f>'VALUES Ind Customers'!M52*'Historical Base Charges'!W45</f>
        <v>523.36</v>
      </c>
      <c r="X45" s="15">
        <f>'VALUES Ind Customers'!L52*'Historical Base Charges'!X45</f>
        <v>623.1</v>
      </c>
      <c r="Y45" s="15">
        <f>'VALUES Ind Customers'!O52*'Historical Base Charges'!Y45</f>
        <v>1050.7</v>
      </c>
      <c r="Z45" s="15">
        <f>'VALUES Ind Customers'!P52*'Historical Base Charges'!Z45</f>
        <v>250</v>
      </c>
      <c r="AA45" s="15">
        <f>'VALUES Com Customers'!M52*'Historical Base Charges'!AA45</f>
        <v>1250</v>
      </c>
      <c r="AB45" s="15">
        <f>'VALUES Ind Customers'!Q52*'Historical Base Charges'!AB45</f>
        <v>1250</v>
      </c>
      <c r="AC45" s="15">
        <f>'VALUES Ind Customers'!R52*'Historical Base Charges'!AC45</f>
        <v>165000</v>
      </c>
    </row>
    <row r="46" spans="1:29" x14ac:dyDescent="0.25">
      <c r="A46" s="8">
        <f t="shared" si="0"/>
        <v>9</v>
      </c>
      <c r="B46" s="8">
        <f t="shared" si="1"/>
        <v>2022</v>
      </c>
      <c r="C46" s="22">
        <f>'VALUES Res Customers'!D53*'VALUES Cal Days'!$C50*'Historical Base Charges'!C46</f>
        <v>7504339.2000000002</v>
      </c>
      <c r="D46" s="22">
        <f>'VALUES Res Customers'!E53*'VALUES Cal Days'!$C50*'Historical Base Charges'!D46</f>
        <v>245817.60000000001</v>
      </c>
      <c r="E46" s="22">
        <f>'VALUES Res Customers'!F53*'VALUES Cal Days'!$C50*'Historical Base Charges'!E46</f>
        <v>513484.79999999999</v>
      </c>
      <c r="F46" s="22">
        <f>'VALUES Res Customers'!G53*'VALUES Cal Days'!$C50*'Historical Base Charges'!F46</f>
        <v>0</v>
      </c>
      <c r="G46" s="15">
        <f>'VALUES Com Customers'!D53*'Historical Base Charges'!G46</f>
        <v>886527.5</v>
      </c>
      <c r="H46" s="15">
        <f>'VALUES Com Customers'!E53*'Historical Base Charges'!H46</f>
        <v>2373.5</v>
      </c>
      <c r="I46" s="15">
        <f>'VALUES Com Customers'!F53*'Historical Base Charges'!I46</f>
        <v>731107.44000000006</v>
      </c>
      <c r="J46" s="15">
        <f>'VALUES Com Customers'!G53*'Historical Base Charges'!J46</f>
        <v>4222.8</v>
      </c>
      <c r="K46" s="15">
        <f>'VALUES Com Customers'!H53*'Historical Base Charges'!K46</f>
        <v>33125.520000000004</v>
      </c>
      <c r="L46" s="15">
        <f>'VALUES Com Customers'!I53*'Historical Base Charges'!L46</f>
        <v>31798.800000000003</v>
      </c>
      <c r="M46" s="15">
        <f>'VALUES Com Customers'!J53*'Historical Base Charges'!M46</f>
        <v>18396</v>
      </c>
      <c r="N46" s="15">
        <f>'VALUES Com Customers'!N53*'Historical Base Charges'!N46</f>
        <v>62000</v>
      </c>
      <c r="O46" s="15">
        <f>'VALUES Ind Customers'!D53*'Historical Base Charges'!O46</f>
        <v>782.75</v>
      </c>
      <c r="P46" s="15">
        <f>'VALUES Ind Customers'!E53*'Historical Base Charges'!P46</f>
        <v>5911.92</v>
      </c>
      <c r="Q46" s="15">
        <f>'VALUES Ind Customers'!F53*'Historical Base Charges'!Q46</f>
        <v>93.84</v>
      </c>
      <c r="R46" s="15">
        <f>'VALUES Ind Customers'!G53*'Historical Base Charges'!R46</f>
        <v>187.68</v>
      </c>
      <c r="S46" s="15">
        <f>'VALUES Ind Customers'!H53*'Historical Base Charges'!S46</f>
        <v>1839.6000000000001</v>
      </c>
      <c r="T46" s="15">
        <f>'VALUES Ind Customers'!I53*'Historical Base Charges'!T46</f>
        <v>3153.6000000000004</v>
      </c>
      <c r="U46" s="15">
        <f>'VALUES Ind Customers'!J53*'Historical Base Charges'!U46</f>
        <v>800.7</v>
      </c>
      <c r="V46" s="15">
        <f>'VALUES Ind Customers'!K53*'Historical Base Charges'!V46</f>
        <v>63000</v>
      </c>
      <c r="W46" s="15">
        <f>'VALUES Ind Customers'!M53*'Historical Base Charges'!W46</f>
        <v>523.36</v>
      </c>
      <c r="X46" s="15">
        <f>'VALUES Ind Customers'!L53*'Historical Base Charges'!X46</f>
        <v>623.1</v>
      </c>
      <c r="Y46" s="15">
        <f>'VALUES Ind Customers'!O53*'Historical Base Charges'!Y46</f>
        <v>1050.7</v>
      </c>
      <c r="Z46" s="15">
        <f>'VALUES Ind Customers'!P53*'Historical Base Charges'!Z46</f>
        <v>250</v>
      </c>
      <c r="AA46" s="15">
        <f>'VALUES Com Customers'!M53*'Historical Base Charges'!AA46</f>
        <v>1250</v>
      </c>
      <c r="AB46" s="15">
        <f>'VALUES Ind Customers'!Q53*'Historical Base Charges'!AB46</f>
        <v>1250</v>
      </c>
      <c r="AC46" s="15">
        <f>'VALUES Ind Customers'!R53*'Historical Base Charges'!AC46</f>
        <v>165000</v>
      </c>
    </row>
    <row r="47" spans="1:29" x14ac:dyDescent="0.25">
      <c r="A47" s="8">
        <f t="shared" si="0"/>
        <v>10</v>
      </c>
      <c r="B47" s="8">
        <f t="shared" si="1"/>
        <v>2022</v>
      </c>
      <c r="C47" s="22">
        <f>'VALUES Res Customers'!D54*'VALUES Cal Days'!$C51*'Historical Base Charges'!C47</f>
        <v>7753789.4400000004</v>
      </c>
      <c r="D47" s="22">
        <f>'VALUES Res Customers'!E54*'VALUES Cal Days'!$C51*'Historical Base Charges'!D47</f>
        <v>251968</v>
      </c>
      <c r="E47" s="22">
        <f>'VALUES Res Customers'!F54*'VALUES Cal Days'!$C51*'Historical Base Charges'!E47</f>
        <v>533239.68000000005</v>
      </c>
      <c r="F47" s="22">
        <f>'VALUES Res Customers'!G54*'VALUES Cal Days'!$C51*'Historical Base Charges'!F47</f>
        <v>0</v>
      </c>
      <c r="G47" s="15">
        <f>'VALUES Com Customers'!D54*'Historical Base Charges'!G47</f>
        <v>886527.5</v>
      </c>
      <c r="H47" s="15">
        <f>'VALUES Com Customers'!E54*'Historical Base Charges'!H47</f>
        <v>2373.5</v>
      </c>
      <c r="I47" s="15">
        <f>'VALUES Com Customers'!F54*'Historical Base Charges'!I47</f>
        <v>731107.44000000006</v>
      </c>
      <c r="J47" s="15">
        <f>'VALUES Com Customers'!G54*'Historical Base Charges'!J47</f>
        <v>4222.8</v>
      </c>
      <c r="K47" s="15">
        <f>'VALUES Com Customers'!H54*'Historical Base Charges'!K47</f>
        <v>33125.520000000004</v>
      </c>
      <c r="L47" s="15">
        <f>'VALUES Com Customers'!I54*'Historical Base Charges'!L47</f>
        <v>31798.800000000003</v>
      </c>
      <c r="M47" s="15">
        <f>'VALUES Com Customers'!J54*'Historical Base Charges'!M47</f>
        <v>18396</v>
      </c>
      <c r="N47" s="15">
        <f>'VALUES Com Customers'!N54*'Historical Base Charges'!N47</f>
        <v>62000</v>
      </c>
      <c r="O47" s="15">
        <f>'VALUES Ind Customers'!D54*'Historical Base Charges'!O47</f>
        <v>782.75</v>
      </c>
      <c r="P47" s="15">
        <f>'VALUES Ind Customers'!E54*'Historical Base Charges'!P47</f>
        <v>5911.92</v>
      </c>
      <c r="Q47" s="15">
        <f>'VALUES Ind Customers'!F54*'Historical Base Charges'!Q47</f>
        <v>93.84</v>
      </c>
      <c r="R47" s="15">
        <f>'VALUES Ind Customers'!G54*'Historical Base Charges'!R47</f>
        <v>187.68</v>
      </c>
      <c r="S47" s="15">
        <f>'VALUES Ind Customers'!H54*'Historical Base Charges'!S47</f>
        <v>1839.6000000000001</v>
      </c>
      <c r="T47" s="15">
        <f>'VALUES Ind Customers'!I54*'Historical Base Charges'!T47</f>
        <v>3153.6000000000004</v>
      </c>
      <c r="U47" s="15">
        <f>'VALUES Ind Customers'!J54*'Historical Base Charges'!U47</f>
        <v>800.7</v>
      </c>
      <c r="V47" s="15">
        <f>'VALUES Ind Customers'!K54*'Historical Base Charges'!V47</f>
        <v>63000</v>
      </c>
      <c r="W47" s="15">
        <f>'VALUES Ind Customers'!M54*'Historical Base Charges'!W47</f>
        <v>523.36</v>
      </c>
      <c r="X47" s="15">
        <f>'VALUES Ind Customers'!L54*'Historical Base Charges'!X47</f>
        <v>623.1</v>
      </c>
      <c r="Y47" s="15">
        <f>'VALUES Ind Customers'!O54*'Historical Base Charges'!Y47</f>
        <v>1050.7</v>
      </c>
      <c r="Z47" s="15">
        <f>'VALUES Ind Customers'!P54*'Historical Base Charges'!Z47</f>
        <v>250</v>
      </c>
      <c r="AA47" s="15">
        <f>'VALUES Com Customers'!M54*'Historical Base Charges'!AA47</f>
        <v>1250</v>
      </c>
      <c r="AB47" s="15">
        <f>'VALUES Ind Customers'!Q54*'Historical Base Charges'!AB47</f>
        <v>1250</v>
      </c>
      <c r="AC47" s="15">
        <f>'VALUES Ind Customers'!R54*'Historical Base Charges'!AC47</f>
        <v>165000</v>
      </c>
    </row>
    <row r="48" spans="1:29" x14ac:dyDescent="0.25">
      <c r="A48" s="8">
        <f t="shared" si="0"/>
        <v>11</v>
      </c>
      <c r="B48" s="8">
        <f t="shared" si="1"/>
        <v>2022</v>
      </c>
      <c r="C48" s="22">
        <f>'VALUES Res Customers'!D55*'VALUES Cal Days'!$C52*'Historical Base Charges'!C48</f>
        <v>7506048</v>
      </c>
      <c r="D48" s="22">
        <f>'VALUES Res Customers'!E55*'VALUES Cal Days'!$C52*'Historical Base Charges'!D48</f>
        <v>241881.60000000001</v>
      </c>
      <c r="E48" s="22">
        <f>'VALUES Res Customers'!F55*'VALUES Cal Days'!$C52*'Historical Base Charges'!E48</f>
        <v>518592</v>
      </c>
      <c r="F48" s="22">
        <f>'VALUES Res Customers'!G55*'VALUES Cal Days'!$C52*'Historical Base Charges'!F48</f>
        <v>0</v>
      </c>
      <c r="G48" s="15">
        <f>'VALUES Com Customers'!D55*'Historical Base Charges'!G48</f>
        <v>886906.25</v>
      </c>
      <c r="H48" s="15">
        <f>'VALUES Com Customers'!E55*'Historical Base Charges'!H48</f>
        <v>2373.5</v>
      </c>
      <c r="I48" s="15">
        <f>'VALUES Com Customers'!F55*'Historical Base Charges'!I48</f>
        <v>731248.20000000007</v>
      </c>
      <c r="J48" s="15">
        <f>'VALUES Com Customers'!G55*'Historical Base Charges'!J48</f>
        <v>4222.8</v>
      </c>
      <c r="K48" s="15">
        <f>'VALUES Com Customers'!H55*'Historical Base Charges'!K48</f>
        <v>33125.520000000004</v>
      </c>
      <c r="L48" s="15">
        <f>'VALUES Com Customers'!I55*'Historical Base Charges'!L48</f>
        <v>31798.800000000003</v>
      </c>
      <c r="M48" s="15">
        <f>'VALUES Com Customers'!J55*'Historical Base Charges'!M48</f>
        <v>18396</v>
      </c>
      <c r="N48" s="15">
        <f>'VALUES Com Customers'!N55*'Historical Base Charges'!N48</f>
        <v>62000</v>
      </c>
      <c r="O48" s="15">
        <f>'VALUES Ind Customers'!D55*'Historical Base Charges'!O48</f>
        <v>782.75</v>
      </c>
      <c r="P48" s="15">
        <f>'VALUES Ind Customers'!E55*'Historical Base Charges'!P48</f>
        <v>5911.92</v>
      </c>
      <c r="Q48" s="15">
        <f>'VALUES Ind Customers'!F55*'Historical Base Charges'!Q48</f>
        <v>93.84</v>
      </c>
      <c r="R48" s="15">
        <f>'VALUES Ind Customers'!G55*'Historical Base Charges'!R48</f>
        <v>187.68</v>
      </c>
      <c r="S48" s="15">
        <f>'VALUES Ind Customers'!H55*'Historical Base Charges'!S48</f>
        <v>1839.6000000000001</v>
      </c>
      <c r="T48" s="15">
        <f>'VALUES Ind Customers'!I55*'Historical Base Charges'!T48</f>
        <v>3153.6000000000004</v>
      </c>
      <c r="U48" s="15">
        <f>'VALUES Ind Customers'!J55*'Historical Base Charges'!U48</f>
        <v>800.7</v>
      </c>
      <c r="V48" s="15">
        <f>'VALUES Ind Customers'!K55*'Historical Base Charges'!V48</f>
        <v>63000</v>
      </c>
      <c r="W48" s="15">
        <f>'VALUES Ind Customers'!M55*'Historical Base Charges'!W48</f>
        <v>523.36</v>
      </c>
      <c r="X48" s="15">
        <f>'VALUES Ind Customers'!L55*'Historical Base Charges'!X48</f>
        <v>623.1</v>
      </c>
      <c r="Y48" s="15">
        <f>'VALUES Ind Customers'!O55*'Historical Base Charges'!Y48</f>
        <v>1050.7</v>
      </c>
      <c r="Z48" s="15">
        <f>'VALUES Ind Customers'!P55*'Historical Base Charges'!Z48</f>
        <v>250</v>
      </c>
      <c r="AA48" s="15">
        <f>'VALUES Com Customers'!M55*'Historical Base Charges'!AA48</f>
        <v>1250</v>
      </c>
      <c r="AB48" s="15">
        <f>'VALUES Ind Customers'!Q55*'Historical Base Charges'!AB48</f>
        <v>1250</v>
      </c>
      <c r="AC48" s="15">
        <f>'VALUES Ind Customers'!R55*'Historical Base Charges'!AC48</f>
        <v>165000</v>
      </c>
    </row>
    <row r="49" spans="1:29" x14ac:dyDescent="0.25">
      <c r="A49" s="8">
        <f t="shared" si="0"/>
        <v>12</v>
      </c>
      <c r="B49" s="8">
        <f t="shared" si="1"/>
        <v>2022</v>
      </c>
      <c r="C49" s="22">
        <f>'VALUES Res Customers'!D56*'VALUES Cal Days'!$C53*'Historical Base Charges'!C49</f>
        <v>7761487.3600000003</v>
      </c>
      <c r="D49" s="22">
        <f>'VALUES Res Customers'!E56*'VALUES Cal Days'!$C53*'Historical Base Charges'!D49</f>
        <v>247940.48000000001</v>
      </c>
      <c r="E49" s="22">
        <f>'VALUES Res Customers'!F56*'VALUES Cal Days'!$C53*'Historical Base Charges'!E49</f>
        <v>538517.12</v>
      </c>
      <c r="F49" s="22">
        <f>'VALUES Res Customers'!G56*'VALUES Cal Days'!$C53*'Historical Base Charges'!F49</f>
        <v>0</v>
      </c>
      <c r="G49" s="15">
        <f>'VALUES Com Customers'!D56*'Historical Base Charges'!G49</f>
        <v>887714.25</v>
      </c>
      <c r="H49" s="15">
        <f>'VALUES Com Customers'!E56*'Historical Base Charges'!H49</f>
        <v>2373.5</v>
      </c>
      <c r="I49" s="15">
        <f>'VALUES Com Customers'!F56*'Historical Base Charges'!I49</f>
        <v>731435.88</v>
      </c>
      <c r="J49" s="15">
        <f>'VALUES Com Customers'!G56*'Historical Base Charges'!J49</f>
        <v>4222.8</v>
      </c>
      <c r="K49" s="15">
        <f>'VALUES Com Customers'!H56*'Historical Base Charges'!K49</f>
        <v>33125.520000000004</v>
      </c>
      <c r="L49" s="15">
        <f>'VALUES Com Customers'!I56*'Historical Base Charges'!L49</f>
        <v>31798.800000000003</v>
      </c>
      <c r="M49" s="15">
        <f>'VALUES Com Customers'!J56*'Historical Base Charges'!M49</f>
        <v>18396</v>
      </c>
      <c r="N49" s="15">
        <f>'VALUES Com Customers'!N56*'Historical Base Charges'!N49</f>
        <v>62000</v>
      </c>
      <c r="O49" s="15">
        <f>'VALUES Ind Customers'!D56*'Historical Base Charges'!O49</f>
        <v>782.75</v>
      </c>
      <c r="P49" s="15">
        <f>'VALUES Ind Customers'!E56*'Historical Base Charges'!P49</f>
        <v>5911.92</v>
      </c>
      <c r="Q49" s="15">
        <f>'VALUES Ind Customers'!F56*'Historical Base Charges'!Q49</f>
        <v>93.84</v>
      </c>
      <c r="R49" s="15">
        <f>'VALUES Ind Customers'!G56*'Historical Base Charges'!R49</f>
        <v>187.68</v>
      </c>
      <c r="S49" s="15">
        <f>'VALUES Ind Customers'!H56*'Historical Base Charges'!S49</f>
        <v>1839.6000000000001</v>
      </c>
      <c r="T49" s="15">
        <f>'VALUES Ind Customers'!I56*'Historical Base Charges'!T49</f>
        <v>3153.6000000000004</v>
      </c>
      <c r="U49" s="15">
        <f>'VALUES Ind Customers'!J56*'Historical Base Charges'!U49</f>
        <v>800.7</v>
      </c>
      <c r="V49" s="15">
        <f>'VALUES Ind Customers'!K56*'Historical Base Charges'!V49</f>
        <v>63000</v>
      </c>
      <c r="W49" s="15">
        <f>'VALUES Ind Customers'!M56*'Historical Base Charges'!W49</f>
        <v>523.36</v>
      </c>
      <c r="X49" s="15">
        <f>'VALUES Ind Customers'!L56*'Historical Base Charges'!X49</f>
        <v>623.1</v>
      </c>
      <c r="Y49" s="15">
        <f>'VALUES Ind Customers'!O56*'Historical Base Charges'!Y49</f>
        <v>1050.7</v>
      </c>
      <c r="Z49" s="15">
        <f>'VALUES Ind Customers'!P56*'Historical Base Charges'!Z49</f>
        <v>250</v>
      </c>
      <c r="AA49" s="15">
        <f>'VALUES Com Customers'!M56*'Historical Base Charges'!AA49</f>
        <v>1250</v>
      </c>
      <c r="AB49" s="15">
        <f>'VALUES Ind Customers'!Q56*'Historical Base Charges'!AB49</f>
        <v>1250</v>
      </c>
      <c r="AC49" s="15">
        <f>'VALUES Ind Customers'!R56*'Historical Base Charges'!AC49</f>
        <v>165000</v>
      </c>
    </row>
    <row r="50" spans="1:29" x14ac:dyDescent="0.25">
      <c r="A50" s="8">
        <f t="shared" si="0"/>
        <v>1</v>
      </c>
      <c r="B50" s="8">
        <f t="shared" si="1"/>
        <v>2023</v>
      </c>
      <c r="C50" s="22">
        <f>'VALUES Res Customers'!D57*'VALUES Cal Days'!$C54*'Historical Base Charges'!C50</f>
        <v>7771407.3600000003</v>
      </c>
      <c r="D50" s="22">
        <f>'VALUES Res Customers'!E57*'VALUES Cal Days'!$C54*'Historical Base Charges'!D50</f>
        <v>245976.32000000001</v>
      </c>
      <c r="E50" s="22">
        <f>'VALUES Res Customers'!F57*'VALUES Cal Days'!$C54*'Historical Base Charges'!E50</f>
        <v>541155.83999999997</v>
      </c>
      <c r="F50" s="22">
        <f>'VALUES Res Customers'!G57*'VALUES Cal Days'!$C54*'Historical Base Charges'!F50</f>
        <v>0</v>
      </c>
      <c r="G50" s="15">
        <f>'VALUES Com Customers'!D57*'Historical Base Charges'!G50</f>
        <v>889128.25</v>
      </c>
      <c r="H50" s="15">
        <f>'VALUES Com Customers'!E57*'Historical Base Charges'!H50</f>
        <v>2373.5</v>
      </c>
      <c r="I50" s="15">
        <f>'VALUES Com Customers'!F57*'Historical Base Charges'!I50</f>
        <v>731811.24</v>
      </c>
      <c r="J50" s="15">
        <f>'VALUES Com Customers'!G57*'Historical Base Charges'!J50</f>
        <v>4222.8</v>
      </c>
      <c r="K50" s="15">
        <f>'VALUES Com Customers'!H57*'Historical Base Charges'!K50</f>
        <v>33125.520000000004</v>
      </c>
      <c r="L50" s="15">
        <f>'VALUES Com Customers'!I57*'Historical Base Charges'!L50</f>
        <v>31798.800000000003</v>
      </c>
      <c r="M50" s="15">
        <f>'VALUES Com Customers'!J57*'Historical Base Charges'!M50</f>
        <v>18396</v>
      </c>
      <c r="N50" s="15">
        <f>'VALUES Com Customers'!N57*'Historical Base Charges'!N50</f>
        <v>62000</v>
      </c>
      <c r="O50" s="15">
        <f>'VALUES Ind Customers'!D57*'Historical Base Charges'!O50</f>
        <v>782.75</v>
      </c>
      <c r="P50" s="15">
        <f>'VALUES Ind Customers'!E57*'Historical Base Charges'!P50</f>
        <v>5911.92</v>
      </c>
      <c r="Q50" s="15">
        <f>'VALUES Ind Customers'!F57*'Historical Base Charges'!Q50</f>
        <v>93.84</v>
      </c>
      <c r="R50" s="15">
        <f>'VALUES Ind Customers'!G57*'Historical Base Charges'!R50</f>
        <v>187.68</v>
      </c>
      <c r="S50" s="15">
        <f>'VALUES Ind Customers'!H57*'Historical Base Charges'!S50</f>
        <v>1839.6000000000001</v>
      </c>
      <c r="T50" s="15">
        <f>'VALUES Ind Customers'!I57*'Historical Base Charges'!T50</f>
        <v>3153.6000000000004</v>
      </c>
      <c r="U50" s="15">
        <f>'VALUES Ind Customers'!J57*'Historical Base Charges'!U50</f>
        <v>800.7</v>
      </c>
      <c r="V50" s="15">
        <f>'VALUES Ind Customers'!K57*'Historical Base Charges'!V50</f>
        <v>64000</v>
      </c>
      <c r="W50" s="15">
        <f>'VALUES Ind Customers'!M57*'Historical Base Charges'!W50</f>
        <v>523.36</v>
      </c>
      <c r="X50" s="15">
        <f>'VALUES Ind Customers'!L57*'Historical Base Charges'!X50</f>
        <v>623.1</v>
      </c>
      <c r="Y50" s="15">
        <f>'VALUES Ind Customers'!O57*'Historical Base Charges'!Y50</f>
        <v>1050.7</v>
      </c>
      <c r="Z50" s="15">
        <f>'VALUES Ind Customers'!P57*'Historical Base Charges'!Z50</f>
        <v>250</v>
      </c>
      <c r="AA50" s="15">
        <f>'VALUES Com Customers'!M57*'Historical Base Charges'!AA50</f>
        <v>1250</v>
      </c>
      <c r="AB50" s="15">
        <f>'VALUES Ind Customers'!Q57*'Historical Base Charges'!AB50</f>
        <v>1250</v>
      </c>
      <c r="AC50" s="15">
        <f>'VALUES Ind Customers'!R57*'Historical Base Charges'!AC50</f>
        <v>165000</v>
      </c>
    </row>
    <row r="51" spans="1:29" x14ac:dyDescent="0.25">
      <c r="A51" s="8">
        <f t="shared" si="0"/>
        <v>2</v>
      </c>
      <c r="B51" s="8">
        <f t="shared" si="1"/>
        <v>2023</v>
      </c>
      <c r="C51" s="22">
        <f>'VALUES Res Customers'!D58*'VALUES Cal Days'!$C55*'Historical Base Charges'!C51</f>
        <v>7027973.1200000001</v>
      </c>
      <c r="D51" s="22">
        <f>'VALUES Res Customers'!E58*'VALUES Cal Days'!$C55*'Historical Base Charges'!D51</f>
        <v>220398.08000000002</v>
      </c>
      <c r="E51" s="22">
        <f>'VALUES Res Customers'!F58*'VALUES Cal Days'!$C55*'Historical Base Charges'!E51</f>
        <v>491169.28000000003</v>
      </c>
      <c r="F51" s="22">
        <f>'VALUES Res Customers'!G58*'VALUES Cal Days'!$C55*'Historical Base Charges'!F51</f>
        <v>0</v>
      </c>
      <c r="G51" s="15">
        <f>'VALUES Com Customers'!D58*'Historical Base Charges'!G51</f>
        <v>890491.75</v>
      </c>
      <c r="H51" s="15">
        <f>'VALUES Com Customers'!E58*'Historical Base Charges'!H51</f>
        <v>2373.5</v>
      </c>
      <c r="I51" s="15">
        <f>'VALUES Com Customers'!F58*'Historical Base Charges'!I51</f>
        <v>732186.6</v>
      </c>
      <c r="J51" s="15">
        <f>'VALUES Com Customers'!G58*'Historical Base Charges'!J51</f>
        <v>4222.8</v>
      </c>
      <c r="K51" s="15">
        <f>'VALUES Com Customers'!H58*'Historical Base Charges'!K51</f>
        <v>33125.520000000004</v>
      </c>
      <c r="L51" s="15">
        <f>'VALUES Com Customers'!I58*'Historical Base Charges'!L51</f>
        <v>31798.800000000003</v>
      </c>
      <c r="M51" s="15">
        <f>'VALUES Com Customers'!J58*'Historical Base Charges'!M51</f>
        <v>18396</v>
      </c>
      <c r="N51" s="15">
        <f>'VALUES Com Customers'!N58*'Historical Base Charges'!N51</f>
        <v>62000</v>
      </c>
      <c r="O51" s="15">
        <f>'VALUES Ind Customers'!D58*'Historical Base Charges'!O51</f>
        <v>782.75</v>
      </c>
      <c r="P51" s="15">
        <f>'VALUES Ind Customers'!E58*'Historical Base Charges'!P51</f>
        <v>5911.92</v>
      </c>
      <c r="Q51" s="15">
        <f>'VALUES Ind Customers'!F58*'Historical Base Charges'!Q51</f>
        <v>93.84</v>
      </c>
      <c r="R51" s="15">
        <f>'VALUES Ind Customers'!G58*'Historical Base Charges'!R51</f>
        <v>187.68</v>
      </c>
      <c r="S51" s="15">
        <f>'VALUES Ind Customers'!H58*'Historical Base Charges'!S51</f>
        <v>1839.6000000000001</v>
      </c>
      <c r="T51" s="15">
        <f>'VALUES Ind Customers'!I58*'Historical Base Charges'!T51</f>
        <v>3153.6000000000004</v>
      </c>
      <c r="U51" s="15">
        <f>'VALUES Ind Customers'!J58*'Historical Base Charges'!U51</f>
        <v>800.7</v>
      </c>
      <c r="V51" s="15">
        <f>'VALUES Ind Customers'!K58*'Historical Base Charges'!V51</f>
        <v>64000</v>
      </c>
      <c r="W51" s="15">
        <f>'VALUES Ind Customers'!M58*'Historical Base Charges'!W51</f>
        <v>523.36</v>
      </c>
      <c r="X51" s="15">
        <f>'VALUES Ind Customers'!L58*'Historical Base Charges'!X51</f>
        <v>623.1</v>
      </c>
      <c r="Y51" s="15">
        <f>'VALUES Ind Customers'!O58*'Historical Base Charges'!Y51</f>
        <v>1050.7</v>
      </c>
      <c r="Z51" s="15">
        <f>'VALUES Ind Customers'!P58*'Historical Base Charges'!Z51</f>
        <v>250</v>
      </c>
      <c r="AA51" s="15">
        <f>'VALUES Com Customers'!M58*'Historical Base Charges'!AA51</f>
        <v>1250</v>
      </c>
      <c r="AB51" s="15">
        <f>'VALUES Ind Customers'!Q58*'Historical Base Charges'!AB51</f>
        <v>1250</v>
      </c>
      <c r="AC51" s="15">
        <f>'VALUES Ind Customers'!R58*'Historical Base Charges'!AC51</f>
        <v>165000</v>
      </c>
    </row>
    <row r="52" spans="1:29" x14ac:dyDescent="0.25">
      <c r="A52" s="8">
        <f t="shared" si="0"/>
        <v>3</v>
      </c>
      <c r="B52" s="8">
        <f t="shared" si="1"/>
        <v>2023</v>
      </c>
      <c r="C52" s="22">
        <f>'VALUES Res Customers'!D59*'VALUES Cal Days'!$C56*'Historical Base Charges'!C52</f>
        <v>7789858.5600000005</v>
      </c>
      <c r="D52" s="22">
        <f>'VALUES Res Customers'!E59*'VALUES Cal Days'!$C56*'Historical Base Charges'!D52</f>
        <v>242048</v>
      </c>
      <c r="E52" s="22">
        <f>'VALUES Res Customers'!F59*'VALUES Cal Days'!$C56*'Historical Base Charges'!E52</f>
        <v>546433.28000000003</v>
      </c>
      <c r="F52" s="22">
        <f>'VALUES Res Customers'!G59*'VALUES Cal Days'!$C56*'Historical Base Charges'!F52</f>
        <v>0</v>
      </c>
      <c r="G52" s="15">
        <f>'VALUES Com Customers'!D59*'Historical Base Charges'!G52</f>
        <v>891754.25</v>
      </c>
      <c r="H52" s="15">
        <f>'VALUES Com Customers'!E59*'Historical Base Charges'!H52</f>
        <v>2373.5</v>
      </c>
      <c r="I52" s="15">
        <f>'VALUES Com Customers'!F59*'Historical Base Charges'!I52</f>
        <v>732561.96000000008</v>
      </c>
      <c r="J52" s="15">
        <f>'VALUES Com Customers'!G59*'Historical Base Charges'!J52</f>
        <v>4222.8</v>
      </c>
      <c r="K52" s="15">
        <f>'VALUES Com Customers'!H59*'Historical Base Charges'!K52</f>
        <v>33125.520000000004</v>
      </c>
      <c r="L52" s="15">
        <f>'VALUES Com Customers'!I59*'Historical Base Charges'!L52</f>
        <v>31798.800000000003</v>
      </c>
      <c r="M52" s="15">
        <f>'VALUES Com Customers'!J59*'Historical Base Charges'!M52</f>
        <v>18396</v>
      </c>
      <c r="N52" s="15">
        <f>'VALUES Com Customers'!N59*'Historical Base Charges'!N52</f>
        <v>62000</v>
      </c>
      <c r="O52" s="15">
        <f>'VALUES Ind Customers'!D59*'Historical Base Charges'!O52</f>
        <v>782.75</v>
      </c>
      <c r="P52" s="15">
        <f>'VALUES Ind Customers'!E59*'Historical Base Charges'!P52</f>
        <v>5911.92</v>
      </c>
      <c r="Q52" s="15">
        <f>'VALUES Ind Customers'!F59*'Historical Base Charges'!Q52</f>
        <v>93.84</v>
      </c>
      <c r="R52" s="15">
        <f>'VALUES Ind Customers'!G59*'Historical Base Charges'!R52</f>
        <v>187.68</v>
      </c>
      <c r="S52" s="15">
        <f>'VALUES Ind Customers'!H59*'Historical Base Charges'!S52</f>
        <v>1839.6000000000001</v>
      </c>
      <c r="T52" s="15">
        <f>'VALUES Ind Customers'!I59*'Historical Base Charges'!T52</f>
        <v>3153.6000000000004</v>
      </c>
      <c r="U52" s="15">
        <f>'VALUES Ind Customers'!J59*'Historical Base Charges'!U52</f>
        <v>800.7</v>
      </c>
      <c r="V52" s="15">
        <f>'VALUES Ind Customers'!K59*'Historical Base Charges'!V52</f>
        <v>64000</v>
      </c>
      <c r="W52" s="15">
        <f>'VALUES Ind Customers'!M59*'Historical Base Charges'!W52</f>
        <v>523.36</v>
      </c>
      <c r="X52" s="15">
        <f>'VALUES Ind Customers'!L59*'Historical Base Charges'!X52</f>
        <v>623.1</v>
      </c>
      <c r="Y52" s="15">
        <f>'VALUES Ind Customers'!O59*'Historical Base Charges'!Y52</f>
        <v>1050.7</v>
      </c>
      <c r="Z52" s="15">
        <f>'VALUES Ind Customers'!P59*'Historical Base Charges'!Z52</f>
        <v>250</v>
      </c>
      <c r="AA52" s="15">
        <f>'VALUES Com Customers'!M59*'Historical Base Charges'!AA52</f>
        <v>1250</v>
      </c>
      <c r="AB52" s="15">
        <f>'VALUES Ind Customers'!Q59*'Historical Base Charges'!AB52</f>
        <v>1250</v>
      </c>
      <c r="AC52" s="15">
        <f>'VALUES Ind Customers'!R59*'Historical Base Charges'!AC52</f>
        <v>165000</v>
      </c>
    </row>
    <row r="53" spans="1:29" x14ac:dyDescent="0.25">
      <c r="A53" s="8">
        <f t="shared" si="0"/>
        <v>4</v>
      </c>
      <c r="B53" s="8">
        <f t="shared" si="1"/>
        <v>2023</v>
      </c>
      <c r="C53" s="22">
        <f>'VALUES Res Customers'!D60*'VALUES Cal Days'!$C57*'Historical Base Charges'!C53</f>
        <v>7545350.4000000004</v>
      </c>
      <c r="D53" s="22">
        <f>'VALUES Res Customers'!E60*'VALUES Cal Days'!$C57*'Historical Base Charges'!D53</f>
        <v>232358.39999999999</v>
      </c>
      <c r="E53" s="22">
        <f>'VALUES Res Customers'!F60*'VALUES Cal Days'!$C57*'Historical Base Charges'!E53</f>
        <v>531360</v>
      </c>
      <c r="F53" s="22">
        <f>'VALUES Res Customers'!G60*'VALUES Cal Days'!$C57*'Historical Base Charges'!F53</f>
        <v>0</v>
      </c>
      <c r="G53" s="15">
        <f>'VALUES Com Customers'!D60*'Historical Base Charges'!G53</f>
        <v>892764.25</v>
      </c>
      <c r="H53" s="15">
        <f>'VALUES Com Customers'!E60*'Historical Base Charges'!H53</f>
        <v>2373.5</v>
      </c>
      <c r="I53" s="15">
        <f>'VALUES Com Customers'!F60*'Historical Base Charges'!I53</f>
        <v>732890.4</v>
      </c>
      <c r="J53" s="15">
        <f>'VALUES Com Customers'!G60*'Historical Base Charges'!J53</f>
        <v>4222.8</v>
      </c>
      <c r="K53" s="15">
        <f>'VALUES Com Customers'!H60*'Historical Base Charges'!K53</f>
        <v>33125.520000000004</v>
      </c>
      <c r="L53" s="15">
        <f>'VALUES Com Customers'!I60*'Historical Base Charges'!L53</f>
        <v>31798.800000000003</v>
      </c>
      <c r="M53" s="15">
        <f>'VALUES Com Customers'!J60*'Historical Base Charges'!M53</f>
        <v>18396</v>
      </c>
      <c r="N53" s="15">
        <f>'VALUES Com Customers'!N60*'Historical Base Charges'!N53</f>
        <v>62000</v>
      </c>
      <c r="O53" s="15">
        <f>'VALUES Ind Customers'!D60*'Historical Base Charges'!O53</f>
        <v>782.75</v>
      </c>
      <c r="P53" s="15">
        <f>'VALUES Ind Customers'!E60*'Historical Base Charges'!P53</f>
        <v>5911.92</v>
      </c>
      <c r="Q53" s="15">
        <f>'VALUES Ind Customers'!F60*'Historical Base Charges'!Q53</f>
        <v>93.84</v>
      </c>
      <c r="R53" s="15">
        <f>'VALUES Ind Customers'!G60*'Historical Base Charges'!R53</f>
        <v>187.68</v>
      </c>
      <c r="S53" s="15">
        <f>'VALUES Ind Customers'!H60*'Historical Base Charges'!S53</f>
        <v>1839.6000000000001</v>
      </c>
      <c r="T53" s="15">
        <f>'VALUES Ind Customers'!I60*'Historical Base Charges'!T53</f>
        <v>3153.6000000000004</v>
      </c>
      <c r="U53" s="15">
        <f>'VALUES Ind Customers'!J60*'Historical Base Charges'!U53</f>
        <v>800.7</v>
      </c>
      <c r="V53" s="15">
        <f>'VALUES Ind Customers'!K60*'Historical Base Charges'!V53</f>
        <v>64000</v>
      </c>
      <c r="W53" s="15">
        <f>'VALUES Ind Customers'!M60*'Historical Base Charges'!W53</f>
        <v>523.36</v>
      </c>
      <c r="X53" s="15">
        <f>'VALUES Ind Customers'!L60*'Historical Base Charges'!X53</f>
        <v>623.1</v>
      </c>
      <c r="Y53" s="15">
        <f>'VALUES Ind Customers'!O60*'Historical Base Charges'!Y53</f>
        <v>1050.7</v>
      </c>
      <c r="Z53" s="15">
        <f>'VALUES Ind Customers'!P60*'Historical Base Charges'!Z53</f>
        <v>250</v>
      </c>
      <c r="AA53" s="15">
        <f>'VALUES Com Customers'!M60*'Historical Base Charges'!AA53</f>
        <v>1250</v>
      </c>
      <c r="AB53" s="15">
        <f>'VALUES Ind Customers'!Q60*'Historical Base Charges'!AB53</f>
        <v>1250</v>
      </c>
      <c r="AC53" s="15">
        <f>'VALUES Ind Customers'!R60*'Historical Base Charges'!AC53</f>
        <v>165000</v>
      </c>
    </row>
    <row r="54" spans="1:29" x14ac:dyDescent="0.25">
      <c r="A54" s="8">
        <f t="shared" si="0"/>
        <v>5</v>
      </c>
      <c r="B54" s="8">
        <f t="shared" si="1"/>
        <v>2023</v>
      </c>
      <c r="C54" s="22">
        <f>'VALUES Res Customers'!D61*'VALUES Cal Days'!$C58*'Historical Base Charges'!C54</f>
        <v>7804817.9199999999</v>
      </c>
      <c r="D54" s="22">
        <f>'VALUES Res Customers'!E61*'VALUES Cal Days'!$C58*'Historical Base Charges'!D54</f>
        <v>238179.20000000001</v>
      </c>
      <c r="E54" s="22">
        <f>'VALUES Res Customers'!F61*'VALUES Cal Days'!$C58*'Historical Base Charges'!E54</f>
        <v>551710.71999999997</v>
      </c>
      <c r="F54" s="22">
        <f>'VALUES Res Customers'!G61*'VALUES Cal Days'!$C58*'Historical Base Charges'!F54</f>
        <v>0</v>
      </c>
      <c r="G54" s="15">
        <f>'VALUES Com Customers'!D61*'Historical Base Charges'!G54</f>
        <v>893951</v>
      </c>
      <c r="H54" s="15">
        <f>'VALUES Com Customers'!E61*'Historical Base Charges'!H54</f>
        <v>2323</v>
      </c>
      <c r="I54" s="15">
        <f>'VALUES Com Customers'!F61*'Historical Base Charges'!I54</f>
        <v>733218.84000000008</v>
      </c>
      <c r="J54" s="15">
        <f>'VALUES Com Customers'!G61*'Historical Base Charges'!J54</f>
        <v>4222.8</v>
      </c>
      <c r="K54" s="15">
        <f>'VALUES Com Customers'!H61*'Historical Base Charges'!K54</f>
        <v>33125.520000000004</v>
      </c>
      <c r="L54" s="15">
        <f>'VALUES Com Customers'!I61*'Historical Base Charges'!L54</f>
        <v>31798.800000000003</v>
      </c>
      <c r="M54" s="15">
        <f>'VALUES Com Customers'!J61*'Historical Base Charges'!M54</f>
        <v>18396</v>
      </c>
      <c r="N54" s="15">
        <f>'VALUES Com Customers'!N61*'Historical Base Charges'!N54</f>
        <v>62000</v>
      </c>
      <c r="O54" s="15">
        <f>'VALUES Ind Customers'!D61*'Historical Base Charges'!O54</f>
        <v>782.75</v>
      </c>
      <c r="P54" s="15">
        <f>'VALUES Ind Customers'!E61*'Historical Base Charges'!P54</f>
        <v>5911.92</v>
      </c>
      <c r="Q54" s="15">
        <f>'VALUES Ind Customers'!F61*'Historical Base Charges'!Q54</f>
        <v>93.84</v>
      </c>
      <c r="R54" s="15">
        <f>'VALUES Ind Customers'!G61*'Historical Base Charges'!R54</f>
        <v>187.68</v>
      </c>
      <c r="S54" s="15">
        <f>'VALUES Ind Customers'!H61*'Historical Base Charges'!S54</f>
        <v>1839.6000000000001</v>
      </c>
      <c r="T54" s="15">
        <f>'VALUES Ind Customers'!I61*'Historical Base Charges'!T54</f>
        <v>3153.6000000000004</v>
      </c>
      <c r="U54" s="15">
        <f>'VALUES Ind Customers'!J61*'Historical Base Charges'!U54</f>
        <v>800.7</v>
      </c>
      <c r="V54" s="15">
        <f>'VALUES Ind Customers'!K61*'Historical Base Charges'!V54</f>
        <v>64000</v>
      </c>
      <c r="W54" s="15">
        <f>'VALUES Ind Customers'!M61*'Historical Base Charges'!W54</f>
        <v>523.36</v>
      </c>
      <c r="X54" s="15">
        <f>'VALUES Ind Customers'!L61*'Historical Base Charges'!X54</f>
        <v>623.1</v>
      </c>
      <c r="Y54" s="15">
        <f>'VALUES Ind Customers'!O61*'Historical Base Charges'!Y54</f>
        <v>1050.7</v>
      </c>
      <c r="Z54" s="15">
        <f>'VALUES Ind Customers'!P61*'Historical Base Charges'!Z54</f>
        <v>250</v>
      </c>
      <c r="AA54" s="15">
        <f>'VALUES Com Customers'!M61*'Historical Base Charges'!AA54</f>
        <v>1250</v>
      </c>
      <c r="AB54" s="15">
        <f>'VALUES Ind Customers'!Q61*'Historical Base Charges'!AB54</f>
        <v>1250</v>
      </c>
      <c r="AC54" s="15">
        <f>'VALUES Ind Customers'!R61*'Historical Base Charges'!AC54</f>
        <v>165000</v>
      </c>
    </row>
    <row r="55" spans="1:29" x14ac:dyDescent="0.25">
      <c r="A55" s="8">
        <f t="shared" si="0"/>
        <v>6</v>
      </c>
      <c r="B55" s="8">
        <f t="shared" si="1"/>
        <v>2023</v>
      </c>
      <c r="C55" s="22">
        <f>'VALUES Res Customers'!D62*'VALUES Cal Days'!$C59*'Historical Base Charges'!C55</f>
        <v>7563667.2000000002</v>
      </c>
      <c r="D55" s="22">
        <f>'VALUES Res Customers'!E62*'VALUES Cal Days'!$C59*'Historical Base Charges'!D55</f>
        <v>228672</v>
      </c>
      <c r="E55" s="22">
        <f>'VALUES Res Customers'!F62*'VALUES Cal Days'!$C59*'Historical Base Charges'!E55</f>
        <v>536467.19999999995</v>
      </c>
      <c r="F55" s="22">
        <f>'VALUES Res Customers'!G62*'VALUES Cal Days'!$C59*'Historical Base Charges'!F55</f>
        <v>0</v>
      </c>
      <c r="G55" s="15">
        <f>'VALUES Com Customers'!D62*'Historical Base Charges'!G55</f>
        <v>895491.25</v>
      </c>
      <c r="H55" s="15">
        <f>'VALUES Com Customers'!E62*'Historical Base Charges'!H55</f>
        <v>2323</v>
      </c>
      <c r="I55" s="15">
        <f>'VALUES Com Customers'!F62*'Historical Base Charges'!I55</f>
        <v>733688.04</v>
      </c>
      <c r="J55" s="15">
        <f>'VALUES Com Customers'!G62*'Historical Base Charges'!J55</f>
        <v>4222.8</v>
      </c>
      <c r="K55" s="15">
        <f>'VALUES Com Customers'!H62*'Historical Base Charges'!K55</f>
        <v>33125.520000000004</v>
      </c>
      <c r="L55" s="15">
        <f>'VALUES Com Customers'!I62*'Historical Base Charges'!L55</f>
        <v>31798.800000000003</v>
      </c>
      <c r="M55" s="15">
        <f>'VALUES Com Customers'!J62*'Historical Base Charges'!M55</f>
        <v>18396</v>
      </c>
      <c r="N55" s="15">
        <f>'VALUES Com Customers'!N62*'Historical Base Charges'!N55</f>
        <v>62000</v>
      </c>
      <c r="O55" s="15">
        <f>'VALUES Ind Customers'!D62*'Historical Base Charges'!O55</f>
        <v>782.75</v>
      </c>
      <c r="P55" s="15">
        <f>'VALUES Ind Customers'!E62*'Historical Base Charges'!P55</f>
        <v>5911.92</v>
      </c>
      <c r="Q55" s="15">
        <f>'VALUES Ind Customers'!F62*'Historical Base Charges'!Q55</f>
        <v>93.84</v>
      </c>
      <c r="R55" s="15">
        <f>'VALUES Ind Customers'!G62*'Historical Base Charges'!R55</f>
        <v>187.68</v>
      </c>
      <c r="S55" s="15">
        <f>'VALUES Ind Customers'!H62*'Historical Base Charges'!S55</f>
        <v>1839.6000000000001</v>
      </c>
      <c r="T55" s="15">
        <f>'VALUES Ind Customers'!I62*'Historical Base Charges'!T55</f>
        <v>3153.6000000000004</v>
      </c>
      <c r="U55" s="15">
        <f>'VALUES Ind Customers'!J62*'Historical Base Charges'!U55</f>
        <v>800.7</v>
      </c>
      <c r="V55" s="15">
        <f>'VALUES Ind Customers'!K62*'Historical Base Charges'!V55</f>
        <v>64000</v>
      </c>
      <c r="W55" s="15">
        <f>'VALUES Ind Customers'!M62*'Historical Base Charges'!W55</f>
        <v>523.36</v>
      </c>
      <c r="X55" s="15">
        <f>'VALUES Ind Customers'!L62*'Historical Base Charges'!X55</f>
        <v>623.1</v>
      </c>
      <c r="Y55" s="15">
        <f>'VALUES Ind Customers'!O62*'Historical Base Charges'!Y55</f>
        <v>1050.7</v>
      </c>
      <c r="Z55" s="15">
        <f>'VALUES Ind Customers'!P62*'Historical Base Charges'!Z55</f>
        <v>250</v>
      </c>
      <c r="AA55" s="15">
        <f>'VALUES Com Customers'!M62*'Historical Base Charges'!AA55</f>
        <v>1250</v>
      </c>
      <c r="AB55" s="15">
        <f>'VALUES Ind Customers'!Q62*'Historical Base Charges'!AB55</f>
        <v>1250</v>
      </c>
      <c r="AC55" s="15">
        <f>'VALUES Ind Customers'!R62*'Historical Base Charges'!AC55</f>
        <v>165000</v>
      </c>
    </row>
    <row r="56" spans="1:29" x14ac:dyDescent="0.25">
      <c r="A56" s="8">
        <f t="shared" si="0"/>
        <v>7</v>
      </c>
      <c r="B56" s="8">
        <f t="shared" si="1"/>
        <v>2023</v>
      </c>
      <c r="C56" s="22">
        <f>'VALUES Res Customers'!D63*'VALUES Cal Days'!$C60*'Historical Base Charges'!C56</f>
        <v>7823150.0800000001</v>
      </c>
      <c r="D56" s="22">
        <f>'VALUES Res Customers'!E63*'VALUES Cal Days'!$C60*'Historical Base Charges'!D56</f>
        <v>234409.60000000001</v>
      </c>
      <c r="E56" s="22">
        <f>'VALUES Res Customers'!F63*'VALUES Cal Days'!$C60*'Historical Base Charges'!E56</f>
        <v>556988.16000000003</v>
      </c>
      <c r="F56" s="22">
        <f>'VALUES Res Customers'!G63*'VALUES Cal Days'!$C60*'Historical Base Charges'!F56</f>
        <v>0</v>
      </c>
      <c r="G56" s="15">
        <f>'VALUES Com Customers'!D63*'Historical Base Charges'!G56</f>
        <v>896526.5</v>
      </c>
      <c r="H56" s="15">
        <f>'VALUES Com Customers'!E63*'Historical Base Charges'!H56</f>
        <v>2323</v>
      </c>
      <c r="I56" s="15">
        <f>'VALUES Com Customers'!F63*'Historical Base Charges'!I56</f>
        <v>734016.48</v>
      </c>
      <c r="J56" s="15">
        <f>'VALUES Com Customers'!G63*'Historical Base Charges'!J56</f>
        <v>4222.8</v>
      </c>
      <c r="K56" s="15">
        <f>'VALUES Com Customers'!H63*'Historical Base Charges'!K56</f>
        <v>33125.520000000004</v>
      </c>
      <c r="L56" s="15">
        <f>'VALUES Com Customers'!I63*'Historical Base Charges'!L56</f>
        <v>31798.800000000003</v>
      </c>
      <c r="M56" s="15">
        <f>'VALUES Com Customers'!J63*'Historical Base Charges'!M56</f>
        <v>18396</v>
      </c>
      <c r="N56" s="15">
        <f>'VALUES Com Customers'!N63*'Historical Base Charges'!N56</f>
        <v>62000</v>
      </c>
      <c r="O56" s="15">
        <f>'VALUES Ind Customers'!D63*'Historical Base Charges'!O56</f>
        <v>782.75</v>
      </c>
      <c r="P56" s="15">
        <f>'VALUES Ind Customers'!E63*'Historical Base Charges'!P56</f>
        <v>5911.92</v>
      </c>
      <c r="Q56" s="15">
        <f>'VALUES Ind Customers'!F63*'Historical Base Charges'!Q56</f>
        <v>93.84</v>
      </c>
      <c r="R56" s="15">
        <f>'VALUES Ind Customers'!G63*'Historical Base Charges'!R56</f>
        <v>187.68</v>
      </c>
      <c r="S56" s="15">
        <f>'VALUES Ind Customers'!H63*'Historical Base Charges'!S56</f>
        <v>1839.6000000000001</v>
      </c>
      <c r="T56" s="15">
        <f>'VALUES Ind Customers'!I63*'Historical Base Charges'!T56</f>
        <v>3153.6000000000004</v>
      </c>
      <c r="U56" s="15">
        <f>'VALUES Ind Customers'!J63*'Historical Base Charges'!U56</f>
        <v>800.7</v>
      </c>
      <c r="V56" s="15">
        <f>'VALUES Ind Customers'!K63*'Historical Base Charges'!V56</f>
        <v>64000</v>
      </c>
      <c r="W56" s="15">
        <f>'VALUES Ind Customers'!M63*'Historical Base Charges'!W56</f>
        <v>523.36</v>
      </c>
      <c r="X56" s="15">
        <f>'VALUES Ind Customers'!L63*'Historical Base Charges'!X56</f>
        <v>623.1</v>
      </c>
      <c r="Y56" s="15">
        <f>'VALUES Ind Customers'!O63*'Historical Base Charges'!Y56</f>
        <v>1050.7</v>
      </c>
      <c r="Z56" s="15">
        <f>'VALUES Ind Customers'!P63*'Historical Base Charges'!Z56</f>
        <v>250</v>
      </c>
      <c r="AA56" s="15">
        <f>'VALUES Com Customers'!M63*'Historical Base Charges'!AA56</f>
        <v>1250</v>
      </c>
      <c r="AB56" s="15">
        <f>'VALUES Ind Customers'!Q63*'Historical Base Charges'!AB56</f>
        <v>1250</v>
      </c>
      <c r="AC56" s="15">
        <f>'VALUES Ind Customers'!R63*'Historical Base Charges'!AC56</f>
        <v>165000</v>
      </c>
    </row>
    <row r="57" spans="1:29" x14ac:dyDescent="0.25">
      <c r="A57" s="8">
        <f t="shared" si="0"/>
        <v>8</v>
      </c>
      <c r="B57" s="8">
        <f t="shared" si="1"/>
        <v>2023</v>
      </c>
      <c r="C57" s="22">
        <f>'VALUES Res Customers'!D64*'VALUES Cal Days'!$C61*'Historical Base Charges'!C57</f>
        <v>7827237.1200000001</v>
      </c>
      <c r="D57" s="22">
        <f>'VALUES Res Customers'!E64*'VALUES Cal Days'!$C61*'Historical Base Charges'!D57</f>
        <v>232524.80000000002</v>
      </c>
      <c r="E57" s="22">
        <f>'VALUES Res Customers'!F64*'VALUES Cal Days'!$C61*'Historical Base Charges'!E57</f>
        <v>559626.88</v>
      </c>
      <c r="F57" s="22">
        <f>'VALUES Res Customers'!G64*'VALUES Cal Days'!$C61*'Historical Base Charges'!F57</f>
        <v>0</v>
      </c>
      <c r="G57" s="15">
        <f>'VALUES Com Customers'!D64*'Historical Base Charges'!G57</f>
        <v>897157.75</v>
      </c>
      <c r="H57" s="15">
        <f>'VALUES Com Customers'!E64*'Historical Base Charges'!H57</f>
        <v>2323</v>
      </c>
      <c r="I57" s="15">
        <f>'VALUES Com Customers'!F64*'Historical Base Charges'!I57</f>
        <v>734204.16</v>
      </c>
      <c r="J57" s="15">
        <f>'VALUES Com Customers'!G64*'Historical Base Charges'!J57</f>
        <v>4222.8</v>
      </c>
      <c r="K57" s="15">
        <f>'VALUES Com Customers'!H64*'Historical Base Charges'!K57</f>
        <v>33125.520000000004</v>
      </c>
      <c r="L57" s="15">
        <f>'VALUES Com Customers'!I64*'Historical Base Charges'!L57</f>
        <v>31798.800000000003</v>
      </c>
      <c r="M57" s="15">
        <f>'VALUES Com Customers'!J64*'Historical Base Charges'!M57</f>
        <v>18396</v>
      </c>
      <c r="N57" s="15">
        <f>'VALUES Com Customers'!N64*'Historical Base Charges'!N57</f>
        <v>62000</v>
      </c>
      <c r="O57" s="15">
        <f>'VALUES Ind Customers'!D64*'Historical Base Charges'!O57</f>
        <v>782.75</v>
      </c>
      <c r="P57" s="15">
        <f>'VALUES Ind Customers'!E64*'Historical Base Charges'!P57</f>
        <v>5911.92</v>
      </c>
      <c r="Q57" s="15">
        <f>'VALUES Ind Customers'!F64*'Historical Base Charges'!Q57</f>
        <v>93.84</v>
      </c>
      <c r="R57" s="15">
        <f>'VALUES Ind Customers'!G64*'Historical Base Charges'!R57</f>
        <v>187.68</v>
      </c>
      <c r="S57" s="15">
        <f>'VALUES Ind Customers'!H64*'Historical Base Charges'!S57</f>
        <v>1839.6000000000001</v>
      </c>
      <c r="T57" s="15">
        <f>'VALUES Ind Customers'!I64*'Historical Base Charges'!T57</f>
        <v>3153.6000000000004</v>
      </c>
      <c r="U57" s="15">
        <f>'VALUES Ind Customers'!J64*'Historical Base Charges'!U57</f>
        <v>800.7</v>
      </c>
      <c r="V57" s="15">
        <f>'VALUES Ind Customers'!K64*'Historical Base Charges'!V57</f>
        <v>64000</v>
      </c>
      <c r="W57" s="15">
        <f>'VALUES Ind Customers'!M64*'Historical Base Charges'!W57</f>
        <v>523.36</v>
      </c>
      <c r="X57" s="15">
        <f>'VALUES Ind Customers'!L64*'Historical Base Charges'!X57</f>
        <v>623.1</v>
      </c>
      <c r="Y57" s="15">
        <f>'VALUES Ind Customers'!O64*'Historical Base Charges'!Y57</f>
        <v>1050.7</v>
      </c>
      <c r="Z57" s="15">
        <f>'VALUES Ind Customers'!P64*'Historical Base Charges'!Z57</f>
        <v>250</v>
      </c>
      <c r="AA57" s="15">
        <f>'VALUES Com Customers'!M64*'Historical Base Charges'!AA57</f>
        <v>1250</v>
      </c>
      <c r="AB57" s="15">
        <f>'VALUES Ind Customers'!Q64*'Historical Base Charges'!AB57</f>
        <v>1250</v>
      </c>
      <c r="AC57" s="15">
        <f>'VALUES Ind Customers'!R64*'Historical Base Charges'!AC57</f>
        <v>165000</v>
      </c>
    </row>
    <row r="58" spans="1:29" x14ac:dyDescent="0.25">
      <c r="A58" s="8">
        <f t="shared" si="0"/>
        <v>9</v>
      </c>
      <c r="B58" s="8">
        <f t="shared" si="1"/>
        <v>2023</v>
      </c>
      <c r="C58" s="22">
        <f>'VALUES Res Customers'!D65*'VALUES Cal Days'!$C62*'Historical Base Charges'!C58</f>
        <v>7573881.6000000006</v>
      </c>
      <c r="D58" s="22">
        <f>'VALUES Res Customers'!E65*'VALUES Cal Days'!$C62*'Historical Base Charges'!D58</f>
        <v>223219.20000000001</v>
      </c>
      <c r="E58" s="22">
        <f>'VALUES Res Customers'!F65*'VALUES Cal Days'!$C62*'Historical Base Charges'!E58</f>
        <v>544128</v>
      </c>
      <c r="F58" s="22">
        <f>'VALUES Res Customers'!G65*'VALUES Cal Days'!$C62*'Historical Base Charges'!F58</f>
        <v>0</v>
      </c>
      <c r="G58" s="15">
        <f>'VALUES Com Customers'!D65*'Historical Base Charges'!G58</f>
        <v>897183</v>
      </c>
      <c r="H58" s="15">
        <f>'VALUES Com Customers'!E65*'Historical Base Charges'!H58</f>
        <v>2297.75</v>
      </c>
      <c r="I58" s="15">
        <f>'VALUES Com Customers'!F65*'Historical Base Charges'!I58</f>
        <v>734204.16</v>
      </c>
      <c r="J58" s="15">
        <f>'VALUES Com Customers'!G65*'Historical Base Charges'!J58</f>
        <v>4222.8</v>
      </c>
      <c r="K58" s="15">
        <f>'VALUES Com Customers'!H65*'Historical Base Charges'!K58</f>
        <v>33125.520000000004</v>
      </c>
      <c r="L58" s="15">
        <f>'VALUES Com Customers'!I65*'Historical Base Charges'!L58</f>
        <v>31798.800000000003</v>
      </c>
      <c r="M58" s="15">
        <f>'VALUES Com Customers'!J65*'Historical Base Charges'!M58</f>
        <v>18396</v>
      </c>
      <c r="N58" s="15">
        <f>'VALUES Com Customers'!N65*'Historical Base Charges'!N58</f>
        <v>62000</v>
      </c>
      <c r="O58" s="15">
        <f>'VALUES Ind Customers'!D65*'Historical Base Charges'!O58</f>
        <v>782.75</v>
      </c>
      <c r="P58" s="15">
        <f>'VALUES Ind Customers'!E65*'Historical Base Charges'!P58</f>
        <v>5911.92</v>
      </c>
      <c r="Q58" s="15">
        <f>'VALUES Ind Customers'!F65*'Historical Base Charges'!Q58</f>
        <v>93.84</v>
      </c>
      <c r="R58" s="15">
        <f>'VALUES Ind Customers'!G65*'Historical Base Charges'!R58</f>
        <v>187.68</v>
      </c>
      <c r="S58" s="15">
        <f>'VALUES Ind Customers'!H65*'Historical Base Charges'!S58</f>
        <v>1839.6000000000001</v>
      </c>
      <c r="T58" s="15">
        <f>'VALUES Ind Customers'!I65*'Historical Base Charges'!T58</f>
        <v>3153.6000000000004</v>
      </c>
      <c r="U58" s="15">
        <f>'VALUES Ind Customers'!J65*'Historical Base Charges'!U58</f>
        <v>800.7</v>
      </c>
      <c r="V58" s="15">
        <f>'VALUES Ind Customers'!K65*'Historical Base Charges'!V58</f>
        <v>64000</v>
      </c>
      <c r="W58" s="15">
        <f>'VALUES Ind Customers'!M65*'Historical Base Charges'!W58</f>
        <v>523.36</v>
      </c>
      <c r="X58" s="15">
        <f>'VALUES Ind Customers'!L65*'Historical Base Charges'!X58</f>
        <v>623.1</v>
      </c>
      <c r="Y58" s="15">
        <f>'VALUES Ind Customers'!O65*'Historical Base Charges'!Y58</f>
        <v>1050.7</v>
      </c>
      <c r="Z58" s="15">
        <f>'VALUES Ind Customers'!P65*'Historical Base Charges'!Z58</f>
        <v>250</v>
      </c>
      <c r="AA58" s="15">
        <f>'VALUES Com Customers'!M65*'Historical Base Charges'!AA58</f>
        <v>1250</v>
      </c>
      <c r="AB58" s="15">
        <f>'VALUES Ind Customers'!Q65*'Historical Base Charges'!AB58</f>
        <v>1250</v>
      </c>
      <c r="AC58" s="15">
        <f>'VALUES Ind Customers'!R65*'Historical Base Charges'!AC58</f>
        <v>165000</v>
      </c>
    </row>
    <row r="59" spans="1:29" x14ac:dyDescent="0.25">
      <c r="A59" s="8">
        <f t="shared" si="0"/>
        <v>10</v>
      </c>
      <c r="B59" s="8">
        <f t="shared" si="1"/>
        <v>2023</v>
      </c>
      <c r="C59" s="22">
        <f>'VALUES Res Customers'!D66*'VALUES Cal Days'!$C63*'Historical Base Charges'!C59</f>
        <v>7825471.3600000003</v>
      </c>
      <c r="D59" s="22">
        <f>'VALUES Res Customers'!E66*'VALUES Cal Days'!$C63*'Historical Base Charges'!D59</f>
        <v>228814.72</v>
      </c>
      <c r="E59" s="22">
        <f>'VALUES Res Customers'!F66*'VALUES Cal Days'!$C63*'Historical Base Charges'!E59</f>
        <v>564904.32000000007</v>
      </c>
      <c r="F59" s="22">
        <f>'VALUES Res Customers'!G66*'VALUES Cal Days'!$C63*'Historical Base Charges'!F59</f>
        <v>0</v>
      </c>
      <c r="G59" s="15">
        <f>'VALUES Com Customers'!D66*'Historical Base Charges'!G59</f>
        <v>897183</v>
      </c>
      <c r="H59" s="15">
        <f>'VALUES Com Customers'!E66*'Historical Base Charges'!H59</f>
        <v>2297.75</v>
      </c>
      <c r="I59" s="15">
        <f>'VALUES Com Customers'!F66*'Historical Base Charges'!I59</f>
        <v>734204.16</v>
      </c>
      <c r="J59" s="15">
        <f>'VALUES Com Customers'!G66*'Historical Base Charges'!J59</f>
        <v>4222.8</v>
      </c>
      <c r="K59" s="15">
        <f>'VALUES Com Customers'!H66*'Historical Base Charges'!K59</f>
        <v>33125.520000000004</v>
      </c>
      <c r="L59" s="15">
        <f>'VALUES Com Customers'!I66*'Historical Base Charges'!L59</f>
        <v>31798.800000000003</v>
      </c>
      <c r="M59" s="15">
        <f>'VALUES Com Customers'!J66*'Historical Base Charges'!M59</f>
        <v>18396</v>
      </c>
      <c r="N59" s="15">
        <f>'VALUES Com Customers'!N66*'Historical Base Charges'!N59</f>
        <v>62000</v>
      </c>
      <c r="O59" s="15">
        <f>'VALUES Ind Customers'!D66*'Historical Base Charges'!O59</f>
        <v>782.75</v>
      </c>
      <c r="P59" s="15">
        <f>'VALUES Ind Customers'!E66*'Historical Base Charges'!P59</f>
        <v>5911.92</v>
      </c>
      <c r="Q59" s="15">
        <f>'VALUES Ind Customers'!F66*'Historical Base Charges'!Q59</f>
        <v>93.84</v>
      </c>
      <c r="R59" s="15">
        <f>'VALUES Ind Customers'!G66*'Historical Base Charges'!R59</f>
        <v>187.68</v>
      </c>
      <c r="S59" s="15">
        <f>'VALUES Ind Customers'!H66*'Historical Base Charges'!S59</f>
        <v>1839.6000000000001</v>
      </c>
      <c r="T59" s="15">
        <f>'VALUES Ind Customers'!I66*'Historical Base Charges'!T59</f>
        <v>3153.6000000000004</v>
      </c>
      <c r="U59" s="15">
        <f>'VALUES Ind Customers'!J66*'Historical Base Charges'!U59</f>
        <v>800.7</v>
      </c>
      <c r="V59" s="15">
        <f>'VALUES Ind Customers'!K66*'Historical Base Charges'!V59</f>
        <v>64000</v>
      </c>
      <c r="W59" s="15">
        <f>'VALUES Ind Customers'!M66*'Historical Base Charges'!W59</f>
        <v>523.36</v>
      </c>
      <c r="X59" s="15">
        <f>'VALUES Ind Customers'!L66*'Historical Base Charges'!X59</f>
        <v>623.1</v>
      </c>
      <c r="Y59" s="15">
        <f>'VALUES Ind Customers'!O66*'Historical Base Charges'!Y59</f>
        <v>1050.7</v>
      </c>
      <c r="Z59" s="15">
        <f>'VALUES Ind Customers'!P66*'Historical Base Charges'!Z59</f>
        <v>250</v>
      </c>
      <c r="AA59" s="15">
        <f>'VALUES Com Customers'!M66*'Historical Base Charges'!AA59</f>
        <v>1250</v>
      </c>
      <c r="AB59" s="15">
        <f>'VALUES Ind Customers'!Q66*'Historical Base Charges'!AB59</f>
        <v>1250</v>
      </c>
      <c r="AC59" s="15">
        <f>'VALUES Ind Customers'!R66*'Historical Base Charges'!AC59</f>
        <v>165000</v>
      </c>
    </row>
    <row r="60" spans="1:29" x14ac:dyDescent="0.25">
      <c r="A60" s="8">
        <f t="shared" si="0"/>
        <v>11</v>
      </c>
      <c r="B60" s="8">
        <f t="shared" si="1"/>
        <v>2023</v>
      </c>
      <c r="C60" s="22">
        <f>'VALUES Res Customers'!D67*'VALUES Cal Days'!$C64*'Historical Base Charges'!C60</f>
        <v>7574726.4000000004</v>
      </c>
      <c r="D60" s="22">
        <f>'VALUES Res Customers'!E67*'VALUES Cal Days'!$C64*'Historical Base Charges'!D60</f>
        <v>219667.20000000001</v>
      </c>
      <c r="E60" s="22">
        <f>'VALUES Res Customers'!F67*'VALUES Cal Days'!$C64*'Historical Base Charges'!E60</f>
        <v>549235.19999999995</v>
      </c>
      <c r="F60" s="22">
        <f>'VALUES Res Customers'!G67*'VALUES Cal Days'!$C64*'Historical Base Charges'!F60</f>
        <v>0</v>
      </c>
      <c r="G60" s="15">
        <f>'VALUES Com Customers'!D67*'Historical Base Charges'!G60</f>
        <v>897486</v>
      </c>
      <c r="H60" s="15">
        <f>'VALUES Com Customers'!E67*'Historical Base Charges'!H60</f>
        <v>2297.75</v>
      </c>
      <c r="I60" s="15">
        <f>'VALUES Com Customers'!F67*'Historical Base Charges'!I60</f>
        <v>734344.92</v>
      </c>
      <c r="J60" s="15">
        <f>'VALUES Com Customers'!G67*'Historical Base Charges'!J60</f>
        <v>4222.8</v>
      </c>
      <c r="K60" s="15">
        <f>'VALUES Com Customers'!H67*'Historical Base Charges'!K60</f>
        <v>33125.520000000004</v>
      </c>
      <c r="L60" s="15">
        <f>'VALUES Com Customers'!I67*'Historical Base Charges'!L60</f>
        <v>31798.800000000003</v>
      </c>
      <c r="M60" s="15">
        <f>'VALUES Com Customers'!J67*'Historical Base Charges'!M60</f>
        <v>18396</v>
      </c>
      <c r="N60" s="15">
        <f>'VALUES Com Customers'!N67*'Historical Base Charges'!N60</f>
        <v>62000</v>
      </c>
      <c r="O60" s="15">
        <f>'VALUES Ind Customers'!D67*'Historical Base Charges'!O60</f>
        <v>782.75</v>
      </c>
      <c r="P60" s="15">
        <f>'VALUES Ind Customers'!E67*'Historical Base Charges'!P60</f>
        <v>5911.92</v>
      </c>
      <c r="Q60" s="15">
        <f>'VALUES Ind Customers'!F67*'Historical Base Charges'!Q60</f>
        <v>93.84</v>
      </c>
      <c r="R60" s="15">
        <f>'VALUES Ind Customers'!G67*'Historical Base Charges'!R60</f>
        <v>187.68</v>
      </c>
      <c r="S60" s="15">
        <f>'VALUES Ind Customers'!H67*'Historical Base Charges'!S60</f>
        <v>1839.6000000000001</v>
      </c>
      <c r="T60" s="15">
        <f>'VALUES Ind Customers'!I67*'Historical Base Charges'!T60</f>
        <v>3153.6000000000004</v>
      </c>
      <c r="U60" s="15">
        <f>'VALUES Ind Customers'!J67*'Historical Base Charges'!U60</f>
        <v>800.7</v>
      </c>
      <c r="V60" s="15">
        <f>'VALUES Ind Customers'!K67*'Historical Base Charges'!V60</f>
        <v>64000</v>
      </c>
      <c r="W60" s="15">
        <f>'VALUES Ind Customers'!M67*'Historical Base Charges'!W60</f>
        <v>523.36</v>
      </c>
      <c r="X60" s="15">
        <f>'VALUES Ind Customers'!L67*'Historical Base Charges'!X60</f>
        <v>623.1</v>
      </c>
      <c r="Y60" s="15">
        <f>'VALUES Ind Customers'!O67*'Historical Base Charges'!Y60</f>
        <v>1050.7</v>
      </c>
      <c r="Z60" s="15">
        <f>'VALUES Ind Customers'!P67*'Historical Base Charges'!Z60</f>
        <v>250</v>
      </c>
      <c r="AA60" s="15">
        <f>'VALUES Com Customers'!M67*'Historical Base Charges'!AA60</f>
        <v>1250</v>
      </c>
      <c r="AB60" s="15">
        <f>'VALUES Ind Customers'!Q67*'Historical Base Charges'!AB60</f>
        <v>1250</v>
      </c>
      <c r="AC60" s="15">
        <f>'VALUES Ind Customers'!R67*'Historical Base Charges'!AC60</f>
        <v>165000</v>
      </c>
    </row>
    <row r="61" spans="1:29" x14ac:dyDescent="0.25">
      <c r="A61" s="8">
        <f t="shared" si="0"/>
        <v>12</v>
      </c>
      <c r="B61" s="8">
        <f t="shared" si="1"/>
        <v>2023</v>
      </c>
      <c r="C61" s="22">
        <f>'VALUES Res Customers'!D68*'VALUES Cal Days'!$C65*'Historical Base Charges'!C61</f>
        <v>7831224.96</v>
      </c>
      <c r="D61" s="22">
        <f>'VALUES Res Customers'!E68*'VALUES Cal Days'!$C65*'Historical Base Charges'!D61</f>
        <v>225184</v>
      </c>
      <c r="E61" s="22">
        <f>'VALUES Res Customers'!F68*'VALUES Cal Days'!$C65*'Historical Base Charges'!E61</f>
        <v>570181.76</v>
      </c>
      <c r="F61" s="22">
        <f>'VALUES Res Customers'!G68*'VALUES Cal Days'!$C65*'Historical Base Charges'!F61</f>
        <v>0</v>
      </c>
      <c r="G61" s="15">
        <f>'VALUES Com Customers'!D68*'Historical Base Charges'!G61</f>
        <v>898117.25</v>
      </c>
      <c r="H61" s="15">
        <f>'VALUES Com Customers'!E68*'Historical Base Charges'!H61</f>
        <v>2297.75</v>
      </c>
      <c r="I61" s="15">
        <f>'VALUES Com Customers'!F68*'Historical Base Charges'!I61</f>
        <v>734532.6</v>
      </c>
      <c r="J61" s="15">
        <f>'VALUES Com Customers'!G68*'Historical Base Charges'!J61</f>
        <v>4222.8</v>
      </c>
      <c r="K61" s="15">
        <f>'VALUES Com Customers'!H68*'Historical Base Charges'!K61</f>
        <v>33125.520000000004</v>
      </c>
      <c r="L61" s="15">
        <f>'VALUES Com Customers'!I68*'Historical Base Charges'!L61</f>
        <v>31798.800000000003</v>
      </c>
      <c r="M61" s="15">
        <f>'VALUES Com Customers'!J68*'Historical Base Charges'!M61</f>
        <v>18396</v>
      </c>
      <c r="N61" s="15">
        <f>'VALUES Com Customers'!N68*'Historical Base Charges'!N61</f>
        <v>62000</v>
      </c>
      <c r="O61" s="15">
        <f>'VALUES Ind Customers'!D68*'Historical Base Charges'!O61</f>
        <v>782.75</v>
      </c>
      <c r="P61" s="15">
        <f>'VALUES Ind Customers'!E68*'Historical Base Charges'!P61</f>
        <v>5911.92</v>
      </c>
      <c r="Q61" s="15">
        <f>'VALUES Ind Customers'!F68*'Historical Base Charges'!Q61</f>
        <v>93.84</v>
      </c>
      <c r="R61" s="15">
        <f>'VALUES Ind Customers'!G68*'Historical Base Charges'!R61</f>
        <v>187.68</v>
      </c>
      <c r="S61" s="15">
        <f>'VALUES Ind Customers'!H68*'Historical Base Charges'!S61</f>
        <v>1839.6000000000001</v>
      </c>
      <c r="T61" s="15">
        <f>'VALUES Ind Customers'!I68*'Historical Base Charges'!T61</f>
        <v>3153.6000000000004</v>
      </c>
      <c r="U61" s="15">
        <f>'VALUES Ind Customers'!J68*'Historical Base Charges'!U61</f>
        <v>800.7</v>
      </c>
      <c r="V61" s="15">
        <f>'VALUES Ind Customers'!K68*'Historical Base Charges'!V61</f>
        <v>64000</v>
      </c>
      <c r="W61" s="15">
        <f>'VALUES Ind Customers'!M68*'Historical Base Charges'!W61</f>
        <v>523.36</v>
      </c>
      <c r="X61" s="15">
        <f>'VALUES Ind Customers'!L68*'Historical Base Charges'!X61</f>
        <v>623.1</v>
      </c>
      <c r="Y61" s="15">
        <f>'VALUES Ind Customers'!O68*'Historical Base Charges'!Y61</f>
        <v>1050.7</v>
      </c>
      <c r="Z61" s="15">
        <f>'VALUES Ind Customers'!P68*'Historical Base Charges'!Z61</f>
        <v>250</v>
      </c>
      <c r="AA61" s="15">
        <f>'VALUES Com Customers'!M68*'Historical Base Charges'!AA61</f>
        <v>1250</v>
      </c>
      <c r="AB61" s="15">
        <f>'VALUES Ind Customers'!Q68*'Historical Base Charges'!AB61</f>
        <v>1250</v>
      </c>
      <c r="AC61" s="15">
        <f>'VALUES Ind Customers'!R68*'Historical Base Charges'!AC61</f>
        <v>165000</v>
      </c>
    </row>
    <row r="62" spans="1:29" x14ac:dyDescent="0.25">
      <c r="A62" s="8">
        <f t="shared" si="0"/>
        <v>1</v>
      </c>
      <c r="B62" s="8">
        <f t="shared" si="1"/>
        <v>2024</v>
      </c>
      <c r="C62" s="22">
        <f>'VALUES Res Customers'!D69*'VALUES Cal Days'!$C66*'Historical Base Charges'!C62</f>
        <v>7838883.2000000002</v>
      </c>
      <c r="D62" s="22">
        <f>'VALUES Res Customers'!E69*'VALUES Cal Days'!$C66*'Historical Base Charges'!D62</f>
        <v>223378.56</v>
      </c>
      <c r="E62" s="22">
        <f>'VALUES Res Customers'!F69*'VALUES Cal Days'!$C66*'Historical Base Charges'!E62</f>
        <v>572820.47999999998</v>
      </c>
      <c r="F62" s="22">
        <f>'VALUES Res Customers'!G69*'VALUES Cal Days'!$C66*'Historical Base Charges'!F62</f>
        <v>0</v>
      </c>
      <c r="G62" s="15">
        <f>'VALUES Com Customers'!D69*'Historical Base Charges'!G62</f>
        <v>899304</v>
      </c>
      <c r="H62" s="15">
        <f>'VALUES Com Customers'!E69*'Historical Base Charges'!H62</f>
        <v>2272.5</v>
      </c>
      <c r="I62" s="15">
        <f>'VALUES Com Customers'!F69*'Historical Base Charges'!I62</f>
        <v>734861.04</v>
      </c>
      <c r="J62" s="15">
        <f>'VALUES Com Customers'!G69*'Historical Base Charges'!J62</f>
        <v>4222.8</v>
      </c>
      <c r="K62" s="15">
        <f>'VALUES Com Customers'!H69*'Historical Base Charges'!K62</f>
        <v>33125.520000000004</v>
      </c>
      <c r="L62" s="15">
        <f>'VALUES Com Customers'!I69*'Historical Base Charges'!L62</f>
        <v>31798.800000000003</v>
      </c>
      <c r="M62" s="15">
        <f>'VALUES Com Customers'!J69*'Historical Base Charges'!M62</f>
        <v>18396</v>
      </c>
      <c r="N62" s="15">
        <f>'VALUES Com Customers'!N69*'Historical Base Charges'!N62</f>
        <v>62000</v>
      </c>
      <c r="O62" s="15">
        <f>'VALUES Ind Customers'!D69*'Historical Base Charges'!O62</f>
        <v>782.75</v>
      </c>
      <c r="P62" s="15">
        <f>'VALUES Ind Customers'!E69*'Historical Base Charges'!P62</f>
        <v>5911.92</v>
      </c>
      <c r="Q62" s="15">
        <f>'VALUES Ind Customers'!F69*'Historical Base Charges'!Q62</f>
        <v>93.84</v>
      </c>
      <c r="R62" s="15">
        <f>'VALUES Ind Customers'!G69*'Historical Base Charges'!R62</f>
        <v>187.68</v>
      </c>
      <c r="S62" s="15">
        <f>'VALUES Ind Customers'!H69*'Historical Base Charges'!S62</f>
        <v>1839.6000000000001</v>
      </c>
      <c r="T62" s="15">
        <f>'VALUES Ind Customers'!I69*'Historical Base Charges'!T62</f>
        <v>3153.6000000000004</v>
      </c>
      <c r="U62" s="15">
        <f>'VALUES Ind Customers'!J69*'Historical Base Charges'!U62</f>
        <v>800.7</v>
      </c>
      <c r="V62" s="15">
        <f>'VALUES Ind Customers'!K69*'Historical Base Charges'!V62</f>
        <v>64000</v>
      </c>
      <c r="W62" s="15">
        <f>'VALUES Ind Customers'!M69*'Historical Base Charges'!W62</f>
        <v>523.36</v>
      </c>
      <c r="X62" s="15">
        <f>'VALUES Ind Customers'!L69*'Historical Base Charges'!X62</f>
        <v>623.1</v>
      </c>
      <c r="Y62" s="15">
        <f>'VALUES Ind Customers'!O69*'Historical Base Charges'!Y62</f>
        <v>1050.7</v>
      </c>
      <c r="Z62" s="15">
        <f>'VALUES Ind Customers'!P69*'Historical Base Charges'!Z62</f>
        <v>250</v>
      </c>
      <c r="AA62" s="15">
        <f>'VALUES Com Customers'!M69*'Historical Base Charges'!AA62</f>
        <v>1250</v>
      </c>
      <c r="AB62" s="15">
        <f>'VALUES Ind Customers'!Q69*'Historical Base Charges'!AB62</f>
        <v>1250</v>
      </c>
      <c r="AC62" s="15">
        <f>'VALUES Ind Customers'!R69*'Historical Base Charges'!AC62</f>
        <v>165000</v>
      </c>
    </row>
    <row r="63" spans="1:29" x14ac:dyDescent="0.25">
      <c r="A63" s="8">
        <f t="shared" si="0"/>
        <v>2</v>
      </c>
      <c r="B63" s="8">
        <f t="shared" si="1"/>
        <v>2024</v>
      </c>
      <c r="C63" s="22">
        <f>'VALUES Res Customers'!D70*'VALUES Cal Days'!$C67*'Historical Base Charges'!C63</f>
        <v>7340053.1200000001</v>
      </c>
      <c r="D63" s="22">
        <f>'VALUES Res Customers'!E70*'VALUES Cal Days'!$C67*'Historical Base Charges'!D63</f>
        <v>207278.08000000002</v>
      </c>
      <c r="E63" s="22">
        <f>'VALUES Res Customers'!F70*'VALUES Cal Days'!$C67*'Historical Base Charges'!E63</f>
        <v>538332.80000000005</v>
      </c>
      <c r="F63" s="22">
        <f>'VALUES Res Customers'!G70*'VALUES Cal Days'!$C67*'Historical Base Charges'!F63</f>
        <v>0</v>
      </c>
      <c r="G63" s="15">
        <f>'VALUES Com Customers'!D70*'Historical Base Charges'!G63</f>
        <v>900389.75</v>
      </c>
      <c r="H63" s="15">
        <f>'VALUES Com Customers'!E70*'Historical Base Charges'!H63</f>
        <v>2272.5</v>
      </c>
      <c r="I63" s="15">
        <f>'VALUES Com Customers'!F70*'Historical Base Charges'!I63</f>
        <v>735189.48</v>
      </c>
      <c r="J63" s="15">
        <f>'VALUES Com Customers'!G70*'Historical Base Charges'!J63</f>
        <v>4222.8</v>
      </c>
      <c r="K63" s="15">
        <f>'VALUES Com Customers'!H70*'Historical Base Charges'!K63</f>
        <v>33125.520000000004</v>
      </c>
      <c r="L63" s="15">
        <f>'VALUES Com Customers'!I70*'Historical Base Charges'!L63</f>
        <v>31798.800000000003</v>
      </c>
      <c r="M63" s="15">
        <f>'VALUES Com Customers'!J70*'Historical Base Charges'!M63</f>
        <v>18396</v>
      </c>
      <c r="N63" s="15">
        <f>'VALUES Com Customers'!N70*'Historical Base Charges'!N63</f>
        <v>62000</v>
      </c>
      <c r="O63" s="15">
        <f>'VALUES Ind Customers'!D70*'Historical Base Charges'!O63</f>
        <v>782.75</v>
      </c>
      <c r="P63" s="15">
        <f>'VALUES Ind Customers'!E70*'Historical Base Charges'!P63</f>
        <v>5911.92</v>
      </c>
      <c r="Q63" s="15">
        <f>'VALUES Ind Customers'!F70*'Historical Base Charges'!Q63</f>
        <v>93.84</v>
      </c>
      <c r="R63" s="15">
        <f>'VALUES Ind Customers'!G70*'Historical Base Charges'!R63</f>
        <v>187.68</v>
      </c>
      <c r="S63" s="15">
        <f>'VALUES Ind Customers'!H70*'Historical Base Charges'!S63</f>
        <v>1839.6000000000001</v>
      </c>
      <c r="T63" s="15">
        <f>'VALUES Ind Customers'!I70*'Historical Base Charges'!T63</f>
        <v>3153.6000000000004</v>
      </c>
      <c r="U63" s="15">
        <f>'VALUES Ind Customers'!J70*'Historical Base Charges'!U63</f>
        <v>800.7</v>
      </c>
      <c r="V63" s="15">
        <f>'VALUES Ind Customers'!K70*'Historical Base Charges'!V63</f>
        <v>64000</v>
      </c>
      <c r="W63" s="15">
        <f>'VALUES Ind Customers'!M70*'Historical Base Charges'!W63</f>
        <v>523.36</v>
      </c>
      <c r="X63" s="15">
        <f>'VALUES Ind Customers'!L70*'Historical Base Charges'!X63</f>
        <v>623.1</v>
      </c>
      <c r="Y63" s="15">
        <f>'VALUES Ind Customers'!O70*'Historical Base Charges'!Y63</f>
        <v>1050.7</v>
      </c>
      <c r="Z63" s="15">
        <f>'VALUES Ind Customers'!P70*'Historical Base Charges'!Z63</f>
        <v>250</v>
      </c>
      <c r="AA63" s="15">
        <f>'VALUES Com Customers'!M70*'Historical Base Charges'!AA63</f>
        <v>1250</v>
      </c>
      <c r="AB63" s="15">
        <f>'VALUES Ind Customers'!Q70*'Historical Base Charges'!AB63</f>
        <v>1250</v>
      </c>
      <c r="AC63" s="15">
        <f>'VALUES Ind Customers'!R70*'Historical Base Charges'!AC63</f>
        <v>165000</v>
      </c>
    </row>
    <row r="64" spans="1:29" x14ac:dyDescent="0.25">
      <c r="A64" s="8">
        <f t="shared" si="0"/>
        <v>3</v>
      </c>
      <c r="B64" s="8">
        <f t="shared" si="1"/>
        <v>2024</v>
      </c>
      <c r="C64" s="22">
        <f>'VALUES Res Customers'!D71*'VALUES Cal Days'!$C68*'Historical Base Charges'!C64</f>
        <v>7853068.7999999998</v>
      </c>
      <c r="D64" s="22">
        <f>'VALUES Res Customers'!E71*'VALUES Cal Days'!$C68*'Historical Base Charges'!D64</f>
        <v>219787.52000000002</v>
      </c>
      <c r="E64" s="22">
        <f>'VALUES Res Customers'!F71*'VALUES Cal Days'!$C68*'Historical Base Charges'!E64</f>
        <v>578097.92000000004</v>
      </c>
      <c r="F64" s="22">
        <f>'VALUES Res Customers'!G71*'VALUES Cal Days'!$C68*'Historical Base Charges'!F64</f>
        <v>0</v>
      </c>
      <c r="G64" s="15">
        <f>'VALUES Com Customers'!D71*'Historical Base Charges'!G64</f>
        <v>901399.75</v>
      </c>
      <c r="H64" s="15">
        <f>'VALUES Com Customers'!E71*'Historical Base Charges'!H64</f>
        <v>2272.5</v>
      </c>
      <c r="I64" s="15">
        <f>'VALUES Com Customers'!F71*'Historical Base Charges'!I64</f>
        <v>735517.92</v>
      </c>
      <c r="J64" s="15">
        <f>'VALUES Com Customers'!G71*'Historical Base Charges'!J64</f>
        <v>4222.8</v>
      </c>
      <c r="K64" s="15">
        <f>'VALUES Com Customers'!H71*'Historical Base Charges'!K64</f>
        <v>33125.520000000004</v>
      </c>
      <c r="L64" s="15">
        <f>'VALUES Com Customers'!I71*'Historical Base Charges'!L64</f>
        <v>31798.800000000003</v>
      </c>
      <c r="M64" s="15">
        <f>'VALUES Com Customers'!J71*'Historical Base Charges'!M64</f>
        <v>18396</v>
      </c>
      <c r="N64" s="15">
        <f>'VALUES Com Customers'!N71*'Historical Base Charges'!N64</f>
        <v>62000</v>
      </c>
      <c r="O64" s="15">
        <f>'VALUES Ind Customers'!D71*'Historical Base Charges'!O64</f>
        <v>782.75</v>
      </c>
      <c r="P64" s="15">
        <f>'VALUES Ind Customers'!E71*'Historical Base Charges'!P64</f>
        <v>5911.92</v>
      </c>
      <c r="Q64" s="15">
        <f>'VALUES Ind Customers'!F71*'Historical Base Charges'!Q64</f>
        <v>93.84</v>
      </c>
      <c r="R64" s="15">
        <f>'VALUES Ind Customers'!G71*'Historical Base Charges'!R64</f>
        <v>187.68</v>
      </c>
      <c r="S64" s="15">
        <f>'VALUES Ind Customers'!H71*'Historical Base Charges'!S64</f>
        <v>1839.6000000000001</v>
      </c>
      <c r="T64" s="15">
        <f>'VALUES Ind Customers'!I71*'Historical Base Charges'!T64</f>
        <v>3153.6000000000004</v>
      </c>
      <c r="U64" s="15">
        <f>'VALUES Ind Customers'!J71*'Historical Base Charges'!U64</f>
        <v>800.7</v>
      </c>
      <c r="V64" s="15">
        <f>'VALUES Ind Customers'!K71*'Historical Base Charges'!V64</f>
        <v>64000</v>
      </c>
      <c r="W64" s="15">
        <f>'VALUES Ind Customers'!M71*'Historical Base Charges'!W64</f>
        <v>523.36</v>
      </c>
      <c r="X64" s="15">
        <f>'VALUES Ind Customers'!L71*'Historical Base Charges'!X64</f>
        <v>623.1</v>
      </c>
      <c r="Y64" s="15">
        <f>'VALUES Ind Customers'!O71*'Historical Base Charges'!Y64</f>
        <v>1050.7</v>
      </c>
      <c r="Z64" s="15">
        <f>'VALUES Ind Customers'!P71*'Historical Base Charges'!Z64</f>
        <v>250</v>
      </c>
      <c r="AA64" s="15">
        <f>'VALUES Com Customers'!M71*'Historical Base Charges'!AA64</f>
        <v>1250</v>
      </c>
      <c r="AB64" s="15">
        <f>'VALUES Ind Customers'!Q71*'Historical Base Charges'!AB64</f>
        <v>1250</v>
      </c>
      <c r="AC64" s="15">
        <f>'VALUES Ind Customers'!R71*'Historical Base Charges'!AC64</f>
        <v>165000</v>
      </c>
    </row>
    <row r="65" spans="1:29" x14ac:dyDescent="0.25">
      <c r="A65" s="8">
        <f t="shared" si="0"/>
        <v>4</v>
      </c>
      <c r="B65" s="8">
        <f t="shared" si="1"/>
        <v>2024</v>
      </c>
      <c r="C65" s="22">
        <f>'VALUES Res Customers'!D72*'VALUES Cal Days'!$C69*'Historical Base Charges'!C65</f>
        <v>7604851.2000000002</v>
      </c>
      <c r="D65" s="22">
        <f>'VALUES Res Customers'!E72*'VALUES Cal Days'!$C69*'Historical Base Charges'!D65</f>
        <v>211008</v>
      </c>
      <c r="E65" s="22">
        <f>'VALUES Res Customers'!F72*'VALUES Cal Days'!$C69*'Historical Base Charges'!E65</f>
        <v>562003.20000000007</v>
      </c>
      <c r="F65" s="22">
        <f>'VALUES Res Customers'!G72*'VALUES Cal Days'!$C69*'Historical Base Charges'!F65</f>
        <v>0</v>
      </c>
      <c r="G65" s="15">
        <f>'VALUES Com Customers'!D72*'Historical Base Charges'!G65</f>
        <v>902283.5</v>
      </c>
      <c r="H65" s="15">
        <f>'VALUES Com Customers'!E72*'Historical Base Charges'!H65</f>
        <v>2272.5</v>
      </c>
      <c r="I65" s="15">
        <f>'VALUES Com Customers'!F72*'Historical Base Charges'!I65</f>
        <v>735705.59999999998</v>
      </c>
      <c r="J65" s="15">
        <f>'VALUES Com Customers'!G72*'Historical Base Charges'!J65</f>
        <v>4222.8</v>
      </c>
      <c r="K65" s="15">
        <f>'VALUES Com Customers'!H72*'Historical Base Charges'!K65</f>
        <v>33125.520000000004</v>
      </c>
      <c r="L65" s="15">
        <f>'VALUES Com Customers'!I72*'Historical Base Charges'!L65</f>
        <v>31798.800000000003</v>
      </c>
      <c r="M65" s="15">
        <f>'VALUES Com Customers'!J72*'Historical Base Charges'!M65</f>
        <v>18396</v>
      </c>
      <c r="N65" s="15">
        <f>'VALUES Com Customers'!N72*'Historical Base Charges'!N65</f>
        <v>62000</v>
      </c>
      <c r="O65" s="15">
        <f>'VALUES Ind Customers'!D72*'Historical Base Charges'!O65</f>
        <v>782.75</v>
      </c>
      <c r="P65" s="15">
        <f>'VALUES Ind Customers'!E72*'Historical Base Charges'!P65</f>
        <v>5911.92</v>
      </c>
      <c r="Q65" s="15">
        <f>'VALUES Ind Customers'!F72*'Historical Base Charges'!Q65</f>
        <v>93.84</v>
      </c>
      <c r="R65" s="15">
        <f>'VALUES Ind Customers'!G72*'Historical Base Charges'!R65</f>
        <v>187.68</v>
      </c>
      <c r="S65" s="15">
        <f>'VALUES Ind Customers'!H72*'Historical Base Charges'!S65</f>
        <v>1839.6000000000001</v>
      </c>
      <c r="T65" s="15">
        <f>'VALUES Ind Customers'!I72*'Historical Base Charges'!T65</f>
        <v>3153.6000000000004</v>
      </c>
      <c r="U65" s="15">
        <f>'VALUES Ind Customers'!J72*'Historical Base Charges'!U65</f>
        <v>800.7</v>
      </c>
      <c r="V65" s="15">
        <f>'VALUES Ind Customers'!K72*'Historical Base Charges'!V65</f>
        <v>64000</v>
      </c>
      <c r="W65" s="15">
        <f>'VALUES Ind Customers'!M72*'Historical Base Charges'!W65</f>
        <v>523.36</v>
      </c>
      <c r="X65" s="15">
        <f>'VALUES Ind Customers'!L72*'Historical Base Charges'!X65</f>
        <v>623.1</v>
      </c>
      <c r="Y65" s="15">
        <f>'VALUES Ind Customers'!O72*'Historical Base Charges'!Y65</f>
        <v>1050.7</v>
      </c>
      <c r="Z65" s="15">
        <f>'VALUES Ind Customers'!P72*'Historical Base Charges'!Z65</f>
        <v>250</v>
      </c>
      <c r="AA65" s="15">
        <f>'VALUES Com Customers'!M72*'Historical Base Charges'!AA65</f>
        <v>1250</v>
      </c>
      <c r="AB65" s="15">
        <f>'VALUES Ind Customers'!Q72*'Historical Base Charges'!AB65</f>
        <v>1250</v>
      </c>
      <c r="AC65" s="15">
        <f>'VALUES Ind Customers'!R72*'Historical Base Charges'!AC65</f>
        <v>165000</v>
      </c>
    </row>
    <row r="66" spans="1:29" x14ac:dyDescent="0.25">
      <c r="A66" s="8">
        <f t="shared" si="0"/>
        <v>5</v>
      </c>
      <c r="B66" s="8">
        <f t="shared" si="1"/>
        <v>2024</v>
      </c>
      <c r="C66" s="22">
        <f>'VALUES Res Customers'!D73*'VALUES Cal Days'!$C70*'Historical Base Charges'!C66</f>
        <v>7864397.4400000004</v>
      </c>
      <c r="D66" s="22">
        <f>'VALUES Res Customers'!E73*'VALUES Cal Days'!$C70*'Historical Base Charges'!D66</f>
        <v>216315.52000000002</v>
      </c>
      <c r="E66" s="22">
        <f>'VALUES Res Customers'!F73*'VALUES Cal Days'!$C70*'Historical Base Charges'!E66</f>
        <v>583375.35999999999</v>
      </c>
      <c r="F66" s="22">
        <f>'VALUES Res Customers'!G73*'VALUES Cal Days'!$C70*'Historical Base Charges'!F66</f>
        <v>0</v>
      </c>
      <c r="G66" s="15">
        <f>'VALUES Com Customers'!D73*'Historical Base Charges'!G66</f>
        <v>903192.5</v>
      </c>
      <c r="H66" s="15">
        <f>'VALUES Com Customers'!E73*'Historical Base Charges'!H66</f>
        <v>2272.5</v>
      </c>
      <c r="I66" s="15">
        <f>'VALUES Com Customers'!F73*'Historical Base Charges'!I66</f>
        <v>736034.04</v>
      </c>
      <c r="J66" s="15">
        <f>'VALUES Com Customers'!G73*'Historical Base Charges'!J66</f>
        <v>4222.8</v>
      </c>
      <c r="K66" s="15">
        <f>'VALUES Com Customers'!H73*'Historical Base Charges'!K66</f>
        <v>33125.520000000004</v>
      </c>
      <c r="L66" s="15">
        <f>'VALUES Com Customers'!I73*'Historical Base Charges'!L66</f>
        <v>31798.800000000003</v>
      </c>
      <c r="M66" s="15">
        <f>'VALUES Com Customers'!J73*'Historical Base Charges'!M66</f>
        <v>18396</v>
      </c>
      <c r="N66" s="15">
        <f>'VALUES Com Customers'!N73*'Historical Base Charges'!N66</f>
        <v>62000</v>
      </c>
      <c r="O66" s="15">
        <f>'VALUES Ind Customers'!D73*'Historical Base Charges'!O66</f>
        <v>782.75</v>
      </c>
      <c r="P66" s="15">
        <f>'VALUES Ind Customers'!E73*'Historical Base Charges'!P66</f>
        <v>5911.92</v>
      </c>
      <c r="Q66" s="15">
        <f>'VALUES Ind Customers'!F73*'Historical Base Charges'!Q66</f>
        <v>93.84</v>
      </c>
      <c r="R66" s="15">
        <f>'VALUES Ind Customers'!G73*'Historical Base Charges'!R66</f>
        <v>187.68</v>
      </c>
      <c r="S66" s="15">
        <f>'VALUES Ind Customers'!H73*'Historical Base Charges'!S66</f>
        <v>1839.6000000000001</v>
      </c>
      <c r="T66" s="15">
        <f>'VALUES Ind Customers'!I73*'Historical Base Charges'!T66</f>
        <v>3153.6000000000004</v>
      </c>
      <c r="U66" s="15">
        <f>'VALUES Ind Customers'!J73*'Historical Base Charges'!U66</f>
        <v>800.7</v>
      </c>
      <c r="V66" s="15">
        <f>'VALUES Ind Customers'!K73*'Historical Base Charges'!V66</f>
        <v>64000</v>
      </c>
      <c r="W66" s="15">
        <f>'VALUES Ind Customers'!M73*'Historical Base Charges'!W66</f>
        <v>523.36</v>
      </c>
      <c r="X66" s="15">
        <f>'VALUES Ind Customers'!L73*'Historical Base Charges'!X66</f>
        <v>623.1</v>
      </c>
      <c r="Y66" s="15">
        <f>'VALUES Ind Customers'!O73*'Historical Base Charges'!Y66</f>
        <v>1050.7</v>
      </c>
      <c r="Z66" s="15">
        <f>'VALUES Ind Customers'!P73*'Historical Base Charges'!Z66</f>
        <v>250</v>
      </c>
      <c r="AA66" s="15">
        <f>'VALUES Com Customers'!M73*'Historical Base Charges'!AA66</f>
        <v>1250</v>
      </c>
      <c r="AB66" s="15">
        <f>'VALUES Ind Customers'!Q73*'Historical Base Charges'!AB66</f>
        <v>1250</v>
      </c>
      <c r="AC66" s="15">
        <f>'VALUES Ind Customers'!R73*'Historical Base Charges'!AC66</f>
        <v>165000</v>
      </c>
    </row>
    <row r="67" spans="1:29" x14ac:dyDescent="0.25">
      <c r="A67" s="8">
        <f t="shared" si="0"/>
        <v>6</v>
      </c>
      <c r="B67" s="8">
        <f t="shared" si="1"/>
        <v>2024</v>
      </c>
      <c r="C67" s="22">
        <f>'VALUES Res Customers'!D74*'VALUES Cal Days'!$C71*'Historical Base Charges'!C67</f>
        <v>7618924.7999999998</v>
      </c>
      <c r="D67" s="22">
        <f>'VALUES Res Customers'!E74*'VALUES Cal Days'!$C71*'Historical Base Charges'!D67</f>
        <v>207667.20000000001</v>
      </c>
      <c r="E67" s="22">
        <f>'VALUES Res Customers'!F74*'VALUES Cal Days'!$C71*'Historical Base Charges'!E67</f>
        <v>567110.40000000002</v>
      </c>
      <c r="F67" s="22">
        <f>'VALUES Res Customers'!G74*'VALUES Cal Days'!$C71*'Historical Base Charges'!F67</f>
        <v>0</v>
      </c>
      <c r="G67" s="15">
        <f>'VALUES Com Customers'!D74*'Historical Base Charges'!G67</f>
        <v>904480.25</v>
      </c>
      <c r="H67" s="15">
        <f>'VALUES Com Customers'!E74*'Historical Base Charges'!H67</f>
        <v>2247.25</v>
      </c>
      <c r="I67" s="15">
        <f>'VALUES Com Customers'!F74*'Historical Base Charges'!I67</f>
        <v>736362.48</v>
      </c>
      <c r="J67" s="15">
        <f>'VALUES Com Customers'!G74*'Historical Base Charges'!J67</f>
        <v>4222.8</v>
      </c>
      <c r="K67" s="15">
        <f>'VALUES Com Customers'!H74*'Historical Base Charges'!K67</f>
        <v>33125.520000000004</v>
      </c>
      <c r="L67" s="15">
        <f>'VALUES Com Customers'!I74*'Historical Base Charges'!L67</f>
        <v>31798.800000000003</v>
      </c>
      <c r="M67" s="15">
        <f>'VALUES Com Customers'!J74*'Historical Base Charges'!M67</f>
        <v>18396</v>
      </c>
      <c r="N67" s="15">
        <f>'VALUES Com Customers'!N74*'Historical Base Charges'!N67</f>
        <v>62000</v>
      </c>
      <c r="O67" s="15">
        <f>'VALUES Ind Customers'!D74*'Historical Base Charges'!O67</f>
        <v>782.75</v>
      </c>
      <c r="P67" s="15">
        <f>'VALUES Ind Customers'!E74*'Historical Base Charges'!P67</f>
        <v>5911.92</v>
      </c>
      <c r="Q67" s="15">
        <f>'VALUES Ind Customers'!F74*'Historical Base Charges'!Q67</f>
        <v>93.84</v>
      </c>
      <c r="R67" s="15">
        <f>'VALUES Ind Customers'!G74*'Historical Base Charges'!R67</f>
        <v>187.68</v>
      </c>
      <c r="S67" s="15">
        <f>'VALUES Ind Customers'!H74*'Historical Base Charges'!S67</f>
        <v>1839.6000000000001</v>
      </c>
      <c r="T67" s="15">
        <f>'VALUES Ind Customers'!I74*'Historical Base Charges'!T67</f>
        <v>3153.6000000000004</v>
      </c>
      <c r="U67" s="15">
        <f>'VALUES Ind Customers'!J74*'Historical Base Charges'!U67</f>
        <v>800.7</v>
      </c>
      <c r="V67" s="15">
        <f>'VALUES Ind Customers'!K74*'Historical Base Charges'!V67</f>
        <v>64000</v>
      </c>
      <c r="W67" s="15">
        <f>'VALUES Ind Customers'!M74*'Historical Base Charges'!W67</f>
        <v>523.36</v>
      </c>
      <c r="X67" s="15">
        <f>'VALUES Ind Customers'!L74*'Historical Base Charges'!X67</f>
        <v>623.1</v>
      </c>
      <c r="Y67" s="15">
        <f>'VALUES Ind Customers'!O74*'Historical Base Charges'!Y67</f>
        <v>1050.7</v>
      </c>
      <c r="Z67" s="15">
        <f>'VALUES Ind Customers'!P74*'Historical Base Charges'!Z67</f>
        <v>250</v>
      </c>
      <c r="AA67" s="15">
        <f>'VALUES Com Customers'!M74*'Historical Base Charges'!AA67</f>
        <v>1250</v>
      </c>
      <c r="AB67" s="15">
        <f>'VALUES Ind Customers'!Q74*'Historical Base Charges'!AB67</f>
        <v>1250</v>
      </c>
      <c r="AC67" s="15">
        <f>'VALUES Ind Customers'!R74*'Historical Base Charges'!AC67</f>
        <v>165000</v>
      </c>
    </row>
    <row r="68" spans="1:29" x14ac:dyDescent="0.25">
      <c r="A68" s="8">
        <f t="shared" ref="A68:A103" si="2">IF(A67=12,1,A67+1)</f>
        <v>7</v>
      </c>
      <c r="B68" s="8">
        <f t="shared" ref="B68:B103" si="3">IF(A68=1,B67+1,B67)</f>
        <v>2024</v>
      </c>
      <c r="C68" s="22">
        <f>'VALUES Res Customers'!D75*'VALUES Cal Days'!$C72*'Historical Base Charges'!C68</f>
        <v>7878483.8399999999</v>
      </c>
      <c r="D68" s="22">
        <f>'VALUES Res Customers'!E75*'VALUES Cal Days'!$C72*'Historical Base Charges'!D68</f>
        <v>212863.36000000002</v>
      </c>
      <c r="E68" s="22">
        <f>'VALUES Res Customers'!F75*'VALUES Cal Days'!$C72*'Historical Base Charges'!E68</f>
        <v>588652.80000000005</v>
      </c>
      <c r="F68" s="22">
        <f>'VALUES Res Customers'!G75*'VALUES Cal Days'!$C72*'Historical Base Charges'!F68</f>
        <v>0</v>
      </c>
      <c r="G68" s="15">
        <f>'VALUES Com Customers'!D75*'Historical Base Charges'!G68</f>
        <v>905364</v>
      </c>
      <c r="H68" s="15">
        <f>'VALUES Com Customers'!E75*'Historical Base Charges'!H68</f>
        <v>2247.25</v>
      </c>
      <c r="I68" s="15">
        <f>'VALUES Com Customers'!F75*'Historical Base Charges'!I68</f>
        <v>736550.16</v>
      </c>
      <c r="J68" s="15">
        <f>'VALUES Com Customers'!G75*'Historical Base Charges'!J68</f>
        <v>4222.8</v>
      </c>
      <c r="K68" s="15">
        <f>'VALUES Com Customers'!H75*'Historical Base Charges'!K68</f>
        <v>33125.520000000004</v>
      </c>
      <c r="L68" s="15">
        <f>'VALUES Com Customers'!I75*'Historical Base Charges'!L68</f>
        <v>31798.800000000003</v>
      </c>
      <c r="M68" s="15">
        <f>'VALUES Com Customers'!J75*'Historical Base Charges'!M68</f>
        <v>18396</v>
      </c>
      <c r="N68" s="15">
        <f>'VALUES Com Customers'!N75*'Historical Base Charges'!N68</f>
        <v>62000</v>
      </c>
      <c r="O68" s="15">
        <f>'VALUES Ind Customers'!D75*'Historical Base Charges'!O68</f>
        <v>782.75</v>
      </c>
      <c r="P68" s="15">
        <f>'VALUES Ind Customers'!E75*'Historical Base Charges'!P68</f>
        <v>5911.92</v>
      </c>
      <c r="Q68" s="15">
        <f>'VALUES Ind Customers'!F75*'Historical Base Charges'!Q68</f>
        <v>93.84</v>
      </c>
      <c r="R68" s="15">
        <f>'VALUES Ind Customers'!G75*'Historical Base Charges'!R68</f>
        <v>187.68</v>
      </c>
      <c r="S68" s="15">
        <f>'VALUES Ind Customers'!H75*'Historical Base Charges'!S68</f>
        <v>1839.6000000000001</v>
      </c>
      <c r="T68" s="15">
        <f>'VALUES Ind Customers'!I75*'Historical Base Charges'!T68</f>
        <v>3153.6000000000004</v>
      </c>
      <c r="U68" s="15">
        <f>'VALUES Ind Customers'!J75*'Historical Base Charges'!U68</f>
        <v>800.7</v>
      </c>
      <c r="V68" s="15">
        <f>'VALUES Ind Customers'!K75*'Historical Base Charges'!V68</f>
        <v>64000</v>
      </c>
      <c r="W68" s="15">
        <f>'VALUES Ind Customers'!M75*'Historical Base Charges'!W68</f>
        <v>523.36</v>
      </c>
      <c r="X68" s="15">
        <f>'VALUES Ind Customers'!L75*'Historical Base Charges'!X68</f>
        <v>623.1</v>
      </c>
      <c r="Y68" s="15">
        <f>'VALUES Ind Customers'!O75*'Historical Base Charges'!Y68</f>
        <v>1050.7</v>
      </c>
      <c r="Z68" s="15">
        <f>'VALUES Ind Customers'!P75*'Historical Base Charges'!Z68</f>
        <v>250</v>
      </c>
      <c r="AA68" s="15">
        <f>'VALUES Com Customers'!M75*'Historical Base Charges'!AA68</f>
        <v>1250</v>
      </c>
      <c r="AB68" s="15">
        <f>'VALUES Ind Customers'!Q75*'Historical Base Charges'!AB68</f>
        <v>1250</v>
      </c>
      <c r="AC68" s="15">
        <f>'VALUES Ind Customers'!R75*'Historical Base Charges'!AC68</f>
        <v>165000</v>
      </c>
    </row>
    <row r="69" spans="1:29" x14ac:dyDescent="0.25">
      <c r="A69" s="8">
        <f t="shared" si="2"/>
        <v>8</v>
      </c>
      <c r="B69" s="8">
        <f t="shared" si="3"/>
        <v>2024</v>
      </c>
      <c r="C69" s="22">
        <f>'VALUES Res Customers'!D76*'VALUES Cal Days'!$C73*'Historical Base Charges'!C69</f>
        <v>7881420.1600000001</v>
      </c>
      <c r="D69" s="22">
        <f>'VALUES Res Customers'!E76*'VALUES Cal Days'!$C73*'Historical Base Charges'!D69</f>
        <v>211157.12</v>
      </c>
      <c r="E69" s="22">
        <f>'VALUES Res Customers'!F76*'VALUES Cal Days'!$C73*'Historical Base Charges'!E69</f>
        <v>591291.52</v>
      </c>
      <c r="F69" s="22">
        <f>'VALUES Res Customers'!G76*'VALUES Cal Days'!$C73*'Historical Base Charges'!F69</f>
        <v>0</v>
      </c>
      <c r="G69" s="15">
        <f>'VALUES Com Customers'!D76*'Historical Base Charges'!G69</f>
        <v>905894.25</v>
      </c>
      <c r="H69" s="15">
        <f>'VALUES Com Customers'!E76*'Historical Base Charges'!H69</f>
        <v>2247.25</v>
      </c>
      <c r="I69" s="15">
        <f>'VALUES Com Customers'!F76*'Historical Base Charges'!I69</f>
        <v>736690.92</v>
      </c>
      <c r="J69" s="15">
        <f>'VALUES Com Customers'!G76*'Historical Base Charges'!J69</f>
        <v>4222.8</v>
      </c>
      <c r="K69" s="15">
        <f>'VALUES Com Customers'!H76*'Historical Base Charges'!K69</f>
        <v>33125.520000000004</v>
      </c>
      <c r="L69" s="15">
        <f>'VALUES Com Customers'!I76*'Historical Base Charges'!L69</f>
        <v>31798.800000000003</v>
      </c>
      <c r="M69" s="15">
        <f>'VALUES Com Customers'!J76*'Historical Base Charges'!M69</f>
        <v>18396</v>
      </c>
      <c r="N69" s="15">
        <f>'VALUES Com Customers'!N76*'Historical Base Charges'!N69</f>
        <v>62000</v>
      </c>
      <c r="O69" s="15">
        <f>'VALUES Ind Customers'!D76*'Historical Base Charges'!O69</f>
        <v>782.75</v>
      </c>
      <c r="P69" s="15">
        <f>'VALUES Ind Customers'!E76*'Historical Base Charges'!P69</f>
        <v>5911.92</v>
      </c>
      <c r="Q69" s="15">
        <f>'VALUES Ind Customers'!F76*'Historical Base Charges'!Q69</f>
        <v>93.84</v>
      </c>
      <c r="R69" s="15">
        <f>'VALUES Ind Customers'!G76*'Historical Base Charges'!R69</f>
        <v>187.68</v>
      </c>
      <c r="S69" s="15">
        <f>'VALUES Ind Customers'!H76*'Historical Base Charges'!S69</f>
        <v>1839.6000000000001</v>
      </c>
      <c r="T69" s="15">
        <f>'VALUES Ind Customers'!I76*'Historical Base Charges'!T69</f>
        <v>3153.6000000000004</v>
      </c>
      <c r="U69" s="15">
        <f>'VALUES Ind Customers'!J76*'Historical Base Charges'!U69</f>
        <v>800.7</v>
      </c>
      <c r="V69" s="15">
        <f>'VALUES Ind Customers'!K76*'Historical Base Charges'!V69</f>
        <v>64000</v>
      </c>
      <c r="W69" s="15">
        <f>'VALUES Ind Customers'!M76*'Historical Base Charges'!W69</f>
        <v>523.36</v>
      </c>
      <c r="X69" s="15">
        <f>'VALUES Ind Customers'!L76*'Historical Base Charges'!X69</f>
        <v>623.1</v>
      </c>
      <c r="Y69" s="15">
        <f>'VALUES Ind Customers'!O76*'Historical Base Charges'!Y69</f>
        <v>1050.7</v>
      </c>
      <c r="Z69" s="15">
        <f>'VALUES Ind Customers'!P76*'Historical Base Charges'!Z69</f>
        <v>250</v>
      </c>
      <c r="AA69" s="15">
        <f>'VALUES Com Customers'!M76*'Historical Base Charges'!AA69</f>
        <v>1250</v>
      </c>
      <c r="AB69" s="15">
        <f>'VALUES Ind Customers'!Q76*'Historical Base Charges'!AB69</f>
        <v>1250</v>
      </c>
      <c r="AC69" s="15">
        <f>'VALUES Ind Customers'!R76*'Historical Base Charges'!AC69</f>
        <v>165000</v>
      </c>
    </row>
    <row r="70" spans="1:29" x14ac:dyDescent="0.25">
      <c r="A70" s="8">
        <f t="shared" si="2"/>
        <v>9</v>
      </c>
      <c r="B70" s="8">
        <f t="shared" si="3"/>
        <v>2024</v>
      </c>
      <c r="C70" s="22">
        <f>'VALUES Res Customers'!D77*'VALUES Cal Days'!$C74*'Historical Base Charges'!C70</f>
        <v>7626163.2000000002</v>
      </c>
      <c r="D70" s="22">
        <f>'VALUES Res Customers'!E77*'VALUES Cal Days'!$C74*'Historical Base Charges'!D70</f>
        <v>202713.60000000001</v>
      </c>
      <c r="E70" s="22">
        <f>'VALUES Res Customers'!F77*'VALUES Cal Days'!$C74*'Historical Base Charges'!E70</f>
        <v>574771.20000000007</v>
      </c>
      <c r="F70" s="22">
        <f>'VALUES Res Customers'!G77*'VALUES Cal Days'!$C74*'Historical Base Charges'!F70</f>
        <v>0</v>
      </c>
      <c r="G70" s="15">
        <f>'VALUES Com Customers'!D77*'Historical Base Charges'!G70</f>
        <v>905919.5</v>
      </c>
      <c r="H70" s="15">
        <f>'VALUES Com Customers'!E77*'Historical Base Charges'!H70</f>
        <v>2222</v>
      </c>
      <c r="I70" s="15">
        <f>'VALUES Com Customers'!F77*'Historical Base Charges'!I70</f>
        <v>736690.92</v>
      </c>
      <c r="J70" s="15">
        <f>'VALUES Com Customers'!G77*'Historical Base Charges'!J70</f>
        <v>4222.8</v>
      </c>
      <c r="K70" s="15">
        <f>'VALUES Com Customers'!H77*'Historical Base Charges'!K70</f>
        <v>33125.520000000004</v>
      </c>
      <c r="L70" s="15">
        <f>'VALUES Com Customers'!I77*'Historical Base Charges'!L70</f>
        <v>31798.800000000003</v>
      </c>
      <c r="M70" s="15">
        <f>'VALUES Com Customers'!J77*'Historical Base Charges'!M70</f>
        <v>18396</v>
      </c>
      <c r="N70" s="15">
        <f>'VALUES Com Customers'!N77*'Historical Base Charges'!N70</f>
        <v>62000</v>
      </c>
      <c r="O70" s="15">
        <f>'VALUES Ind Customers'!D77*'Historical Base Charges'!O70</f>
        <v>782.75</v>
      </c>
      <c r="P70" s="15">
        <f>'VALUES Ind Customers'!E77*'Historical Base Charges'!P70</f>
        <v>5911.92</v>
      </c>
      <c r="Q70" s="15">
        <f>'VALUES Ind Customers'!F77*'Historical Base Charges'!Q70</f>
        <v>93.84</v>
      </c>
      <c r="R70" s="15">
        <f>'VALUES Ind Customers'!G77*'Historical Base Charges'!R70</f>
        <v>187.68</v>
      </c>
      <c r="S70" s="15">
        <f>'VALUES Ind Customers'!H77*'Historical Base Charges'!S70</f>
        <v>1839.6000000000001</v>
      </c>
      <c r="T70" s="15">
        <f>'VALUES Ind Customers'!I77*'Historical Base Charges'!T70</f>
        <v>3153.6000000000004</v>
      </c>
      <c r="U70" s="15">
        <f>'VALUES Ind Customers'!J77*'Historical Base Charges'!U70</f>
        <v>800.7</v>
      </c>
      <c r="V70" s="15">
        <f>'VALUES Ind Customers'!K77*'Historical Base Charges'!V70</f>
        <v>64000</v>
      </c>
      <c r="W70" s="15">
        <f>'VALUES Ind Customers'!M77*'Historical Base Charges'!W70</f>
        <v>523.36</v>
      </c>
      <c r="X70" s="15">
        <f>'VALUES Ind Customers'!L77*'Historical Base Charges'!X70</f>
        <v>623.1</v>
      </c>
      <c r="Y70" s="15">
        <f>'VALUES Ind Customers'!O77*'Historical Base Charges'!Y70</f>
        <v>1050.7</v>
      </c>
      <c r="Z70" s="15">
        <f>'VALUES Ind Customers'!P77*'Historical Base Charges'!Z70</f>
        <v>250</v>
      </c>
      <c r="AA70" s="15">
        <f>'VALUES Com Customers'!M77*'Historical Base Charges'!AA70</f>
        <v>1250</v>
      </c>
      <c r="AB70" s="15">
        <f>'VALUES Ind Customers'!Q77*'Historical Base Charges'!AB70</f>
        <v>1250</v>
      </c>
      <c r="AC70" s="15">
        <f>'VALUES Ind Customers'!R77*'Historical Base Charges'!AC70</f>
        <v>165000</v>
      </c>
    </row>
    <row r="71" spans="1:29" x14ac:dyDescent="0.25">
      <c r="A71" s="8">
        <f t="shared" si="2"/>
        <v>10</v>
      </c>
      <c r="B71" s="8">
        <f t="shared" si="3"/>
        <v>2024</v>
      </c>
      <c r="C71" s="22">
        <f>'VALUES Res Customers'!D78*'VALUES Cal Days'!$C75*'Historical Base Charges'!C71</f>
        <v>7879317.1200000001</v>
      </c>
      <c r="D71" s="22">
        <f>'VALUES Res Customers'!E78*'VALUES Cal Days'!$C75*'Historical Base Charges'!D71</f>
        <v>207804.16</v>
      </c>
      <c r="E71" s="22">
        <f>'VALUES Res Customers'!F78*'VALUES Cal Days'!$C75*'Historical Base Charges'!E71</f>
        <v>596568.96</v>
      </c>
      <c r="F71" s="22">
        <f>'VALUES Res Customers'!G78*'VALUES Cal Days'!$C75*'Historical Base Charges'!F71</f>
        <v>0</v>
      </c>
      <c r="G71" s="15">
        <f>'VALUES Com Customers'!D78*'Historical Base Charges'!G71</f>
        <v>905919.5</v>
      </c>
      <c r="H71" s="15">
        <f>'VALUES Com Customers'!E78*'Historical Base Charges'!H71</f>
        <v>2222</v>
      </c>
      <c r="I71" s="15">
        <f>'VALUES Com Customers'!F78*'Historical Base Charges'!I71</f>
        <v>736690.92</v>
      </c>
      <c r="J71" s="15">
        <f>'VALUES Com Customers'!G78*'Historical Base Charges'!J71</f>
        <v>4222.8</v>
      </c>
      <c r="K71" s="15">
        <f>'VALUES Com Customers'!H78*'Historical Base Charges'!K71</f>
        <v>33125.520000000004</v>
      </c>
      <c r="L71" s="15">
        <f>'VALUES Com Customers'!I78*'Historical Base Charges'!L71</f>
        <v>31798.800000000003</v>
      </c>
      <c r="M71" s="15">
        <f>'VALUES Com Customers'!J78*'Historical Base Charges'!M71</f>
        <v>18396</v>
      </c>
      <c r="N71" s="15">
        <f>'VALUES Com Customers'!N78*'Historical Base Charges'!N71</f>
        <v>62000</v>
      </c>
      <c r="O71" s="15">
        <f>'VALUES Ind Customers'!D78*'Historical Base Charges'!O71</f>
        <v>782.75</v>
      </c>
      <c r="P71" s="15">
        <f>'VALUES Ind Customers'!E78*'Historical Base Charges'!P71</f>
        <v>5911.92</v>
      </c>
      <c r="Q71" s="15">
        <f>'VALUES Ind Customers'!F78*'Historical Base Charges'!Q71</f>
        <v>93.84</v>
      </c>
      <c r="R71" s="15">
        <f>'VALUES Ind Customers'!G78*'Historical Base Charges'!R71</f>
        <v>187.68</v>
      </c>
      <c r="S71" s="15">
        <f>'VALUES Ind Customers'!H78*'Historical Base Charges'!S71</f>
        <v>1839.6000000000001</v>
      </c>
      <c r="T71" s="15">
        <f>'VALUES Ind Customers'!I78*'Historical Base Charges'!T71</f>
        <v>3153.6000000000004</v>
      </c>
      <c r="U71" s="15">
        <f>'VALUES Ind Customers'!J78*'Historical Base Charges'!U71</f>
        <v>800.7</v>
      </c>
      <c r="V71" s="15">
        <f>'VALUES Ind Customers'!K78*'Historical Base Charges'!V71</f>
        <v>64000</v>
      </c>
      <c r="W71" s="15">
        <f>'VALUES Ind Customers'!M78*'Historical Base Charges'!W71</f>
        <v>523.36</v>
      </c>
      <c r="X71" s="15">
        <f>'VALUES Ind Customers'!L78*'Historical Base Charges'!X71</f>
        <v>623.1</v>
      </c>
      <c r="Y71" s="15">
        <f>'VALUES Ind Customers'!O78*'Historical Base Charges'!Y71</f>
        <v>1050.7</v>
      </c>
      <c r="Z71" s="15">
        <f>'VALUES Ind Customers'!P78*'Historical Base Charges'!Z71</f>
        <v>250</v>
      </c>
      <c r="AA71" s="15">
        <f>'VALUES Com Customers'!M78*'Historical Base Charges'!AA71</f>
        <v>1250</v>
      </c>
      <c r="AB71" s="15">
        <f>'VALUES Ind Customers'!Q78*'Historical Base Charges'!AB71</f>
        <v>1250</v>
      </c>
      <c r="AC71" s="15">
        <f>'VALUES Ind Customers'!R78*'Historical Base Charges'!AC71</f>
        <v>165000</v>
      </c>
    </row>
    <row r="72" spans="1:29" x14ac:dyDescent="0.25">
      <c r="A72" s="8">
        <f t="shared" si="2"/>
        <v>11</v>
      </c>
      <c r="B72" s="8">
        <f t="shared" si="3"/>
        <v>2024</v>
      </c>
      <c r="C72" s="22">
        <f>'VALUES Res Customers'!D79*'VALUES Cal Days'!$C76*'Historical Base Charges'!C72</f>
        <v>7626182.4000000004</v>
      </c>
      <c r="D72" s="22">
        <f>'VALUES Res Customers'!E79*'VALUES Cal Days'!$C76*'Historical Base Charges'!D72</f>
        <v>199507.20000000001</v>
      </c>
      <c r="E72" s="22">
        <f>'VALUES Res Customers'!F79*'VALUES Cal Days'!$C76*'Historical Base Charges'!E72</f>
        <v>579878.40000000002</v>
      </c>
      <c r="F72" s="22">
        <f>'VALUES Res Customers'!G79*'VALUES Cal Days'!$C76*'Historical Base Charges'!F72</f>
        <v>0</v>
      </c>
      <c r="G72" s="15">
        <f>'VALUES Com Customers'!D79*'Historical Base Charges'!G72</f>
        <v>906197.25</v>
      </c>
      <c r="H72" s="15">
        <f>'VALUES Com Customers'!E79*'Historical Base Charges'!H72</f>
        <v>2222</v>
      </c>
      <c r="I72" s="15">
        <f>'VALUES Com Customers'!F79*'Historical Base Charges'!I72</f>
        <v>736831.68</v>
      </c>
      <c r="J72" s="15">
        <f>'VALUES Com Customers'!G79*'Historical Base Charges'!J72</f>
        <v>4222.8</v>
      </c>
      <c r="K72" s="15">
        <f>'VALUES Com Customers'!H79*'Historical Base Charges'!K72</f>
        <v>33125.520000000004</v>
      </c>
      <c r="L72" s="15">
        <f>'VALUES Com Customers'!I79*'Historical Base Charges'!L72</f>
        <v>31798.800000000003</v>
      </c>
      <c r="M72" s="15">
        <f>'VALUES Com Customers'!J79*'Historical Base Charges'!M72</f>
        <v>18396</v>
      </c>
      <c r="N72" s="15">
        <f>'VALUES Com Customers'!N79*'Historical Base Charges'!N72</f>
        <v>62000</v>
      </c>
      <c r="O72" s="15">
        <f>'VALUES Ind Customers'!D79*'Historical Base Charges'!O72</f>
        <v>782.75</v>
      </c>
      <c r="P72" s="15">
        <f>'VALUES Ind Customers'!E79*'Historical Base Charges'!P72</f>
        <v>5911.92</v>
      </c>
      <c r="Q72" s="15">
        <f>'VALUES Ind Customers'!F79*'Historical Base Charges'!Q72</f>
        <v>93.84</v>
      </c>
      <c r="R72" s="15">
        <f>'VALUES Ind Customers'!G79*'Historical Base Charges'!R72</f>
        <v>187.68</v>
      </c>
      <c r="S72" s="15">
        <f>'VALUES Ind Customers'!H79*'Historical Base Charges'!S72</f>
        <v>1839.6000000000001</v>
      </c>
      <c r="T72" s="15">
        <f>'VALUES Ind Customers'!I79*'Historical Base Charges'!T72</f>
        <v>3153.6000000000004</v>
      </c>
      <c r="U72" s="15">
        <f>'VALUES Ind Customers'!J79*'Historical Base Charges'!U72</f>
        <v>800.7</v>
      </c>
      <c r="V72" s="15">
        <f>'VALUES Ind Customers'!K79*'Historical Base Charges'!V72</f>
        <v>64000</v>
      </c>
      <c r="W72" s="15">
        <f>'VALUES Ind Customers'!M79*'Historical Base Charges'!W72</f>
        <v>523.36</v>
      </c>
      <c r="X72" s="15">
        <f>'VALUES Ind Customers'!L79*'Historical Base Charges'!X72</f>
        <v>623.1</v>
      </c>
      <c r="Y72" s="15">
        <f>'VALUES Ind Customers'!O79*'Historical Base Charges'!Y72</f>
        <v>1050.7</v>
      </c>
      <c r="Z72" s="15">
        <f>'VALUES Ind Customers'!P79*'Historical Base Charges'!Z72</f>
        <v>250</v>
      </c>
      <c r="AA72" s="15">
        <f>'VALUES Com Customers'!M79*'Historical Base Charges'!AA72</f>
        <v>1250</v>
      </c>
      <c r="AB72" s="15">
        <f>'VALUES Ind Customers'!Q79*'Historical Base Charges'!AB72</f>
        <v>1250</v>
      </c>
      <c r="AC72" s="15">
        <f>'VALUES Ind Customers'!R79*'Historical Base Charges'!AC72</f>
        <v>165000</v>
      </c>
    </row>
    <row r="73" spans="1:29" x14ac:dyDescent="0.25">
      <c r="A73" s="8">
        <f t="shared" si="2"/>
        <v>12</v>
      </c>
      <c r="B73" s="8">
        <f t="shared" si="3"/>
        <v>2024</v>
      </c>
      <c r="C73" s="22">
        <f>'VALUES Res Customers'!D80*'VALUES Cal Days'!$C77*'Historical Base Charges'!C73</f>
        <v>7883285.1200000001</v>
      </c>
      <c r="D73" s="22">
        <f>'VALUES Res Customers'!E80*'VALUES Cal Days'!$C77*'Historical Base Charges'!D73</f>
        <v>204510.72</v>
      </c>
      <c r="E73" s="22">
        <f>'VALUES Res Customers'!F80*'VALUES Cal Days'!$C77*'Historical Base Charges'!E73</f>
        <v>601846.4</v>
      </c>
      <c r="F73" s="22">
        <f>'VALUES Res Customers'!G80*'VALUES Cal Days'!$C77*'Historical Base Charges'!F73</f>
        <v>0</v>
      </c>
      <c r="G73" s="15">
        <f>'VALUES Com Customers'!D80*'Historical Base Charges'!G73</f>
        <v>906752.75</v>
      </c>
      <c r="H73" s="15">
        <f>'VALUES Com Customers'!E80*'Historical Base Charges'!H73</f>
        <v>2222</v>
      </c>
      <c r="I73" s="15">
        <f>'VALUES Com Customers'!F80*'Historical Base Charges'!I73</f>
        <v>736972.44000000006</v>
      </c>
      <c r="J73" s="15">
        <f>'VALUES Com Customers'!G80*'Historical Base Charges'!J73</f>
        <v>4222.8</v>
      </c>
      <c r="K73" s="15">
        <f>'VALUES Com Customers'!H80*'Historical Base Charges'!K73</f>
        <v>33125.520000000004</v>
      </c>
      <c r="L73" s="15">
        <f>'VALUES Com Customers'!I80*'Historical Base Charges'!L73</f>
        <v>31798.800000000003</v>
      </c>
      <c r="M73" s="15">
        <f>'VALUES Com Customers'!J80*'Historical Base Charges'!M73</f>
        <v>18396</v>
      </c>
      <c r="N73" s="15">
        <f>'VALUES Com Customers'!N80*'Historical Base Charges'!N73</f>
        <v>62000</v>
      </c>
      <c r="O73" s="15">
        <f>'VALUES Ind Customers'!D80*'Historical Base Charges'!O73</f>
        <v>782.75</v>
      </c>
      <c r="P73" s="15">
        <f>'VALUES Ind Customers'!E80*'Historical Base Charges'!P73</f>
        <v>5911.92</v>
      </c>
      <c r="Q73" s="15">
        <f>'VALUES Ind Customers'!F80*'Historical Base Charges'!Q73</f>
        <v>93.84</v>
      </c>
      <c r="R73" s="15">
        <f>'VALUES Ind Customers'!G80*'Historical Base Charges'!R73</f>
        <v>187.68</v>
      </c>
      <c r="S73" s="15">
        <f>'VALUES Ind Customers'!H80*'Historical Base Charges'!S73</f>
        <v>1839.6000000000001</v>
      </c>
      <c r="T73" s="15">
        <f>'VALUES Ind Customers'!I80*'Historical Base Charges'!T73</f>
        <v>3153.6000000000004</v>
      </c>
      <c r="U73" s="15">
        <f>'VALUES Ind Customers'!J80*'Historical Base Charges'!U73</f>
        <v>800.7</v>
      </c>
      <c r="V73" s="15">
        <f>'VALUES Ind Customers'!K80*'Historical Base Charges'!V73</f>
        <v>64000</v>
      </c>
      <c r="W73" s="15">
        <f>'VALUES Ind Customers'!M80*'Historical Base Charges'!W73</f>
        <v>523.36</v>
      </c>
      <c r="X73" s="15">
        <f>'VALUES Ind Customers'!L80*'Historical Base Charges'!X73</f>
        <v>623.1</v>
      </c>
      <c r="Y73" s="15">
        <f>'VALUES Ind Customers'!O80*'Historical Base Charges'!Y73</f>
        <v>1050.7</v>
      </c>
      <c r="Z73" s="15">
        <f>'VALUES Ind Customers'!P80*'Historical Base Charges'!Z73</f>
        <v>250</v>
      </c>
      <c r="AA73" s="15">
        <f>'VALUES Com Customers'!M80*'Historical Base Charges'!AA73</f>
        <v>1250</v>
      </c>
      <c r="AB73" s="15">
        <f>'VALUES Ind Customers'!Q80*'Historical Base Charges'!AB73</f>
        <v>1250</v>
      </c>
      <c r="AC73" s="15">
        <f>'VALUES Ind Customers'!R80*'Historical Base Charges'!AC73</f>
        <v>165000</v>
      </c>
    </row>
    <row r="74" spans="1:29" x14ac:dyDescent="0.25">
      <c r="A74" s="8">
        <f t="shared" si="2"/>
        <v>1</v>
      </c>
      <c r="B74" s="8">
        <f t="shared" si="3"/>
        <v>2025</v>
      </c>
      <c r="C74" s="22">
        <f>'VALUES Res Customers'!D81*'VALUES Cal Days'!$C78*'Historical Base Charges'!C74</f>
        <v>7893006.7199999997</v>
      </c>
      <c r="D74" s="22">
        <f>'VALUES Res Customers'!E81*'VALUES Cal Days'!$C78*'Historical Base Charges'!D74</f>
        <v>202864</v>
      </c>
      <c r="E74" s="22">
        <f>'VALUES Res Customers'!F81*'VALUES Cal Days'!$C78*'Historical Base Charges'!E74</f>
        <v>601846.4</v>
      </c>
      <c r="F74" s="22">
        <f>'VALUES Res Customers'!G81*'VALUES Cal Days'!$C78*'Historical Base Charges'!F74</f>
        <v>0</v>
      </c>
      <c r="G74" s="15">
        <f>'VALUES Com Customers'!D81*'Historical Base Charges'!G74</f>
        <v>907838.5</v>
      </c>
      <c r="H74" s="15">
        <f>'VALUES Com Customers'!E81*'Historical Base Charges'!H74</f>
        <v>2222</v>
      </c>
      <c r="I74" s="15">
        <f>'VALUES Com Customers'!F81*'Historical Base Charges'!I74</f>
        <v>737300.88</v>
      </c>
      <c r="J74" s="15">
        <f>'VALUES Com Customers'!G81*'Historical Base Charges'!J74</f>
        <v>4222.8</v>
      </c>
      <c r="K74" s="15">
        <f>'VALUES Com Customers'!H81*'Historical Base Charges'!K74</f>
        <v>33125.520000000004</v>
      </c>
      <c r="L74" s="15">
        <f>'VALUES Com Customers'!I81*'Historical Base Charges'!L74</f>
        <v>31798.800000000003</v>
      </c>
      <c r="M74" s="15">
        <f>'VALUES Com Customers'!J81*'Historical Base Charges'!M74</f>
        <v>18396</v>
      </c>
      <c r="N74" s="15">
        <f>'VALUES Com Customers'!N81*'Historical Base Charges'!N74</f>
        <v>62000</v>
      </c>
      <c r="O74" s="15">
        <f>'VALUES Ind Customers'!D81*'Historical Base Charges'!O74</f>
        <v>782.75</v>
      </c>
      <c r="P74" s="15">
        <f>'VALUES Ind Customers'!E81*'Historical Base Charges'!P74</f>
        <v>5911.92</v>
      </c>
      <c r="Q74" s="15">
        <f>'VALUES Ind Customers'!F81*'Historical Base Charges'!Q74</f>
        <v>93.84</v>
      </c>
      <c r="R74" s="15">
        <f>'VALUES Ind Customers'!G81*'Historical Base Charges'!R74</f>
        <v>187.68</v>
      </c>
      <c r="S74" s="15">
        <f>'VALUES Ind Customers'!H81*'Historical Base Charges'!S74</f>
        <v>1839.6000000000001</v>
      </c>
      <c r="T74" s="15">
        <f>'VALUES Ind Customers'!I81*'Historical Base Charges'!T74</f>
        <v>3153.6000000000004</v>
      </c>
      <c r="U74" s="15">
        <f>'VALUES Ind Customers'!J81*'Historical Base Charges'!U74</f>
        <v>800.7</v>
      </c>
      <c r="V74" s="15">
        <f>'VALUES Ind Customers'!K81*'Historical Base Charges'!V74</f>
        <v>64000</v>
      </c>
      <c r="W74" s="15">
        <f>'VALUES Ind Customers'!M81*'Historical Base Charges'!W74</f>
        <v>523.36</v>
      </c>
      <c r="X74" s="15">
        <f>'VALUES Ind Customers'!L81*'Historical Base Charges'!X74</f>
        <v>623.1</v>
      </c>
      <c r="Y74" s="15">
        <f>'VALUES Ind Customers'!O81*'Historical Base Charges'!Y74</f>
        <v>1050.7</v>
      </c>
      <c r="Z74" s="15">
        <f>'VALUES Ind Customers'!P81*'Historical Base Charges'!Z74</f>
        <v>250</v>
      </c>
      <c r="AA74" s="15">
        <f>'VALUES Com Customers'!M81*'Historical Base Charges'!AA74</f>
        <v>1250</v>
      </c>
      <c r="AB74" s="15">
        <f>'VALUES Ind Customers'!Q81*'Historical Base Charges'!AB74</f>
        <v>1250</v>
      </c>
      <c r="AC74" s="15">
        <f>'VALUES Ind Customers'!R81*'Historical Base Charges'!AC74</f>
        <v>165000</v>
      </c>
    </row>
    <row r="75" spans="1:29" x14ac:dyDescent="0.25">
      <c r="A75" s="8">
        <f t="shared" si="2"/>
        <v>2</v>
      </c>
      <c r="B75" s="8">
        <f t="shared" si="3"/>
        <v>2025</v>
      </c>
      <c r="C75" s="22">
        <f>'VALUES Res Customers'!D82*'VALUES Cal Days'!$C79*'Historical Base Charges'!C75</f>
        <v>7137679.3600000003</v>
      </c>
      <c r="D75" s="22">
        <f>'VALUES Res Customers'!E82*'VALUES Cal Days'!$C79*'Historical Base Charges'!D75</f>
        <v>181762.56</v>
      </c>
      <c r="E75" s="22">
        <f>'VALUES Res Customers'!F82*'VALUES Cal Days'!$C79*'Historical Base Charges'!E75</f>
        <v>543603.19999999995</v>
      </c>
      <c r="F75" s="22">
        <f>'VALUES Res Customers'!G82*'VALUES Cal Days'!$C79*'Historical Base Charges'!F75</f>
        <v>0</v>
      </c>
      <c r="G75" s="15">
        <f>'VALUES Com Customers'!D82*'Historical Base Charges'!G75</f>
        <v>908848.5</v>
      </c>
      <c r="H75" s="15">
        <f>'VALUES Com Customers'!E82*'Historical Base Charges'!H75</f>
        <v>2222</v>
      </c>
      <c r="I75" s="15">
        <f>'VALUES Com Customers'!F82*'Historical Base Charges'!I75</f>
        <v>737629.32000000007</v>
      </c>
      <c r="J75" s="15">
        <f>'VALUES Com Customers'!G82*'Historical Base Charges'!J75</f>
        <v>4222.8</v>
      </c>
      <c r="K75" s="15">
        <f>'VALUES Com Customers'!H82*'Historical Base Charges'!K75</f>
        <v>33125.520000000004</v>
      </c>
      <c r="L75" s="15">
        <f>'VALUES Com Customers'!I82*'Historical Base Charges'!L75</f>
        <v>31798.800000000003</v>
      </c>
      <c r="M75" s="15">
        <f>'VALUES Com Customers'!J82*'Historical Base Charges'!M75</f>
        <v>18396</v>
      </c>
      <c r="N75" s="15">
        <f>'VALUES Com Customers'!N82*'Historical Base Charges'!N75</f>
        <v>62000</v>
      </c>
      <c r="O75" s="15">
        <f>'VALUES Ind Customers'!D82*'Historical Base Charges'!O75</f>
        <v>782.75</v>
      </c>
      <c r="P75" s="15">
        <f>'VALUES Ind Customers'!E82*'Historical Base Charges'!P75</f>
        <v>5911.92</v>
      </c>
      <c r="Q75" s="15">
        <f>'VALUES Ind Customers'!F82*'Historical Base Charges'!Q75</f>
        <v>93.84</v>
      </c>
      <c r="R75" s="15">
        <f>'VALUES Ind Customers'!G82*'Historical Base Charges'!R75</f>
        <v>187.68</v>
      </c>
      <c r="S75" s="15">
        <f>'VALUES Ind Customers'!H82*'Historical Base Charges'!S75</f>
        <v>1839.6000000000001</v>
      </c>
      <c r="T75" s="15">
        <f>'VALUES Ind Customers'!I82*'Historical Base Charges'!T75</f>
        <v>3153.6000000000004</v>
      </c>
      <c r="U75" s="15">
        <f>'VALUES Ind Customers'!J82*'Historical Base Charges'!U75</f>
        <v>800.7</v>
      </c>
      <c r="V75" s="15">
        <f>'VALUES Ind Customers'!K82*'Historical Base Charges'!V75</f>
        <v>64000</v>
      </c>
      <c r="W75" s="15">
        <f>'VALUES Ind Customers'!M82*'Historical Base Charges'!W75</f>
        <v>523.36</v>
      </c>
      <c r="X75" s="15">
        <f>'VALUES Ind Customers'!L82*'Historical Base Charges'!X75</f>
        <v>623.1</v>
      </c>
      <c r="Y75" s="15">
        <f>'VALUES Ind Customers'!O82*'Historical Base Charges'!Y75</f>
        <v>1050.7</v>
      </c>
      <c r="Z75" s="15">
        <f>'VALUES Ind Customers'!P82*'Historical Base Charges'!Z75</f>
        <v>250</v>
      </c>
      <c r="AA75" s="15">
        <f>'VALUES Com Customers'!M82*'Historical Base Charges'!AA75</f>
        <v>1250</v>
      </c>
      <c r="AB75" s="15">
        <f>'VALUES Ind Customers'!Q82*'Historical Base Charges'!AB75</f>
        <v>1250</v>
      </c>
      <c r="AC75" s="15">
        <f>'VALUES Ind Customers'!R82*'Historical Base Charges'!AC75</f>
        <v>165000</v>
      </c>
    </row>
    <row r="76" spans="1:29" x14ac:dyDescent="0.25">
      <c r="A76" s="8">
        <f t="shared" si="2"/>
        <v>3</v>
      </c>
      <c r="B76" s="8">
        <f t="shared" si="3"/>
        <v>2025</v>
      </c>
      <c r="C76" s="22">
        <f>'VALUES Res Customers'!D83*'VALUES Cal Days'!$C80*'Historical Base Charges'!C76</f>
        <v>7911319.04</v>
      </c>
      <c r="D76" s="22">
        <f>'VALUES Res Customers'!E83*'VALUES Cal Days'!$C80*'Historical Base Charges'!D76</f>
        <v>199630.08000000002</v>
      </c>
      <c r="E76" s="22">
        <f>'VALUES Res Customers'!F83*'VALUES Cal Days'!$C80*'Historical Base Charges'!E76</f>
        <v>601846.4</v>
      </c>
      <c r="F76" s="22">
        <f>'VALUES Res Customers'!G83*'VALUES Cal Days'!$C80*'Historical Base Charges'!F76</f>
        <v>0</v>
      </c>
      <c r="G76" s="15">
        <f>'VALUES Com Customers'!D83*'Historical Base Charges'!G76</f>
        <v>909808</v>
      </c>
      <c r="H76" s="15">
        <f>'VALUES Com Customers'!E83*'Historical Base Charges'!H76</f>
        <v>2222</v>
      </c>
      <c r="I76" s="15">
        <f>'VALUES Com Customers'!F83*'Historical Base Charges'!I76</f>
        <v>737957.76</v>
      </c>
      <c r="J76" s="15">
        <f>'VALUES Com Customers'!G83*'Historical Base Charges'!J76</f>
        <v>4222.8</v>
      </c>
      <c r="K76" s="15">
        <f>'VALUES Com Customers'!H83*'Historical Base Charges'!K76</f>
        <v>33125.520000000004</v>
      </c>
      <c r="L76" s="15">
        <f>'VALUES Com Customers'!I83*'Historical Base Charges'!L76</f>
        <v>31798.800000000003</v>
      </c>
      <c r="M76" s="15">
        <f>'VALUES Com Customers'!J83*'Historical Base Charges'!M76</f>
        <v>18396</v>
      </c>
      <c r="N76" s="15">
        <f>'VALUES Com Customers'!N83*'Historical Base Charges'!N76</f>
        <v>62000</v>
      </c>
      <c r="O76" s="15">
        <f>'VALUES Ind Customers'!D83*'Historical Base Charges'!O76</f>
        <v>782.75</v>
      </c>
      <c r="P76" s="15">
        <f>'VALUES Ind Customers'!E83*'Historical Base Charges'!P76</f>
        <v>5911.92</v>
      </c>
      <c r="Q76" s="15">
        <f>'VALUES Ind Customers'!F83*'Historical Base Charges'!Q76</f>
        <v>93.84</v>
      </c>
      <c r="R76" s="15">
        <f>'VALUES Ind Customers'!G83*'Historical Base Charges'!R76</f>
        <v>187.68</v>
      </c>
      <c r="S76" s="15">
        <f>'VALUES Ind Customers'!H83*'Historical Base Charges'!S76</f>
        <v>1839.6000000000001</v>
      </c>
      <c r="T76" s="15">
        <f>'VALUES Ind Customers'!I83*'Historical Base Charges'!T76</f>
        <v>3153.6000000000004</v>
      </c>
      <c r="U76" s="15">
        <f>'VALUES Ind Customers'!J83*'Historical Base Charges'!U76</f>
        <v>800.7</v>
      </c>
      <c r="V76" s="15">
        <f>'VALUES Ind Customers'!K83*'Historical Base Charges'!V76</f>
        <v>64000</v>
      </c>
      <c r="W76" s="15">
        <f>'VALUES Ind Customers'!M83*'Historical Base Charges'!W76</f>
        <v>523.36</v>
      </c>
      <c r="X76" s="15">
        <f>'VALUES Ind Customers'!L83*'Historical Base Charges'!X76</f>
        <v>623.1</v>
      </c>
      <c r="Y76" s="15">
        <f>'VALUES Ind Customers'!O83*'Historical Base Charges'!Y76</f>
        <v>1050.7</v>
      </c>
      <c r="Z76" s="15">
        <f>'VALUES Ind Customers'!P83*'Historical Base Charges'!Z76</f>
        <v>250</v>
      </c>
      <c r="AA76" s="15">
        <f>'VALUES Com Customers'!M83*'Historical Base Charges'!AA76</f>
        <v>1250</v>
      </c>
      <c r="AB76" s="15">
        <f>'VALUES Ind Customers'!Q83*'Historical Base Charges'!AB76</f>
        <v>1250</v>
      </c>
      <c r="AC76" s="15">
        <f>'VALUES Ind Customers'!R83*'Historical Base Charges'!AC76</f>
        <v>165000</v>
      </c>
    </row>
    <row r="77" spans="1:29" x14ac:dyDescent="0.25">
      <c r="A77" s="8">
        <f t="shared" si="2"/>
        <v>4</v>
      </c>
      <c r="B77" s="8">
        <f t="shared" si="3"/>
        <v>2025</v>
      </c>
      <c r="C77" s="22">
        <f>'VALUES Res Customers'!D84*'VALUES Cal Days'!$C81*'Historical Base Charges'!C77</f>
        <v>7663315.2000000002</v>
      </c>
      <c r="D77" s="22">
        <f>'VALUES Res Customers'!E84*'VALUES Cal Days'!$C81*'Historical Base Charges'!D77</f>
        <v>191654.39999999999</v>
      </c>
      <c r="E77" s="22">
        <f>'VALUES Res Customers'!F84*'VALUES Cal Days'!$C81*'Historical Base Charges'!E77</f>
        <v>582432</v>
      </c>
      <c r="F77" s="22">
        <f>'VALUES Res Customers'!G84*'VALUES Cal Days'!$C81*'Historical Base Charges'!F77</f>
        <v>0</v>
      </c>
      <c r="G77" s="15">
        <f>'VALUES Com Customers'!D84*'Historical Base Charges'!G77</f>
        <v>910616</v>
      </c>
      <c r="H77" s="15">
        <f>'VALUES Com Customers'!E84*'Historical Base Charges'!H77</f>
        <v>2222</v>
      </c>
      <c r="I77" s="15">
        <f>'VALUES Com Customers'!F84*'Historical Base Charges'!I77</f>
        <v>738145.44000000006</v>
      </c>
      <c r="J77" s="15">
        <f>'VALUES Com Customers'!G84*'Historical Base Charges'!J77</f>
        <v>4222.8</v>
      </c>
      <c r="K77" s="15">
        <f>'VALUES Com Customers'!H84*'Historical Base Charges'!K77</f>
        <v>33125.520000000004</v>
      </c>
      <c r="L77" s="15">
        <f>'VALUES Com Customers'!I84*'Historical Base Charges'!L77</f>
        <v>31798.800000000003</v>
      </c>
      <c r="M77" s="15">
        <f>'VALUES Com Customers'!J84*'Historical Base Charges'!M77</f>
        <v>18396</v>
      </c>
      <c r="N77" s="15">
        <f>'VALUES Com Customers'!N84*'Historical Base Charges'!N77</f>
        <v>62000</v>
      </c>
      <c r="O77" s="15">
        <f>'VALUES Ind Customers'!D84*'Historical Base Charges'!O77</f>
        <v>782.75</v>
      </c>
      <c r="P77" s="15">
        <f>'VALUES Ind Customers'!E84*'Historical Base Charges'!P77</f>
        <v>5911.92</v>
      </c>
      <c r="Q77" s="15">
        <f>'VALUES Ind Customers'!F84*'Historical Base Charges'!Q77</f>
        <v>93.84</v>
      </c>
      <c r="R77" s="15">
        <f>'VALUES Ind Customers'!G84*'Historical Base Charges'!R77</f>
        <v>187.68</v>
      </c>
      <c r="S77" s="15">
        <f>'VALUES Ind Customers'!H84*'Historical Base Charges'!S77</f>
        <v>1839.6000000000001</v>
      </c>
      <c r="T77" s="15">
        <f>'VALUES Ind Customers'!I84*'Historical Base Charges'!T77</f>
        <v>3153.6000000000004</v>
      </c>
      <c r="U77" s="15">
        <f>'VALUES Ind Customers'!J84*'Historical Base Charges'!U77</f>
        <v>800.7</v>
      </c>
      <c r="V77" s="15">
        <f>'VALUES Ind Customers'!K84*'Historical Base Charges'!V77</f>
        <v>64000</v>
      </c>
      <c r="W77" s="15">
        <f>'VALUES Ind Customers'!M84*'Historical Base Charges'!W77</f>
        <v>523.36</v>
      </c>
      <c r="X77" s="15">
        <f>'VALUES Ind Customers'!L84*'Historical Base Charges'!X77</f>
        <v>623.1</v>
      </c>
      <c r="Y77" s="15">
        <f>'VALUES Ind Customers'!O84*'Historical Base Charges'!Y77</f>
        <v>1050.7</v>
      </c>
      <c r="Z77" s="15">
        <f>'VALUES Ind Customers'!P84*'Historical Base Charges'!Z77</f>
        <v>250</v>
      </c>
      <c r="AA77" s="15">
        <f>'VALUES Com Customers'!M84*'Historical Base Charges'!AA77</f>
        <v>1250</v>
      </c>
      <c r="AB77" s="15">
        <f>'VALUES Ind Customers'!Q84*'Historical Base Charges'!AB77</f>
        <v>1250</v>
      </c>
      <c r="AC77" s="15">
        <f>'VALUES Ind Customers'!R84*'Historical Base Charges'!AC77</f>
        <v>165000</v>
      </c>
    </row>
    <row r="78" spans="1:29" x14ac:dyDescent="0.25">
      <c r="A78" s="8">
        <f t="shared" si="2"/>
        <v>5</v>
      </c>
      <c r="B78" s="8">
        <f t="shared" si="3"/>
        <v>2025</v>
      </c>
      <c r="C78" s="22">
        <f>'VALUES Res Customers'!D85*'VALUES Cal Days'!$C82*'Historical Base Charges'!C78</f>
        <v>7926913.2800000003</v>
      </c>
      <c r="D78" s="22">
        <f>'VALUES Res Customers'!E85*'VALUES Cal Days'!$C82*'Historical Base Charges'!D78</f>
        <v>196475.52000000002</v>
      </c>
      <c r="E78" s="22">
        <f>'VALUES Res Customers'!F85*'VALUES Cal Days'!$C82*'Historical Base Charges'!E78</f>
        <v>601846.4</v>
      </c>
      <c r="F78" s="22">
        <f>'VALUES Res Customers'!G85*'VALUES Cal Days'!$C82*'Historical Base Charges'!F78</f>
        <v>0</v>
      </c>
      <c r="G78" s="15">
        <f>'VALUES Com Customers'!D85*'Historical Base Charges'!G78</f>
        <v>911575.5</v>
      </c>
      <c r="H78" s="15">
        <f>'VALUES Com Customers'!E85*'Historical Base Charges'!H78</f>
        <v>2171.5</v>
      </c>
      <c r="I78" s="15">
        <f>'VALUES Com Customers'!F85*'Historical Base Charges'!I78</f>
        <v>738333.12</v>
      </c>
      <c r="J78" s="15">
        <f>'VALUES Com Customers'!G85*'Historical Base Charges'!J78</f>
        <v>4222.8</v>
      </c>
      <c r="K78" s="15">
        <f>'VALUES Com Customers'!H85*'Historical Base Charges'!K78</f>
        <v>33125.520000000004</v>
      </c>
      <c r="L78" s="15">
        <f>'VALUES Com Customers'!I85*'Historical Base Charges'!L78</f>
        <v>31798.800000000003</v>
      </c>
      <c r="M78" s="15">
        <f>'VALUES Com Customers'!J85*'Historical Base Charges'!M78</f>
        <v>18396</v>
      </c>
      <c r="N78" s="15">
        <f>'VALUES Com Customers'!N85*'Historical Base Charges'!N78</f>
        <v>62000</v>
      </c>
      <c r="O78" s="15">
        <f>'VALUES Ind Customers'!D85*'Historical Base Charges'!O78</f>
        <v>782.75</v>
      </c>
      <c r="P78" s="15">
        <f>'VALUES Ind Customers'!E85*'Historical Base Charges'!P78</f>
        <v>5911.92</v>
      </c>
      <c r="Q78" s="15">
        <f>'VALUES Ind Customers'!F85*'Historical Base Charges'!Q78</f>
        <v>93.84</v>
      </c>
      <c r="R78" s="15">
        <f>'VALUES Ind Customers'!G85*'Historical Base Charges'!R78</f>
        <v>187.68</v>
      </c>
      <c r="S78" s="15">
        <f>'VALUES Ind Customers'!H85*'Historical Base Charges'!S78</f>
        <v>1839.6000000000001</v>
      </c>
      <c r="T78" s="15">
        <f>'VALUES Ind Customers'!I85*'Historical Base Charges'!T78</f>
        <v>3153.6000000000004</v>
      </c>
      <c r="U78" s="15">
        <f>'VALUES Ind Customers'!J85*'Historical Base Charges'!U78</f>
        <v>800.7</v>
      </c>
      <c r="V78" s="15">
        <f>'VALUES Ind Customers'!K85*'Historical Base Charges'!V78</f>
        <v>64000</v>
      </c>
      <c r="W78" s="15">
        <f>'VALUES Ind Customers'!M85*'Historical Base Charges'!W78</f>
        <v>523.36</v>
      </c>
      <c r="X78" s="15">
        <f>'VALUES Ind Customers'!L85*'Historical Base Charges'!X78</f>
        <v>623.1</v>
      </c>
      <c r="Y78" s="15">
        <f>'VALUES Ind Customers'!O85*'Historical Base Charges'!Y78</f>
        <v>1050.7</v>
      </c>
      <c r="Z78" s="15">
        <f>'VALUES Ind Customers'!P85*'Historical Base Charges'!Z78</f>
        <v>250</v>
      </c>
      <c r="AA78" s="15">
        <f>'VALUES Com Customers'!M85*'Historical Base Charges'!AA78</f>
        <v>1250</v>
      </c>
      <c r="AB78" s="15">
        <f>'VALUES Ind Customers'!Q85*'Historical Base Charges'!AB78</f>
        <v>1250</v>
      </c>
      <c r="AC78" s="15">
        <f>'VALUES Ind Customers'!R85*'Historical Base Charges'!AC78</f>
        <v>165000</v>
      </c>
    </row>
    <row r="79" spans="1:29" x14ac:dyDescent="0.25">
      <c r="A79" s="8">
        <f t="shared" si="2"/>
        <v>6</v>
      </c>
      <c r="B79" s="8">
        <f t="shared" si="3"/>
        <v>2025</v>
      </c>
      <c r="C79" s="22">
        <f>'VALUES Res Customers'!D86*'VALUES Cal Days'!$C83*'Historical Base Charges'!C79</f>
        <v>7681363.2000000002</v>
      </c>
      <c r="D79" s="22">
        <f>'VALUES Res Customers'!E86*'VALUES Cal Days'!$C83*'Historical Base Charges'!D79</f>
        <v>188620.80000000002</v>
      </c>
      <c r="E79" s="22">
        <f>'VALUES Res Customers'!F86*'VALUES Cal Days'!$C83*'Historical Base Charges'!E79</f>
        <v>582432</v>
      </c>
      <c r="F79" s="22">
        <f>'VALUES Res Customers'!G86*'VALUES Cal Days'!$C83*'Historical Base Charges'!F79</f>
        <v>0</v>
      </c>
      <c r="G79" s="15">
        <f>'VALUES Com Customers'!D86*'Historical Base Charges'!G79</f>
        <v>912762.25</v>
      </c>
      <c r="H79" s="15">
        <f>'VALUES Com Customers'!E86*'Historical Base Charges'!H79</f>
        <v>2171.5</v>
      </c>
      <c r="I79" s="15">
        <f>'VALUES Com Customers'!F86*'Historical Base Charges'!I79</f>
        <v>738661.56</v>
      </c>
      <c r="J79" s="15">
        <f>'VALUES Com Customers'!G86*'Historical Base Charges'!J79</f>
        <v>4222.8</v>
      </c>
      <c r="K79" s="15">
        <f>'VALUES Com Customers'!H86*'Historical Base Charges'!K79</f>
        <v>33125.520000000004</v>
      </c>
      <c r="L79" s="15">
        <f>'VALUES Com Customers'!I86*'Historical Base Charges'!L79</f>
        <v>31798.800000000003</v>
      </c>
      <c r="M79" s="15">
        <f>'VALUES Com Customers'!J86*'Historical Base Charges'!M79</f>
        <v>18396</v>
      </c>
      <c r="N79" s="15">
        <f>'VALUES Com Customers'!N86*'Historical Base Charges'!N79</f>
        <v>62000</v>
      </c>
      <c r="O79" s="15">
        <f>'VALUES Ind Customers'!D86*'Historical Base Charges'!O79</f>
        <v>782.75</v>
      </c>
      <c r="P79" s="15">
        <f>'VALUES Ind Customers'!E86*'Historical Base Charges'!P79</f>
        <v>5911.92</v>
      </c>
      <c r="Q79" s="15">
        <f>'VALUES Ind Customers'!F86*'Historical Base Charges'!Q79</f>
        <v>93.84</v>
      </c>
      <c r="R79" s="15">
        <f>'VALUES Ind Customers'!G86*'Historical Base Charges'!R79</f>
        <v>187.68</v>
      </c>
      <c r="S79" s="15">
        <f>'VALUES Ind Customers'!H86*'Historical Base Charges'!S79</f>
        <v>1839.6000000000001</v>
      </c>
      <c r="T79" s="15">
        <f>'VALUES Ind Customers'!I86*'Historical Base Charges'!T79</f>
        <v>3153.6000000000004</v>
      </c>
      <c r="U79" s="15">
        <f>'VALUES Ind Customers'!J86*'Historical Base Charges'!U79</f>
        <v>800.7</v>
      </c>
      <c r="V79" s="15">
        <f>'VALUES Ind Customers'!K86*'Historical Base Charges'!V79</f>
        <v>64000</v>
      </c>
      <c r="W79" s="15">
        <f>'VALUES Ind Customers'!M86*'Historical Base Charges'!W79</f>
        <v>523.36</v>
      </c>
      <c r="X79" s="15">
        <f>'VALUES Ind Customers'!L86*'Historical Base Charges'!X79</f>
        <v>623.1</v>
      </c>
      <c r="Y79" s="15">
        <f>'VALUES Ind Customers'!O86*'Historical Base Charges'!Y79</f>
        <v>1050.7</v>
      </c>
      <c r="Z79" s="15">
        <f>'VALUES Ind Customers'!P86*'Historical Base Charges'!Z79</f>
        <v>250</v>
      </c>
      <c r="AA79" s="15">
        <f>'VALUES Com Customers'!M86*'Historical Base Charges'!AA79</f>
        <v>1250</v>
      </c>
      <c r="AB79" s="15">
        <f>'VALUES Ind Customers'!Q86*'Historical Base Charges'!AB79</f>
        <v>1250</v>
      </c>
      <c r="AC79" s="15">
        <f>'VALUES Ind Customers'!R86*'Historical Base Charges'!AC79</f>
        <v>165000</v>
      </c>
    </row>
    <row r="80" spans="1:29" x14ac:dyDescent="0.25">
      <c r="A80" s="8">
        <f t="shared" si="2"/>
        <v>7</v>
      </c>
      <c r="B80" s="8">
        <f t="shared" si="3"/>
        <v>2025</v>
      </c>
      <c r="C80" s="22">
        <f>'VALUES Res Customers'!D87*'VALUES Cal Days'!$C84*'Historical Base Charges'!C80</f>
        <v>7945166.0800000001</v>
      </c>
      <c r="D80" s="22">
        <f>'VALUES Res Customers'!E87*'VALUES Cal Days'!$C84*'Historical Base Charges'!D80</f>
        <v>193340.80000000002</v>
      </c>
      <c r="E80" s="22">
        <f>'VALUES Res Customers'!F87*'VALUES Cal Days'!$C84*'Historical Base Charges'!E80</f>
        <v>601846.4</v>
      </c>
      <c r="F80" s="22">
        <f>'VALUES Res Customers'!G87*'VALUES Cal Days'!$C84*'Historical Base Charges'!F80</f>
        <v>0</v>
      </c>
      <c r="G80" s="15">
        <f>'VALUES Com Customers'!D87*'Historical Base Charges'!G80</f>
        <v>913671.25</v>
      </c>
      <c r="H80" s="15">
        <f>'VALUES Com Customers'!E87*'Historical Base Charges'!H80</f>
        <v>2146.25</v>
      </c>
      <c r="I80" s="15">
        <f>'VALUES Com Customers'!F87*'Historical Base Charges'!I80</f>
        <v>738849.24</v>
      </c>
      <c r="J80" s="15">
        <f>'VALUES Com Customers'!G87*'Historical Base Charges'!J80</f>
        <v>4222.8</v>
      </c>
      <c r="K80" s="15">
        <f>'VALUES Com Customers'!H87*'Historical Base Charges'!K80</f>
        <v>33125.520000000004</v>
      </c>
      <c r="L80" s="15">
        <f>'VALUES Com Customers'!I87*'Historical Base Charges'!L80</f>
        <v>31798.800000000003</v>
      </c>
      <c r="M80" s="15">
        <f>'VALUES Com Customers'!J87*'Historical Base Charges'!M80</f>
        <v>18396</v>
      </c>
      <c r="N80" s="15">
        <f>'VALUES Com Customers'!N87*'Historical Base Charges'!N80</f>
        <v>62000</v>
      </c>
      <c r="O80" s="15">
        <f>'VALUES Ind Customers'!D87*'Historical Base Charges'!O80</f>
        <v>782.75</v>
      </c>
      <c r="P80" s="15">
        <f>'VALUES Ind Customers'!E87*'Historical Base Charges'!P80</f>
        <v>5911.92</v>
      </c>
      <c r="Q80" s="15">
        <f>'VALUES Ind Customers'!F87*'Historical Base Charges'!Q80</f>
        <v>93.84</v>
      </c>
      <c r="R80" s="15">
        <f>'VALUES Ind Customers'!G87*'Historical Base Charges'!R80</f>
        <v>187.68</v>
      </c>
      <c r="S80" s="15">
        <f>'VALUES Ind Customers'!H87*'Historical Base Charges'!S80</f>
        <v>1839.6000000000001</v>
      </c>
      <c r="T80" s="15">
        <f>'VALUES Ind Customers'!I87*'Historical Base Charges'!T80</f>
        <v>3153.6000000000004</v>
      </c>
      <c r="U80" s="15">
        <f>'VALUES Ind Customers'!J87*'Historical Base Charges'!U80</f>
        <v>800.7</v>
      </c>
      <c r="V80" s="15">
        <f>'VALUES Ind Customers'!K87*'Historical Base Charges'!V80</f>
        <v>64000</v>
      </c>
      <c r="W80" s="15">
        <f>'VALUES Ind Customers'!M87*'Historical Base Charges'!W80</f>
        <v>523.36</v>
      </c>
      <c r="X80" s="15">
        <f>'VALUES Ind Customers'!L87*'Historical Base Charges'!X80</f>
        <v>623.1</v>
      </c>
      <c r="Y80" s="15">
        <f>'VALUES Ind Customers'!O87*'Historical Base Charges'!Y80</f>
        <v>1050.7</v>
      </c>
      <c r="Z80" s="15">
        <f>'VALUES Ind Customers'!P87*'Historical Base Charges'!Z80</f>
        <v>250</v>
      </c>
      <c r="AA80" s="15">
        <f>'VALUES Com Customers'!M87*'Historical Base Charges'!AA80</f>
        <v>1250</v>
      </c>
      <c r="AB80" s="15">
        <f>'VALUES Ind Customers'!Q87*'Historical Base Charges'!AB80</f>
        <v>1250</v>
      </c>
      <c r="AC80" s="15">
        <f>'VALUES Ind Customers'!R87*'Historical Base Charges'!AC80</f>
        <v>165000</v>
      </c>
    </row>
    <row r="81" spans="1:29" x14ac:dyDescent="0.25">
      <c r="A81" s="8">
        <f t="shared" si="2"/>
        <v>8</v>
      </c>
      <c r="B81" s="8">
        <f t="shared" si="3"/>
        <v>2025</v>
      </c>
      <c r="C81" s="22">
        <f>'VALUES Res Customers'!D88*'VALUES Cal Days'!$C85*'Historical Base Charges'!C81</f>
        <v>7950403.8399999999</v>
      </c>
      <c r="D81" s="22">
        <f>'VALUES Res Customers'!E88*'VALUES Cal Days'!$C85*'Historical Base Charges'!D81</f>
        <v>191773.44</v>
      </c>
      <c r="E81" s="22">
        <f>'VALUES Res Customers'!F88*'VALUES Cal Days'!$C85*'Historical Base Charges'!E81</f>
        <v>601846.4</v>
      </c>
      <c r="F81" s="22">
        <f>'VALUES Res Customers'!G88*'VALUES Cal Days'!$C85*'Historical Base Charges'!F81</f>
        <v>0</v>
      </c>
      <c r="G81" s="15">
        <f>'VALUES Com Customers'!D88*'Historical Base Charges'!G81</f>
        <v>914151</v>
      </c>
      <c r="H81" s="15">
        <f>'VALUES Com Customers'!E88*'Historical Base Charges'!H81</f>
        <v>2146.25</v>
      </c>
      <c r="I81" s="15">
        <f>'VALUES Com Customers'!F88*'Historical Base Charges'!I81</f>
        <v>738990</v>
      </c>
      <c r="J81" s="15">
        <f>'VALUES Com Customers'!G88*'Historical Base Charges'!J81</f>
        <v>4222.8</v>
      </c>
      <c r="K81" s="15">
        <f>'VALUES Com Customers'!H88*'Historical Base Charges'!K81</f>
        <v>33125.520000000004</v>
      </c>
      <c r="L81" s="15">
        <f>'VALUES Com Customers'!I88*'Historical Base Charges'!L81</f>
        <v>31798.800000000003</v>
      </c>
      <c r="M81" s="15">
        <f>'VALUES Com Customers'!J88*'Historical Base Charges'!M81</f>
        <v>18396</v>
      </c>
      <c r="N81" s="15">
        <f>'VALUES Com Customers'!N88*'Historical Base Charges'!N81</f>
        <v>62000</v>
      </c>
      <c r="O81" s="15">
        <f>'VALUES Ind Customers'!D88*'Historical Base Charges'!O81</f>
        <v>782.75</v>
      </c>
      <c r="P81" s="15">
        <f>'VALUES Ind Customers'!E88*'Historical Base Charges'!P81</f>
        <v>5911.92</v>
      </c>
      <c r="Q81" s="15">
        <f>'VALUES Ind Customers'!F88*'Historical Base Charges'!Q81</f>
        <v>93.84</v>
      </c>
      <c r="R81" s="15">
        <f>'VALUES Ind Customers'!G88*'Historical Base Charges'!R81</f>
        <v>187.68</v>
      </c>
      <c r="S81" s="15">
        <f>'VALUES Ind Customers'!H88*'Historical Base Charges'!S81</f>
        <v>1839.6000000000001</v>
      </c>
      <c r="T81" s="15">
        <f>'VALUES Ind Customers'!I88*'Historical Base Charges'!T81</f>
        <v>3153.6000000000004</v>
      </c>
      <c r="U81" s="15">
        <f>'VALUES Ind Customers'!J88*'Historical Base Charges'!U81</f>
        <v>800.7</v>
      </c>
      <c r="V81" s="15">
        <f>'VALUES Ind Customers'!K88*'Historical Base Charges'!V81</f>
        <v>64000</v>
      </c>
      <c r="W81" s="15">
        <f>'VALUES Ind Customers'!M88*'Historical Base Charges'!W81</f>
        <v>523.36</v>
      </c>
      <c r="X81" s="15">
        <f>'VALUES Ind Customers'!L88*'Historical Base Charges'!X81</f>
        <v>623.1</v>
      </c>
      <c r="Y81" s="15">
        <f>'VALUES Ind Customers'!O88*'Historical Base Charges'!Y81</f>
        <v>1050.7</v>
      </c>
      <c r="Z81" s="15">
        <f>'VALUES Ind Customers'!P88*'Historical Base Charges'!Z81</f>
        <v>250</v>
      </c>
      <c r="AA81" s="15">
        <f>'VALUES Com Customers'!M88*'Historical Base Charges'!AA81</f>
        <v>1250</v>
      </c>
      <c r="AB81" s="15">
        <f>'VALUES Ind Customers'!Q88*'Historical Base Charges'!AB81</f>
        <v>1250</v>
      </c>
      <c r="AC81" s="15">
        <f>'VALUES Ind Customers'!R88*'Historical Base Charges'!AC81</f>
        <v>165000</v>
      </c>
    </row>
    <row r="82" spans="1:29" x14ac:dyDescent="0.25">
      <c r="A82" s="8">
        <f t="shared" si="2"/>
        <v>9</v>
      </c>
      <c r="B82" s="8">
        <f t="shared" si="3"/>
        <v>2025</v>
      </c>
      <c r="C82" s="22">
        <f>'VALUES Res Customers'!D89*'VALUES Cal Days'!$C86*'Historical Base Charges'!C82</f>
        <v>7695340.7999999998</v>
      </c>
      <c r="D82" s="22">
        <f>'VALUES Res Customers'!E89*'VALUES Cal Days'!$C86*'Historical Base Charges'!D82</f>
        <v>184108.80000000002</v>
      </c>
      <c r="E82" s="22">
        <f>'VALUES Res Customers'!F89*'VALUES Cal Days'!$C86*'Historical Base Charges'!E82</f>
        <v>582432</v>
      </c>
      <c r="F82" s="22">
        <f>'VALUES Res Customers'!G89*'VALUES Cal Days'!$C86*'Historical Base Charges'!F82</f>
        <v>0</v>
      </c>
      <c r="G82" s="15">
        <f>'VALUES Com Customers'!D89*'Historical Base Charges'!G82</f>
        <v>914151</v>
      </c>
      <c r="H82" s="15">
        <f>'VALUES Com Customers'!E89*'Historical Base Charges'!H82</f>
        <v>2146.25</v>
      </c>
      <c r="I82" s="15">
        <f>'VALUES Com Customers'!F89*'Historical Base Charges'!I82</f>
        <v>738990</v>
      </c>
      <c r="J82" s="15">
        <f>'VALUES Com Customers'!G89*'Historical Base Charges'!J82</f>
        <v>4222.8</v>
      </c>
      <c r="K82" s="15">
        <f>'VALUES Com Customers'!H89*'Historical Base Charges'!K82</f>
        <v>33125.520000000004</v>
      </c>
      <c r="L82" s="15">
        <f>'VALUES Com Customers'!I89*'Historical Base Charges'!L82</f>
        <v>31798.800000000003</v>
      </c>
      <c r="M82" s="15">
        <f>'VALUES Com Customers'!J89*'Historical Base Charges'!M82</f>
        <v>18396</v>
      </c>
      <c r="N82" s="15">
        <f>'VALUES Com Customers'!N89*'Historical Base Charges'!N82</f>
        <v>62000</v>
      </c>
      <c r="O82" s="15">
        <f>'VALUES Ind Customers'!D89*'Historical Base Charges'!O82</f>
        <v>782.75</v>
      </c>
      <c r="P82" s="15">
        <f>'VALUES Ind Customers'!E89*'Historical Base Charges'!P82</f>
        <v>5911.92</v>
      </c>
      <c r="Q82" s="15">
        <f>'VALUES Ind Customers'!F89*'Historical Base Charges'!Q82</f>
        <v>93.84</v>
      </c>
      <c r="R82" s="15">
        <f>'VALUES Ind Customers'!G89*'Historical Base Charges'!R82</f>
        <v>187.68</v>
      </c>
      <c r="S82" s="15">
        <f>'VALUES Ind Customers'!H89*'Historical Base Charges'!S82</f>
        <v>1839.6000000000001</v>
      </c>
      <c r="T82" s="15">
        <f>'VALUES Ind Customers'!I89*'Historical Base Charges'!T82</f>
        <v>3153.6000000000004</v>
      </c>
      <c r="U82" s="15">
        <f>'VALUES Ind Customers'!J89*'Historical Base Charges'!U82</f>
        <v>800.7</v>
      </c>
      <c r="V82" s="15">
        <f>'VALUES Ind Customers'!K89*'Historical Base Charges'!V82</f>
        <v>64000</v>
      </c>
      <c r="W82" s="15">
        <f>'VALUES Ind Customers'!M89*'Historical Base Charges'!W82</f>
        <v>523.36</v>
      </c>
      <c r="X82" s="15">
        <f>'VALUES Ind Customers'!L89*'Historical Base Charges'!X82</f>
        <v>623.1</v>
      </c>
      <c r="Y82" s="15">
        <f>'VALUES Ind Customers'!O89*'Historical Base Charges'!Y82</f>
        <v>1050.7</v>
      </c>
      <c r="Z82" s="15">
        <f>'VALUES Ind Customers'!P89*'Historical Base Charges'!Z82</f>
        <v>250</v>
      </c>
      <c r="AA82" s="15">
        <f>'VALUES Com Customers'!M89*'Historical Base Charges'!AA82</f>
        <v>1250</v>
      </c>
      <c r="AB82" s="15">
        <f>'VALUES Ind Customers'!Q89*'Historical Base Charges'!AB82</f>
        <v>1250</v>
      </c>
      <c r="AC82" s="15">
        <f>'VALUES Ind Customers'!R89*'Historical Base Charges'!AC82</f>
        <v>165000</v>
      </c>
    </row>
    <row r="83" spans="1:29" x14ac:dyDescent="0.25">
      <c r="A83" s="8">
        <f t="shared" si="2"/>
        <v>10</v>
      </c>
      <c r="B83" s="8">
        <f t="shared" si="3"/>
        <v>2025</v>
      </c>
      <c r="C83" s="22">
        <f>'VALUES Res Customers'!D90*'VALUES Cal Days'!$C87*'Historical Base Charges'!C83</f>
        <v>7953300.4800000004</v>
      </c>
      <c r="D83" s="22">
        <f>'VALUES Res Customers'!E90*'VALUES Cal Days'!$C87*'Historical Base Charges'!D83</f>
        <v>188718.08000000002</v>
      </c>
      <c r="E83" s="22">
        <f>'VALUES Res Customers'!F90*'VALUES Cal Days'!$C87*'Historical Base Charges'!E83</f>
        <v>601846.4</v>
      </c>
      <c r="F83" s="22">
        <f>'VALUES Res Customers'!G90*'VALUES Cal Days'!$C87*'Historical Base Charges'!F83</f>
        <v>0</v>
      </c>
      <c r="G83" s="15">
        <f>'VALUES Com Customers'!D90*'Historical Base Charges'!G83</f>
        <v>914151</v>
      </c>
      <c r="H83" s="15">
        <f>'VALUES Com Customers'!E90*'Historical Base Charges'!H83</f>
        <v>2146.25</v>
      </c>
      <c r="I83" s="15">
        <f>'VALUES Com Customers'!F90*'Historical Base Charges'!I83</f>
        <v>738990</v>
      </c>
      <c r="J83" s="15">
        <f>'VALUES Com Customers'!G90*'Historical Base Charges'!J83</f>
        <v>4222.8</v>
      </c>
      <c r="K83" s="15">
        <f>'VALUES Com Customers'!H90*'Historical Base Charges'!K83</f>
        <v>33125.520000000004</v>
      </c>
      <c r="L83" s="15">
        <f>'VALUES Com Customers'!I90*'Historical Base Charges'!L83</f>
        <v>31798.800000000003</v>
      </c>
      <c r="M83" s="15">
        <f>'VALUES Com Customers'!J90*'Historical Base Charges'!M83</f>
        <v>18396</v>
      </c>
      <c r="N83" s="15">
        <f>'VALUES Com Customers'!N90*'Historical Base Charges'!N83</f>
        <v>62000</v>
      </c>
      <c r="O83" s="15">
        <f>'VALUES Ind Customers'!D90*'Historical Base Charges'!O83</f>
        <v>782.75</v>
      </c>
      <c r="P83" s="15">
        <f>'VALUES Ind Customers'!E90*'Historical Base Charges'!P83</f>
        <v>5911.92</v>
      </c>
      <c r="Q83" s="15">
        <f>'VALUES Ind Customers'!F90*'Historical Base Charges'!Q83</f>
        <v>93.84</v>
      </c>
      <c r="R83" s="15">
        <f>'VALUES Ind Customers'!G90*'Historical Base Charges'!R83</f>
        <v>187.68</v>
      </c>
      <c r="S83" s="15">
        <f>'VALUES Ind Customers'!H90*'Historical Base Charges'!S83</f>
        <v>1839.6000000000001</v>
      </c>
      <c r="T83" s="15">
        <f>'VALUES Ind Customers'!I90*'Historical Base Charges'!T83</f>
        <v>3153.6000000000004</v>
      </c>
      <c r="U83" s="15">
        <f>'VALUES Ind Customers'!J90*'Historical Base Charges'!U83</f>
        <v>800.7</v>
      </c>
      <c r="V83" s="15">
        <f>'VALUES Ind Customers'!K90*'Historical Base Charges'!V83</f>
        <v>64000</v>
      </c>
      <c r="W83" s="15">
        <f>'VALUES Ind Customers'!M90*'Historical Base Charges'!W83</f>
        <v>523.36</v>
      </c>
      <c r="X83" s="15">
        <f>'VALUES Ind Customers'!L90*'Historical Base Charges'!X83</f>
        <v>623.1</v>
      </c>
      <c r="Y83" s="15">
        <f>'VALUES Ind Customers'!O90*'Historical Base Charges'!Y83</f>
        <v>1050.7</v>
      </c>
      <c r="Z83" s="15">
        <f>'VALUES Ind Customers'!P90*'Historical Base Charges'!Z83</f>
        <v>250</v>
      </c>
      <c r="AA83" s="15">
        <f>'VALUES Com Customers'!M90*'Historical Base Charges'!AA83</f>
        <v>1250</v>
      </c>
      <c r="AB83" s="15">
        <f>'VALUES Ind Customers'!Q90*'Historical Base Charges'!AB83</f>
        <v>1250</v>
      </c>
      <c r="AC83" s="15">
        <f>'VALUES Ind Customers'!R90*'Historical Base Charges'!AC83</f>
        <v>165000</v>
      </c>
    </row>
    <row r="84" spans="1:29" x14ac:dyDescent="0.25">
      <c r="A84" s="8">
        <f t="shared" si="2"/>
        <v>11</v>
      </c>
      <c r="B84" s="8">
        <f t="shared" si="3"/>
        <v>2025</v>
      </c>
      <c r="C84" s="22">
        <f>'VALUES Res Customers'!D91*'VALUES Cal Days'!$C88*'Historical Base Charges'!C84</f>
        <v>7700102.4000000004</v>
      </c>
      <c r="D84" s="22">
        <f>'VALUES Res Customers'!E91*'VALUES Cal Days'!$C88*'Historical Base Charges'!D84</f>
        <v>181171.20000000001</v>
      </c>
      <c r="E84" s="22">
        <f>'VALUES Res Customers'!F91*'VALUES Cal Days'!$C88*'Historical Base Charges'!E84</f>
        <v>582432</v>
      </c>
      <c r="F84" s="22">
        <f>'VALUES Res Customers'!G91*'VALUES Cal Days'!$C88*'Historical Base Charges'!F84</f>
        <v>0</v>
      </c>
      <c r="G84" s="15">
        <f>'VALUES Com Customers'!D91*'Historical Base Charges'!G84</f>
        <v>914403.5</v>
      </c>
      <c r="H84" s="15">
        <f>'VALUES Com Customers'!E91*'Historical Base Charges'!H84</f>
        <v>2146.25</v>
      </c>
      <c r="I84" s="15">
        <f>'VALUES Com Customers'!F91*'Historical Base Charges'!I84</f>
        <v>739036.92</v>
      </c>
      <c r="J84" s="15">
        <f>'VALUES Com Customers'!G91*'Historical Base Charges'!J84</f>
        <v>4222.8</v>
      </c>
      <c r="K84" s="15">
        <f>'VALUES Com Customers'!H91*'Historical Base Charges'!K84</f>
        <v>33125.520000000004</v>
      </c>
      <c r="L84" s="15">
        <f>'VALUES Com Customers'!I91*'Historical Base Charges'!L84</f>
        <v>31798.800000000003</v>
      </c>
      <c r="M84" s="15">
        <f>'VALUES Com Customers'!J91*'Historical Base Charges'!M84</f>
        <v>18396</v>
      </c>
      <c r="N84" s="15">
        <f>'VALUES Com Customers'!N91*'Historical Base Charges'!N84</f>
        <v>62000</v>
      </c>
      <c r="O84" s="15">
        <f>'VALUES Ind Customers'!D91*'Historical Base Charges'!O84</f>
        <v>782.75</v>
      </c>
      <c r="P84" s="15">
        <f>'VALUES Ind Customers'!E91*'Historical Base Charges'!P84</f>
        <v>5911.92</v>
      </c>
      <c r="Q84" s="15">
        <f>'VALUES Ind Customers'!F91*'Historical Base Charges'!Q84</f>
        <v>93.84</v>
      </c>
      <c r="R84" s="15">
        <f>'VALUES Ind Customers'!G91*'Historical Base Charges'!R84</f>
        <v>187.68</v>
      </c>
      <c r="S84" s="15">
        <f>'VALUES Ind Customers'!H91*'Historical Base Charges'!S84</f>
        <v>1839.6000000000001</v>
      </c>
      <c r="T84" s="15">
        <f>'VALUES Ind Customers'!I91*'Historical Base Charges'!T84</f>
        <v>3153.6000000000004</v>
      </c>
      <c r="U84" s="15">
        <f>'VALUES Ind Customers'!J91*'Historical Base Charges'!U84</f>
        <v>800.7</v>
      </c>
      <c r="V84" s="15">
        <f>'VALUES Ind Customers'!K91*'Historical Base Charges'!V84</f>
        <v>64000</v>
      </c>
      <c r="W84" s="15">
        <f>'VALUES Ind Customers'!M91*'Historical Base Charges'!W84</f>
        <v>523.36</v>
      </c>
      <c r="X84" s="15">
        <f>'VALUES Ind Customers'!L91*'Historical Base Charges'!X84</f>
        <v>623.1</v>
      </c>
      <c r="Y84" s="15">
        <f>'VALUES Ind Customers'!O91*'Historical Base Charges'!Y84</f>
        <v>1050.7</v>
      </c>
      <c r="Z84" s="15">
        <f>'VALUES Ind Customers'!P91*'Historical Base Charges'!Z84</f>
        <v>250</v>
      </c>
      <c r="AA84" s="15">
        <f>'VALUES Com Customers'!M91*'Historical Base Charges'!AA84</f>
        <v>1250</v>
      </c>
      <c r="AB84" s="15">
        <f>'VALUES Ind Customers'!Q91*'Historical Base Charges'!AB84</f>
        <v>1250</v>
      </c>
      <c r="AC84" s="15">
        <f>'VALUES Ind Customers'!R91*'Historical Base Charges'!AC84</f>
        <v>165000</v>
      </c>
    </row>
    <row r="85" spans="1:29" x14ac:dyDescent="0.25">
      <c r="A85" s="8">
        <f t="shared" si="2"/>
        <v>12</v>
      </c>
      <c r="B85" s="8">
        <f t="shared" si="3"/>
        <v>2025</v>
      </c>
      <c r="C85" s="22">
        <f>'VALUES Res Customers'!D92*'VALUES Cal Days'!$C89*'Historical Base Charges'!C85</f>
        <v>7961970.5600000005</v>
      </c>
      <c r="D85" s="22">
        <f>'VALUES Res Customers'!E92*'VALUES Cal Days'!$C89*'Historical Base Charges'!D85</f>
        <v>185722.23999999999</v>
      </c>
      <c r="E85" s="22">
        <f>'VALUES Res Customers'!F92*'VALUES Cal Days'!$C89*'Historical Base Charges'!E85</f>
        <v>601846.4</v>
      </c>
      <c r="F85" s="22">
        <f>'VALUES Res Customers'!G92*'VALUES Cal Days'!$C89*'Historical Base Charges'!F85</f>
        <v>0</v>
      </c>
      <c r="G85" s="15">
        <f>'VALUES Com Customers'!D92*'Historical Base Charges'!G85</f>
        <v>914883.25</v>
      </c>
      <c r="H85" s="15">
        <f>'VALUES Com Customers'!E92*'Historical Base Charges'!H85</f>
        <v>2146.25</v>
      </c>
      <c r="I85" s="15">
        <f>'VALUES Com Customers'!F92*'Historical Base Charges'!I85</f>
        <v>739177.68</v>
      </c>
      <c r="J85" s="15">
        <f>'VALUES Com Customers'!G92*'Historical Base Charges'!J85</f>
        <v>4222.8</v>
      </c>
      <c r="K85" s="15">
        <f>'VALUES Com Customers'!H92*'Historical Base Charges'!K85</f>
        <v>33125.520000000004</v>
      </c>
      <c r="L85" s="15">
        <f>'VALUES Com Customers'!I92*'Historical Base Charges'!L85</f>
        <v>31798.800000000003</v>
      </c>
      <c r="M85" s="15">
        <f>'VALUES Com Customers'!J92*'Historical Base Charges'!M85</f>
        <v>18396</v>
      </c>
      <c r="N85" s="15">
        <f>'VALUES Com Customers'!N92*'Historical Base Charges'!N85</f>
        <v>62000</v>
      </c>
      <c r="O85" s="15">
        <f>'VALUES Ind Customers'!D92*'Historical Base Charges'!O85</f>
        <v>782.75</v>
      </c>
      <c r="P85" s="15">
        <f>'VALUES Ind Customers'!E92*'Historical Base Charges'!P85</f>
        <v>5911.92</v>
      </c>
      <c r="Q85" s="15">
        <f>'VALUES Ind Customers'!F92*'Historical Base Charges'!Q85</f>
        <v>93.84</v>
      </c>
      <c r="R85" s="15">
        <f>'VALUES Ind Customers'!G92*'Historical Base Charges'!R85</f>
        <v>187.68</v>
      </c>
      <c r="S85" s="15">
        <f>'VALUES Ind Customers'!H92*'Historical Base Charges'!S85</f>
        <v>1839.6000000000001</v>
      </c>
      <c r="T85" s="15">
        <f>'VALUES Ind Customers'!I92*'Historical Base Charges'!T85</f>
        <v>3153.6000000000004</v>
      </c>
      <c r="U85" s="15">
        <f>'VALUES Ind Customers'!J92*'Historical Base Charges'!U85</f>
        <v>800.7</v>
      </c>
      <c r="V85" s="15">
        <f>'VALUES Ind Customers'!K92*'Historical Base Charges'!V85</f>
        <v>64000</v>
      </c>
      <c r="W85" s="15">
        <f>'VALUES Ind Customers'!M92*'Historical Base Charges'!W85</f>
        <v>523.36</v>
      </c>
      <c r="X85" s="15">
        <f>'VALUES Ind Customers'!L92*'Historical Base Charges'!X85</f>
        <v>623.1</v>
      </c>
      <c r="Y85" s="15">
        <f>'VALUES Ind Customers'!O92*'Historical Base Charges'!Y85</f>
        <v>1050.7</v>
      </c>
      <c r="Z85" s="15">
        <f>'VALUES Ind Customers'!P92*'Historical Base Charges'!Z85</f>
        <v>250</v>
      </c>
      <c r="AA85" s="15">
        <f>'VALUES Com Customers'!M92*'Historical Base Charges'!AA85</f>
        <v>1250</v>
      </c>
      <c r="AB85" s="15">
        <f>'VALUES Ind Customers'!Q92*'Historical Base Charges'!AB85</f>
        <v>1250</v>
      </c>
      <c r="AC85" s="15">
        <f>'VALUES Ind Customers'!R92*'Historical Base Charges'!AC85</f>
        <v>165000</v>
      </c>
    </row>
    <row r="86" spans="1:29" x14ac:dyDescent="0.25">
      <c r="A86" s="8">
        <f t="shared" si="2"/>
        <v>1</v>
      </c>
      <c r="B86" s="8">
        <f t="shared" si="3"/>
        <v>2026</v>
      </c>
      <c r="C86" s="22">
        <f>'VALUES Res Customers'!D93*'VALUES Cal Days'!$C90*'Historical Base Charges'!C86</f>
        <v>7971950.0800000001</v>
      </c>
      <c r="D86" s="22">
        <f>'VALUES Res Customers'!E93*'VALUES Cal Days'!$C90*'Historical Base Charges'!D86</f>
        <v>184234.23999999999</v>
      </c>
      <c r="E86" s="22">
        <f>'VALUES Res Customers'!F93*'VALUES Cal Days'!$C90*'Historical Base Charges'!E86</f>
        <v>601846.4</v>
      </c>
      <c r="F86" s="22">
        <f>'VALUES Res Customers'!G93*'VALUES Cal Days'!$C90*'Historical Base Charges'!F86</f>
        <v>0</v>
      </c>
      <c r="G86" s="15">
        <f>'VALUES Com Customers'!D93*'Historical Base Charges'!G86</f>
        <v>916070</v>
      </c>
      <c r="H86" s="15">
        <f>'VALUES Com Customers'!E93*'Historical Base Charges'!H86</f>
        <v>2121</v>
      </c>
      <c r="I86" s="15">
        <f>'VALUES Com Customers'!F93*'Historical Base Charges'!I86</f>
        <v>739506.12</v>
      </c>
      <c r="J86" s="15">
        <f>'VALUES Com Customers'!G93*'Historical Base Charges'!J86</f>
        <v>4222.8</v>
      </c>
      <c r="K86" s="15">
        <f>'VALUES Com Customers'!H93*'Historical Base Charges'!K86</f>
        <v>33125.520000000004</v>
      </c>
      <c r="L86" s="15">
        <f>'VALUES Com Customers'!I93*'Historical Base Charges'!L86</f>
        <v>31798.800000000003</v>
      </c>
      <c r="M86" s="15">
        <f>'VALUES Com Customers'!J93*'Historical Base Charges'!M86</f>
        <v>18396</v>
      </c>
      <c r="N86" s="15">
        <f>'VALUES Com Customers'!N93*'Historical Base Charges'!N86</f>
        <v>62000</v>
      </c>
      <c r="O86" s="15">
        <f>'VALUES Ind Customers'!D93*'Historical Base Charges'!O86</f>
        <v>782.75</v>
      </c>
      <c r="P86" s="15">
        <f>'VALUES Ind Customers'!E93*'Historical Base Charges'!P86</f>
        <v>5911.92</v>
      </c>
      <c r="Q86" s="15">
        <f>'VALUES Ind Customers'!F93*'Historical Base Charges'!Q86</f>
        <v>93.84</v>
      </c>
      <c r="R86" s="15">
        <f>'VALUES Ind Customers'!G93*'Historical Base Charges'!R86</f>
        <v>187.68</v>
      </c>
      <c r="S86" s="15">
        <f>'VALUES Ind Customers'!H93*'Historical Base Charges'!S86</f>
        <v>1839.6000000000001</v>
      </c>
      <c r="T86" s="15">
        <f>'VALUES Ind Customers'!I93*'Historical Base Charges'!T86</f>
        <v>3153.6000000000004</v>
      </c>
      <c r="U86" s="15">
        <f>'VALUES Ind Customers'!J93*'Historical Base Charges'!U86</f>
        <v>800.7</v>
      </c>
      <c r="V86" s="15">
        <f>'VALUES Ind Customers'!K93*'Historical Base Charges'!V86</f>
        <v>64000</v>
      </c>
      <c r="W86" s="15">
        <f>'VALUES Ind Customers'!M93*'Historical Base Charges'!W86</f>
        <v>523.36</v>
      </c>
      <c r="X86" s="15">
        <f>'VALUES Ind Customers'!L93*'Historical Base Charges'!X86</f>
        <v>623.1</v>
      </c>
      <c r="Y86" s="15">
        <f>'VALUES Ind Customers'!O93*'Historical Base Charges'!Y86</f>
        <v>1050.7</v>
      </c>
      <c r="Z86" s="15">
        <f>'VALUES Ind Customers'!P93*'Historical Base Charges'!Z86</f>
        <v>250</v>
      </c>
      <c r="AA86" s="15">
        <f>'VALUES Com Customers'!M93*'Historical Base Charges'!AA86</f>
        <v>1250</v>
      </c>
      <c r="AB86" s="15">
        <f>'VALUES Ind Customers'!Q93*'Historical Base Charges'!AB86</f>
        <v>1250</v>
      </c>
      <c r="AC86" s="15">
        <f>'VALUES Ind Customers'!R93*'Historical Base Charges'!AC86</f>
        <v>165000</v>
      </c>
    </row>
    <row r="87" spans="1:29" x14ac:dyDescent="0.25">
      <c r="A87" s="8">
        <f t="shared" si="2"/>
        <v>2</v>
      </c>
      <c r="B87" s="8">
        <f t="shared" si="3"/>
        <v>2026</v>
      </c>
      <c r="C87" s="22">
        <f>'VALUES Res Customers'!D94*'VALUES Cal Days'!$C91*'Historical Base Charges'!C87</f>
        <v>7209251.8399999999</v>
      </c>
      <c r="D87" s="22">
        <f>'VALUES Res Customers'!E94*'VALUES Cal Days'!$C91*'Historical Base Charges'!D87</f>
        <v>165061.12</v>
      </c>
      <c r="E87" s="22">
        <f>'VALUES Res Customers'!F94*'VALUES Cal Days'!$C91*'Historical Base Charges'!E87</f>
        <v>543603.19999999995</v>
      </c>
      <c r="F87" s="22">
        <f>'VALUES Res Customers'!G94*'VALUES Cal Days'!$C91*'Historical Base Charges'!F87</f>
        <v>0</v>
      </c>
      <c r="G87" s="15">
        <f>'VALUES Com Customers'!D94*'Historical Base Charges'!G87</f>
        <v>917155.75</v>
      </c>
      <c r="H87" s="15">
        <f>'VALUES Com Customers'!E94*'Historical Base Charges'!H87</f>
        <v>2121</v>
      </c>
      <c r="I87" s="15">
        <f>'VALUES Com Customers'!F94*'Historical Base Charges'!I87</f>
        <v>739834.56</v>
      </c>
      <c r="J87" s="15">
        <f>'VALUES Com Customers'!G94*'Historical Base Charges'!J87</f>
        <v>4222.8</v>
      </c>
      <c r="K87" s="15">
        <f>'VALUES Com Customers'!H94*'Historical Base Charges'!K87</f>
        <v>33125.520000000004</v>
      </c>
      <c r="L87" s="15">
        <f>'VALUES Com Customers'!I94*'Historical Base Charges'!L87</f>
        <v>31798.800000000003</v>
      </c>
      <c r="M87" s="15">
        <f>'VALUES Com Customers'!J94*'Historical Base Charges'!M87</f>
        <v>18396</v>
      </c>
      <c r="N87" s="15">
        <f>'VALUES Com Customers'!N94*'Historical Base Charges'!N87</f>
        <v>62000</v>
      </c>
      <c r="O87" s="15">
        <f>'VALUES Ind Customers'!D94*'Historical Base Charges'!O87</f>
        <v>782.75</v>
      </c>
      <c r="P87" s="15">
        <f>'VALUES Ind Customers'!E94*'Historical Base Charges'!P87</f>
        <v>5911.92</v>
      </c>
      <c r="Q87" s="15">
        <f>'VALUES Ind Customers'!F94*'Historical Base Charges'!Q87</f>
        <v>93.84</v>
      </c>
      <c r="R87" s="15">
        <f>'VALUES Ind Customers'!G94*'Historical Base Charges'!R87</f>
        <v>187.68</v>
      </c>
      <c r="S87" s="15">
        <f>'VALUES Ind Customers'!H94*'Historical Base Charges'!S87</f>
        <v>1839.6000000000001</v>
      </c>
      <c r="T87" s="15">
        <f>'VALUES Ind Customers'!I94*'Historical Base Charges'!T87</f>
        <v>3153.6000000000004</v>
      </c>
      <c r="U87" s="15">
        <f>'VALUES Ind Customers'!J94*'Historical Base Charges'!U87</f>
        <v>800.7</v>
      </c>
      <c r="V87" s="15">
        <f>'VALUES Ind Customers'!K94*'Historical Base Charges'!V87</f>
        <v>64000</v>
      </c>
      <c r="W87" s="15">
        <f>'VALUES Ind Customers'!M94*'Historical Base Charges'!W87</f>
        <v>523.36</v>
      </c>
      <c r="X87" s="15">
        <f>'VALUES Ind Customers'!L94*'Historical Base Charges'!X87</f>
        <v>623.1</v>
      </c>
      <c r="Y87" s="15">
        <f>'VALUES Ind Customers'!O94*'Historical Base Charges'!Y87</f>
        <v>1050.7</v>
      </c>
      <c r="Z87" s="15">
        <f>'VALUES Ind Customers'!P94*'Historical Base Charges'!Z87</f>
        <v>250</v>
      </c>
      <c r="AA87" s="15">
        <f>'VALUES Com Customers'!M94*'Historical Base Charges'!AA87</f>
        <v>1250</v>
      </c>
      <c r="AB87" s="15">
        <f>'VALUES Ind Customers'!Q94*'Historical Base Charges'!AB87</f>
        <v>1250</v>
      </c>
      <c r="AC87" s="15">
        <f>'VALUES Ind Customers'!R94*'Historical Base Charges'!AC87</f>
        <v>165000</v>
      </c>
    </row>
    <row r="88" spans="1:29" x14ac:dyDescent="0.25">
      <c r="A88" s="8">
        <f t="shared" si="2"/>
        <v>3</v>
      </c>
      <c r="B88" s="8">
        <f t="shared" si="3"/>
        <v>2026</v>
      </c>
      <c r="C88" s="22">
        <f>'VALUES Res Customers'!D95*'VALUES Cal Days'!$C92*'Historical Base Charges'!C88</f>
        <v>7990798.0800000001</v>
      </c>
      <c r="D88" s="22">
        <f>'VALUES Res Customers'!E95*'VALUES Cal Days'!$C92*'Historical Base Charges'!D88</f>
        <v>181297.92000000001</v>
      </c>
      <c r="E88" s="22">
        <f>'VALUES Res Customers'!F95*'VALUES Cal Days'!$C92*'Historical Base Charges'!E88</f>
        <v>601846.4</v>
      </c>
      <c r="F88" s="22">
        <f>'VALUES Res Customers'!G95*'VALUES Cal Days'!$C92*'Historical Base Charges'!F88</f>
        <v>0</v>
      </c>
      <c r="G88" s="15">
        <f>'VALUES Com Customers'!D95*'Historical Base Charges'!G88</f>
        <v>918165.75</v>
      </c>
      <c r="H88" s="15">
        <f>'VALUES Com Customers'!E95*'Historical Base Charges'!H88</f>
        <v>2121</v>
      </c>
      <c r="I88" s="15">
        <f>'VALUES Com Customers'!F95*'Historical Base Charges'!I88</f>
        <v>740163</v>
      </c>
      <c r="J88" s="15">
        <f>'VALUES Com Customers'!G95*'Historical Base Charges'!J88</f>
        <v>4222.8</v>
      </c>
      <c r="K88" s="15">
        <f>'VALUES Com Customers'!H95*'Historical Base Charges'!K88</f>
        <v>33125.520000000004</v>
      </c>
      <c r="L88" s="15">
        <f>'VALUES Com Customers'!I95*'Historical Base Charges'!L88</f>
        <v>31798.800000000003</v>
      </c>
      <c r="M88" s="15">
        <f>'VALUES Com Customers'!J95*'Historical Base Charges'!M88</f>
        <v>18396</v>
      </c>
      <c r="N88" s="15">
        <f>'VALUES Com Customers'!N95*'Historical Base Charges'!N88</f>
        <v>62000</v>
      </c>
      <c r="O88" s="15">
        <f>'VALUES Ind Customers'!D95*'Historical Base Charges'!O88</f>
        <v>782.75</v>
      </c>
      <c r="P88" s="15">
        <f>'VALUES Ind Customers'!E95*'Historical Base Charges'!P88</f>
        <v>5911.92</v>
      </c>
      <c r="Q88" s="15">
        <f>'VALUES Ind Customers'!F95*'Historical Base Charges'!Q88</f>
        <v>93.84</v>
      </c>
      <c r="R88" s="15">
        <f>'VALUES Ind Customers'!G95*'Historical Base Charges'!R88</f>
        <v>187.68</v>
      </c>
      <c r="S88" s="15">
        <f>'VALUES Ind Customers'!H95*'Historical Base Charges'!S88</f>
        <v>1839.6000000000001</v>
      </c>
      <c r="T88" s="15">
        <f>'VALUES Ind Customers'!I95*'Historical Base Charges'!T88</f>
        <v>3153.6000000000004</v>
      </c>
      <c r="U88" s="15">
        <f>'VALUES Ind Customers'!J95*'Historical Base Charges'!U88</f>
        <v>800.7</v>
      </c>
      <c r="V88" s="15">
        <f>'VALUES Ind Customers'!K95*'Historical Base Charges'!V88</f>
        <v>64000</v>
      </c>
      <c r="W88" s="15">
        <f>'VALUES Ind Customers'!M95*'Historical Base Charges'!W88</f>
        <v>523.36</v>
      </c>
      <c r="X88" s="15">
        <f>'VALUES Ind Customers'!L95*'Historical Base Charges'!X88</f>
        <v>623.1</v>
      </c>
      <c r="Y88" s="15">
        <f>'VALUES Ind Customers'!O95*'Historical Base Charges'!Y88</f>
        <v>1050.7</v>
      </c>
      <c r="Z88" s="15">
        <f>'VALUES Ind Customers'!P95*'Historical Base Charges'!Z88</f>
        <v>250</v>
      </c>
      <c r="AA88" s="15">
        <f>'VALUES Com Customers'!M95*'Historical Base Charges'!AA88</f>
        <v>1250</v>
      </c>
      <c r="AB88" s="15">
        <f>'VALUES Ind Customers'!Q95*'Historical Base Charges'!AB88</f>
        <v>1250</v>
      </c>
      <c r="AC88" s="15">
        <f>'VALUES Ind Customers'!R95*'Historical Base Charges'!AC88</f>
        <v>165000</v>
      </c>
    </row>
    <row r="89" spans="1:29" x14ac:dyDescent="0.25">
      <c r="A89" s="8">
        <f t="shared" si="2"/>
        <v>4</v>
      </c>
      <c r="B89" s="8">
        <f t="shared" si="3"/>
        <v>2026</v>
      </c>
      <c r="C89" s="22">
        <f>'VALUES Res Customers'!D96*'VALUES Cal Days'!$C93*'Historical Base Charges'!C89</f>
        <v>7740422.4000000004</v>
      </c>
      <c r="D89" s="22">
        <f>'VALUES Res Customers'!E96*'VALUES Cal Days'!$C93*'Historical Base Charges'!D89</f>
        <v>174048</v>
      </c>
      <c r="E89" s="22">
        <f>'VALUES Res Customers'!F96*'VALUES Cal Days'!$C93*'Historical Base Charges'!E89</f>
        <v>582432</v>
      </c>
      <c r="F89" s="22">
        <f>'VALUES Res Customers'!G96*'VALUES Cal Days'!$C93*'Historical Base Charges'!F89</f>
        <v>0</v>
      </c>
      <c r="G89" s="15">
        <f>'VALUES Com Customers'!D96*'Historical Base Charges'!G89</f>
        <v>919049.5</v>
      </c>
      <c r="H89" s="15">
        <f>'VALUES Com Customers'!E96*'Historical Base Charges'!H89</f>
        <v>2121</v>
      </c>
      <c r="I89" s="15">
        <f>'VALUES Com Customers'!F96*'Historical Base Charges'!I89</f>
        <v>740350.68</v>
      </c>
      <c r="J89" s="15">
        <f>'VALUES Com Customers'!G96*'Historical Base Charges'!J89</f>
        <v>4222.8</v>
      </c>
      <c r="K89" s="15">
        <f>'VALUES Com Customers'!H96*'Historical Base Charges'!K89</f>
        <v>33125.520000000004</v>
      </c>
      <c r="L89" s="15">
        <f>'VALUES Com Customers'!I96*'Historical Base Charges'!L89</f>
        <v>31798.800000000003</v>
      </c>
      <c r="M89" s="15">
        <f>'VALUES Com Customers'!J96*'Historical Base Charges'!M89</f>
        <v>18396</v>
      </c>
      <c r="N89" s="15">
        <f>'VALUES Com Customers'!N96*'Historical Base Charges'!N89</f>
        <v>62000</v>
      </c>
      <c r="O89" s="15">
        <f>'VALUES Ind Customers'!D96*'Historical Base Charges'!O89</f>
        <v>782.75</v>
      </c>
      <c r="P89" s="15">
        <f>'VALUES Ind Customers'!E96*'Historical Base Charges'!P89</f>
        <v>5911.92</v>
      </c>
      <c r="Q89" s="15">
        <f>'VALUES Ind Customers'!F96*'Historical Base Charges'!Q89</f>
        <v>93.84</v>
      </c>
      <c r="R89" s="15">
        <f>'VALUES Ind Customers'!G96*'Historical Base Charges'!R89</f>
        <v>187.68</v>
      </c>
      <c r="S89" s="15">
        <f>'VALUES Ind Customers'!H96*'Historical Base Charges'!S89</f>
        <v>1839.6000000000001</v>
      </c>
      <c r="T89" s="15">
        <f>'VALUES Ind Customers'!I96*'Historical Base Charges'!T89</f>
        <v>3153.6000000000004</v>
      </c>
      <c r="U89" s="15">
        <f>'VALUES Ind Customers'!J96*'Historical Base Charges'!U89</f>
        <v>800.7</v>
      </c>
      <c r="V89" s="15">
        <f>'VALUES Ind Customers'!K96*'Historical Base Charges'!V89</f>
        <v>64000</v>
      </c>
      <c r="W89" s="15">
        <f>'VALUES Ind Customers'!M96*'Historical Base Charges'!W89</f>
        <v>523.36</v>
      </c>
      <c r="X89" s="15">
        <f>'VALUES Ind Customers'!L96*'Historical Base Charges'!X89</f>
        <v>623.1</v>
      </c>
      <c r="Y89" s="15">
        <f>'VALUES Ind Customers'!O96*'Historical Base Charges'!Y89</f>
        <v>1050.7</v>
      </c>
      <c r="Z89" s="15">
        <f>'VALUES Ind Customers'!P96*'Historical Base Charges'!Z89</f>
        <v>250</v>
      </c>
      <c r="AA89" s="15">
        <f>'VALUES Com Customers'!M96*'Historical Base Charges'!AA89</f>
        <v>1250</v>
      </c>
      <c r="AB89" s="15">
        <f>'VALUES Ind Customers'!Q96*'Historical Base Charges'!AB89</f>
        <v>1250</v>
      </c>
      <c r="AC89" s="15">
        <f>'VALUES Ind Customers'!R96*'Historical Base Charges'!AC89</f>
        <v>165000</v>
      </c>
    </row>
    <row r="90" spans="1:29" x14ac:dyDescent="0.25">
      <c r="A90" s="8">
        <f t="shared" si="2"/>
        <v>5</v>
      </c>
      <c r="B90" s="8">
        <f t="shared" si="3"/>
        <v>2026</v>
      </c>
      <c r="C90" s="22">
        <f>'VALUES Res Customers'!D97*'VALUES Cal Days'!$C94*'Historical Base Charges'!C90</f>
        <v>8006828.7999999998</v>
      </c>
      <c r="D90" s="22">
        <f>'VALUES Res Customers'!E97*'VALUES Cal Days'!$C94*'Historical Base Charges'!D90</f>
        <v>178421.12</v>
      </c>
      <c r="E90" s="22">
        <f>'VALUES Res Customers'!F97*'VALUES Cal Days'!$C94*'Historical Base Charges'!E90</f>
        <v>601846.4</v>
      </c>
      <c r="F90" s="22">
        <f>'VALUES Res Customers'!G97*'VALUES Cal Days'!$C94*'Historical Base Charges'!F90</f>
        <v>0</v>
      </c>
      <c r="G90" s="15">
        <f>'VALUES Com Customers'!D97*'Historical Base Charges'!G90</f>
        <v>919958.5</v>
      </c>
      <c r="H90" s="15">
        <f>'VALUES Com Customers'!E97*'Historical Base Charges'!H90</f>
        <v>2121</v>
      </c>
      <c r="I90" s="15">
        <f>'VALUES Com Customers'!F97*'Historical Base Charges'!I90</f>
        <v>740679.12</v>
      </c>
      <c r="J90" s="15">
        <f>'VALUES Com Customers'!G97*'Historical Base Charges'!J90</f>
        <v>4222.8</v>
      </c>
      <c r="K90" s="15">
        <f>'VALUES Com Customers'!H97*'Historical Base Charges'!K90</f>
        <v>33125.520000000004</v>
      </c>
      <c r="L90" s="15">
        <f>'VALUES Com Customers'!I97*'Historical Base Charges'!L90</f>
        <v>31798.800000000003</v>
      </c>
      <c r="M90" s="15">
        <f>'VALUES Com Customers'!J97*'Historical Base Charges'!M90</f>
        <v>18396</v>
      </c>
      <c r="N90" s="15">
        <f>'VALUES Com Customers'!N97*'Historical Base Charges'!N90</f>
        <v>62000</v>
      </c>
      <c r="O90" s="15">
        <f>'VALUES Ind Customers'!D97*'Historical Base Charges'!O90</f>
        <v>782.75</v>
      </c>
      <c r="P90" s="15">
        <f>'VALUES Ind Customers'!E97*'Historical Base Charges'!P90</f>
        <v>5911.92</v>
      </c>
      <c r="Q90" s="15">
        <f>'VALUES Ind Customers'!F97*'Historical Base Charges'!Q90</f>
        <v>93.84</v>
      </c>
      <c r="R90" s="15">
        <f>'VALUES Ind Customers'!G97*'Historical Base Charges'!R90</f>
        <v>187.68</v>
      </c>
      <c r="S90" s="15">
        <f>'VALUES Ind Customers'!H97*'Historical Base Charges'!S90</f>
        <v>1839.6000000000001</v>
      </c>
      <c r="T90" s="15">
        <f>'VALUES Ind Customers'!I97*'Historical Base Charges'!T90</f>
        <v>3153.6000000000004</v>
      </c>
      <c r="U90" s="15">
        <f>'VALUES Ind Customers'!J97*'Historical Base Charges'!U90</f>
        <v>800.7</v>
      </c>
      <c r="V90" s="15">
        <f>'VALUES Ind Customers'!K97*'Historical Base Charges'!V90</f>
        <v>64000</v>
      </c>
      <c r="W90" s="15">
        <f>'VALUES Ind Customers'!M97*'Historical Base Charges'!W90</f>
        <v>523.36</v>
      </c>
      <c r="X90" s="15">
        <f>'VALUES Ind Customers'!L97*'Historical Base Charges'!X90</f>
        <v>623.1</v>
      </c>
      <c r="Y90" s="15">
        <f>'VALUES Ind Customers'!O97*'Historical Base Charges'!Y90</f>
        <v>1050.7</v>
      </c>
      <c r="Z90" s="15">
        <f>'VALUES Ind Customers'!P97*'Historical Base Charges'!Z90</f>
        <v>250</v>
      </c>
      <c r="AA90" s="15">
        <f>'VALUES Com Customers'!M97*'Historical Base Charges'!AA90</f>
        <v>1250</v>
      </c>
      <c r="AB90" s="15">
        <f>'VALUES Ind Customers'!Q97*'Historical Base Charges'!AB90</f>
        <v>1250</v>
      </c>
      <c r="AC90" s="15">
        <f>'VALUES Ind Customers'!R97*'Historical Base Charges'!AC90</f>
        <v>165000</v>
      </c>
    </row>
    <row r="91" spans="1:29" x14ac:dyDescent="0.25">
      <c r="A91" s="8">
        <f t="shared" si="2"/>
        <v>6</v>
      </c>
      <c r="B91" s="8">
        <f t="shared" si="3"/>
        <v>2026</v>
      </c>
      <c r="C91" s="22">
        <f>'VALUES Res Customers'!D98*'VALUES Cal Days'!$C95*'Historical Base Charges'!C91</f>
        <v>7759046.4000000004</v>
      </c>
      <c r="D91" s="22">
        <f>'VALUES Res Customers'!E98*'VALUES Cal Days'!$C95*'Historical Base Charges'!D91</f>
        <v>171283.20000000001</v>
      </c>
      <c r="E91" s="22">
        <f>'VALUES Res Customers'!F98*'VALUES Cal Days'!$C95*'Historical Base Charges'!E91</f>
        <v>582432</v>
      </c>
      <c r="F91" s="22">
        <f>'VALUES Res Customers'!G98*'VALUES Cal Days'!$C95*'Historical Base Charges'!F91</f>
        <v>0</v>
      </c>
      <c r="G91" s="15">
        <f>'VALUES Com Customers'!D98*'Historical Base Charges'!G91</f>
        <v>921221</v>
      </c>
      <c r="H91" s="15">
        <f>'VALUES Com Customers'!E98*'Historical Base Charges'!H91</f>
        <v>2121</v>
      </c>
      <c r="I91" s="15">
        <f>'VALUES Com Customers'!F98*'Historical Base Charges'!I91</f>
        <v>741007.56</v>
      </c>
      <c r="J91" s="15">
        <f>'VALUES Com Customers'!G98*'Historical Base Charges'!J91</f>
        <v>4222.8</v>
      </c>
      <c r="K91" s="15">
        <f>'VALUES Com Customers'!H98*'Historical Base Charges'!K91</f>
        <v>33125.520000000004</v>
      </c>
      <c r="L91" s="15">
        <f>'VALUES Com Customers'!I98*'Historical Base Charges'!L91</f>
        <v>31798.800000000003</v>
      </c>
      <c r="M91" s="15">
        <f>'VALUES Com Customers'!J98*'Historical Base Charges'!M91</f>
        <v>18396</v>
      </c>
      <c r="N91" s="15">
        <f>'VALUES Com Customers'!N98*'Historical Base Charges'!N91</f>
        <v>62000</v>
      </c>
      <c r="O91" s="15">
        <f>'VALUES Ind Customers'!D98*'Historical Base Charges'!O91</f>
        <v>782.75</v>
      </c>
      <c r="P91" s="15">
        <f>'VALUES Ind Customers'!E98*'Historical Base Charges'!P91</f>
        <v>5911.92</v>
      </c>
      <c r="Q91" s="15">
        <f>'VALUES Ind Customers'!F98*'Historical Base Charges'!Q91</f>
        <v>93.84</v>
      </c>
      <c r="R91" s="15">
        <f>'VALUES Ind Customers'!G98*'Historical Base Charges'!R91</f>
        <v>187.68</v>
      </c>
      <c r="S91" s="15">
        <f>'VALUES Ind Customers'!H98*'Historical Base Charges'!S91</f>
        <v>1839.6000000000001</v>
      </c>
      <c r="T91" s="15">
        <f>'VALUES Ind Customers'!I98*'Historical Base Charges'!T91</f>
        <v>3153.6000000000004</v>
      </c>
      <c r="U91" s="15">
        <f>'VALUES Ind Customers'!J98*'Historical Base Charges'!U91</f>
        <v>800.7</v>
      </c>
      <c r="V91" s="15">
        <f>'VALUES Ind Customers'!K98*'Historical Base Charges'!V91</f>
        <v>64000</v>
      </c>
      <c r="W91" s="15">
        <f>'VALUES Ind Customers'!M98*'Historical Base Charges'!W91</f>
        <v>523.36</v>
      </c>
      <c r="X91" s="15">
        <f>'VALUES Ind Customers'!L98*'Historical Base Charges'!X91</f>
        <v>623.1</v>
      </c>
      <c r="Y91" s="15">
        <f>'VALUES Ind Customers'!O98*'Historical Base Charges'!Y91</f>
        <v>1050.7</v>
      </c>
      <c r="Z91" s="15">
        <f>'VALUES Ind Customers'!P98*'Historical Base Charges'!Z91</f>
        <v>250</v>
      </c>
      <c r="AA91" s="15">
        <f>'VALUES Com Customers'!M98*'Historical Base Charges'!AA91</f>
        <v>1250</v>
      </c>
      <c r="AB91" s="15">
        <f>'VALUES Ind Customers'!Q98*'Historical Base Charges'!AB91</f>
        <v>1250</v>
      </c>
      <c r="AC91" s="15">
        <f>'VALUES Ind Customers'!R98*'Historical Base Charges'!AC91</f>
        <v>165000</v>
      </c>
    </row>
    <row r="92" spans="1:29" x14ac:dyDescent="0.25">
      <c r="A92" s="8">
        <f t="shared" si="2"/>
        <v>7</v>
      </c>
      <c r="B92" s="8">
        <f t="shared" si="3"/>
        <v>2026</v>
      </c>
      <c r="C92" s="22">
        <f>'VALUES Res Customers'!D99*'VALUES Cal Days'!$C96*'Historical Base Charges'!C92</f>
        <v>8025597.4400000004</v>
      </c>
      <c r="D92" s="22">
        <f>'VALUES Res Customers'!E99*'VALUES Cal Days'!$C96*'Historical Base Charges'!D92</f>
        <v>175584</v>
      </c>
      <c r="E92" s="22">
        <f>'VALUES Res Customers'!F99*'VALUES Cal Days'!$C96*'Historical Base Charges'!E92</f>
        <v>601846.4</v>
      </c>
      <c r="F92" s="22">
        <f>'VALUES Res Customers'!G99*'VALUES Cal Days'!$C96*'Historical Base Charges'!F92</f>
        <v>0</v>
      </c>
      <c r="G92" s="15">
        <f>'VALUES Com Customers'!D99*'Historical Base Charges'!G92</f>
        <v>922104.75</v>
      </c>
      <c r="H92" s="15">
        <f>'VALUES Com Customers'!E99*'Historical Base Charges'!H92</f>
        <v>2121</v>
      </c>
      <c r="I92" s="15">
        <f>'VALUES Com Customers'!F99*'Historical Base Charges'!I92</f>
        <v>741195.24</v>
      </c>
      <c r="J92" s="15">
        <f>'VALUES Com Customers'!G99*'Historical Base Charges'!J92</f>
        <v>4222.8</v>
      </c>
      <c r="K92" s="15">
        <f>'VALUES Com Customers'!H99*'Historical Base Charges'!K92</f>
        <v>33125.520000000004</v>
      </c>
      <c r="L92" s="15">
        <f>'VALUES Com Customers'!I99*'Historical Base Charges'!L92</f>
        <v>31798.800000000003</v>
      </c>
      <c r="M92" s="15">
        <f>'VALUES Com Customers'!J99*'Historical Base Charges'!M92</f>
        <v>18396</v>
      </c>
      <c r="N92" s="15">
        <f>'VALUES Com Customers'!N99*'Historical Base Charges'!N92</f>
        <v>62000</v>
      </c>
      <c r="O92" s="15">
        <f>'VALUES Ind Customers'!D99*'Historical Base Charges'!O92</f>
        <v>782.75</v>
      </c>
      <c r="P92" s="15">
        <f>'VALUES Ind Customers'!E99*'Historical Base Charges'!P92</f>
        <v>5911.92</v>
      </c>
      <c r="Q92" s="15">
        <f>'VALUES Ind Customers'!F99*'Historical Base Charges'!Q92</f>
        <v>93.84</v>
      </c>
      <c r="R92" s="15">
        <f>'VALUES Ind Customers'!G99*'Historical Base Charges'!R92</f>
        <v>187.68</v>
      </c>
      <c r="S92" s="15">
        <f>'VALUES Ind Customers'!H99*'Historical Base Charges'!S92</f>
        <v>1839.6000000000001</v>
      </c>
      <c r="T92" s="15">
        <f>'VALUES Ind Customers'!I99*'Historical Base Charges'!T92</f>
        <v>3153.6000000000004</v>
      </c>
      <c r="U92" s="15">
        <f>'VALUES Ind Customers'!J99*'Historical Base Charges'!U92</f>
        <v>800.7</v>
      </c>
      <c r="V92" s="15">
        <f>'VALUES Ind Customers'!K99*'Historical Base Charges'!V92</f>
        <v>64000</v>
      </c>
      <c r="W92" s="15">
        <f>'VALUES Ind Customers'!M99*'Historical Base Charges'!W92</f>
        <v>523.36</v>
      </c>
      <c r="X92" s="15">
        <f>'VALUES Ind Customers'!L99*'Historical Base Charges'!X92</f>
        <v>623.1</v>
      </c>
      <c r="Y92" s="15">
        <f>'VALUES Ind Customers'!O99*'Historical Base Charges'!Y92</f>
        <v>1050.7</v>
      </c>
      <c r="Z92" s="15">
        <f>'VALUES Ind Customers'!P99*'Historical Base Charges'!Z92</f>
        <v>250</v>
      </c>
      <c r="AA92" s="15">
        <f>'VALUES Com Customers'!M99*'Historical Base Charges'!AA92</f>
        <v>1250</v>
      </c>
      <c r="AB92" s="15">
        <f>'VALUES Ind Customers'!Q99*'Historical Base Charges'!AB92</f>
        <v>1250</v>
      </c>
      <c r="AC92" s="15">
        <f>'VALUES Ind Customers'!R99*'Historical Base Charges'!AC92</f>
        <v>165000</v>
      </c>
    </row>
    <row r="93" spans="1:29" x14ac:dyDescent="0.25">
      <c r="A93" s="8">
        <f t="shared" si="2"/>
        <v>8</v>
      </c>
      <c r="B93" s="8">
        <f t="shared" si="3"/>
        <v>2026</v>
      </c>
      <c r="C93" s="22">
        <f>'VALUES Res Customers'!D100*'VALUES Cal Days'!$C97*'Historical Base Charges'!C93</f>
        <v>8030894.7199999997</v>
      </c>
      <c r="D93" s="22">
        <f>'VALUES Res Customers'!E100*'VALUES Cal Days'!$C97*'Historical Base Charges'!D93</f>
        <v>174175.36000000002</v>
      </c>
      <c r="E93" s="22">
        <f>'VALUES Res Customers'!F100*'VALUES Cal Days'!$C97*'Historical Base Charges'!E93</f>
        <v>601846.4</v>
      </c>
      <c r="F93" s="22">
        <f>'VALUES Res Customers'!G100*'VALUES Cal Days'!$C97*'Historical Base Charges'!F93</f>
        <v>0</v>
      </c>
      <c r="G93" s="15">
        <f>'VALUES Com Customers'!D100*'Historical Base Charges'!G93</f>
        <v>922635</v>
      </c>
      <c r="H93" s="15">
        <f>'VALUES Com Customers'!E100*'Historical Base Charges'!H93</f>
        <v>2121</v>
      </c>
      <c r="I93" s="15">
        <f>'VALUES Com Customers'!F100*'Historical Base Charges'!I93</f>
        <v>741336</v>
      </c>
      <c r="J93" s="15">
        <f>'VALUES Com Customers'!G100*'Historical Base Charges'!J93</f>
        <v>4222.8</v>
      </c>
      <c r="K93" s="15">
        <f>'VALUES Com Customers'!H100*'Historical Base Charges'!K93</f>
        <v>33125.520000000004</v>
      </c>
      <c r="L93" s="15">
        <f>'VALUES Com Customers'!I100*'Historical Base Charges'!L93</f>
        <v>31798.800000000003</v>
      </c>
      <c r="M93" s="15">
        <f>'VALUES Com Customers'!J100*'Historical Base Charges'!M93</f>
        <v>18396</v>
      </c>
      <c r="N93" s="15">
        <f>'VALUES Com Customers'!N100*'Historical Base Charges'!N93</f>
        <v>62000</v>
      </c>
      <c r="O93" s="15">
        <f>'VALUES Ind Customers'!D100*'Historical Base Charges'!O93</f>
        <v>782.75</v>
      </c>
      <c r="P93" s="15">
        <f>'VALUES Ind Customers'!E100*'Historical Base Charges'!P93</f>
        <v>5911.92</v>
      </c>
      <c r="Q93" s="15">
        <f>'VALUES Ind Customers'!F100*'Historical Base Charges'!Q93</f>
        <v>93.84</v>
      </c>
      <c r="R93" s="15">
        <f>'VALUES Ind Customers'!G100*'Historical Base Charges'!R93</f>
        <v>187.68</v>
      </c>
      <c r="S93" s="15">
        <f>'VALUES Ind Customers'!H100*'Historical Base Charges'!S93</f>
        <v>1839.6000000000001</v>
      </c>
      <c r="T93" s="15">
        <f>'VALUES Ind Customers'!I100*'Historical Base Charges'!T93</f>
        <v>3153.6000000000004</v>
      </c>
      <c r="U93" s="15">
        <f>'VALUES Ind Customers'!J100*'Historical Base Charges'!U93</f>
        <v>800.7</v>
      </c>
      <c r="V93" s="15">
        <f>'VALUES Ind Customers'!K100*'Historical Base Charges'!V93</f>
        <v>64000</v>
      </c>
      <c r="W93" s="15">
        <f>'VALUES Ind Customers'!M100*'Historical Base Charges'!W93</f>
        <v>523.36</v>
      </c>
      <c r="X93" s="15">
        <f>'VALUES Ind Customers'!L100*'Historical Base Charges'!X93</f>
        <v>623.1</v>
      </c>
      <c r="Y93" s="15">
        <f>'VALUES Ind Customers'!O100*'Historical Base Charges'!Y93</f>
        <v>1050.7</v>
      </c>
      <c r="Z93" s="15">
        <f>'VALUES Ind Customers'!P100*'Historical Base Charges'!Z93</f>
        <v>250</v>
      </c>
      <c r="AA93" s="15">
        <f>'VALUES Com Customers'!M100*'Historical Base Charges'!AA93</f>
        <v>1250</v>
      </c>
      <c r="AB93" s="15">
        <f>'VALUES Ind Customers'!Q100*'Historical Base Charges'!AB93</f>
        <v>1250</v>
      </c>
      <c r="AC93" s="15">
        <f>'VALUES Ind Customers'!R100*'Historical Base Charges'!AC93</f>
        <v>165000</v>
      </c>
    </row>
    <row r="94" spans="1:29" x14ac:dyDescent="0.25">
      <c r="A94" s="8">
        <f t="shared" si="2"/>
        <v>9</v>
      </c>
      <c r="B94" s="8">
        <f t="shared" si="3"/>
        <v>2026</v>
      </c>
      <c r="C94" s="22">
        <f>'VALUES Res Customers'!D101*'VALUES Cal Days'!$C98*'Historical Base Charges'!C94</f>
        <v>7773100.7999999998</v>
      </c>
      <c r="D94" s="22">
        <f>'VALUES Res Customers'!E101*'VALUES Cal Days'!$C98*'Historical Base Charges'!D94</f>
        <v>167193.60000000001</v>
      </c>
      <c r="E94" s="22">
        <f>'VALUES Res Customers'!F101*'VALUES Cal Days'!$C98*'Historical Base Charges'!E94</f>
        <v>582432</v>
      </c>
      <c r="F94" s="22">
        <f>'VALUES Res Customers'!G101*'VALUES Cal Days'!$C98*'Historical Base Charges'!F94</f>
        <v>0</v>
      </c>
      <c r="G94" s="15">
        <f>'VALUES Com Customers'!D101*'Historical Base Charges'!G94</f>
        <v>922660.25</v>
      </c>
      <c r="H94" s="15">
        <f>'VALUES Com Customers'!E101*'Historical Base Charges'!H94</f>
        <v>2095.75</v>
      </c>
      <c r="I94" s="15">
        <f>'VALUES Com Customers'!F101*'Historical Base Charges'!I94</f>
        <v>741336</v>
      </c>
      <c r="J94" s="15">
        <f>'VALUES Com Customers'!G101*'Historical Base Charges'!J94</f>
        <v>4222.8</v>
      </c>
      <c r="K94" s="15">
        <f>'VALUES Com Customers'!H101*'Historical Base Charges'!K94</f>
        <v>33125.520000000004</v>
      </c>
      <c r="L94" s="15">
        <f>'VALUES Com Customers'!I101*'Historical Base Charges'!L94</f>
        <v>31798.800000000003</v>
      </c>
      <c r="M94" s="15">
        <f>'VALUES Com Customers'!J101*'Historical Base Charges'!M94</f>
        <v>18396</v>
      </c>
      <c r="N94" s="15">
        <f>'VALUES Com Customers'!N101*'Historical Base Charges'!N94</f>
        <v>62000</v>
      </c>
      <c r="O94" s="15">
        <f>'VALUES Ind Customers'!D101*'Historical Base Charges'!O94</f>
        <v>782.75</v>
      </c>
      <c r="P94" s="15">
        <f>'VALUES Ind Customers'!E101*'Historical Base Charges'!P94</f>
        <v>5911.92</v>
      </c>
      <c r="Q94" s="15">
        <f>'VALUES Ind Customers'!F101*'Historical Base Charges'!Q94</f>
        <v>93.84</v>
      </c>
      <c r="R94" s="15">
        <f>'VALUES Ind Customers'!G101*'Historical Base Charges'!R94</f>
        <v>187.68</v>
      </c>
      <c r="S94" s="15">
        <f>'VALUES Ind Customers'!H101*'Historical Base Charges'!S94</f>
        <v>1839.6000000000001</v>
      </c>
      <c r="T94" s="15">
        <f>'VALUES Ind Customers'!I101*'Historical Base Charges'!T94</f>
        <v>3153.6000000000004</v>
      </c>
      <c r="U94" s="15">
        <f>'VALUES Ind Customers'!J101*'Historical Base Charges'!U94</f>
        <v>800.7</v>
      </c>
      <c r="V94" s="15">
        <f>'VALUES Ind Customers'!K101*'Historical Base Charges'!V94</f>
        <v>64000</v>
      </c>
      <c r="W94" s="15">
        <f>'VALUES Ind Customers'!M101*'Historical Base Charges'!W94</f>
        <v>523.36</v>
      </c>
      <c r="X94" s="15">
        <f>'VALUES Ind Customers'!L101*'Historical Base Charges'!X94</f>
        <v>623.1</v>
      </c>
      <c r="Y94" s="15">
        <f>'VALUES Ind Customers'!O101*'Historical Base Charges'!Y94</f>
        <v>1050.7</v>
      </c>
      <c r="Z94" s="15">
        <f>'VALUES Ind Customers'!P101*'Historical Base Charges'!Z94</f>
        <v>250</v>
      </c>
      <c r="AA94" s="15">
        <f>'VALUES Com Customers'!M101*'Historical Base Charges'!AA94</f>
        <v>1250</v>
      </c>
      <c r="AB94" s="15">
        <f>'VALUES Ind Customers'!Q101*'Historical Base Charges'!AB94</f>
        <v>1250</v>
      </c>
      <c r="AC94" s="15">
        <f>'VALUES Ind Customers'!R101*'Historical Base Charges'!AC94</f>
        <v>165000</v>
      </c>
    </row>
    <row r="95" spans="1:29" x14ac:dyDescent="0.25">
      <c r="A95" s="8">
        <f t="shared" si="2"/>
        <v>10</v>
      </c>
      <c r="B95" s="8">
        <f t="shared" si="3"/>
        <v>2026</v>
      </c>
      <c r="C95" s="22">
        <f>'VALUES Res Customers'!D102*'VALUES Cal Days'!$C99*'Historical Base Charges'!C95</f>
        <v>8033493.7599999998</v>
      </c>
      <c r="D95" s="22">
        <f>'VALUES Res Customers'!E102*'VALUES Cal Days'!$C99*'Historical Base Charges'!D95</f>
        <v>171397.76000000001</v>
      </c>
      <c r="E95" s="22">
        <f>'VALUES Res Customers'!F102*'VALUES Cal Days'!$C99*'Historical Base Charges'!E95</f>
        <v>601846.4</v>
      </c>
      <c r="F95" s="22">
        <f>'VALUES Res Customers'!G102*'VALUES Cal Days'!$C99*'Historical Base Charges'!F95</f>
        <v>0</v>
      </c>
      <c r="G95" s="15">
        <f>'VALUES Com Customers'!D102*'Historical Base Charges'!G95</f>
        <v>922685.5</v>
      </c>
      <c r="H95" s="15">
        <f>'VALUES Com Customers'!E102*'Historical Base Charges'!H95</f>
        <v>2070.5</v>
      </c>
      <c r="I95" s="15">
        <f>'VALUES Com Customers'!F102*'Historical Base Charges'!I95</f>
        <v>741336</v>
      </c>
      <c r="J95" s="15">
        <f>'VALUES Com Customers'!G102*'Historical Base Charges'!J95</f>
        <v>4222.8</v>
      </c>
      <c r="K95" s="15">
        <f>'VALUES Com Customers'!H102*'Historical Base Charges'!K95</f>
        <v>33125.520000000004</v>
      </c>
      <c r="L95" s="15">
        <f>'VALUES Com Customers'!I102*'Historical Base Charges'!L95</f>
        <v>31798.800000000003</v>
      </c>
      <c r="M95" s="15">
        <f>'VALUES Com Customers'!J102*'Historical Base Charges'!M95</f>
        <v>18396</v>
      </c>
      <c r="N95" s="15">
        <f>'VALUES Com Customers'!N102*'Historical Base Charges'!N95</f>
        <v>62000</v>
      </c>
      <c r="O95" s="15">
        <f>'VALUES Ind Customers'!D102*'Historical Base Charges'!O95</f>
        <v>782.75</v>
      </c>
      <c r="P95" s="15">
        <f>'VALUES Ind Customers'!E102*'Historical Base Charges'!P95</f>
        <v>5911.92</v>
      </c>
      <c r="Q95" s="15">
        <f>'VALUES Ind Customers'!F102*'Historical Base Charges'!Q95</f>
        <v>93.84</v>
      </c>
      <c r="R95" s="15">
        <f>'VALUES Ind Customers'!G102*'Historical Base Charges'!R95</f>
        <v>187.68</v>
      </c>
      <c r="S95" s="15">
        <f>'VALUES Ind Customers'!H102*'Historical Base Charges'!S95</f>
        <v>1839.6000000000001</v>
      </c>
      <c r="T95" s="15">
        <f>'VALUES Ind Customers'!I102*'Historical Base Charges'!T95</f>
        <v>3153.6000000000004</v>
      </c>
      <c r="U95" s="15">
        <f>'VALUES Ind Customers'!J102*'Historical Base Charges'!U95</f>
        <v>800.7</v>
      </c>
      <c r="V95" s="15">
        <f>'VALUES Ind Customers'!K102*'Historical Base Charges'!V95</f>
        <v>64000</v>
      </c>
      <c r="W95" s="15">
        <f>'VALUES Ind Customers'!M102*'Historical Base Charges'!W95</f>
        <v>523.36</v>
      </c>
      <c r="X95" s="15">
        <f>'VALUES Ind Customers'!L102*'Historical Base Charges'!X95</f>
        <v>623.1</v>
      </c>
      <c r="Y95" s="15">
        <f>'VALUES Ind Customers'!O102*'Historical Base Charges'!Y95</f>
        <v>1050.7</v>
      </c>
      <c r="Z95" s="15">
        <f>'VALUES Ind Customers'!P102*'Historical Base Charges'!Z95</f>
        <v>250</v>
      </c>
      <c r="AA95" s="15">
        <f>'VALUES Com Customers'!M102*'Historical Base Charges'!AA95</f>
        <v>1250</v>
      </c>
      <c r="AB95" s="15">
        <f>'VALUES Ind Customers'!Q102*'Historical Base Charges'!AB95</f>
        <v>1250</v>
      </c>
      <c r="AC95" s="15">
        <f>'VALUES Ind Customers'!R102*'Historical Base Charges'!AC95</f>
        <v>165000</v>
      </c>
    </row>
    <row r="96" spans="1:29" x14ac:dyDescent="0.25">
      <c r="A96" s="8">
        <f t="shared" si="2"/>
        <v>11</v>
      </c>
      <c r="B96" s="8">
        <f t="shared" si="3"/>
        <v>2026</v>
      </c>
      <c r="C96" s="22">
        <f>'VALUES Res Customers'!D103*'VALUES Cal Days'!$C100*'Historical Base Charges'!C96</f>
        <v>7777670.4000000004</v>
      </c>
      <c r="D96" s="22">
        <f>'VALUES Res Customers'!E103*'VALUES Cal Days'!$C100*'Historical Base Charges'!D96</f>
        <v>164544</v>
      </c>
      <c r="E96" s="22">
        <f>'VALUES Res Customers'!F103*'VALUES Cal Days'!$C100*'Historical Base Charges'!E96</f>
        <v>582432</v>
      </c>
      <c r="F96" s="22">
        <f>'VALUES Res Customers'!G103*'VALUES Cal Days'!$C100*'Historical Base Charges'!F96</f>
        <v>0</v>
      </c>
      <c r="G96" s="15">
        <f>'VALUES Com Customers'!D103*'Historical Base Charges'!G96</f>
        <v>922963.25</v>
      </c>
      <c r="H96" s="15">
        <f>'VALUES Com Customers'!E103*'Historical Base Charges'!H96</f>
        <v>2070.5</v>
      </c>
      <c r="I96" s="15">
        <f>'VALUES Com Customers'!F103*'Historical Base Charges'!I96</f>
        <v>741476.76</v>
      </c>
      <c r="J96" s="15">
        <f>'VALUES Com Customers'!G103*'Historical Base Charges'!J96</f>
        <v>4222.8</v>
      </c>
      <c r="K96" s="15">
        <f>'VALUES Com Customers'!H103*'Historical Base Charges'!K96</f>
        <v>33125.520000000004</v>
      </c>
      <c r="L96" s="15">
        <f>'VALUES Com Customers'!I103*'Historical Base Charges'!L96</f>
        <v>31798.800000000003</v>
      </c>
      <c r="M96" s="15">
        <f>'VALUES Com Customers'!J103*'Historical Base Charges'!M96</f>
        <v>18396</v>
      </c>
      <c r="N96" s="15">
        <f>'VALUES Com Customers'!N103*'Historical Base Charges'!N96</f>
        <v>62000</v>
      </c>
      <c r="O96" s="15">
        <f>'VALUES Ind Customers'!D103*'Historical Base Charges'!O96</f>
        <v>782.75</v>
      </c>
      <c r="P96" s="15">
        <f>'VALUES Ind Customers'!E103*'Historical Base Charges'!P96</f>
        <v>5911.92</v>
      </c>
      <c r="Q96" s="15">
        <f>'VALUES Ind Customers'!F103*'Historical Base Charges'!Q96</f>
        <v>93.84</v>
      </c>
      <c r="R96" s="15">
        <f>'VALUES Ind Customers'!G103*'Historical Base Charges'!R96</f>
        <v>187.68</v>
      </c>
      <c r="S96" s="15">
        <f>'VALUES Ind Customers'!H103*'Historical Base Charges'!S96</f>
        <v>1839.6000000000001</v>
      </c>
      <c r="T96" s="15">
        <f>'VALUES Ind Customers'!I103*'Historical Base Charges'!T96</f>
        <v>3153.6000000000004</v>
      </c>
      <c r="U96" s="15">
        <f>'VALUES Ind Customers'!J103*'Historical Base Charges'!U96</f>
        <v>800.7</v>
      </c>
      <c r="V96" s="15">
        <f>'VALUES Ind Customers'!K103*'Historical Base Charges'!V96</f>
        <v>64000</v>
      </c>
      <c r="W96" s="15">
        <f>'VALUES Ind Customers'!M103*'Historical Base Charges'!W96</f>
        <v>523.36</v>
      </c>
      <c r="X96" s="15">
        <f>'VALUES Ind Customers'!L103*'Historical Base Charges'!X96</f>
        <v>623.1</v>
      </c>
      <c r="Y96" s="15">
        <f>'VALUES Ind Customers'!O103*'Historical Base Charges'!Y96</f>
        <v>1050.7</v>
      </c>
      <c r="Z96" s="15">
        <f>'VALUES Ind Customers'!P103*'Historical Base Charges'!Z96</f>
        <v>250</v>
      </c>
      <c r="AA96" s="15">
        <f>'VALUES Com Customers'!M103*'Historical Base Charges'!AA96</f>
        <v>1250</v>
      </c>
      <c r="AB96" s="15">
        <f>'VALUES Ind Customers'!Q103*'Historical Base Charges'!AB96</f>
        <v>1250</v>
      </c>
      <c r="AC96" s="15">
        <f>'VALUES Ind Customers'!R103*'Historical Base Charges'!AC96</f>
        <v>165000</v>
      </c>
    </row>
    <row r="97" spans="1:29" x14ac:dyDescent="0.25">
      <c r="A97" s="8">
        <f t="shared" si="2"/>
        <v>12</v>
      </c>
      <c r="B97" s="8">
        <f t="shared" si="3"/>
        <v>2026</v>
      </c>
      <c r="C97" s="22">
        <f>'VALUES Res Customers'!D104*'VALUES Cal Days'!$C101*'Historical Base Charges'!C97</f>
        <v>8042243.2000000002</v>
      </c>
      <c r="D97" s="22">
        <f>'VALUES Res Customers'!E104*'VALUES Cal Days'!$C101*'Historical Base Charges'!D97</f>
        <v>168659.84</v>
      </c>
      <c r="E97" s="22">
        <f>'VALUES Res Customers'!F104*'VALUES Cal Days'!$C101*'Historical Base Charges'!E97</f>
        <v>601846.4</v>
      </c>
      <c r="F97" s="22">
        <f>'VALUES Res Customers'!G104*'VALUES Cal Days'!$C101*'Historical Base Charges'!F97</f>
        <v>0</v>
      </c>
      <c r="G97" s="15">
        <f>'VALUES Com Customers'!D104*'Historical Base Charges'!G97</f>
        <v>923518.75</v>
      </c>
      <c r="H97" s="15">
        <f>'VALUES Com Customers'!E104*'Historical Base Charges'!H97</f>
        <v>2070.5</v>
      </c>
      <c r="I97" s="15">
        <f>'VALUES Com Customers'!F104*'Historical Base Charges'!I97</f>
        <v>741617.52</v>
      </c>
      <c r="J97" s="15">
        <f>'VALUES Com Customers'!G104*'Historical Base Charges'!J97</f>
        <v>4222.8</v>
      </c>
      <c r="K97" s="15">
        <f>'VALUES Com Customers'!H104*'Historical Base Charges'!K97</f>
        <v>33125.520000000004</v>
      </c>
      <c r="L97" s="15">
        <f>'VALUES Com Customers'!I104*'Historical Base Charges'!L97</f>
        <v>31798.800000000003</v>
      </c>
      <c r="M97" s="15">
        <f>'VALUES Com Customers'!J104*'Historical Base Charges'!M97</f>
        <v>18396</v>
      </c>
      <c r="N97" s="15">
        <f>'VALUES Com Customers'!N104*'Historical Base Charges'!N97</f>
        <v>62000</v>
      </c>
      <c r="O97" s="15">
        <f>'VALUES Ind Customers'!D104*'Historical Base Charges'!O97</f>
        <v>782.75</v>
      </c>
      <c r="P97" s="15">
        <f>'VALUES Ind Customers'!E104*'Historical Base Charges'!P97</f>
        <v>5911.92</v>
      </c>
      <c r="Q97" s="15">
        <f>'VALUES Ind Customers'!F104*'Historical Base Charges'!Q97</f>
        <v>93.84</v>
      </c>
      <c r="R97" s="15">
        <f>'VALUES Ind Customers'!G104*'Historical Base Charges'!R97</f>
        <v>187.68</v>
      </c>
      <c r="S97" s="15">
        <f>'VALUES Ind Customers'!H104*'Historical Base Charges'!S97</f>
        <v>1839.6000000000001</v>
      </c>
      <c r="T97" s="15">
        <f>'VALUES Ind Customers'!I104*'Historical Base Charges'!T97</f>
        <v>3153.6000000000004</v>
      </c>
      <c r="U97" s="15">
        <f>'VALUES Ind Customers'!J104*'Historical Base Charges'!U97</f>
        <v>800.7</v>
      </c>
      <c r="V97" s="15">
        <f>'VALUES Ind Customers'!K104*'Historical Base Charges'!V97</f>
        <v>64000</v>
      </c>
      <c r="W97" s="15">
        <f>'VALUES Ind Customers'!M104*'Historical Base Charges'!W97</f>
        <v>523.36</v>
      </c>
      <c r="X97" s="15">
        <f>'VALUES Ind Customers'!L104*'Historical Base Charges'!X97</f>
        <v>623.1</v>
      </c>
      <c r="Y97" s="15">
        <f>'VALUES Ind Customers'!O104*'Historical Base Charges'!Y97</f>
        <v>1050.7</v>
      </c>
      <c r="Z97" s="15">
        <f>'VALUES Ind Customers'!P104*'Historical Base Charges'!Z97</f>
        <v>250</v>
      </c>
      <c r="AA97" s="15">
        <f>'VALUES Com Customers'!M104*'Historical Base Charges'!AA97</f>
        <v>1250</v>
      </c>
      <c r="AB97" s="15">
        <f>'VALUES Ind Customers'!Q104*'Historical Base Charges'!AB97</f>
        <v>1250</v>
      </c>
      <c r="AC97" s="15">
        <f>'VALUES Ind Customers'!R104*'Historical Base Charges'!AC97</f>
        <v>165000</v>
      </c>
    </row>
    <row r="98" spans="1:29" x14ac:dyDescent="0.25">
      <c r="A98" s="8">
        <f t="shared" si="2"/>
        <v>1</v>
      </c>
      <c r="B98" s="8">
        <f t="shared" si="3"/>
        <v>2027</v>
      </c>
      <c r="C98" s="22">
        <f>'VALUES Res Customers'!D105*'VALUES Cal Days'!$C102*'Historical Base Charges'!C98</f>
        <v>8051964.7999999998</v>
      </c>
      <c r="D98" s="22">
        <f>'VALUES Res Customers'!E105*'VALUES Cal Days'!$C102*'Historical Base Charges'!D98</f>
        <v>167310.72</v>
      </c>
      <c r="E98" s="22">
        <f>'VALUES Res Customers'!F105*'VALUES Cal Days'!$C102*'Historical Base Charges'!E98</f>
        <v>601846.4</v>
      </c>
      <c r="F98" s="22">
        <f>'VALUES Res Customers'!G105*'VALUES Cal Days'!$C102*'Historical Base Charges'!F98</f>
        <v>0</v>
      </c>
      <c r="G98" s="15">
        <f>'VALUES Com Customers'!D105*'Historical Base Charges'!G98</f>
        <v>924629.75</v>
      </c>
      <c r="H98" s="15">
        <f>'VALUES Com Customers'!E105*'Historical Base Charges'!H98</f>
        <v>2045.25</v>
      </c>
      <c r="I98" s="15">
        <f>'VALUES Com Customers'!F105*'Historical Base Charges'!I98</f>
        <v>741945.96000000008</v>
      </c>
      <c r="J98" s="15">
        <f>'VALUES Com Customers'!G105*'Historical Base Charges'!J98</f>
        <v>4222.8</v>
      </c>
      <c r="K98" s="15">
        <f>'VALUES Com Customers'!H105*'Historical Base Charges'!K98</f>
        <v>33125.520000000004</v>
      </c>
      <c r="L98" s="15">
        <f>'VALUES Com Customers'!I105*'Historical Base Charges'!L98</f>
        <v>31798.800000000003</v>
      </c>
      <c r="M98" s="15">
        <f>'VALUES Com Customers'!J105*'Historical Base Charges'!M98</f>
        <v>18396</v>
      </c>
      <c r="N98" s="15">
        <f>'VALUES Com Customers'!N105*'Historical Base Charges'!N98</f>
        <v>62000</v>
      </c>
      <c r="O98" s="15">
        <f>'VALUES Ind Customers'!D105*'Historical Base Charges'!O98</f>
        <v>782.75</v>
      </c>
      <c r="P98" s="15">
        <f>'VALUES Ind Customers'!E105*'Historical Base Charges'!P98</f>
        <v>5911.92</v>
      </c>
      <c r="Q98" s="15">
        <f>'VALUES Ind Customers'!F105*'Historical Base Charges'!Q98</f>
        <v>93.84</v>
      </c>
      <c r="R98" s="15">
        <f>'VALUES Ind Customers'!G105*'Historical Base Charges'!R98</f>
        <v>187.68</v>
      </c>
      <c r="S98" s="15">
        <f>'VALUES Ind Customers'!H105*'Historical Base Charges'!S98</f>
        <v>1839.6000000000001</v>
      </c>
      <c r="T98" s="15">
        <f>'VALUES Ind Customers'!I105*'Historical Base Charges'!T98</f>
        <v>3153.6000000000004</v>
      </c>
      <c r="U98" s="15">
        <f>'VALUES Ind Customers'!J105*'Historical Base Charges'!U98</f>
        <v>800.7</v>
      </c>
      <c r="V98" s="15">
        <f>'VALUES Ind Customers'!K105*'Historical Base Charges'!V98</f>
        <v>64000</v>
      </c>
      <c r="W98" s="15">
        <f>'VALUES Ind Customers'!M105*'Historical Base Charges'!W98</f>
        <v>523.36</v>
      </c>
      <c r="X98" s="15">
        <f>'VALUES Ind Customers'!L105*'Historical Base Charges'!X98</f>
        <v>623.1</v>
      </c>
      <c r="Y98" s="15">
        <f>'VALUES Ind Customers'!O105*'Historical Base Charges'!Y98</f>
        <v>1050.7</v>
      </c>
      <c r="Z98" s="15">
        <f>'VALUES Ind Customers'!P105*'Historical Base Charges'!Z98</f>
        <v>250</v>
      </c>
      <c r="AA98" s="15">
        <f>'VALUES Com Customers'!M105*'Historical Base Charges'!AA98</f>
        <v>1250</v>
      </c>
      <c r="AB98" s="15">
        <f>'VALUES Ind Customers'!Q105*'Historical Base Charges'!AB98</f>
        <v>1250</v>
      </c>
      <c r="AC98" s="15">
        <f>'VALUES Ind Customers'!R105*'Historical Base Charges'!AC98</f>
        <v>165000</v>
      </c>
    </row>
    <row r="99" spans="1:29" x14ac:dyDescent="0.25">
      <c r="A99" s="8">
        <f t="shared" si="2"/>
        <v>2</v>
      </c>
      <c r="B99" s="8">
        <f t="shared" si="3"/>
        <v>2027</v>
      </c>
      <c r="C99" s="22">
        <f>'VALUES Res Customers'!D106*'VALUES Cal Days'!$C103*'Historical Base Charges'!C99</f>
        <v>7281254.4000000004</v>
      </c>
      <c r="D99" s="22">
        <f>'VALUES Res Customers'!E106*'VALUES Cal Days'!$C103*'Historical Base Charges'!D99</f>
        <v>149918.72</v>
      </c>
      <c r="E99" s="22">
        <f>'VALUES Res Customers'!F106*'VALUES Cal Days'!$C103*'Historical Base Charges'!E99</f>
        <v>543603.19999999995</v>
      </c>
      <c r="F99" s="22">
        <f>'VALUES Res Customers'!G106*'VALUES Cal Days'!$C103*'Historical Base Charges'!F99</f>
        <v>0</v>
      </c>
      <c r="G99" s="15">
        <f>'VALUES Com Customers'!D106*'Historical Base Charges'!G99</f>
        <v>925715.5</v>
      </c>
      <c r="H99" s="15">
        <f>'VALUES Com Customers'!E106*'Historical Base Charges'!H99</f>
        <v>2045.25</v>
      </c>
      <c r="I99" s="15">
        <f>'VALUES Com Customers'!F106*'Historical Base Charges'!I99</f>
        <v>742274.4</v>
      </c>
      <c r="J99" s="15">
        <f>'VALUES Com Customers'!G106*'Historical Base Charges'!J99</f>
        <v>4222.8</v>
      </c>
      <c r="K99" s="15">
        <f>'VALUES Com Customers'!H106*'Historical Base Charges'!K99</f>
        <v>33125.520000000004</v>
      </c>
      <c r="L99" s="15">
        <f>'VALUES Com Customers'!I106*'Historical Base Charges'!L99</f>
        <v>31798.800000000003</v>
      </c>
      <c r="M99" s="15">
        <f>'VALUES Com Customers'!J106*'Historical Base Charges'!M99</f>
        <v>18396</v>
      </c>
      <c r="N99" s="15">
        <f>'VALUES Com Customers'!N106*'Historical Base Charges'!N99</f>
        <v>62000</v>
      </c>
      <c r="O99" s="15">
        <f>'VALUES Ind Customers'!D106*'Historical Base Charges'!O99</f>
        <v>782.75</v>
      </c>
      <c r="P99" s="15">
        <f>'VALUES Ind Customers'!E106*'Historical Base Charges'!P99</f>
        <v>5911.92</v>
      </c>
      <c r="Q99" s="15">
        <f>'VALUES Ind Customers'!F106*'Historical Base Charges'!Q99</f>
        <v>93.84</v>
      </c>
      <c r="R99" s="15">
        <f>'VALUES Ind Customers'!G106*'Historical Base Charges'!R99</f>
        <v>187.68</v>
      </c>
      <c r="S99" s="15">
        <f>'VALUES Ind Customers'!H106*'Historical Base Charges'!S99</f>
        <v>1839.6000000000001</v>
      </c>
      <c r="T99" s="15">
        <f>'VALUES Ind Customers'!I106*'Historical Base Charges'!T99</f>
        <v>3153.6000000000004</v>
      </c>
      <c r="U99" s="15">
        <f>'VALUES Ind Customers'!J106*'Historical Base Charges'!U99</f>
        <v>800.7</v>
      </c>
      <c r="V99" s="15">
        <f>'VALUES Ind Customers'!K106*'Historical Base Charges'!V99</f>
        <v>64000</v>
      </c>
      <c r="W99" s="15">
        <f>'VALUES Ind Customers'!M106*'Historical Base Charges'!W99</f>
        <v>523.36</v>
      </c>
      <c r="X99" s="15">
        <f>'VALUES Ind Customers'!L106*'Historical Base Charges'!X99</f>
        <v>623.1</v>
      </c>
      <c r="Y99" s="15">
        <f>'VALUES Ind Customers'!O106*'Historical Base Charges'!Y99</f>
        <v>1050.7</v>
      </c>
      <c r="Z99" s="15">
        <f>'VALUES Ind Customers'!P106*'Historical Base Charges'!Z99</f>
        <v>250</v>
      </c>
      <c r="AA99" s="15">
        <f>'VALUES Com Customers'!M106*'Historical Base Charges'!AA99</f>
        <v>1250</v>
      </c>
      <c r="AB99" s="15">
        <f>'VALUES Ind Customers'!Q106*'Historical Base Charges'!AB99</f>
        <v>1250</v>
      </c>
      <c r="AC99" s="15">
        <f>'VALUES Ind Customers'!R106*'Historical Base Charges'!AC99</f>
        <v>165000</v>
      </c>
    </row>
    <row r="100" spans="1:29" x14ac:dyDescent="0.25">
      <c r="A100" s="8">
        <f t="shared" si="2"/>
        <v>3</v>
      </c>
      <c r="B100" s="8">
        <f t="shared" si="3"/>
        <v>2027</v>
      </c>
      <c r="C100" s="22">
        <f>'VALUES Res Customers'!D107*'VALUES Cal Days'!$C104*'Historical Base Charges'!C100</f>
        <v>8070257.2800000003</v>
      </c>
      <c r="D100" s="22">
        <f>'VALUES Res Customers'!E107*'VALUES Cal Days'!$C104*'Historical Base Charges'!D100</f>
        <v>164652.16</v>
      </c>
      <c r="E100" s="22">
        <f>'VALUES Res Customers'!F107*'VALUES Cal Days'!$C104*'Historical Base Charges'!E100</f>
        <v>601846.4</v>
      </c>
      <c r="F100" s="22">
        <f>'VALUES Res Customers'!G107*'VALUES Cal Days'!$C104*'Historical Base Charges'!F100</f>
        <v>0</v>
      </c>
      <c r="G100" s="15">
        <f>'VALUES Com Customers'!D107*'Historical Base Charges'!G100</f>
        <v>926700.25</v>
      </c>
      <c r="H100" s="15">
        <f>'VALUES Com Customers'!E107*'Historical Base Charges'!H100</f>
        <v>2045.25</v>
      </c>
      <c r="I100" s="15">
        <f>'VALUES Com Customers'!F107*'Historical Base Charges'!I100</f>
        <v>742602.84000000008</v>
      </c>
      <c r="J100" s="15">
        <f>'VALUES Com Customers'!G107*'Historical Base Charges'!J100</f>
        <v>4222.8</v>
      </c>
      <c r="K100" s="15">
        <f>'VALUES Com Customers'!H107*'Historical Base Charges'!K100</f>
        <v>33125.520000000004</v>
      </c>
      <c r="L100" s="15">
        <f>'VALUES Com Customers'!I107*'Historical Base Charges'!L100</f>
        <v>31798.800000000003</v>
      </c>
      <c r="M100" s="15">
        <f>'VALUES Com Customers'!J107*'Historical Base Charges'!M100</f>
        <v>18396</v>
      </c>
      <c r="N100" s="15">
        <f>'VALUES Com Customers'!N107*'Historical Base Charges'!N100</f>
        <v>62000</v>
      </c>
      <c r="O100" s="15">
        <f>'VALUES Ind Customers'!D107*'Historical Base Charges'!O100</f>
        <v>782.75</v>
      </c>
      <c r="P100" s="15">
        <f>'VALUES Ind Customers'!E107*'Historical Base Charges'!P100</f>
        <v>5911.92</v>
      </c>
      <c r="Q100" s="15">
        <f>'VALUES Ind Customers'!F107*'Historical Base Charges'!Q100</f>
        <v>93.84</v>
      </c>
      <c r="R100" s="15">
        <f>'VALUES Ind Customers'!G107*'Historical Base Charges'!R100</f>
        <v>187.68</v>
      </c>
      <c r="S100" s="15">
        <f>'VALUES Ind Customers'!H107*'Historical Base Charges'!S100</f>
        <v>1839.6000000000001</v>
      </c>
      <c r="T100" s="15">
        <f>'VALUES Ind Customers'!I107*'Historical Base Charges'!T100</f>
        <v>3153.6000000000004</v>
      </c>
      <c r="U100" s="15">
        <f>'VALUES Ind Customers'!J107*'Historical Base Charges'!U100</f>
        <v>800.7</v>
      </c>
      <c r="V100" s="15">
        <f>'VALUES Ind Customers'!K107*'Historical Base Charges'!V100</f>
        <v>64000</v>
      </c>
      <c r="W100" s="15">
        <f>'VALUES Ind Customers'!M107*'Historical Base Charges'!W100</f>
        <v>523.36</v>
      </c>
      <c r="X100" s="15">
        <f>'VALUES Ind Customers'!L107*'Historical Base Charges'!X100</f>
        <v>623.1</v>
      </c>
      <c r="Y100" s="15">
        <f>'VALUES Ind Customers'!O107*'Historical Base Charges'!Y100</f>
        <v>1050.7</v>
      </c>
      <c r="Z100" s="15">
        <f>'VALUES Ind Customers'!P107*'Historical Base Charges'!Z100</f>
        <v>250</v>
      </c>
      <c r="AA100" s="15">
        <f>'VALUES Com Customers'!M107*'Historical Base Charges'!AA100</f>
        <v>1250</v>
      </c>
      <c r="AB100" s="15">
        <f>'VALUES Ind Customers'!Q107*'Historical Base Charges'!AB100</f>
        <v>1250</v>
      </c>
      <c r="AC100" s="15">
        <f>'VALUES Ind Customers'!R107*'Historical Base Charges'!AC100</f>
        <v>165000</v>
      </c>
    </row>
    <row r="101" spans="1:29" x14ac:dyDescent="0.25">
      <c r="A101" s="8">
        <f t="shared" si="2"/>
        <v>4</v>
      </c>
      <c r="B101" s="8">
        <f t="shared" si="3"/>
        <v>2027</v>
      </c>
      <c r="C101" s="22">
        <f>'VALUES Res Customers'!D108*'VALUES Cal Days'!$C105*'Historical Base Charges'!C101</f>
        <v>7817107.2000000002</v>
      </c>
      <c r="D101" s="22">
        <f>'VALUES Res Customers'!E108*'VALUES Cal Days'!$C105*'Historical Base Charges'!D101</f>
        <v>158054.39999999999</v>
      </c>
      <c r="E101" s="22">
        <f>'VALUES Res Customers'!F108*'VALUES Cal Days'!$C105*'Historical Base Charges'!E101</f>
        <v>582432</v>
      </c>
      <c r="F101" s="22">
        <f>'VALUES Res Customers'!G108*'VALUES Cal Days'!$C105*'Historical Base Charges'!F101</f>
        <v>0</v>
      </c>
      <c r="G101" s="15">
        <f>'VALUES Com Customers'!D108*'Historical Base Charges'!G101</f>
        <v>927508.25</v>
      </c>
      <c r="H101" s="15">
        <f>'VALUES Com Customers'!E108*'Historical Base Charges'!H101</f>
        <v>2045.25</v>
      </c>
      <c r="I101" s="15">
        <f>'VALUES Com Customers'!F108*'Historical Base Charges'!I101</f>
        <v>742790.52</v>
      </c>
      <c r="J101" s="15">
        <f>'VALUES Com Customers'!G108*'Historical Base Charges'!J101</f>
        <v>4222.8</v>
      </c>
      <c r="K101" s="15">
        <f>'VALUES Com Customers'!H108*'Historical Base Charges'!K101</f>
        <v>33125.520000000004</v>
      </c>
      <c r="L101" s="15">
        <f>'VALUES Com Customers'!I108*'Historical Base Charges'!L101</f>
        <v>31798.800000000003</v>
      </c>
      <c r="M101" s="15">
        <f>'VALUES Com Customers'!J108*'Historical Base Charges'!M101</f>
        <v>18396</v>
      </c>
      <c r="N101" s="15">
        <f>'VALUES Com Customers'!N108*'Historical Base Charges'!N101</f>
        <v>62000</v>
      </c>
      <c r="O101" s="15">
        <f>'VALUES Ind Customers'!D108*'Historical Base Charges'!O101</f>
        <v>782.75</v>
      </c>
      <c r="P101" s="15">
        <f>'VALUES Ind Customers'!E108*'Historical Base Charges'!P101</f>
        <v>5911.92</v>
      </c>
      <c r="Q101" s="15">
        <f>'VALUES Ind Customers'!F108*'Historical Base Charges'!Q101</f>
        <v>93.84</v>
      </c>
      <c r="R101" s="15">
        <f>'VALUES Ind Customers'!G108*'Historical Base Charges'!R101</f>
        <v>187.68</v>
      </c>
      <c r="S101" s="15">
        <f>'VALUES Ind Customers'!H108*'Historical Base Charges'!S101</f>
        <v>1839.6000000000001</v>
      </c>
      <c r="T101" s="15">
        <f>'VALUES Ind Customers'!I108*'Historical Base Charges'!T101</f>
        <v>3153.6000000000004</v>
      </c>
      <c r="U101" s="15">
        <f>'VALUES Ind Customers'!J108*'Historical Base Charges'!U101</f>
        <v>800.7</v>
      </c>
      <c r="V101" s="15">
        <f>'VALUES Ind Customers'!K108*'Historical Base Charges'!V101</f>
        <v>64000</v>
      </c>
      <c r="W101" s="15">
        <f>'VALUES Ind Customers'!M108*'Historical Base Charges'!W101</f>
        <v>523.36</v>
      </c>
      <c r="X101" s="15">
        <f>'VALUES Ind Customers'!L108*'Historical Base Charges'!X101</f>
        <v>623.1</v>
      </c>
      <c r="Y101" s="15">
        <f>'VALUES Ind Customers'!O108*'Historical Base Charges'!Y101</f>
        <v>1050.7</v>
      </c>
      <c r="Z101" s="15">
        <f>'VALUES Ind Customers'!P108*'Historical Base Charges'!Z101</f>
        <v>250</v>
      </c>
      <c r="AA101" s="15">
        <f>'VALUES Com Customers'!M108*'Historical Base Charges'!AA101</f>
        <v>1250</v>
      </c>
      <c r="AB101" s="15">
        <f>'VALUES Ind Customers'!Q108*'Historical Base Charges'!AB101</f>
        <v>1250</v>
      </c>
      <c r="AC101" s="15">
        <f>'VALUES Ind Customers'!R108*'Historical Base Charges'!AC101</f>
        <v>165000</v>
      </c>
    </row>
    <row r="102" spans="1:29" x14ac:dyDescent="0.25">
      <c r="A102" s="8">
        <f t="shared" si="2"/>
        <v>5</v>
      </c>
      <c r="B102" s="8">
        <f t="shared" si="3"/>
        <v>2027</v>
      </c>
      <c r="C102" s="22">
        <f>'VALUES Res Customers'!D109*'VALUES Cal Days'!$C106*'Historical Base Charges'!C102</f>
        <v>8085851.5200000005</v>
      </c>
      <c r="D102" s="22">
        <f>'VALUES Res Customers'!E109*'VALUES Cal Days'!$C106*'Historical Base Charges'!D102</f>
        <v>162013.44</v>
      </c>
      <c r="E102" s="22">
        <f>'VALUES Res Customers'!F109*'VALUES Cal Days'!$C106*'Historical Base Charges'!E102</f>
        <v>601846.4</v>
      </c>
      <c r="F102" s="22">
        <f>'VALUES Res Customers'!G109*'VALUES Cal Days'!$C106*'Historical Base Charges'!F102</f>
        <v>0</v>
      </c>
      <c r="G102" s="15">
        <f>'VALUES Com Customers'!D109*'Historical Base Charges'!G102</f>
        <v>928417.25</v>
      </c>
      <c r="H102" s="15">
        <f>'VALUES Com Customers'!E109*'Historical Base Charges'!H102</f>
        <v>2045.25</v>
      </c>
      <c r="I102" s="15">
        <f>'VALUES Com Customers'!F109*'Historical Base Charges'!I102</f>
        <v>743072.04</v>
      </c>
      <c r="J102" s="15">
        <f>'VALUES Com Customers'!G109*'Historical Base Charges'!J102</f>
        <v>4222.8</v>
      </c>
      <c r="K102" s="15">
        <f>'VALUES Com Customers'!H109*'Historical Base Charges'!K102</f>
        <v>33125.520000000004</v>
      </c>
      <c r="L102" s="15">
        <f>'VALUES Com Customers'!I109*'Historical Base Charges'!L102</f>
        <v>31798.800000000003</v>
      </c>
      <c r="M102" s="15">
        <f>'VALUES Com Customers'!J109*'Historical Base Charges'!M102</f>
        <v>18396</v>
      </c>
      <c r="N102" s="15">
        <f>'VALUES Com Customers'!N109*'Historical Base Charges'!N102</f>
        <v>62000</v>
      </c>
      <c r="O102" s="15">
        <f>'VALUES Ind Customers'!D109*'Historical Base Charges'!O102</f>
        <v>782.75</v>
      </c>
      <c r="P102" s="15">
        <f>'VALUES Ind Customers'!E109*'Historical Base Charges'!P102</f>
        <v>5911.92</v>
      </c>
      <c r="Q102" s="15">
        <f>'VALUES Ind Customers'!F109*'Historical Base Charges'!Q102</f>
        <v>93.84</v>
      </c>
      <c r="R102" s="15">
        <f>'VALUES Ind Customers'!G109*'Historical Base Charges'!R102</f>
        <v>187.68</v>
      </c>
      <c r="S102" s="15">
        <f>'VALUES Ind Customers'!H109*'Historical Base Charges'!S102</f>
        <v>1839.6000000000001</v>
      </c>
      <c r="T102" s="15">
        <f>'VALUES Ind Customers'!I109*'Historical Base Charges'!T102</f>
        <v>3153.6000000000004</v>
      </c>
      <c r="U102" s="15">
        <f>'VALUES Ind Customers'!J109*'Historical Base Charges'!U102</f>
        <v>800.7</v>
      </c>
      <c r="V102" s="15">
        <f>'VALUES Ind Customers'!K109*'Historical Base Charges'!V102</f>
        <v>64000</v>
      </c>
      <c r="W102" s="15">
        <f>'VALUES Ind Customers'!M109*'Historical Base Charges'!W102</f>
        <v>523.36</v>
      </c>
      <c r="X102" s="15">
        <f>'VALUES Ind Customers'!L109*'Historical Base Charges'!X102</f>
        <v>623.1</v>
      </c>
      <c r="Y102" s="15">
        <f>'VALUES Ind Customers'!O109*'Historical Base Charges'!Y102</f>
        <v>1050.7</v>
      </c>
      <c r="Z102" s="15">
        <f>'VALUES Ind Customers'!P109*'Historical Base Charges'!Z102</f>
        <v>250</v>
      </c>
      <c r="AA102" s="15">
        <f>'VALUES Com Customers'!M109*'Historical Base Charges'!AA102</f>
        <v>1250</v>
      </c>
      <c r="AB102" s="15">
        <f>'VALUES Ind Customers'!Q109*'Historical Base Charges'!AB102</f>
        <v>1250</v>
      </c>
      <c r="AC102" s="15">
        <f>'VALUES Ind Customers'!R109*'Historical Base Charges'!AC102</f>
        <v>165000</v>
      </c>
    </row>
    <row r="103" spans="1:29" x14ac:dyDescent="0.25">
      <c r="A103" s="8">
        <f t="shared" si="2"/>
        <v>6</v>
      </c>
      <c r="B103" s="8">
        <f t="shared" si="3"/>
        <v>2027</v>
      </c>
      <c r="C103" s="22">
        <f>'VALUES Res Customers'!D110*'VALUES Cal Days'!$C107*'Historical Base Charges'!C103</f>
        <v>7835232</v>
      </c>
      <c r="D103" s="22">
        <f>'VALUES Res Customers'!E110*'VALUES Cal Days'!$C107*'Historical Base Charges'!D103</f>
        <v>155539.20000000001</v>
      </c>
      <c r="E103" s="22">
        <f>'VALUES Res Customers'!F110*'VALUES Cal Days'!$C107*'Historical Base Charges'!E103</f>
        <v>582432</v>
      </c>
      <c r="F103" s="22">
        <f>'VALUES Res Customers'!G110*'VALUES Cal Days'!$C107*'Historical Base Charges'!F103</f>
        <v>0</v>
      </c>
      <c r="G103" s="15">
        <f>'VALUES Com Customers'!D110*'Historical Base Charges'!G103</f>
        <v>929679.75</v>
      </c>
      <c r="H103" s="15">
        <f>'VALUES Com Customers'!E110*'Historical Base Charges'!H103</f>
        <v>2045.25</v>
      </c>
      <c r="I103" s="15">
        <f>'VALUES Com Customers'!F110*'Historical Base Charges'!I103</f>
        <v>743400.48</v>
      </c>
      <c r="J103" s="15">
        <f>'VALUES Com Customers'!G110*'Historical Base Charges'!J103</f>
        <v>4222.8</v>
      </c>
      <c r="K103" s="15">
        <f>'VALUES Com Customers'!H110*'Historical Base Charges'!K103</f>
        <v>33125.520000000004</v>
      </c>
      <c r="L103" s="15">
        <f>'VALUES Com Customers'!I110*'Historical Base Charges'!L103</f>
        <v>31798.800000000003</v>
      </c>
      <c r="M103" s="15">
        <f>'VALUES Com Customers'!J110*'Historical Base Charges'!M103</f>
        <v>18396</v>
      </c>
      <c r="N103" s="15">
        <f>'VALUES Com Customers'!N110*'Historical Base Charges'!N103</f>
        <v>62000</v>
      </c>
      <c r="O103" s="15">
        <f>'VALUES Ind Customers'!D110*'Historical Base Charges'!O103</f>
        <v>782.75</v>
      </c>
      <c r="P103" s="15">
        <f>'VALUES Ind Customers'!E110*'Historical Base Charges'!P103</f>
        <v>5911.92</v>
      </c>
      <c r="Q103" s="15">
        <f>'VALUES Ind Customers'!F110*'Historical Base Charges'!Q103</f>
        <v>93.84</v>
      </c>
      <c r="R103" s="15">
        <f>'VALUES Ind Customers'!G110*'Historical Base Charges'!R103</f>
        <v>187.68</v>
      </c>
      <c r="S103" s="15">
        <f>'VALUES Ind Customers'!H110*'Historical Base Charges'!S103</f>
        <v>1839.6000000000001</v>
      </c>
      <c r="T103" s="15">
        <f>'VALUES Ind Customers'!I110*'Historical Base Charges'!T103</f>
        <v>3153.6000000000004</v>
      </c>
      <c r="U103" s="15">
        <f>'VALUES Ind Customers'!J110*'Historical Base Charges'!U103</f>
        <v>800.7</v>
      </c>
      <c r="V103" s="15">
        <f>'VALUES Ind Customers'!K110*'Historical Base Charges'!V103</f>
        <v>64000</v>
      </c>
      <c r="W103" s="15">
        <f>'VALUES Ind Customers'!M110*'Historical Base Charges'!W103</f>
        <v>523.36</v>
      </c>
      <c r="X103" s="15">
        <f>'VALUES Ind Customers'!L110*'Historical Base Charges'!X103</f>
        <v>623.1</v>
      </c>
      <c r="Y103" s="15">
        <f>'VALUES Ind Customers'!O110*'Historical Base Charges'!Y103</f>
        <v>1050.7</v>
      </c>
      <c r="Z103" s="15">
        <f>'VALUES Ind Customers'!P110*'Historical Base Charges'!Z103</f>
        <v>250</v>
      </c>
      <c r="AA103" s="15">
        <f>'VALUES Com Customers'!M110*'Historical Base Charges'!AA103</f>
        <v>1250</v>
      </c>
      <c r="AB103" s="15">
        <f>'VALUES Ind Customers'!Q110*'Historical Base Charges'!AB103</f>
        <v>1250</v>
      </c>
      <c r="AC103" s="15">
        <f>'VALUES Ind Customers'!R110*'Historical Base Charges'!AC103</f>
        <v>165000</v>
      </c>
    </row>
  </sheetData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73"/>
  <sheetViews>
    <sheetView tabSelected="1" workbookViewId="0"/>
  </sheetViews>
  <sheetFormatPr defaultRowHeight="15" x14ac:dyDescent="0.25"/>
  <cols>
    <col min="3" max="5" width="10.85546875" customWidth="1"/>
    <col min="6" max="6" width="1.7109375" customWidth="1"/>
    <col min="7" max="9" width="10.7109375" customWidth="1"/>
  </cols>
  <sheetData>
    <row r="1" spans="1:17" x14ac:dyDescent="0.25">
      <c r="C1" s="23" t="s">
        <v>73</v>
      </c>
      <c r="D1" s="23"/>
      <c r="E1" s="23"/>
      <c r="G1" s="23" t="s">
        <v>74</v>
      </c>
      <c r="H1" s="23"/>
      <c r="I1" s="23"/>
    </row>
    <row r="2" spans="1:17" x14ac:dyDescent="0.25">
      <c r="C2" s="16" t="s">
        <v>75</v>
      </c>
      <c r="D2" s="16" t="s">
        <v>76</v>
      </c>
      <c r="E2" s="16" t="s">
        <v>77</v>
      </c>
      <c r="G2" s="16" t="s">
        <v>75</v>
      </c>
      <c r="H2" s="16" t="s">
        <v>76</v>
      </c>
      <c r="I2" s="16" t="s">
        <v>77</v>
      </c>
    </row>
    <row r="3" spans="1:17" x14ac:dyDescent="0.25">
      <c r="A3">
        <f>control!C6</f>
        <v>1</v>
      </c>
      <c r="B3">
        <f>control!C5</f>
        <v>2019</v>
      </c>
      <c r="C3" s="18">
        <f>SUM('VALUES Res Customers'!D9:G9)</f>
        <v>409030</v>
      </c>
      <c r="D3" s="18">
        <f>SUM('VALUES Com Customers'!D9:K9,'VALUES Com Customers'!M9)</f>
        <v>49494</v>
      </c>
      <c r="E3" s="18">
        <f>SUM('VALUES Ind Customers'!D9:M9,'VALUES Ind Customers'!O9:R9)</f>
        <v>252</v>
      </c>
      <c r="F3" s="19"/>
      <c r="G3" s="20">
        <f>SUM(calc!C2:F2)</f>
        <v>8115155.2000000002</v>
      </c>
      <c r="H3" s="20">
        <f>SUM(calc!G2:N2,calc!AA2)</f>
        <v>1704686.3800000001</v>
      </c>
      <c r="I3" s="20">
        <f>SUM(calc!O2:Z2,calc!AB2:AC2)</f>
        <v>243467.25</v>
      </c>
      <c r="O3" s="17"/>
      <c r="P3" s="17"/>
      <c r="Q3" s="17"/>
    </row>
    <row r="4" spans="1:17" x14ac:dyDescent="0.25">
      <c r="A4" s="8">
        <f>IF(A3=12,1,A3+1)</f>
        <v>2</v>
      </c>
      <c r="B4" s="8">
        <f>IF(A4=1,B3+1,B3)</f>
        <v>2019</v>
      </c>
      <c r="C4" s="18">
        <f>SUM('VALUES Res Customers'!D10:G10)</f>
        <v>409461</v>
      </c>
      <c r="D4" s="18">
        <f>SUM('VALUES Com Customers'!D10:K10,'VALUES Com Customers'!M10)</f>
        <v>49537</v>
      </c>
      <c r="E4" s="18">
        <f>SUM('VALUES Ind Customers'!D10:M10,'VALUES Ind Customers'!O10:R10)</f>
        <v>252</v>
      </c>
      <c r="F4" s="19"/>
      <c r="G4" s="20">
        <f>SUM(calc!C3:F3)</f>
        <v>7337541.1200000001</v>
      </c>
      <c r="H4" s="20">
        <f>SUM(calc!G3:N3,calc!AA3)</f>
        <v>1705815.47</v>
      </c>
      <c r="I4" s="20">
        <f>SUM(calc!O3:Z3,calc!AB3:AC3)</f>
        <v>243467.25</v>
      </c>
      <c r="O4" s="17"/>
      <c r="P4" s="17"/>
      <c r="Q4" s="17"/>
    </row>
    <row r="5" spans="1:17" x14ac:dyDescent="0.25">
      <c r="A5" s="8">
        <f t="shared" ref="A5:A68" si="0">IF(A4=12,1,A4+1)</f>
        <v>3</v>
      </c>
      <c r="B5" s="8">
        <f t="shared" ref="B5:B68" si="1">IF(A5=1,B4+1,B4)</f>
        <v>2019</v>
      </c>
      <c r="C5" s="18">
        <f>SUM('VALUES Res Customers'!D11:G11)</f>
        <v>410078</v>
      </c>
      <c r="D5" s="18">
        <f>SUM('VALUES Com Customers'!D11:K11,'VALUES Com Customers'!M11)</f>
        <v>49625</v>
      </c>
      <c r="E5" s="18">
        <f>SUM('VALUES Ind Customers'!D11:M11,'VALUES Ind Customers'!O11:R11)</f>
        <v>252</v>
      </c>
      <c r="F5" s="19"/>
      <c r="G5" s="20">
        <f>SUM(calc!C4:F4)</f>
        <v>8135947.5199999996</v>
      </c>
      <c r="H5" s="20">
        <f>SUM(calc!G4:N4,calc!AA4)</f>
        <v>1707820.77</v>
      </c>
      <c r="I5" s="20">
        <f>SUM(calc!O4:Z4,calc!AB4:AC4)</f>
        <v>243467.25</v>
      </c>
      <c r="O5" s="17"/>
      <c r="P5" s="17"/>
      <c r="Q5" s="17"/>
    </row>
    <row r="6" spans="1:17" x14ac:dyDescent="0.25">
      <c r="A6" s="8">
        <f t="shared" si="0"/>
        <v>4</v>
      </c>
      <c r="B6" s="8">
        <f t="shared" si="1"/>
        <v>2019</v>
      </c>
      <c r="C6" s="18">
        <f>SUM('VALUES Res Customers'!D12:G12)</f>
        <v>410658</v>
      </c>
      <c r="D6" s="18">
        <f>SUM('VALUES Com Customers'!D12:K12,'VALUES Com Customers'!M12)</f>
        <v>49664</v>
      </c>
      <c r="E6" s="18">
        <f>SUM('VALUES Ind Customers'!D12:M12,'VALUES Ind Customers'!O12:R12)</f>
        <v>252</v>
      </c>
      <c r="F6" s="19"/>
      <c r="G6" s="20">
        <f>SUM(calc!C5:F5)</f>
        <v>7884633.6000000006</v>
      </c>
      <c r="H6" s="20">
        <f>SUM(calc!G5:N5,calc!AA5)</f>
        <v>1709000.55</v>
      </c>
      <c r="I6" s="20">
        <f>SUM(calc!O5:Z5,calc!AB5:AC5)</f>
        <v>243467.25</v>
      </c>
      <c r="O6" s="17"/>
      <c r="P6" s="17"/>
      <c r="Q6" s="17"/>
    </row>
    <row r="7" spans="1:17" x14ac:dyDescent="0.25">
      <c r="A7" s="8">
        <f t="shared" si="0"/>
        <v>5</v>
      </c>
      <c r="B7" s="8">
        <f t="shared" si="1"/>
        <v>2019</v>
      </c>
      <c r="C7" s="18">
        <f>SUM('VALUES Res Customers'!D13:G13)</f>
        <v>411348</v>
      </c>
      <c r="D7" s="18">
        <f>SUM('VALUES Com Customers'!D13:K13,'VALUES Com Customers'!M13)</f>
        <v>49707</v>
      </c>
      <c r="E7" s="18">
        <f>SUM('VALUES Ind Customers'!D13:M13,'VALUES Ind Customers'!O13:R13)</f>
        <v>252</v>
      </c>
      <c r="F7" s="19"/>
      <c r="G7" s="20">
        <f>SUM(calc!C6:F6)</f>
        <v>8161144.3200000003</v>
      </c>
      <c r="H7" s="20">
        <f>SUM(calc!G6:N6,calc!AA6)</f>
        <v>1710281.33</v>
      </c>
      <c r="I7" s="20">
        <f>SUM(calc!O6:Z6,calc!AB6:AC6)</f>
        <v>243467.25</v>
      </c>
      <c r="O7" s="17"/>
      <c r="P7" s="17"/>
      <c r="Q7" s="17"/>
    </row>
    <row r="8" spans="1:17" x14ac:dyDescent="0.25">
      <c r="A8" s="8">
        <f t="shared" si="0"/>
        <v>6</v>
      </c>
      <c r="B8" s="8">
        <f t="shared" si="1"/>
        <v>2019</v>
      </c>
      <c r="C8" s="18">
        <f>SUM('VALUES Res Customers'!D14:G14)</f>
        <v>412031</v>
      </c>
      <c r="D8" s="18">
        <f>SUM('VALUES Com Customers'!D14:K14,'VALUES Com Customers'!M14)</f>
        <v>49745</v>
      </c>
      <c r="E8" s="18">
        <f>SUM('VALUES Ind Customers'!D14:M14,'VALUES Ind Customers'!O14:R14)</f>
        <v>252</v>
      </c>
      <c r="F8" s="19"/>
      <c r="G8" s="20">
        <f>SUM(calc!C7:F7)</f>
        <v>7910995.2000000011</v>
      </c>
      <c r="H8" s="20">
        <f>SUM(calc!G7:N7,calc!AA7)</f>
        <v>1711327.51</v>
      </c>
      <c r="I8" s="20">
        <f>SUM(calc!O7:Z7,calc!AB7:AC7)</f>
        <v>243467.25</v>
      </c>
      <c r="O8" s="17"/>
      <c r="P8" s="17"/>
      <c r="Q8" s="17"/>
    </row>
    <row r="9" spans="1:17" x14ac:dyDescent="0.25">
      <c r="A9" s="8">
        <f t="shared" si="0"/>
        <v>7</v>
      </c>
      <c r="B9" s="8">
        <f t="shared" si="1"/>
        <v>2019</v>
      </c>
      <c r="C9" s="18">
        <f>SUM('VALUES Res Customers'!D15:G15)</f>
        <v>412590</v>
      </c>
      <c r="D9" s="18">
        <f>SUM('VALUES Com Customers'!D15:K15,'VALUES Com Customers'!M15)</f>
        <v>49780</v>
      </c>
      <c r="E9" s="18">
        <f>SUM('VALUES Ind Customers'!D15:M15,'VALUES Ind Customers'!O15:R15)</f>
        <v>252</v>
      </c>
      <c r="F9" s="19"/>
      <c r="G9" s="20">
        <f>SUM(calc!C8:F8)</f>
        <v>8185785.5999999996</v>
      </c>
      <c r="H9" s="20">
        <f>SUM(calc!G8:N8,calc!AA8)</f>
        <v>1712189.5899999999</v>
      </c>
      <c r="I9" s="20">
        <f>SUM(calc!O8:Z8,calc!AB8:AC8)</f>
        <v>243467.25</v>
      </c>
      <c r="O9" s="17"/>
      <c r="P9" s="17"/>
      <c r="Q9" s="17"/>
    </row>
    <row r="10" spans="1:17" x14ac:dyDescent="0.25">
      <c r="A10" s="8">
        <f t="shared" si="0"/>
        <v>8</v>
      </c>
      <c r="B10" s="8">
        <f t="shared" si="1"/>
        <v>2019</v>
      </c>
      <c r="C10" s="18">
        <f>SUM('VALUES Res Customers'!D16:G16)</f>
        <v>413000</v>
      </c>
      <c r="D10" s="18">
        <f>SUM('VALUES Com Customers'!D16:K16,'VALUES Com Customers'!M16)</f>
        <v>49826</v>
      </c>
      <c r="E10" s="18">
        <f>SUM('VALUES Ind Customers'!D16:M16,'VALUES Ind Customers'!O16:R16)</f>
        <v>252</v>
      </c>
      <c r="F10" s="19"/>
      <c r="G10" s="20">
        <f>SUM(calc!C9:F9)</f>
        <v>8193920</v>
      </c>
      <c r="H10" s="20">
        <f>SUM(calc!G9:N9,calc!AA9)</f>
        <v>1713696.9900000002</v>
      </c>
      <c r="I10" s="20">
        <f>SUM(calc!O9:Z9,calc!AB9:AC9)</f>
        <v>243467.25</v>
      </c>
      <c r="O10" s="17"/>
      <c r="P10" s="17"/>
      <c r="Q10" s="17"/>
    </row>
    <row r="11" spans="1:17" x14ac:dyDescent="0.25">
      <c r="A11" s="8">
        <f t="shared" si="0"/>
        <v>9</v>
      </c>
      <c r="B11" s="8">
        <f t="shared" si="1"/>
        <v>2019</v>
      </c>
      <c r="C11" s="18">
        <f>SUM('VALUES Res Customers'!D17:G17)</f>
        <v>413329</v>
      </c>
      <c r="D11" s="18">
        <f>SUM('VALUES Com Customers'!D17:K17,'VALUES Com Customers'!M17)</f>
        <v>49847</v>
      </c>
      <c r="E11" s="18">
        <f>SUM('VALUES Ind Customers'!D17:M17,'VALUES Ind Customers'!O17:R17)</f>
        <v>252</v>
      </c>
      <c r="F11" s="19"/>
      <c r="G11" s="20">
        <f>SUM(calc!C10:F10)</f>
        <v>7935916.8000000007</v>
      </c>
      <c r="H11" s="20">
        <f>SUM(calc!G10:N10,calc!AA10)</f>
        <v>1714292.2500000002</v>
      </c>
      <c r="I11" s="20">
        <f>SUM(calc!O10:Z10,calc!AB10:AC10)</f>
        <v>243467.25</v>
      </c>
      <c r="O11" s="17"/>
      <c r="P11" s="17"/>
      <c r="Q11" s="17"/>
    </row>
    <row r="12" spans="1:17" x14ac:dyDescent="0.25">
      <c r="A12" s="8">
        <f t="shared" si="0"/>
        <v>10</v>
      </c>
      <c r="B12" s="8">
        <f t="shared" si="1"/>
        <v>2019</v>
      </c>
      <c r="C12" s="18">
        <f>SUM('VALUES Res Customers'!D18:G18)</f>
        <v>413631</v>
      </c>
      <c r="D12" s="18">
        <f>SUM('VALUES Com Customers'!D18:K18,'VALUES Com Customers'!M18)</f>
        <v>49882</v>
      </c>
      <c r="E12" s="18">
        <f>SUM('VALUES Ind Customers'!D18:M18,'VALUES Ind Customers'!O18:R18)</f>
        <v>252</v>
      </c>
      <c r="F12" s="19"/>
      <c r="G12" s="20">
        <f>SUM(calc!C11:F11)</f>
        <v>8206439.04</v>
      </c>
      <c r="H12" s="20">
        <f>SUM(calc!G11:N11,calc!AA11)</f>
        <v>1715284.35</v>
      </c>
      <c r="I12" s="20">
        <f>SUM(calc!O11:Z11,calc!AB11:AC11)</f>
        <v>243467.25</v>
      </c>
      <c r="O12" s="17"/>
      <c r="P12" s="17"/>
      <c r="Q12" s="17"/>
    </row>
    <row r="13" spans="1:17" x14ac:dyDescent="0.25">
      <c r="A13" s="8">
        <f t="shared" si="0"/>
        <v>11</v>
      </c>
      <c r="B13" s="8">
        <f t="shared" si="1"/>
        <v>2019</v>
      </c>
      <c r="C13" s="18">
        <f>SUM('VALUES Res Customers'!D19:G19)</f>
        <v>413962</v>
      </c>
      <c r="D13" s="18">
        <f>SUM('VALUES Com Customers'!D19:K19,'VALUES Com Customers'!M19)</f>
        <v>49916</v>
      </c>
      <c r="E13" s="18">
        <f>SUM('VALUES Ind Customers'!D19:M19,'VALUES Ind Customers'!O19:R19)</f>
        <v>252</v>
      </c>
      <c r="F13" s="19"/>
      <c r="G13" s="20">
        <f>SUM(calc!C12:F12)</f>
        <v>7948070.4000000004</v>
      </c>
      <c r="H13" s="20">
        <f>SUM(calc!G12:N12,calc!AA12)</f>
        <v>1716488.75</v>
      </c>
      <c r="I13" s="20">
        <f>SUM(calc!O12:Z12,calc!AB12:AC12)</f>
        <v>243467.25</v>
      </c>
      <c r="O13" s="17"/>
      <c r="P13" s="17"/>
      <c r="Q13" s="17"/>
    </row>
    <row r="14" spans="1:17" x14ac:dyDescent="0.25">
      <c r="A14" s="8">
        <f t="shared" si="0"/>
        <v>12</v>
      </c>
      <c r="B14" s="8">
        <f t="shared" si="1"/>
        <v>2019</v>
      </c>
      <c r="C14" s="18">
        <f>SUM('VALUES Res Customers'!D20:G20)</f>
        <v>414503</v>
      </c>
      <c r="D14" s="18">
        <f>SUM('VALUES Com Customers'!D20:K20,'VALUES Com Customers'!M20)</f>
        <v>49939</v>
      </c>
      <c r="E14" s="18">
        <f>SUM('VALUES Ind Customers'!D20:M20,'VALUES Ind Customers'!O20:R20)</f>
        <v>252</v>
      </c>
      <c r="F14" s="19"/>
      <c r="G14" s="20">
        <f>SUM(calc!C13:F13)</f>
        <v>8223739.5200000005</v>
      </c>
      <c r="H14" s="20">
        <f>SUM(calc!G13:N13,calc!AA13)</f>
        <v>1717264.5300000003</v>
      </c>
      <c r="I14" s="20">
        <f>SUM(calc!O13:Z13,calc!AB13:AC13)</f>
        <v>243467.25</v>
      </c>
      <c r="O14" s="17"/>
      <c r="P14" s="17"/>
      <c r="Q14" s="17"/>
    </row>
    <row r="15" spans="1:17" x14ac:dyDescent="0.25">
      <c r="A15" s="8">
        <f t="shared" si="0"/>
        <v>1</v>
      </c>
      <c r="B15" s="8">
        <f t="shared" si="1"/>
        <v>2020</v>
      </c>
      <c r="C15" s="18">
        <f>SUM('VALUES Res Customers'!D21:G21)</f>
        <v>415332</v>
      </c>
      <c r="D15" s="18">
        <f>SUM('VALUES Com Customers'!D21:K21,'VALUES Com Customers'!M21)</f>
        <v>50037</v>
      </c>
      <c r="E15" s="18">
        <f>SUM('VALUES Ind Customers'!D21:M21,'VALUES Ind Customers'!O21:R21)</f>
        <v>252</v>
      </c>
      <c r="F15" s="19"/>
      <c r="G15" s="20">
        <f>SUM(calc!C14:F14)</f>
        <v>8240186.8800000008</v>
      </c>
      <c r="H15" s="20">
        <f>SUM(calc!G14:N14,calc!AA14)</f>
        <v>1720042.4100000001</v>
      </c>
      <c r="I15" s="20">
        <f>SUM(calc!O14:Z14,calc!AB14:AC14)</f>
        <v>243467.25</v>
      </c>
      <c r="O15" s="17"/>
      <c r="P15" s="17"/>
      <c r="Q15" s="17"/>
    </row>
    <row r="16" spans="1:17" x14ac:dyDescent="0.25">
      <c r="A16" s="8">
        <f t="shared" si="0"/>
        <v>2</v>
      </c>
      <c r="B16" s="8">
        <f t="shared" si="1"/>
        <v>2020</v>
      </c>
      <c r="C16" s="18">
        <f>SUM('VALUES Res Customers'!D22:G22)</f>
        <v>416134</v>
      </c>
      <c r="D16" s="18">
        <f>SUM('VALUES Com Customers'!D22:K22,'VALUES Com Customers'!M22)</f>
        <v>50132</v>
      </c>
      <c r="E16" s="18">
        <f>SUM('VALUES Ind Customers'!D22:M22,'VALUES Ind Customers'!O22:R22)</f>
        <v>252</v>
      </c>
      <c r="F16" s="19"/>
      <c r="G16" s="20">
        <f>SUM(calc!C15:F15)</f>
        <v>7723447.04</v>
      </c>
      <c r="H16" s="20">
        <f>SUM(calc!G15:N15,calc!AA15)</f>
        <v>1722722.87</v>
      </c>
      <c r="I16" s="20">
        <f>SUM(calc!O15:Z15,calc!AB15:AC15)</f>
        <v>243467.25</v>
      </c>
      <c r="O16" s="17"/>
      <c r="P16" s="17"/>
      <c r="Q16" s="17"/>
    </row>
    <row r="17" spans="1:17" x14ac:dyDescent="0.25">
      <c r="A17" s="8">
        <f t="shared" si="0"/>
        <v>3</v>
      </c>
      <c r="B17" s="8">
        <f t="shared" si="1"/>
        <v>2020</v>
      </c>
      <c r="C17" s="18">
        <f>SUM('VALUES Res Customers'!D23:G23)</f>
        <v>416882</v>
      </c>
      <c r="D17" s="18">
        <f>SUM('VALUES Com Customers'!D23:K23,'VALUES Com Customers'!M23)</f>
        <v>50221</v>
      </c>
      <c r="E17" s="18">
        <f>SUM('VALUES Ind Customers'!D23:M23,'VALUES Ind Customers'!O23:R23)</f>
        <v>252</v>
      </c>
      <c r="F17" s="19"/>
      <c r="G17" s="20">
        <f>SUM(calc!C16:F16)</f>
        <v>8270938.8799999999</v>
      </c>
      <c r="H17" s="20">
        <f>SUM(calc!G16:N16,calc!AA16)</f>
        <v>1725230.1600000001</v>
      </c>
      <c r="I17" s="20">
        <f>SUM(calc!O16:Z16,calc!AB16:AC16)</f>
        <v>243467.25</v>
      </c>
      <c r="O17" s="17"/>
      <c r="P17" s="17"/>
      <c r="Q17" s="17"/>
    </row>
    <row r="18" spans="1:17" x14ac:dyDescent="0.25">
      <c r="A18" s="8">
        <f t="shared" si="0"/>
        <v>4</v>
      </c>
      <c r="B18" s="8">
        <f t="shared" si="1"/>
        <v>2020</v>
      </c>
      <c r="C18" s="18">
        <f>SUM('VALUES Res Customers'!D24:G24)</f>
        <v>417483</v>
      </c>
      <c r="D18" s="18">
        <f>SUM('VALUES Com Customers'!D24:K24,'VALUES Com Customers'!M24)</f>
        <v>50292</v>
      </c>
      <c r="E18" s="18">
        <f>SUM('VALUES Ind Customers'!D24:M24,'VALUES Ind Customers'!O24:R24)</f>
        <v>252</v>
      </c>
      <c r="F18" s="19"/>
      <c r="G18" s="20">
        <f>SUM(calc!C17:F17)</f>
        <v>8015673.6000000006</v>
      </c>
      <c r="H18" s="20">
        <f>SUM(calc!G17:N17,calc!AA17)</f>
        <v>1727239.61</v>
      </c>
      <c r="I18" s="20">
        <f>SUM(calc!O17:Z17,calc!AB17:AC17)</f>
        <v>243467.25</v>
      </c>
      <c r="O18" s="17"/>
      <c r="P18" s="17"/>
      <c r="Q18" s="17"/>
    </row>
    <row r="19" spans="1:17" x14ac:dyDescent="0.25">
      <c r="A19" s="8">
        <f t="shared" si="0"/>
        <v>5</v>
      </c>
      <c r="B19" s="8">
        <f t="shared" si="1"/>
        <v>2020</v>
      </c>
      <c r="C19" s="18">
        <f>SUM('VALUES Res Customers'!D25:G25)</f>
        <v>418162</v>
      </c>
      <c r="D19" s="18">
        <f>SUM('VALUES Com Customers'!D25:K25,'VALUES Com Customers'!M25)</f>
        <v>50372</v>
      </c>
      <c r="E19" s="18">
        <f>SUM('VALUES Ind Customers'!D25:M25,'VALUES Ind Customers'!O25:R25)</f>
        <v>252</v>
      </c>
      <c r="F19" s="19"/>
      <c r="G19" s="20">
        <f>SUM(calc!C18:F18)</f>
        <v>8296334.0800000001</v>
      </c>
      <c r="H19" s="20">
        <f>SUM(calc!G18:N18,calc!AA18)</f>
        <v>1729497.98</v>
      </c>
      <c r="I19" s="20">
        <f>SUM(calc!O18:Z18,calc!AB18:AC18)</f>
        <v>243467.25</v>
      </c>
      <c r="O19" s="17"/>
      <c r="P19" s="17"/>
      <c r="Q19" s="17"/>
    </row>
    <row r="20" spans="1:17" x14ac:dyDescent="0.25">
      <c r="A20" s="8">
        <f t="shared" si="0"/>
        <v>6</v>
      </c>
      <c r="B20" s="8">
        <f t="shared" si="1"/>
        <v>2020</v>
      </c>
      <c r="C20" s="18">
        <f>SUM('VALUES Res Customers'!D26:G26)</f>
        <v>419080</v>
      </c>
      <c r="D20" s="18">
        <f>SUM('VALUES Com Customers'!D26:K26,'VALUES Com Customers'!M26)</f>
        <v>50481</v>
      </c>
      <c r="E20" s="18">
        <f>SUM('VALUES Ind Customers'!D26:M26,'VALUES Ind Customers'!O26:R26)</f>
        <v>252</v>
      </c>
      <c r="F20" s="19"/>
      <c r="G20" s="20">
        <f>SUM(calc!C19:F19)</f>
        <v>8046336</v>
      </c>
      <c r="H20" s="20">
        <f>SUM(calc!G19:N19,calc!AA19)</f>
        <v>1732575.2800000003</v>
      </c>
      <c r="I20" s="20">
        <f>SUM(calc!O19:Z19,calc!AB19:AC19)</f>
        <v>243467.25</v>
      </c>
      <c r="O20" s="17"/>
      <c r="P20" s="17"/>
      <c r="Q20" s="17"/>
    </row>
    <row r="21" spans="1:17" x14ac:dyDescent="0.25">
      <c r="A21" s="8">
        <f t="shared" si="0"/>
        <v>7</v>
      </c>
      <c r="B21" s="8">
        <f t="shared" si="1"/>
        <v>2020</v>
      </c>
      <c r="C21" s="18">
        <f>SUM('VALUES Res Customers'!D27:G27)</f>
        <v>419716</v>
      </c>
      <c r="D21" s="18">
        <f>SUM('VALUES Com Customers'!D27:K27,'VALUES Com Customers'!M27)</f>
        <v>50556</v>
      </c>
      <c r="E21" s="18">
        <f>SUM('VALUES Ind Customers'!D27:M27,'VALUES Ind Customers'!O27:R27)</f>
        <v>252</v>
      </c>
      <c r="F21" s="19"/>
      <c r="G21" s="20">
        <f>SUM(calc!C20:F20)</f>
        <v>8327165.4400000004</v>
      </c>
      <c r="H21" s="20">
        <f>SUM(calc!G20:N20,calc!AA20)</f>
        <v>1734685.73</v>
      </c>
      <c r="I21" s="20">
        <f>SUM(calc!O20:Z20,calc!AB20:AC20)</f>
        <v>243467.25</v>
      </c>
      <c r="O21" s="17"/>
      <c r="P21" s="17"/>
      <c r="Q21" s="17"/>
    </row>
    <row r="22" spans="1:17" x14ac:dyDescent="0.25">
      <c r="A22" s="8">
        <f t="shared" si="0"/>
        <v>8</v>
      </c>
      <c r="B22" s="8">
        <f t="shared" si="1"/>
        <v>2020</v>
      </c>
      <c r="C22" s="18">
        <f>SUM('VALUES Res Customers'!D28:G28)</f>
        <v>420093</v>
      </c>
      <c r="D22" s="18">
        <f>SUM('VALUES Com Customers'!D28:K28,'VALUES Com Customers'!M28)</f>
        <v>50601</v>
      </c>
      <c r="E22" s="18">
        <f>SUM('VALUES Ind Customers'!D28:M28,'VALUES Ind Customers'!O28:R28)</f>
        <v>252</v>
      </c>
      <c r="F22" s="19"/>
      <c r="G22" s="20">
        <f>SUM(calc!C21:F21)</f>
        <v>8334645.1200000001</v>
      </c>
      <c r="H22" s="20">
        <f>SUM(calc!G21:N21,calc!AA21)</f>
        <v>1735952</v>
      </c>
      <c r="I22" s="20">
        <f>SUM(calc!O21:Z21,calc!AB21:AC21)</f>
        <v>243467.25</v>
      </c>
      <c r="O22" s="17"/>
      <c r="P22" s="17"/>
      <c r="Q22" s="17"/>
    </row>
    <row r="23" spans="1:17" x14ac:dyDescent="0.25">
      <c r="A23" s="8">
        <f t="shared" si="0"/>
        <v>9</v>
      </c>
      <c r="B23" s="8">
        <f t="shared" si="1"/>
        <v>2020</v>
      </c>
      <c r="C23" s="18">
        <f>SUM('VALUES Res Customers'!D29:G29)</f>
        <v>420083</v>
      </c>
      <c r="D23" s="18">
        <f>SUM('VALUES Com Customers'!D29:K29,'VALUES Com Customers'!M29)</f>
        <v>50600</v>
      </c>
      <c r="E23" s="18">
        <f>SUM('VALUES Ind Customers'!D29:M29,'VALUES Ind Customers'!O29:R29)</f>
        <v>252</v>
      </c>
      <c r="F23" s="19"/>
      <c r="G23" s="20">
        <f>SUM(calc!C22:F22)</f>
        <v>8065593.6000000006</v>
      </c>
      <c r="H23" s="20">
        <f>SUM(calc!G22:N22,calc!AA22)</f>
        <v>1735926.75</v>
      </c>
      <c r="I23" s="20">
        <f>SUM(calc!O22:Z22,calc!AB22:AC22)</f>
        <v>243467.25</v>
      </c>
      <c r="O23" s="17"/>
      <c r="P23" s="17"/>
      <c r="Q23" s="17"/>
    </row>
    <row r="24" spans="1:17" x14ac:dyDescent="0.25">
      <c r="A24" s="8">
        <f t="shared" si="0"/>
        <v>10</v>
      </c>
      <c r="B24" s="8">
        <f t="shared" si="1"/>
        <v>2020</v>
      </c>
      <c r="C24" s="18">
        <f>SUM('VALUES Res Customers'!D30:G30)</f>
        <v>420077</v>
      </c>
      <c r="D24" s="18">
        <f>SUM('VALUES Com Customers'!D30:K30,'VALUES Com Customers'!M30)</f>
        <v>50600</v>
      </c>
      <c r="E24" s="18">
        <f>SUM('VALUES Ind Customers'!D30:M30,'VALUES Ind Customers'!O30:R30)</f>
        <v>252</v>
      </c>
      <c r="F24" s="19"/>
      <c r="G24" s="20">
        <f>SUM(calc!C23:F23)</f>
        <v>8334327.6800000006</v>
      </c>
      <c r="H24" s="20">
        <f>SUM(calc!G23:N23,calc!AA23)</f>
        <v>1735926.75</v>
      </c>
      <c r="I24" s="20">
        <f>SUM(calc!O23:Z23,calc!AB23:AC23)</f>
        <v>243467.25</v>
      </c>
      <c r="O24" s="17"/>
      <c r="P24" s="17"/>
      <c r="Q24" s="17"/>
    </row>
    <row r="25" spans="1:17" x14ac:dyDescent="0.25">
      <c r="A25" s="8">
        <f t="shared" si="0"/>
        <v>11</v>
      </c>
      <c r="B25" s="8">
        <f t="shared" si="1"/>
        <v>2020</v>
      </c>
      <c r="C25" s="18">
        <f>SUM('VALUES Res Customers'!D31:G31)</f>
        <v>420278</v>
      </c>
      <c r="D25" s="18">
        <f>SUM('VALUES Com Customers'!D31:K31,'VALUES Com Customers'!M31)</f>
        <v>50623</v>
      </c>
      <c r="E25" s="18">
        <f>SUM('VALUES Ind Customers'!D31:M31,'VALUES Ind Customers'!O31:R31)</f>
        <v>252</v>
      </c>
      <c r="F25" s="19"/>
      <c r="G25" s="20">
        <f>SUM(calc!C24:F24)</f>
        <v>8069337.5999999996</v>
      </c>
      <c r="H25" s="20">
        <f>SUM(calc!G24:N24,calc!AA24)</f>
        <v>1736594.1800000002</v>
      </c>
      <c r="I25" s="20">
        <f>SUM(calc!O24:Z24,calc!AB24:AC24)</f>
        <v>243467.25</v>
      </c>
      <c r="O25" s="17"/>
      <c r="P25" s="17"/>
      <c r="Q25" s="17"/>
    </row>
    <row r="26" spans="1:17" x14ac:dyDescent="0.25">
      <c r="A26" s="8">
        <f t="shared" si="0"/>
        <v>12</v>
      </c>
      <c r="B26" s="8">
        <f t="shared" si="1"/>
        <v>2020</v>
      </c>
      <c r="C26" s="18">
        <f>SUM('VALUES Res Customers'!D32:G32)</f>
        <v>420661</v>
      </c>
      <c r="D26" s="18">
        <f>SUM('VALUES Com Customers'!D32:K32,'VALUES Com Customers'!M32)</f>
        <v>50669</v>
      </c>
      <c r="E26" s="18">
        <f>SUM('VALUES Ind Customers'!D32:M32,'VALUES Ind Customers'!O32:R32)</f>
        <v>252</v>
      </c>
      <c r="F26" s="19"/>
      <c r="G26" s="20">
        <f>SUM(calc!C25:F25)</f>
        <v>8345914.2400000002</v>
      </c>
      <c r="H26" s="20">
        <f>SUM(calc!G25:N25,calc!AA25)</f>
        <v>1737885.7000000002</v>
      </c>
      <c r="I26" s="20">
        <f>SUM(calc!O25:Z25,calc!AB25:AC25)</f>
        <v>243467.25</v>
      </c>
      <c r="O26" s="17"/>
      <c r="P26" s="17"/>
      <c r="Q26" s="17"/>
    </row>
    <row r="27" spans="1:17" x14ac:dyDescent="0.25">
      <c r="A27" s="8">
        <f t="shared" si="0"/>
        <v>1</v>
      </c>
      <c r="B27" s="8">
        <f t="shared" si="1"/>
        <v>2021</v>
      </c>
      <c r="C27" s="18">
        <f>SUM('VALUES Res Customers'!D33:G33)</f>
        <v>421396</v>
      </c>
      <c r="D27" s="18">
        <f>SUM('VALUES Com Customers'!D33:K33,'VALUES Com Customers'!M33)</f>
        <v>50757</v>
      </c>
      <c r="E27" s="18">
        <f>SUM('VALUES Ind Customers'!D33:M33,'VALUES Ind Customers'!O33:R33)</f>
        <v>253</v>
      </c>
      <c r="F27" s="19"/>
      <c r="G27" s="20">
        <f>SUM(calc!C26:F26)</f>
        <v>8360496.6399999997</v>
      </c>
      <c r="H27" s="20">
        <f>SUM(calc!G26:N26,calc!AA26)</f>
        <v>1740367.7400000002</v>
      </c>
      <c r="I27" s="20">
        <f>SUM(calc!O26:Z26,calc!AB26:AC26)</f>
        <v>244467.25</v>
      </c>
      <c r="O27" s="17"/>
      <c r="P27" s="17"/>
      <c r="Q27" s="17"/>
    </row>
    <row r="28" spans="1:17" x14ac:dyDescent="0.25">
      <c r="A28" s="8">
        <f t="shared" si="0"/>
        <v>2</v>
      </c>
      <c r="B28" s="8">
        <f t="shared" si="1"/>
        <v>2021</v>
      </c>
      <c r="C28" s="18">
        <f>SUM('VALUES Res Customers'!D34:G34)</f>
        <v>422107</v>
      </c>
      <c r="D28" s="18">
        <f>SUM('VALUES Com Customers'!D34:K34,'VALUES Com Customers'!M34)</f>
        <v>50842</v>
      </c>
      <c r="E28" s="18">
        <f>SUM('VALUES Ind Customers'!D34:M34,'VALUES Ind Customers'!O34:R34)</f>
        <v>253</v>
      </c>
      <c r="F28" s="19"/>
      <c r="G28" s="20">
        <f>SUM(calc!C27:F27)</f>
        <v>7564157.4399999995</v>
      </c>
      <c r="H28" s="20">
        <f>SUM(calc!G27:N27,calc!AA27)</f>
        <v>1742774.0300000003</v>
      </c>
      <c r="I28" s="20">
        <f>SUM(calc!O27:Z27,calc!AB27:AC27)</f>
        <v>244467.25</v>
      </c>
      <c r="O28" s="17"/>
      <c r="P28" s="17"/>
      <c r="Q28" s="17"/>
    </row>
    <row r="29" spans="1:17" x14ac:dyDescent="0.25">
      <c r="A29" s="8">
        <f t="shared" si="0"/>
        <v>3</v>
      </c>
      <c r="B29" s="8">
        <f t="shared" si="1"/>
        <v>2021</v>
      </c>
      <c r="C29" s="18">
        <f>SUM('VALUES Res Customers'!D35:G35)</f>
        <v>422770</v>
      </c>
      <c r="D29" s="18">
        <f>SUM('VALUES Com Customers'!D35:K35,'VALUES Com Customers'!M35)</f>
        <v>50921</v>
      </c>
      <c r="E29" s="18">
        <f>SUM('VALUES Ind Customers'!D35:M35,'VALUES Ind Customers'!O35:R35)</f>
        <v>253</v>
      </c>
      <c r="F29" s="19"/>
      <c r="G29" s="20">
        <f>SUM(calc!C28:F28)</f>
        <v>8387756.7999999998</v>
      </c>
      <c r="H29" s="20">
        <f>SUM(calc!G28:N28,calc!AA28)</f>
        <v>1744985.48</v>
      </c>
      <c r="I29" s="20">
        <f>SUM(calc!O28:Z28,calc!AB28:AC28)</f>
        <v>244467.25</v>
      </c>
      <c r="O29" s="17"/>
      <c r="P29" s="17"/>
      <c r="Q29" s="17"/>
    </row>
    <row r="30" spans="1:17" x14ac:dyDescent="0.25">
      <c r="A30" s="8">
        <f t="shared" si="0"/>
        <v>4</v>
      </c>
      <c r="B30" s="8">
        <f t="shared" si="1"/>
        <v>2021</v>
      </c>
      <c r="C30" s="18">
        <f>SUM('VALUES Res Customers'!D36:G36)</f>
        <v>423303</v>
      </c>
      <c r="D30" s="18">
        <f>SUM('VALUES Com Customers'!D36:K36,'VALUES Com Customers'!M36)</f>
        <v>50984</v>
      </c>
      <c r="E30" s="18">
        <f>SUM('VALUES Ind Customers'!D36:M36,'VALUES Ind Customers'!O36:R36)</f>
        <v>253</v>
      </c>
      <c r="F30" s="19"/>
      <c r="G30" s="20">
        <f>SUM(calc!C29:F29)</f>
        <v>8127417.5999999996</v>
      </c>
      <c r="H30" s="20">
        <f>SUM(calc!G29:N29,calc!AA29)</f>
        <v>1746749.59</v>
      </c>
      <c r="I30" s="20">
        <f>SUM(calc!O29:Z29,calc!AB29:AC29)</f>
        <v>244467.25</v>
      </c>
      <c r="O30" s="17"/>
      <c r="P30" s="17"/>
      <c r="Q30" s="17"/>
    </row>
    <row r="31" spans="1:17" x14ac:dyDescent="0.25">
      <c r="A31" s="8">
        <f t="shared" si="0"/>
        <v>5</v>
      </c>
      <c r="B31" s="8">
        <f t="shared" si="1"/>
        <v>2021</v>
      </c>
      <c r="C31" s="18">
        <f>SUM('VALUES Res Customers'!D37:G37)</f>
        <v>423904</v>
      </c>
      <c r="D31" s="18">
        <f>SUM('VALUES Com Customers'!D37:K37,'VALUES Com Customers'!M37)</f>
        <v>51056</v>
      </c>
      <c r="E31" s="18">
        <f>SUM('VALUES Ind Customers'!D37:M37,'VALUES Ind Customers'!O37:R37)</f>
        <v>253</v>
      </c>
      <c r="F31" s="19"/>
      <c r="G31" s="20">
        <f>SUM(calc!C30:F30)</f>
        <v>8410255.3599999994</v>
      </c>
      <c r="H31" s="20">
        <f>SUM(calc!G30:N30,calc!AA30)</f>
        <v>1748784.29</v>
      </c>
      <c r="I31" s="20">
        <f>SUM(calc!O30:Z30,calc!AB30:AC30)</f>
        <v>244467.25</v>
      </c>
      <c r="O31" s="17"/>
      <c r="P31" s="17"/>
      <c r="Q31" s="17"/>
    </row>
    <row r="32" spans="1:17" x14ac:dyDescent="0.25">
      <c r="A32" s="8">
        <f t="shared" si="0"/>
        <v>6</v>
      </c>
      <c r="B32" s="8">
        <f t="shared" si="1"/>
        <v>2021</v>
      </c>
      <c r="C32" s="18">
        <f>SUM('VALUES Res Customers'!D38:G38)</f>
        <v>424717</v>
      </c>
      <c r="D32" s="18">
        <f>SUM('VALUES Com Customers'!D38:K38,'VALUES Com Customers'!M38)</f>
        <v>51153</v>
      </c>
      <c r="E32" s="18">
        <f>SUM('VALUES Ind Customers'!D38:M38,'VALUES Ind Customers'!O38:R38)</f>
        <v>253</v>
      </c>
      <c r="F32" s="19"/>
      <c r="G32" s="20">
        <f>SUM(calc!C31:F31)</f>
        <v>8154566.4000000004</v>
      </c>
      <c r="H32" s="20">
        <f>SUM(calc!G31:N31,calc!AA31)</f>
        <v>1751536.9200000002</v>
      </c>
      <c r="I32" s="20">
        <f>SUM(calc!O31:Z31,calc!AB31:AC31)</f>
        <v>244467.25</v>
      </c>
      <c r="O32" s="17"/>
      <c r="P32" s="17"/>
      <c r="Q32" s="17"/>
    </row>
    <row r="33" spans="1:17" x14ac:dyDescent="0.25">
      <c r="A33" s="8">
        <f t="shared" si="0"/>
        <v>7</v>
      </c>
      <c r="B33" s="8">
        <f t="shared" si="1"/>
        <v>2021</v>
      </c>
      <c r="C33" s="18">
        <f>SUM('VALUES Res Customers'!D39:G39)</f>
        <v>425280</v>
      </c>
      <c r="D33" s="18">
        <f>SUM('VALUES Com Customers'!D39:K39,'VALUES Com Customers'!M39)</f>
        <v>51220</v>
      </c>
      <c r="E33" s="18">
        <f>SUM('VALUES Ind Customers'!D39:M39,'VALUES Ind Customers'!O39:R39)</f>
        <v>253</v>
      </c>
      <c r="F33" s="19"/>
      <c r="G33" s="20">
        <f>SUM(calc!C32:F32)</f>
        <v>8437555.2000000011</v>
      </c>
      <c r="H33" s="20">
        <f>SUM(calc!G32:N32,calc!AA32)</f>
        <v>1753423.7000000002</v>
      </c>
      <c r="I33" s="20">
        <f>SUM(calc!O32:Z32,calc!AB32:AC32)</f>
        <v>244467.25</v>
      </c>
      <c r="O33" s="17"/>
      <c r="P33" s="17"/>
      <c r="Q33" s="17"/>
    </row>
    <row r="34" spans="1:17" x14ac:dyDescent="0.25">
      <c r="A34" s="8">
        <f t="shared" si="0"/>
        <v>8</v>
      </c>
      <c r="B34" s="8">
        <f t="shared" si="1"/>
        <v>2021</v>
      </c>
      <c r="C34" s="18">
        <f>SUM('VALUES Res Customers'!D40:G40)</f>
        <v>425615</v>
      </c>
      <c r="D34" s="18">
        <f>SUM('VALUES Com Customers'!D40:K40,'VALUES Com Customers'!M40)</f>
        <v>51260</v>
      </c>
      <c r="E34" s="18">
        <f>SUM('VALUES Ind Customers'!D40:M40,'VALUES Ind Customers'!O40:R40)</f>
        <v>253</v>
      </c>
      <c r="F34" s="19"/>
      <c r="G34" s="20">
        <f>SUM(calc!C33:F33)</f>
        <v>8444201.5999999996</v>
      </c>
      <c r="H34" s="20">
        <f>SUM(calc!G33:N33,calc!AA33)</f>
        <v>1754542.0500000003</v>
      </c>
      <c r="I34" s="20">
        <f>SUM(calc!O33:Z33,calc!AB33:AC33)</f>
        <v>244467.25</v>
      </c>
      <c r="O34" s="17"/>
      <c r="P34" s="17"/>
      <c r="Q34" s="17"/>
    </row>
    <row r="35" spans="1:17" x14ac:dyDescent="0.25">
      <c r="A35" s="8">
        <f t="shared" si="0"/>
        <v>9</v>
      </c>
      <c r="B35" s="8">
        <f t="shared" si="1"/>
        <v>2021</v>
      </c>
      <c r="C35" s="18">
        <f>SUM('VALUES Res Customers'!D41:G41)</f>
        <v>425606</v>
      </c>
      <c r="D35" s="18">
        <f>SUM('VALUES Com Customers'!D41:K41,'VALUES Com Customers'!M41)</f>
        <v>51259</v>
      </c>
      <c r="E35" s="18">
        <f>SUM('VALUES Ind Customers'!D41:M41,'VALUES Ind Customers'!O41:R41)</f>
        <v>253</v>
      </c>
      <c r="F35" s="19"/>
      <c r="G35" s="20">
        <f>SUM(calc!C34:F34)</f>
        <v>8171635.1999999993</v>
      </c>
      <c r="H35" s="20">
        <f>SUM(calc!G34:N34,calc!AA34)</f>
        <v>1754516.8000000003</v>
      </c>
      <c r="I35" s="20">
        <f>SUM(calc!O34:Z34,calc!AB34:AC34)</f>
        <v>244467.25</v>
      </c>
      <c r="O35" s="17"/>
      <c r="P35" s="17"/>
      <c r="Q35" s="17"/>
    </row>
    <row r="36" spans="1:17" x14ac:dyDescent="0.25">
      <c r="A36" s="8">
        <f t="shared" si="0"/>
        <v>10</v>
      </c>
      <c r="B36" s="8">
        <f t="shared" si="1"/>
        <v>2021</v>
      </c>
      <c r="C36" s="18">
        <f>SUM('VALUES Res Customers'!D42:G42)</f>
        <v>425601</v>
      </c>
      <c r="D36" s="18">
        <f>SUM('VALUES Com Customers'!D42:K42,'VALUES Com Customers'!M42)</f>
        <v>51259</v>
      </c>
      <c r="E36" s="18">
        <f>SUM('VALUES Ind Customers'!D42:M42,'VALUES Ind Customers'!O42:R42)</f>
        <v>253</v>
      </c>
      <c r="F36" s="19"/>
      <c r="G36" s="20">
        <f>SUM(calc!C35:F35)</f>
        <v>8443923.8399999999</v>
      </c>
      <c r="H36" s="20">
        <f>SUM(calc!G35:N35,calc!AA35)</f>
        <v>1754516.8000000003</v>
      </c>
      <c r="I36" s="20">
        <f>SUM(calc!O35:Z35,calc!AB35:AC35)</f>
        <v>244467.25</v>
      </c>
      <c r="O36" s="17"/>
      <c r="P36" s="17"/>
      <c r="Q36" s="17"/>
    </row>
    <row r="37" spans="1:17" x14ac:dyDescent="0.25">
      <c r="A37" s="8">
        <f t="shared" si="0"/>
        <v>11</v>
      </c>
      <c r="B37" s="8">
        <f t="shared" si="1"/>
        <v>2021</v>
      </c>
      <c r="C37" s="18">
        <f>SUM('VALUES Res Customers'!D43:G43)</f>
        <v>425780</v>
      </c>
      <c r="D37" s="18">
        <f>SUM('VALUES Com Customers'!D43:K43,'VALUES Com Customers'!M43)</f>
        <v>51281</v>
      </c>
      <c r="E37" s="18">
        <f>SUM('VALUES Ind Customers'!D43:M43,'VALUES Ind Customers'!O43:R43)</f>
        <v>253</v>
      </c>
      <c r="F37" s="19"/>
      <c r="G37" s="20">
        <f>SUM(calc!C36:F36)</f>
        <v>8174976</v>
      </c>
      <c r="H37" s="20">
        <f>SUM(calc!G36:N36,calc!AA36)</f>
        <v>1755137.31</v>
      </c>
      <c r="I37" s="20">
        <f>SUM(calc!O36:Z36,calc!AB36:AC36)</f>
        <v>244467.25</v>
      </c>
      <c r="O37" s="17"/>
      <c r="P37" s="17"/>
      <c r="Q37" s="17"/>
    </row>
    <row r="38" spans="1:17" x14ac:dyDescent="0.25">
      <c r="A38" s="8">
        <f t="shared" si="0"/>
        <v>12</v>
      </c>
      <c r="B38" s="8">
        <f t="shared" si="1"/>
        <v>2021</v>
      </c>
      <c r="C38" s="18">
        <f>SUM('VALUES Res Customers'!D44:G44)</f>
        <v>426119</v>
      </c>
      <c r="D38" s="18">
        <f>SUM('VALUES Com Customers'!D44:K44,'VALUES Com Customers'!M44)</f>
        <v>51322</v>
      </c>
      <c r="E38" s="18">
        <f>SUM('VALUES Ind Customers'!D44:M44,'VALUES Ind Customers'!O44:R44)</f>
        <v>253</v>
      </c>
      <c r="F38" s="19"/>
      <c r="G38" s="20">
        <f>SUM(calc!C37:F37)</f>
        <v>8454200.9600000009</v>
      </c>
      <c r="H38" s="20">
        <f>SUM(calc!G37:N37,calc!AA37)</f>
        <v>1756280.9100000001</v>
      </c>
      <c r="I38" s="20">
        <f>SUM(calc!O37:Z37,calc!AB37:AC37)</f>
        <v>244467.25</v>
      </c>
      <c r="O38" s="17"/>
      <c r="P38" s="17"/>
      <c r="Q38" s="17"/>
    </row>
    <row r="39" spans="1:17" x14ac:dyDescent="0.25">
      <c r="A39" s="8">
        <f t="shared" si="0"/>
        <v>1</v>
      </c>
      <c r="B39" s="8">
        <f t="shared" si="1"/>
        <v>2022</v>
      </c>
      <c r="C39" s="18">
        <f>SUM('VALUES Res Customers'!D45:G45)</f>
        <v>426755</v>
      </c>
      <c r="D39" s="18">
        <f>SUM('VALUES Com Customers'!D45:K45,'VALUES Com Customers'!M45)</f>
        <v>51399</v>
      </c>
      <c r="E39" s="18">
        <f>SUM('VALUES Ind Customers'!D45:M45,'VALUES Ind Customers'!O45:R45)</f>
        <v>253</v>
      </c>
      <c r="F39" s="19"/>
      <c r="G39" s="20">
        <f>SUM(calc!C38:F38)</f>
        <v>8466819.1999999993</v>
      </c>
      <c r="H39" s="20">
        <f>SUM(calc!G38:N38,calc!AA38)</f>
        <v>1758441.86</v>
      </c>
      <c r="I39" s="20">
        <f>SUM(calc!O38:Z38,calc!AB38:AC38)</f>
        <v>244467.25</v>
      </c>
      <c r="O39" s="17"/>
      <c r="P39" s="17"/>
      <c r="Q39" s="17"/>
    </row>
    <row r="40" spans="1:17" x14ac:dyDescent="0.25">
      <c r="A40" s="8">
        <f t="shared" si="0"/>
        <v>2</v>
      </c>
      <c r="B40" s="8">
        <f t="shared" si="1"/>
        <v>2022</v>
      </c>
      <c r="C40" s="18">
        <f>SUM('VALUES Res Customers'!D46:G46)</f>
        <v>427371</v>
      </c>
      <c r="D40" s="18">
        <f>SUM('VALUES Com Customers'!D46:K46,'VALUES Com Customers'!M46)</f>
        <v>51472</v>
      </c>
      <c r="E40" s="18">
        <f>SUM('VALUES Ind Customers'!D46:M46,'VALUES Ind Customers'!O46:R46)</f>
        <v>253</v>
      </c>
      <c r="F40" s="19"/>
      <c r="G40" s="20">
        <f>SUM(calc!C39:F39)</f>
        <v>7658488.3199999994</v>
      </c>
      <c r="H40" s="20">
        <f>SUM(calc!G39:N39,calc!AA39)</f>
        <v>1760501.81</v>
      </c>
      <c r="I40" s="20">
        <f>SUM(calc!O39:Z39,calc!AB39:AC39)</f>
        <v>244467.25</v>
      </c>
      <c r="O40" s="17"/>
      <c r="P40" s="17"/>
      <c r="Q40" s="17"/>
    </row>
    <row r="41" spans="1:17" x14ac:dyDescent="0.25">
      <c r="A41" s="8">
        <f t="shared" si="0"/>
        <v>3</v>
      </c>
      <c r="B41" s="8">
        <f t="shared" si="1"/>
        <v>2022</v>
      </c>
      <c r="C41" s="18">
        <f>SUM('VALUES Res Customers'!D47:G47)</f>
        <v>427945</v>
      </c>
      <c r="D41" s="18">
        <f>SUM('VALUES Com Customers'!D47:K47,'VALUES Com Customers'!M47)</f>
        <v>51541</v>
      </c>
      <c r="E41" s="18">
        <f>SUM('VALUES Ind Customers'!D47:M47,'VALUES Ind Customers'!O47:R47)</f>
        <v>253</v>
      </c>
      <c r="F41" s="19"/>
      <c r="G41" s="20">
        <f>SUM(calc!C40:F40)</f>
        <v>8490428.8000000007</v>
      </c>
      <c r="H41" s="20">
        <f>SUM(calc!G40:N40,calc!AA40)</f>
        <v>1762460.7600000002</v>
      </c>
      <c r="I41" s="20">
        <f>SUM(calc!O40:Z40,calc!AB40:AC40)</f>
        <v>244467.25</v>
      </c>
      <c r="O41" s="17"/>
      <c r="P41" s="17"/>
      <c r="Q41" s="17"/>
    </row>
    <row r="42" spans="1:17" x14ac:dyDescent="0.25">
      <c r="A42" s="8">
        <f t="shared" si="0"/>
        <v>4</v>
      </c>
      <c r="B42" s="8">
        <f t="shared" si="1"/>
        <v>2022</v>
      </c>
      <c r="C42" s="18">
        <f>SUM('VALUES Res Customers'!D48:G48)</f>
        <v>428406</v>
      </c>
      <c r="D42" s="18">
        <f>SUM('VALUES Com Customers'!D48:K48,'VALUES Com Customers'!M48)</f>
        <v>51596</v>
      </c>
      <c r="E42" s="18">
        <f>SUM('VALUES Ind Customers'!D48:M48,'VALUES Ind Customers'!O48:R48)</f>
        <v>253</v>
      </c>
      <c r="F42" s="19"/>
      <c r="G42" s="20">
        <f>SUM(calc!C41:F41)</f>
        <v>8225395.2000000002</v>
      </c>
      <c r="H42" s="20">
        <f>SUM(calc!G41:N41,calc!AA41)</f>
        <v>1764022.87</v>
      </c>
      <c r="I42" s="20">
        <f>SUM(calc!O41:Z41,calc!AB41:AC41)</f>
        <v>244467.25</v>
      </c>
      <c r="O42" s="17"/>
      <c r="P42" s="17"/>
      <c r="Q42" s="17"/>
    </row>
    <row r="43" spans="1:17" x14ac:dyDescent="0.25">
      <c r="A43" s="8">
        <f t="shared" si="0"/>
        <v>5</v>
      </c>
      <c r="B43" s="8">
        <f t="shared" si="1"/>
        <v>2022</v>
      </c>
      <c r="C43" s="18">
        <f>SUM('VALUES Res Customers'!D49:G49)</f>
        <v>428926</v>
      </c>
      <c r="D43" s="18">
        <f>SUM('VALUES Com Customers'!D49:K49,'VALUES Com Customers'!M49)</f>
        <v>51659</v>
      </c>
      <c r="E43" s="18">
        <f>SUM('VALUES Ind Customers'!D49:M49,'VALUES Ind Customers'!O49:R49)</f>
        <v>253</v>
      </c>
      <c r="F43" s="19"/>
      <c r="G43" s="20">
        <f>SUM(calc!C42:F42)</f>
        <v>8509891.8399999999</v>
      </c>
      <c r="H43" s="20">
        <f>SUM(calc!G42:N42,calc!AA42)</f>
        <v>1765786.98</v>
      </c>
      <c r="I43" s="20">
        <f>SUM(calc!O42:Z42,calc!AB42:AC42)</f>
        <v>244467.25</v>
      </c>
      <c r="O43" s="17"/>
      <c r="P43" s="17"/>
      <c r="Q43" s="17"/>
    </row>
    <row r="44" spans="1:17" x14ac:dyDescent="0.25">
      <c r="A44" s="8">
        <f t="shared" si="0"/>
        <v>6</v>
      </c>
      <c r="B44" s="8">
        <f t="shared" si="1"/>
        <v>2022</v>
      </c>
      <c r="C44" s="18">
        <f>SUM('VALUES Res Customers'!D50:G50)</f>
        <v>429630</v>
      </c>
      <c r="D44" s="18">
        <f>SUM('VALUES Com Customers'!D50:K50,'VALUES Com Customers'!M50)</f>
        <v>51744</v>
      </c>
      <c r="E44" s="18">
        <f>SUM('VALUES Ind Customers'!D50:M50,'VALUES Ind Customers'!O50:R50)</f>
        <v>253</v>
      </c>
      <c r="F44" s="19"/>
      <c r="G44" s="20">
        <f>SUM(calc!C43:F43)</f>
        <v>8248896</v>
      </c>
      <c r="H44" s="20">
        <f>SUM(calc!G43:N43,calc!AA43)</f>
        <v>1768193.27</v>
      </c>
      <c r="I44" s="20">
        <f>SUM(calc!O43:Z43,calc!AB43:AC43)</f>
        <v>244467.25</v>
      </c>
      <c r="O44" s="17"/>
      <c r="P44" s="17"/>
      <c r="Q44" s="17"/>
    </row>
    <row r="45" spans="1:17" x14ac:dyDescent="0.25">
      <c r="A45" s="8">
        <f t="shared" si="0"/>
        <v>7</v>
      </c>
      <c r="B45" s="8">
        <f t="shared" si="1"/>
        <v>2022</v>
      </c>
      <c r="C45" s="18">
        <f>SUM('VALUES Res Customers'!D51:G51)</f>
        <v>430116</v>
      </c>
      <c r="D45" s="18">
        <f>SUM('VALUES Com Customers'!D51:K51,'VALUES Com Customers'!M51)</f>
        <v>51803</v>
      </c>
      <c r="E45" s="18">
        <f>SUM('VALUES Ind Customers'!D51:M51,'VALUES Ind Customers'!O51:R51)</f>
        <v>253</v>
      </c>
      <c r="F45" s="19"/>
      <c r="G45" s="20">
        <f>SUM(calc!C44:F44)</f>
        <v>8533501.4399999995</v>
      </c>
      <c r="H45" s="20">
        <f>SUM(calc!G44:N44,calc!AA44)</f>
        <v>1769856.3800000001</v>
      </c>
      <c r="I45" s="20">
        <f>SUM(calc!O44:Z44,calc!AB44:AC44)</f>
        <v>244467.25</v>
      </c>
      <c r="O45" s="17"/>
      <c r="P45" s="17"/>
      <c r="Q45" s="17"/>
    </row>
    <row r="46" spans="1:17" x14ac:dyDescent="0.25">
      <c r="A46" s="8">
        <f t="shared" si="0"/>
        <v>8</v>
      </c>
      <c r="B46" s="8">
        <f t="shared" si="1"/>
        <v>2022</v>
      </c>
      <c r="C46" s="18">
        <f>SUM('VALUES Res Customers'!D52:G52)</f>
        <v>430406</v>
      </c>
      <c r="D46" s="18">
        <f>SUM('VALUES Com Customers'!D52:K52,'VALUES Com Customers'!M52)</f>
        <v>51837</v>
      </c>
      <c r="E46" s="18">
        <f>SUM('VALUES Ind Customers'!D52:M52,'VALUES Ind Customers'!O52:R52)</f>
        <v>253</v>
      </c>
      <c r="F46" s="19"/>
      <c r="G46" s="20">
        <f>SUM(calc!C45:F45)</f>
        <v>8539255.0399999991</v>
      </c>
      <c r="H46" s="20">
        <f>SUM(calc!G45:N45,calc!AA45)</f>
        <v>1770801.56</v>
      </c>
      <c r="I46" s="20">
        <f>SUM(calc!O45:Z45,calc!AB45:AC45)</f>
        <v>244467.25</v>
      </c>
      <c r="O46" s="17"/>
      <c r="P46" s="17"/>
      <c r="Q46" s="17"/>
    </row>
    <row r="47" spans="1:17" x14ac:dyDescent="0.25">
      <c r="A47" s="8">
        <f t="shared" si="0"/>
        <v>9</v>
      </c>
      <c r="B47" s="8">
        <f t="shared" si="1"/>
        <v>2022</v>
      </c>
      <c r="C47" s="18">
        <f>SUM('VALUES Res Customers'!D53:G53)</f>
        <v>430398</v>
      </c>
      <c r="D47" s="18">
        <f>SUM('VALUES Com Customers'!D53:K53,'VALUES Com Customers'!M53)</f>
        <v>51837</v>
      </c>
      <c r="E47" s="18">
        <f>SUM('VALUES Ind Customers'!D53:M53,'VALUES Ind Customers'!O53:R53)</f>
        <v>253</v>
      </c>
      <c r="F47" s="19"/>
      <c r="G47" s="20">
        <f>SUM(calc!C46:F46)</f>
        <v>8263641.5999999996</v>
      </c>
      <c r="H47" s="20">
        <f>SUM(calc!G46:N46,calc!AA46)</f>
        <v>1770801.56</v>
      </c>
      <c r="I47" s="20">
        <f>SUM(calc!O46:Z46,calc!AB46:AC46)</f>
        <v>244467.25</v>
      </c>
      <c r="O47" s="17"/>
      <c r="P47" s="17"/>
      <c r="Q47" s="17"/>
    </row>
    <row r="48" spans="1:17" x14ac:dyDescent="0.25">
      <c r="A48" s="8">
        <f t="shared" si="0"/>
        <v>10</v>
      </c>
      <c r="B48" s="8">
        <f t="shared" si="1"/>
        <v>2022</v>
      </c>
      <c r="C48" s="18">
        <f>SUM('VALUES Res Customers'!D54:G54)</f>
        <v>430393</v>
      </c>
      <c r="D48" s="18">
        <f>SUM('VALUES Com Customers'!D54:K54,'VALUES Com Customers'!M54)</f>
        <v>51837</v>
      </c>
      <c r="E48" s="18">
        <f>SUM('VALUES Ind Customers'!D54:M54,'VALUES Ind Customers'!O54:R54)</f>
        <v>253</v>
      </c>
      <c r="F48" s="19"/>
      <c r="G48" s="20">
        <f>SUM(calc!C47:F47)</f>
        <v>8538997.120000001</v>
      </c>
      <c r="H48" s="20">
        <f>SUM(calc!G47:N47,calc!AA47)</f>
        <v>1770801.56</v>
      </c>
      <c r="I48" s="20">
        <f>SUM(calc!O47:Z47,calc!AB47:AC47)</f>
        <v>244467.25</v>
      </c>
      <c r="O48" s="17"/>
      <c r="P48" s="17"/>
      <c r="Q48" s="17"/>
    </row>
    <row r="49" spans="1:17" x14ac:dyDescent="0.25">
      <c r="A49" s="8">
        <f t="shared" si="0"/>
        <v>11</v>
      </c>
      <c r="B49" s="8">
        <f t="shared" si="1"/>
        <v>2022</v>
      </c>
      <c r="C49" s="18">
        <f>SUM('VALUES Res Customers'!D55:G55)</f>
        <v>430548</v>
      </c>
      <c r="D49" s="18">
        <f>SUM('VALUES Com Customers'!D55:K55,'VALUES Com Customers'!M55)</f>
        <v>51855</v>
      </c>
      <c r="E49" s="18">
        <f>SUM('VALUES Ind Customers'!D55:M55,'VALUES Ind Customers'!O55:R55)</f>
        <v>253</v>
      </c>
      <c r="F49" s="19"/>
      <c r="G49" s="20">
        <f>SUM(calc!C48:F48)</f>
        <v>8266521.5999999996</v>
      </c>
      <c r="H49" s="20">
        <f>SUM(calc!G48:N48,calc!AA48)</f>
        <v>1771321.0700000003</v>
      </c>
      <c r="I49" s="20">
        <f>SUM(calc!O48:Z48,calc!AB48:AC48)</f>
        <v>244467.25</v>
      </c>
      <c r="O49" s="17"/>
      <c r="P49" s="17"/>
      <c r="Q49" s="17"/>
    </row>
    <row r="50" spans="1:17" x14ac:dyDescent="0.25">
      <c r="A50" s="8">
        <f t="shared" si="0"/>
        <v>12</v>
      </c>
      <c r="B50" s="8">
        <f t="shared" si="1"/>
        <v>2022</v>
      </c>
      <c r="C50" s="18">
        <f>SUM('VALUES Res Customers'!D56:G56)</f>
        <v>430844</v>
      </c>
      <c r="D50" s="18">
        <f>SUM('VALUES Com Customers'!D56:K56,'VALUES Com Customers'!M56)</f>
        <v>51891</v>
      </c>
      <c r="E50" s="18">
        <f>SUM('VALUES Ind Customers'!D56:M56,'VALUES Ind Customers'!O56:R56)</f>
        <v>253</v>
      </c>
      <c r="F50" s="19"/>
      <c r="G50" s="20">
        <f>SUM(calc!C49:F49)</f>
        <v>8547944.9600000009</v>
      </c>
      <c r="H50" s="20">
        <f>SUM(calc!G49:N49,calc!AA49)</f>
        <v>1772316.75</v>
      </c>
      <c r="I50" s="20">
        <f>SUM(calc!O49:Z49,calc!AB49:AC49)</f>
        <v>244467.25</v>
      </c>
      <c r="O50" s="17"/>
      <c r="P50" s="17"/>
      <c r="Q50" s="17"/>
    </row>
    <row r="51" spans="1:17" x14ac:dyDescent="0.25">
      <c r="A51" s="8">
        <f t="shared" si="0"/>
        <v>1</v>
      </c>
      <c r="B51" s="8">
        <f t="shared" si="1"/>
        <v>2023</v>
      </c>
      <c r="C51" s="18">
        <f>SUM('VALUES Res Customers'!D57:G57)</f>
        <v>431378</v>
      </c>
      <c r="D51" s="18">
        <f>SUM('VALUES Com Customers'!D57:K57,'VALUES Com Customers'!M57)</f>
        <v>51955</v>
      </c>
      <c r="E51" s="18">
        <f>SUM('VALUES Ind Customers'!D57:M57,'VALUES Ind Customers'!O57:R57)</f>
        <v>254</v>
      </c>
      <c r="F51" s="19"/>
      <c r="G51" s="20">
        <f>SUM(calc!C50:F50)</f>
        <v>8558539.5200000014</v>
      </c>
      <c r="H51" s="20">
        <f>SUM(calc!G50:N50,calc!AA50)</f>
        <v>1774106.11</v>
      </c>
      <c r="I51" s="20">
        <f>SUM(calc!O50:Z50,calc!AB50:AC50)</f>
        <v>245467.25</v>
      </c>
    </row>
    <row r="52" spans="1:17" x14ac:dyDescent="0.25">
      <c r="A52" s="8">
        <f t="shared" si="0"/>
        <v>2</v>
      </c>
      <c r="B52" s="8">
        <f t="shared" si="1"/>
        <v>2023</v>
      </c>
      <c r="C52" s="18">
        <f>SUM('VALUES Res Customers'!D58:G58)</f>
        <v>431894</v>
      </c>
      <c r="D52" s="18">
        <f>SUM('VALUES Com Customers'!D58:K58,'VALUES Com Customers'!M58)</f>
        <v>52017</v>
      </c>
      <c r="E52" s="18">
        <f>SUM('VALUES Ind Customers'!D58:M58,'VALUES Ind Customers'!O58:R58)</f>
        <v>254</v>
      </c>
      <c r="F52" s="19"/>
      <c r="G52" s="20">
        <f>SUM(calc!C51:F51)</f>
        <v>7739540.4800000004</v>
      </c>
      <c r="H52" s="20">
        <f>SUM(calc!G51:N51,calc!AA51)</f>
        <v>1775844.9700000002</v>
      </c>
      <c r="I52" s="20">
        <f>SUM(calc!O51:Z51,calc!AB51:AC51)</f>
        <v>245467.25</v>
      </c>
    </row>
    <row r="53" spans="1:17" x14ac:dyDescent="0.25">
      <c r="A53" s="8">
        <f t="shared" si="0"/>
        <v>3</v>
      </c>
      <c r="B53" s="8">
        <f t="shared" si="1"/>
        <v>2023</v>
      </c>
      <c r="C53" s="18">
        <f>SUM('VALUES Res Customers'!D59:G59)</f>
        <v>432376</v>
      </c>
      <c r="D53" s="18">
        <f>SUM('VALUES Com Customers'!D59:K59,'VALUES Com Customers'!M59)</f>
        <v>52075</v>
      </c>
      <c r="E53" s="18">
        <f>SUM('VALUES Ind Customers'!D59:M59,'VALUES Ind Customers'!O59:R59)</f>
        <v>254</v>
      </c>
      <c r="F53" s="19"/>
      <c r="G53" s="20">
        <f>SUM(calc!C52:F52)</f>
        <v>8578339.8399999999</v>
      </c>
      <c r="H53" s="20">
        <f>SUM(calc!G52:N52,calc!AA52)</f>
        <v>1777482.83</v>
      </c>
      <c r="I53" s="20">
        <f>SUM(calc!O52:Z52,calc!AB52:AC52)</f>
        <v>245467.25</v>
      </c>
    </row>
    <row r="54" spans="1:17" x14ac:dyDescent="0.25">
      <c r="A54" s="8">
        <f t="shared" si="0"/>
        <v>4</v>
      </c>
      <c r="B54" s="8">
        <f t="shared" si="1"/>
        <v>2023</v>
      </c>
      <c r="C54" s="18">
        <f>SUM('VALUES Res Customers'!D60:G60)</f>
        <v>432764</v>
      </c>
      <c r="D54" s="18">
        <f>SUM('VALUES Com Customers'!D60:K60,'VALUES Com Customers'!M60)</f>
        <v>52122</v>
      </c>
      <c r="E54" s="18">
        <f>SUM('VALUES Ind Customers'!D60:M60,'VALUES Ind Customers'!O60:R60)</f>
        <v>254</v>
      </c>
      <c r="F54" s="19"/>
      <c r="G54" s="20">
        <f>SUM(calc!C53:F53)</f>
        <v>8309068.8000000007</v>
      </c>
      <c r="H54" s="20">
        <f>SUM(calc!G53:N53,calc!AA53)</f>
        <v>1778821.27</v>
      </c>
      <c r="I54" s="20">
        <f>SUM(calc!O53:Z53,calc!AB53:AC53)</f>
        <v>245467.25</v>
      </c>
    </row>
    <row r="55" spans="1:17" x14ac:dyDescent="0.25">
      <c r="A55" s="8">
        <f t="shared" si="0"/>
        <v>5</v>
      </c>
      <c r="B55" s="8">
        <f t="shared" si="1"/>
        <v>2023</v>
      </c>
      <c r="C55" s="18">
        <f>SUM('VALUES Res Customers'!D61:G61)</f>
        <v>433201</v>
      </c>
      <c r="D55" s="18">
        <f>SUM('VALUES Com Customers'!D61:K61,'VALUES Com Customers'!M61)</f>
        <v>52174</v>
      </c>
      <c r="E55" s="18">
        <f>SUM('VALUES Ind Customers'!D61:M61,'VALUES Ind Customers'!O61:R61)</f>
        <v>254</v>
      </c>
      <c r="F55" s="19"/>
      <c r="G55" s="20">
        <f>SUM(calc!C54:F54)</f>
        <v>8594707.8399999999</v>
      </c>
      <c r="H55" s="20">
        <f>SUM(calc!G54:N54,calc!AA54)</f>
        <v>1780285.9600000002</v>
      </c>
      <c r="I55" s="20">
        <f>SUM(calc!O54:Z54,calc!AB54:AC54)</f>
        <v>245467.25</v>
      </c>
    </row>
    <row r="56" spans="1:17" x14ac:dyDescent="0.25">
      <c r="A56" s="8">
        <f t="shared" si="0"/>
        <v>6</v>
      </c>
      <c r="B56" s="8">
        <f t="shared" si="1"/>
        <v>2023</v>
      </c>
      <c r="C56" s="18">
        <f>SUM('VALUES Res Customers'!D62:G62)</f>
        <v>433792</v>
      </c>
      <c r="D56" s="18">
        <f>SUM('VALUES Com Customers'!D62:K62,'VALUES Com Customers'!M62)</f>
        <v>52245</v>
      </c>
      <c r="E56" s="18">
        <f>SUM('VALUES Ind Customers'!D62:M62,'VALUES Ind Customers'!O62:R62)</f>
        <v>254</v>
      </c>
      <c r="F56" s="19"/>
      <c r="G56" s="20">
        <f>SUM(calc!C55:F55)</f>
        <v>8328806.4000000004</v>
      </c>
      <c r="H56" s="20">
        <f>SUM(calc!G55:N55,calc!AA55)</f>
        <v>1782295.4100000001</v>
      </c>
      <c r="I56" s="20">
        <f>SUM(calc!O55:Z55,calc!AB55:AC55)</f>
        <v>245467.25</v>
      </c>
    </row>
    <row r="57" spans="1:17" x14ac:dyDescent="0.25">
      <c r="A57" s="8">
        <f t="shared" si="0"/>
        <v>7</v>
      </c>
      <c r="B57" s="8">
        <f t="shared" si="1"/>
        <v>2023</v>
      </c>
      <c r="C57" s="18">
        <f>SUM('VALUES Res Customers'!D63:G63)</f>
        <v>434201</v>
      </c>
      <c r="D57" s="18">
        <f>SUM('VALUES Com Customers'!D63:K63,'VALUES Com Customers'!M63)</f>
        <v>52293</v>
      </c>
      <c r="E57" s="18">
        <f>SUM('VALUES Ind Customers'!D63:M63,'VALUES Ind Customers'!O63:R63)</f>
        <v>254</v>
      </c>
      <c r="F57" s="19"/>
      <c r="G57" s="20">
        <f>SUM(calc!C56:F56)</f>
        <v>8614547.8399999999</v>
      </c>
      <c r="H57" s="20">
        <f>SUM(calc!G56:N56,calc!AA56)</f>
        <v>1783659.1</v>
      </c>
      <c r="I57" s="20">
        <f>SUM(calc!O56:Z56,calc!AB56:AC56)</f>
        <v>245467.25</v>
      </c>
    </row>
    <row r="58" spans="1:17" x14ac:dyDescent="0.25">
      <c r="A58" s="8">
        <f t="shared" si="0"/>
        <v>8</v>
      </c>
      <c r="B58" s="8">
        <f t="shared" si="1"/>
        <v>2023</v>
      </c>
      <c r="C58" s="18">
        <f>SUM('VALUES Res Customers'!D64:G64)</f>
        <v>434445</v>
      </c>
      <c r="D58" s="18">
        <f>SUM('VALUES Com Customers'!D64:K64,'VALUES Com Customers'!M64)</f>
        <v>52322</v>
      </c>
      <c r="E58" s="18">
        <f>SUM('VALUES Ind Customers'!D64:M64,'VALUES Ind Customers'!O64:R64)</f>
        <v>254</v>
      </c>
      <c r="F58" s="19"/>
      <c r="G58" s="20">
        <f>SUM(calc!C57:F57)</f>
        <v>8619388.8000000007</v>
      </c>
      <c r="H58" s="20">
        <f>SUM(calc!G57:N57,calc!AA57)</f>
        <v>1784478.0300000003</v>
      </c>
      <c r="I58" s="20">
        <f>SUM(calc!O57:Z57,calc!AB57:AC57)</f>
        <v>245467.25</v>
      </c>
    </row>
    <row r="59" spans="1:17" x14ac:dyDescent="0.25">
      <c r="A59" s="8">
        <f t="shared" si="0"/>
        <v>9</v>
      </c>
      <c r="B59" s="8">
        <f t="shared" si="1"/>
        <v>2023</v>
      </c>
      <c r="C59" s="18">
        <f>SUM('VALUES Res Customers'!D65:G65)</f>
        <v>434439</v>
      </c>
      <c r="D59" s="18">
        <f>SUM('VALUES Com Customers'!D65:K65,'VALUES Com Customers'!M65)</f>
        <v>52322</v>
      </c>
      <c r="E59" s="18">
        <f>SUM('VALUES Ind Customers'!D65:M65,'VALUES Ind Customers'!O65:R65)</f>
        <v>254</v>
      </c>
      <c r="F59" s="19"/>
      <c r="G59" s="20">
        <f>SUM(calc!C58:F58)</f>
        <v>8341228.8000000007</v>
      </c>
      <c r="H59" s="20">
        <f>SUM(calc!G58:N58,calc!AA58)</f>
        <v>1784478.0300000003</v>
      </c>
      <c r="I59" s="20">
        <f>SUM(calc!O58:Z58,calc!AB58:AC58)</f>
        <v>245467.25</v>
      </c>
    </row>
    <row r="60" spans="1:17" x14ac:dyDescent="0.25">
      <c r="A60" s="8">
        <f t="shared" si="0"/>
        <v>10</v>
      </c>
      <c r="B60" s="8">
        <f t="shared" si="1"/>
        <v>2023</v>
      </c>
      <c r="C60" s="18">
        <f>SUM('VALUES Res Customers'!D66:G66)</f>
        <v>434435</v>
      </c>
      <c r="D60" s="18">
        <f>SUM('VALUES Com Customers'!D66:K66,'VALUES Com Customers'!M66)</f>
        <v>52322</v>
      </c>
      <c r="E60" s="18">
        <f>SUM('VALUES Ind Customers'!D66:M66,'VALUES Ind Customers'!O66:R66)</f>
        <v>254</v>
      </c>
      <c r="F60" s="19"/>
      <c r="G60" s="20">
        <f>SUM(calc!C59:F59)</f>
        <v>8619190.4000000004</v>
      </c>
      <c r="H60" s="20">
        <f>SUM(calc!G59:N59,calc!AA59)</f>
        <v>1784478.0300000003</v>
      </c>
      <c r="I60" s="20">
        <f>SUM(calc!O59:Z59,calc!AB59:AC59)</f>
        <v>245467.25</v>
      </c>
    </row>
    <row r="61" spans="1:17" x14ac:dyDescent="0.25">
      <c r="A61" s="8">
        <f t="shared" si="0"/>
        <v>11</v>
      </c>
      <c r="B61" s="8">
        <f t="shared" si="1"/>
        <v>2023</v>
      </c>
      <c r="C61" s="18">
        <f>SUM('VALUES Res Customers'!D67:G67)</f>
        <v>434564</v>
      </c>
      <c r="D61" s="18">
        <f>SUM('VALUES Com Customers'!D67:K67,'VALUES Com Customers'!M67)</f>
        <v>52337</v>
      </c>
      <c r="E61" s="18">
        <f>SUM('VALUES Ind Customers'!D67:M67,'VALUES Ind Customers'!O67:R67)</f>
        <v>254</v>
      </c>
      <c r="F61" s="19"/>
      <c r="G61" s="20">
        <f>SUM(calc!C60:F60)</f>
        <v>8343628.8000000007</v>
      </c>
      <c r="H61" s="20">
        <f>SUM(calc!G60:N60,calc!AA60)</f>
        <v>1784921.79</v>
      </c>
      <c r="I61" s="20">
        <f>SUM(calc!O60:Z60,calc!AB60:AC60)</f>
        <v>245467.25</v>
      </c>
    </row>
    <row r="62" spans="1:17" x14ac:dyDescent="0.25">
      <c r="A62" s="8">
        <f t="shared" si="0"/>
        <v>12</v>
      </c>
      <c r="B62" s="8">
        <f t="shared" si="1"/>
        <v>2023</v>
      </c>
      <c r="C62" s="18">
        <f>SUM('VALUES Res Customers'!D68:G68)</f>
        <v>434808</v>
      </c>
      <c r="D62" s="18">
        <f>SUM('VALUES Com Customers'!D68:K68,'VALUES Com Customers'!M68)</f>
        <v>52366</v>
      </c>
      <c r="E62" s="18">
        <f>SUM('VALUES Ind Customers'!D68:M68,'VALUES Ind Customers'!O68:R68)</f>
        <v>254</v>
      </c>
      <c r="F62" s="19"/>
      <c r="G62" s="20">
        <f>SUM(calc!C61:F61)</f>
        <v>8626590.7200000007</v>
      </c>
      <c r="H62" s="20">
        <f>SUM(calc!G61:N61,calc!AA61)</f>
        <v>1785740.7200000002</v>
      </c>
      <c r="I62" s="20">
        <f>SUM(calc!O61:Z61,calc!AB61:AC61)</f>
        <v>245467.25</v>
      </c>
    </row>
    <row r="63" spans="1:17" x14ac:dyDescent="0.25">
      <c r="A63" s="8">
        <f t="shared" si="0"/>
        <v>1</v>
      </c>
      <c r="B63" s="8">
        <f t="shared" si="1"/>
        <v>2024</v>
      </c>
      <c r="C63" s="18">
        <f>SUM('VALUES Res Customers'!D69:G69)</f>
        <v>435236</v>
      </c>
      <c r="D63" s="18">
        <f>SUM('VALUES Com Customers'!D69:K69,'VALUES Com Customers'!M69)</f>
        <v>52419</v>
      </c>
      <c r="E63" s="18">
        <f>SUM('VALUES Ind Customers'!D69:M69,'VALUES Ind Customers'!O69:R69)</f>
        <v>254</v>
      </c>
      <c r="F63" s="19"/>
      <c r="G63" s="20">
        <f>SUM(calc!C62:F62)</f>
        <v>8635082.2400000002</v>
      </c>
      <c r="H63" s="20">
        <f>SUM(calc!G62:N62,calc!AA62)</f>
        <v>1787230.6600000001</v>
      </c>
      <c r="I63" s="20">
        <f>SUM(calc!O62:Z62,calc!AB62:AC62)</f>
        <v>245467.25</v>
      </c>
    </row>
    <row r="64" spans="1:17" x14ac:dyDescent="0.25">
      <c r="A64" s="8">
        <f t="shared" si="0"/>
        <v>2</v>
      </c>
      <c r="B64" s="8">
        <f t="shared" si="1"/>
        <v>2024</v>
      </c>
      <c r="C64" s="18">
        <f>SUM('VALUES Res Customers'!D70:G70)</f>
        <v>435650</v>
      </c>
      <c r="D64" s="18">
        <f>SUM('VALUES Com Customers'!D70:K70,'VALUES Com Customers'!M70)</f>
        <v>52469</v>
      </c>
      <c r="E64" s="18">
        <f>SUM('VALUES Ind Customers'!D70:M70,'VALUES Ind Customers'!O70:R70)</f>
        <v>254</v>
      </c>
      <c r="F64" s="19"/>
      <c r="G64" s="20">
        <f>SUM(calc!C63:F63)</f>
        <v>8085664</v>
      </c>
      <c r="H64" s="20">
        <f>SUM(calc!G63:N63,calc!AA63)</f>
        <v>1788644.85</v>
      </c>
      <c r="I64" s="20">
        <f>SUM(calc!O63:Z63,calc!AB63:AC63)</f>
        <v>245467.25</v>
      </c>
    </row>
    <row r="65" spans="1:9" x14ac:dyDescent="0.25">
      <c r="A65" s="8">
        <f t="shared" si="0"/>
        <v>3</v>
      </c>
      <c r="B65" s="8">
        <f t="shared" si="1"/>
        <v>2024</v>
      </c>
      <c r="C65" s="18">
        <f>SUM('VALUES Res Customers'!D71:G71)</f>
        <v>436036</v>
      </c>
      <c r="D65" s="18">
        <f>SUM('VALUES Com Customers'!D71:K71,'VALUES Com Customers'!M71)</f>
        <v>52516</v>
      </c>
      <c r="E65" s="18">
        <f>SUM('VALUES Ind Customers'!D71:M71,'VALUES Ind Customers'!O71:R71)</f>
        <v>254</v>
      </c>
      <c r="F65" s="19"/>
      <c r="G65" s="20">
        <f>SUM(calc!C64:F64)</f>
        <v>8650954.2400000002</v>
      </c>
      <c r="H65" s="20">
        <f>SUM(calc!G64:N64,calc!AA64)</f>
        <v>1789983.29</v>
      </c>
      <c r="I65" s="20">
        <f>SUM(calc!O64:Z64,calc!AB64:AC64)</f>
        <v>245467.25</v>
      </c>
    </row>
    <row r="66" spans="1:9" x14ac:dyDescent="0.25">
      <c r="A66" s="8">
        <f t="shared" si="0"/>
        <v>4</v>
      </c>
      <c r="B66" s="8">
        <f t="shared" si="1"/>
        <v>2024</v>
      </c>
      <c r="C66" s="18">
        <f>SUM('VALUES Res Customers'!D72:G72)</f>
        <v>436347</v>
      </c>
      <c r="D66" s="18">
        <f>SUM('VALUES Com Customers'!D72:K72,'VALUES Com Customers'!M72)</f>
        <v>52555</v>
      </c>
      <c r="E66" s="18">
        <f>SUM('VALUES Ind Customers'!D72:M72,'VALUES Ind Customers'!O72:R72)</f>
        <v>254</v>
      </c>
      <c r="F66" s="19"/>
      <c r="G66" s="20">
        <f>SUM(calc!C65:F65)</f>
        <v>8377862.4000000004</v>
      </c>
      <c r="H66" s="20">
        <f>SUM(calc!G65:N65,calc!AA65)</f>
        <v>1791054.7200000002</v>
      </c>
      <c r="I66" s="20">
        <f>SUM(calc!O65:Z65,calc!AB65:AC65)</f>
        <v>245467.25</v>
      </c>
    </row>
    <row r="67" spans="1:9" x14ac:dyDescent="0.25">
      <c r="A67" s="8">
        <f t="shared" si="0"/>
        <v>5</v>
      </c>
      <c r="B67" s="8">
        <f t="shared" si="1"/>
        <v>2024</v>
      </c>
      <c r="C67" s="18">
        <f>SUM('VALUES Res Customers'!D73:G73)</f>
        <v>436698</v>
      </c>
      <c r="D67" s="18">
        <f>SUM('VALUES Com Customers'!D73:K73,'VALUES Com Customers'!M73)</f>
        <v>52598</v>
      </c>
      <c r="E67" s="18">
        <f>SUM('VALUES Ind Customers'!D73:M73,'VALUES Ind Customers'!O73:R73)</f>
        <v>254</v>
      </c>
      <c r="F67" s="19"/>
      <c r="G67" s="20">
        <f>SUM(calc!C66:F66)</f>
        <v>8664088.3200000003</v>
      </c>
      <c r="H67" s="20">
        <f>SUM(calc!G66:N66,calc!AA66)</f>
        <v>1792292.1600000001</v>
      </c>
      <c r="I67" s="20">
        <f>SUM(calc!O66:Z66,calc!AB66:AC66)</f>
        <v>245467.25</v>
      </c>
    </row>
    <row r="68" spans="1:9" x14ac:dyDescent="0.25">
      <c r="A68" s="8">
        <f t="shared" si="0"/>
        <v>6</v>
      </c>
      <c r="B68" s="8">
        <f t="shared" si="1"/>
        <v>2024</v>
      </c>
      <c r="C68" s="18">
        <f>SUM('VALUES Res Customers'!D74:G74)</f>
        <v>437172</v>
      </c>
      <c r="D68" s="18">
        <f>SUM('VALUES Com Customers'!D74:K74,'VALUES Com Customers'!M74)</f>
        <v>52655</v>
      </c>
      <c r="E68" s="18">
        <f>SUM('VALUES Ind Customers'!D74:M74,'VALUES Ind Customers'!O74:R74)</f>
        <v>254</v>
      </c>
      <c r="F68" s="19"/>
      <c r="G68" s="20">
        <f>SUM(calc!C67:F67)</f>
        <v>8393702.4000000004</v>
      </c>
      <c r="H68" s="20">
        <f>SUM(calc!G67:N67,calc!AA67)</f>
        <v>1793883.1</v>
      </c>
      <c r="I68" s="20">
        <f>SUM(calc!O67:Z67,calc!AB67:AC67)</f>
        <v>245467.25</v>
      </c>
    </row>
    <row r="69" spans="1:9" x14ac:dyDescent="0.25">
      <c r="A69" s="8">
        <f t="shared" ref="A69:A104" si="2">IF(A68=12,1,A68+1)</f>
        <v>7</v>
      </c>
      <c r="B69" s="8">
        <f t="shared" ref="B69:B104" si="3">IF(A69=1,B68+1,B68)</f>
        <v>2024</v>
      </c>
      <c r="C69" s="18">
        <f>SUM('VALUES Res Customers'!D75:G75)</f>
        <v>437500</v>
      </c>
      <c r="D69" s="18">
        <f>SUM('VALUES Com Customers'!D75:K75,'VALUES Com Customers'!M75)</f>
        <v>52694</v>
      </c>
      <c r="E69" s="18">
        <f>SUM('VALUES Ind Customers'!D75:M75,'VALUES Ind Customers'!O75:R75)</f>
        <v>254</v>
      </c>
      <c r="F69" s="19"/>
      <c r="G69" s="20">
        <f>SUM(calc!C68:F68)</f>
        <v>8680000</v>
      </c>
      <c r="H69" s="20">
        <f>SUM(calc!G68:N68,calc!AA68)</f>
        <v>1794954.5300000003</v>
      </c>
      <c r="I69" s="20">
        <f>SUM(calc!O68:Z68,calc!AB68:AC68)</f>
        <v>245467.25</v>
      </c>
    </row>
    <row r="70" spans="1:9" x14ac:dyDescent="0.25">
      <c r="A70" s="8">
        <f t="shared" si="2"/>
        <v>8</v>
      </c>
      <c r="B70" s="8">
        <f t="shared" si="3"/>
        <v>2024</v>
      </c>
      <c r="C70" s="18">
        <f>SUM('VALUES Res Customers'!D76:G76)</f>
        <v>437695</v>
      </c>
      <c r="D70" s="18">
        <f>SUM('VALUES Com Customers'!D76:K76,'VALUES Com Customers'!M76)</f>
        <v>52718</v>
      </c>
      <c r="E70" s="18">
        <f>SUM('VALUES Ind Customers'!D76:M76,'VALUES Ind Customers'!O76:R76)</f>
        <v>254</v>
      </c>
      <c r="F70" s="19"/>
      <c r="G70" s="20">
        <f>SUM(calc!C69:F69)</f>
        <v>8683868.8000000007</v>
      </c>
      <c r="H70" s="20">
        <f>SUM(calc!G69:N69,calc!AA69)</f>
        <v>1795625.54</v>
      </c>
      <c r="I70" s="20">
        <f>SUM(calc!O69:Z69,calc!AB69:AC69)</f>
        <v>245467.25</v>
      </c>
    </row>
    <row r="71" spans="1:9" x14ac:dyDescent="0.25">
      <c r="A71" s="8">
        <f t="shared" si="2"/>
        <v>9</v>
      </c>
      <c r="B71" s="8">
        <f t="shared" si="3"/>
        <v>2024</v>
      </c>
      <c r="C71" s="18">
        <f>SUM('VALUES Res Customers'!D77:G77)</f>
        <v>437690</v>
      </c>
      <c r="D71" s="18">
        <f>SUM('VALUES Com Customers'!D77:K77,'VALUES Com Customers'!M77)</f>
        <v>52718</v>
      </c>
      <c r="E71" s="18">
        <f>SUM('VALUES Ind Customers'!D77:M77,'VALUES Ind Customers'!O77:R77)</f>
        <v>254</v>
      </c>
      <c r="F71" s="19"/>
      <c r="G71" s="20">
        <f>SUM(calc!C70:F70)</f>
        <v>8403648</v>
      </c>
      <c r="H71" s="20">
        <f>SUM(calc!G70:N70,calc!AA70)</f>
        <v>1795625.54</v>
      </c>
      <c r="I71" s="20">
        <f>SUM(calc!O70:Z70,calc!AB70:AC70)</f>
        <v>245467.25</v>
      </c>
    </row>
    <row r="72" spans="1:9" x14ac:dyDescent="0.25">
      <c r="A72" s="8">
        <f t="shared" si="2"/>
        <v>10</v>
      </c>
      <c r="B72" s="8">
        <f t="shared" si="3"/>
        <v>2024</v>
      </c>
      <c r="C72" s="18">
        <f>SUM('VALUES Res Customers'!D78:G78)</f>
        <v>437686</v>
      </c>
      <c r="D72" s="18">
        <f>SUM('VALUES Com Customers'!D78:K78,'VALUES Com Customers'!M78)</f>
        <v>52718</v>
      </c>
      <c r="E72" s="18">
        <f>SUM('VALUES Ind Customers'!D78:M78,'VALUES Ind Customers'!O78:R78)</f>
        <v>254</v>
      </c>
      <c r="F72" s="19"/>
      <c r="G72" s="20">
        <f>SUM(calc!C71:F71)</f>
        <v>8683690.2400000002</v>
      </c>
      <c r="H72" s="20">
        <f>SUM(calc!G71:N71,calc!AA71)</f>
        <v>1795625.54</v>
      </c>
      <c r="I72" s="20">
        <f>SUM(calc!O71:Z71,calc!AB71:AC71)</f>
        <v>245467.25</v>
      </c>
    </row>
    <row r="73" spans="1:9" x14ac:dyDescent="0.25">
      <c r="A73" s="8">
        <f t="shared" si="2"/>
        <v>11</v>
      </c>
      <c r="B73" s="8">
        <f t="shared" si="3"/>
        <v>2024</v>
      </c>
      <c r="C73" s="18">
        <f>SUM('VALUES Res Customers'!D79:G79)</f>
        <v>437790</v>
      </c>
      <c r="D73" s="18">
        <f>SUM('VALUES Com Customers'!D79:K79,'VALUES Com Customers'!M79)</f>
        <v>52732</v>
      </c>
      <c r="E73" s="18">
        <f>SUM('VALUES Ind Customers'!D79:M79,'VALUES Ind Customers'!O79:R79)</f>
        <v>254</v>
      </c>
      <c r="F73" s="19"/>
      <c r="G73" s="20">
        <f>SUM(calc!C72:F72)</f>
        <v>8405568</v>
      </c>
      <c r="H73" s="20">
        <f>SUM(calc!G72:N72,calc!AA72)</f>
        <v>1796044.0500000003</v>
      </c>
      <c r="I73" s="20">
        <f>SUM(calc!O72:Z72,calc!AB72:AC72)</f>
        <v>245467.25</v>
      </c>
    </row>
    <row r="74" spans="1:9" x14ac:dyDescent="0.25">
      <c r="A74" s="8">
        <f t="shared" si="2"/>
        <v>12</v>
      </c>
      <c r="B74" s="8">
        <f t="shared" si="3"/>
        <v>2024</v>
      </c>
      <c r="C74" s="18">
        <f>SUM('VALUES Res Customers'!D80:G80)</f>
        <v>437986</v>
      </c>
      <c r="D74" s="18">
        <f>SUM('VALUES Com Customers'!D80:K80,'VALUES Com Customers'!M80)</f>
        <v>52757</v>
      </c>
      <c r="E74" s="18">
        <f>SUM('VALUES Ind Customers'!D80:M80,'VALUES Ind Customers'!O80:R80)</f>
        <v>254</v>
      </c>
      <c r="F74" s="19"/>
      <c r="G74" s="20">
        <f>SUM(calc!C73:F73)</f>
        <v>8689642.2400000002</v>
      </c>
      <c r="H74" s="20">
        <f>SUM(calc!G73:N73,calc!AA73)</f>
        <v>1796740.31</v>
      </c>
      <c r="I74" s="20">
        <f>SUM(calc!O73:Z73,calc!AB73:AC73)</f>
        <v>245467.25</v>
      </c>
    </row>
    <row r="75" spans="1:9" x14ac:dyDescent="0.25">
      <c r="A75" s="8">
        <f t="shared" si="2"/>
        <v>1</v>
      </c>
      <c r="B75" s="8">
        <f t="shared" si="3"/>
        <v>2025</v>
      </c>
      <c r="C75" s="18">
        <f>SUM('VALUES Res Customers'!D81:G81)</f>
        <v>438393</v>
      </c>
      <c r="D75" s="18">
        <f>SUM('VALUES Com Customers'!D81:K81,'VALUES Com Customers'!M81)</f>
        <v>52807</v>
      </c>
      <c r="E75" s="18">
        <f>SUM('VALUES Ind Customers'!D81:M81,'VALUES Ind Customers'!O81:R81)</f>
        <v>254</v>
      </c>
      <c r="F75" s="19"/>
      <c r="G75" s="20">
        <f>SUM(calc!C74:F74)</f>
        <v>8697717.1199999992</v>
      </c>
      <c r="H75" s="20">
        <f>SUM(calc!G74:N74,calc!AA74)</f>
        <v>1798154.5</v>
      </c>
      <c r="I75" s="20">
        <f>SUM(calc!O74:Z74,calc!AB74:AC74)</f>
        <v>245467.25</v>
      </c>
    </row>
    <row r="76" spans="1:9" x14ac:dyDescent="0.25">
      <c r="A76" s="8">
        <f t="shared" si="2"/>
        <v>2</v>
      </c>
      <c r="B76" s="8">
        <f t="shared" si="3"/>
        <v>2025</v>
      </c>
      <c r="C76" s="18">
        <f>SUM('VALUES Res Customers'!D82:G82)</f>
        <v>438786</v>
      </c>
      <c r="D76" s="18">
        <f>SUM('VALUES Com Customers'!D82:K82,'VALUES Com Customers'!M82)</f>
        <v>52854</v>
      </c>
      <c r="E76" s="18">
        <f>SUM('VALUES Ind Customers'!D82:M82,'VALUES Ind Customers'!O82:R82)</f>
        <v>254</v>
      </c>
      <c r="F76" s="19"/>
      <c r="G76" s="20">
        <f>SUM(calc!C75:F75)</f>
        <v>7863045.1200000001</v>
      </c>
      <c r="H76" s="20">
        <f>SUM(calc!G75:N75,calc!AA75)</f>
        <v>1799492.9400000002</v>
      </c>
      <c r="I76" s="20">
        <f>SUM(calc!O75:Z75,calc!AB75:AC75)</f>
        <v>245467.25</v>
      </c>
    </row>
    <row r="77" spans="1:9" x14ac:dyDescent="0.25">
      <c r="A77" s="8">
        <f t="shared" si="2"/>
        <v>3</v>
      </c>
      <c r="B77" s="8">
        <f t="shared" si="3"/>
        <v>2025</v>
      </c>
      <c r="C77" s="18">
        <f>SUM('VALUES Res Customers'!D83:G83)</f>
        <v>439153</v>
      </c>
      <c r="D77" s="18">
        <f>SUM('VALUES Com Customers'!D83:K83,'VALUES Com Customers'!M83)</f>
        <v>52899</v>
      </c>
      <c r="E77" s="18">
        <f>SUM('VALUES Ind Customers'!D83:M83,'VALUES Ind Customers'!O83:R83)</f>
        <v>254</v>
      </c>
      <c r="F77" s="19"/>
      <c r="G77" s="20">
        <f>SUM(calc!C76:F76)</f>
        <v>8712795.5199999996</v>
      </c>
      <c r="H77" s="20">
        <f>SUM(calc!G76:N76,calc!AA76)</f>
        <v>1800780.8800000001</v>
      </c>
      <c r="I77" s="20">
        <f>SUM(calc!O76:Z76,calc!AB76:AC76)</f>
        <v>245467.25</v>
      </c>
    </row>
    <row r="78" spans="1:9" x14ac:dyDescent="0.25">
      <c r="A78" s="8">
        <f t="shared" si="2"/>
        <v>4</v>
      </c>
      <c r="B78" s="8">
        <f t="shared" si="3"/>
        <v>2025</v>
      </c>
      <c r="C78" s="18">
        <f>SUM('VALUES Res Customers'!D84:G84)</f>
        <v>439448</v>
      </c>
      <c r="D78" s="18">
        <f>SUM('VALUES Com Customers'!D84:K84,'VALUES Com Customers'!M84)</f>
        <v>52935</v>
      </c>
      <c r="E78" s="18">
        <f>SUM('VALUES Ind Customers'!D84:M84,'VALUES Ind Customers'!O84:R84)</f>
        <v>254</v>
      </c>
      <c r="F78" s="19"/>
      <c r="G78" s="20">
        <f>SUM(calc!C77:F77)</f>
        <v>8437401.6000000015</v>
      </c>
      <c r="H78" s="20">
        <f>SUM(calc!G77:N77,calc!AA77)</f>
        <v>1801776.56</v>
      </c>
      <c r="I78" s="20">
        <f>SUM(calc!O77:Z77,calc!AB77:AC77)</f>
        <v>245467.25</v>
      </c>
    </row>
    <row r="79" spans="1:9" x14ac:dyDescent="0.25">
      <c r="A79" s="8">
        <f t="shared" si="2"/>
        <v>5</v>
      </c>
      <c r="B79" s="8">
        <f t="shared" si="3"/>
        <v>2025</v>
      </c>
      <c r="C79" s="18">
        <f>SUM('VALUES Res Customers'!D85:G85)</f>
        <v>439780</v>
      </c>
      <c r="D79" s="18">
        <f>SUM('VALUES Com Customers'!D85:K85,'VALUES Com Customers'!M85)</f>
        <v>52975</v>
      </c>
      <c r="E79" s="18">
        <f>SUM('VALUES Ind Customers'!D85:M85,'VALUES Ind Customers'!O85:R85)</f>
        <v>254</v>
      </c>
      <c r="F79" s="19"/>
      <c r="G79" s="20">
        <f>SUM(calc!C78:F78)</f>
        <v>8725235.2000000011</v>
      </c>
      <c r="H79" s="20">
        <f>SUM(calc!G78:N78,calc!AA78)</f>
        <v>1802873.2400000002</v>
      </c>
      <c r="I79" s="20">
        <f>SUM(calc!O78:Z78,calc!AB78:AC78)</f>
        <v>245467.25</v>
      </c>
    </row>
    <row r="80" spans="1:9" x14ac:dyDescent="0.25">
      <c r="A80" s="8">
        <f t="shared" si="2"/>
        <v>6</v>
      </c>
      <c r="B80" s="8">
        <f t="shared" si="3"/>
        <v>2025</v>
      </c>
      <c r="C80" s="18">
        <f>SUM('VALUES Res Customers'!D86:G86)</f>
        <v>440230</v>
      </c>
      <c r="D80" s="18">
        <f>SUM('VALUES Com Customers'!D86:K86,'VALUES Com Customers'!M86)</f>
        <v>53029</v>
      </c>
      <c r="E80" s="18">
        <f>SUM('VALUES Ind Customers'!D86:M86,'VALUES Ind Customers'!O86:R86)</f>
        <v>254</v>
      </c>
      <c r="F80" s="19"/>
      <c r="G80" s="20">
        <f>SUM(calc!C79:F79)</f>
        <v>8452416</v>
      </c>
      <c r="H80" s="20">
        <f>SUM(calc!G79:N79,calc!AA79)</f>
        <v>1804388.4300000002</v>
      </c>
      <c r="I80" s="20">
        <f>SUM(calc!O79:Z79,calc!AB79:AC79)</f>
        <v>245467.25</v>
      </c>
    </row>
    <row r="81" spans="1:9" x14ac:dyDescent="0.25">
      <c r="A81" s="8">
        <f t="shared" si="2"/>
        <v>7</v>
      </c>
      <c r="B81" s="8">
        <f t="shared" si="3"/>
        <v>2025</v>
      </c>
      <c r="C81" s="18">
        <f>SUM('VALUES Res Customers'!D87:G87)</f>
        <v>440542</v>
      </c>
      <c r="D81" s="18">
        <f>SUM('VALUES Com Customers'!D87:K87,'VALUES Com Customers'!M87)</f>
        <v>53068</v>
      </c>
      <c r="E81" s="18">
        <f>SUM('VALUES Ind Customers'!D87:M87,'VALUES Ind Customers'!O87:R87)</f>
        <v>254</v>
      </c>
      <c r="F81" s="19"/>
      <c r="G81" s="20">
        <f>SUM(calc!C80:F80)</f>
        <v>8740353.2799999993</v>
      </c>
      <c r="H81" s="20">
        <f>SUM(calc!G80:N80,calc!AA80)</f>
        <v>1805459.86</v>
      </c>
      <c r="I81" s="20">
        <f>SUM(calc!O80:Z80,calc!AB80:AC80)</f>
        <v>245467.25</v>
      </c>
    </row>
    <row r="82" spans="1:9" x14ac:dyDescent="0.25">
      <c r="A82" s="8">
        <f t="shared" si="2"/>
        <v>8</v>
      </c>
      <c r="B82" s="8">
        <f t="shared" si="3"/>
        <v>2025</v>
      </c>
      <c r="C82" s="18">
        <f>SUM('VALUES Res Customers'!D88:G88)</f>
        <v>440727</v>
      </c>
      <c r="D82" s="18">
        <f>SUM('VALUES Com Customers'!D88:K88,'VALUES Com Customers'!M88)</f>
        <v>53090</v>
      </c>
      <c r="E82" s="18">
        <f>SUM('VALUES Ind Customers'!D88:M88,'VALUES Ind Customers'!O88:R88)</f>
        <v>254</v>
      </c>
      <c r="F82" s="19"/>
      <c r="G82" s="20">
        <f>SUM(calc!C81:F81)</f>
        <v>8744023.6799999997</v>
      </c>
      <c r="H82" s="20">
        <f>SUM(calc!G81:N81,calc!AA81)</f>
        <v>1806080.37</v>
      </c>
      <c r="I82" s="20">
        <f>SUM(calc!O81:Z81,calc!AB81:AC81)</f>
        <v>245467.25</v>
      </c>
    </row>
    <row r="83" spans="1:9" x14ac:dyDescent="0.25">
      <c r="A83" s="8">
        <f t="shared" si="2"/>
        <v>9</v>
      </c>
      <c r="B83" s="8">
        <f t="shared" si="3"/>
        <v>2025</v>
      </c>
      <c r="C83" s="18">
        <f>SUM('VALUES Res Customers'!D89:G89)</f>
        <v>440723</v>
      </c>
      <c r="D83" s="18">
        <f>SUM('VALUES Com Customers'!D89:K89,'VALUES Com Customers'!M89)</f>
        <v>53090</v>
      </c>
      <c r="E83" s="18">
        <f>SUM('VALUES Ind Customers'!D89:M89,'VALUES Ind Customers'!O89:R89)</f>
        <v>254</v>
      </c>
      <c r="F83" s="19"/>
      <c r="G83" s="20">
        <f>SUM(calc!C82:F82)</f>
        <v>8461881.5999999996</v>
      </c>
      <c r="H83" s="20">
        <f>SUM(calc!G82:N82,calc!AA82)</f>
        <v>1806080.37</v>
      </c>
      <c r="I83" s="20">
        <f>SUM(calc!O82:Z82,calc!AB82:AC82)</f>
        <v>245467.25</v>
      </c>
    </row>
    <row r="84" spans="1:9" x14ac:dyDescent="0.25">
      <c r="A84" s="8">
        <f t="shared" si="2"/>
        <v>10</v>
      </c>
      <c r="B84" s="8">
        <f t="shared" si="3"/>
        <v>2025</v>
      </c>
      <c r="C84" s="18">
        <f>SUM('VALUES Res Customers'!D90:G90)</f>
        <v>440719</v>
      </c>
      <c r="D84" s="18">
        <f>SUM('VALUES Com Customers'!D90:K90,'VALUES Com Customers'!M90)</f>
        <v>53090</v>
      </c>
      <c r="E84" s="18">
        <f>SUM('VALUES Ind Customers'!D90:M90,'VALUES Ind Customers'!O90:R90)</f>
        <v>254</v>
      </c>
      <c r="F84" s="19"/>
      <c r="G84" s="20">
        <f>SUM(calc!C83:F83)</f>
        <v>8743864.9600000009</v>
      </c>
      <c r="H84" s="20">
        <f>SUM(calc!G83:N83,calc!AA83)</f>
        <v>1806080.37</v>
      </c>
      <c r="I84" s="20">
        <f>SUM(calc!O83:Z83,calc!AB83:AC83)</f>
        <v>245467.25</v>
      </c>
    </row>
    <row r="85" spans="1:9" x14ac:dyDescent="0.25">
      <c r="A85" s="8">
        <f t="shared" si="2"/>
        <v>11</v>
      </c>
      <c r="B85" s="8">
        <f t="shared" si="3"/>
        <v>2025</v>
      </c>
      <c r="C85" s="18">
        <f>SUM('VALUES Res Customers'!D91:G91)</f>
        <v>440818</v>
      </c>
      <c r="D85" s="18">
        <f>SUM('VALUES Com Customers'!D91:K91,'VALUES Com Customers'!M91)</f>
        <v>53101</v>
      </c>
      <c r="E85" s="18">
        <f>SUM('VALUES Ind Customers'!D91:M91,'VALUES Ind Customers'!O91:R91)</f>
        <v>254</v>
      </c>
      <c r="F85" s="19"/>
      <c r="G85" s="20">
        <f>SUM(calc!C84:F84)</f>
        <v>8463705.6000000015</v>
      </c>
      <c r="H85" s="20">
        <f>SUM(calc!G84:N84,calc!AA84)</f>
        <v>1806379.79</v>
      </c>
      <c r="I85" s="20">
        <f>SUM(calc!O84:Z84,calc!AB84:AC84)</f>
        <v>245467.25</v>
      </c>
    </row>
    <row r="86" spans="1:9" x14ac:dyDescent="0.25">
      <c r="A86" s="8">
        <f t="shared" si="2"/>
        <v>12</v>
      </c>
      <c r="B86" s="8">
        <f t="shared" si="3"/>
        <v>2025</v>
      </c>
      <c r="C86" s="18">
        <f>SUM('VALUES Res Customers'!D92:G92)</f>
        <v>441005</v>
      </c>
      <c r="D86" s="18">
        <f>SUM('VALUES Com Customers'!D92:K92,'VALUES Com Customers'!M92)</f>
        <v>53123</v>
      </c>
      <c r="E86" s="18">
        <f>SUM('VALUES Ind Customers'!D92:M92,'VALUES Ind Customers'!O92:R92)</f>
        <v>254</v>
      </c>
      <c r="F86" s="19"/>
      <c r="G86" s="20">
        <f>SUM(calc!C85:F85)</f>
        <v>8749539.2000000011</v>
      </c>
      <c r="H86" s="20">
        <f>SUM(calc!G85:N85,calc!AA85)</f>
        <v>1807000.3000000003</v>
      </c>
      <c r="I86" s="20">
        <f>SUM(calc!O85:Z85,calc!AB85:AC85)</f>
        <v>245467.25</v>
      </c>
    </row>
    <row r="87" spans="1:9" x14ac:dyDescent="0.25">
      <c r="A87" s="8">
        <f t="shared" si="2"/>
        <v>1</v>
      </c>
      <c r="B87" s="8">
        <f t="shared" si="3"/>
        <v>2026</v>
      </c>
      <c r="C87" s="18">
        <f>SUM('VALUES Res Customers'!D93:G93)</f>
        <v>441433</v>
      </c>
      <c r="D87" s="18">
        <f>SUM('VALUES Com Customers'!D93:K93,'VALUES Com Customers'!M93)</f>
        <v>53176</v>
      </c>
      <c r="E87" s="18">
        <f>SUM('VALUES Ind Customers'!D93:M93,'VALUES Ind Customers'!O93:R93)</f>
        <v>254</v>
      </c>
      <c r="F87" s="19"/>
      <c r="G87" s="20">
        <f>SUM(calc!C86:F86)</f>
        <v>8758030.7200000007</v>
      </c>
      <c r="H87" s="20">
        <f>SUM(calc!G86:N86,calc!AA86)</f>
        <v>1808490.2400000002</v>
      </c>
      <c r="I87" s="20">
        <f>SUM(calc!O86:Z86,calc!AB86:AC86)</f>
        <v>245467.25</v>
      </c>
    </row>
    <row r="88" spans="1:9" x14ac:dyDescent="0.25">
      <c r="A88" s="8">
        <f t="shared" si="2"/>
        <v>2</v>
      </c>
      <c r="B88" s="8">
        <f t="shared" si="3"/>
        <v>2026</v>
      </c>
      <c r="C88" s="18">
        <f>SUM('VALUES Res Customers'!D94:G94)</f>
        <v>441848</v>
      </c>
      <c r="D88" s="18">
        <f>SUM('VALUES Com Customers'!D94:K94,'VALUES Com Customers'!M94)</f>
        <v>53226</v>
      </c>
      <c r="E88" s="18">
        <f>SUM('VALUES Ind Customers'!D94:M94,'VALUES Ind Customers'!O94:R94)</f>
        <v>254</v>
      </c>
      <c r="F88" s="19"/>
      <c r="G88" s="20">
        <f>SUM(calc!C87:F87)</f>
        <v>7917916.1600000001</v>
      </c>
      <c r="H88" s="20">
        <f>SUM(calc!G87:N87,calc!AA87)</f>
        <v>1809904.4300000002</v>
      </c>
      <c r="I88" s="20">
        <f>SUM(calc!O87:Z87,calc!AB87:AC87)</f>
        <v>245467.25</v>
      </c>
    </row>
    <row r="89" spans="1:9" x14ac:dyDescent="0.25">
      <c r="A89" s="8">
        <f t="shared" si="2"/>
        <v>3</v>
      </c>
      <c r="B89" s="8">
        <f t="shared" si="3"/>
        <v>2026</v>
      </c>
      <c r="C89" s="18">
        <f>SUM('VALUES Res Customers'!D95:G95)</f>
        <v>442235</v>
      </c>
      <c r="D89" s="18">
        <f>SUM('VALUES Com Customers'!D95:K95,'VALUES Com Customers'!M95)</f>
        <v>53273</v>
      </c>
      <c r="E89" s="18">
        <f>SUM('VALUES Ind Customers'!D95:M95,'VALUES Ind Customers'!O95:R95)</f>
        <v>254</v>
      </c>
      <c r="F89" s="19"/>
      <c r="G89" s="20">
        <f>SUM(calc!C88:F88)</f>
        <v>8773942.4000000004</v>
      </c>
      <c r="H89" s="20">
        <f>SUM(calc!G88:N88,calc!AA88)</f>
        <v>1811242.87</v>
      </c>
      <c r="I89" s="20">
        <f>SUM(calc!O88:Z88,calc!AB88:AC88)</f>
        <v>245467.25</v>
      </c>
    </row>
    <row r="90" spans="1:9" x14ac:dyDescent="0.25">
      <c r="A90" s="8">
        <f t="shared" si="2"/>
        <v>4</v>
      </c>
      <c r="B90" s="8">
        <f t="shared" si="3"/>
        <v>2026</v>
      </c>
      <c r="C90" s="18">
        <f>SUM('VALUES Res Customers'!D96:G96)</f>
        <v>442547</v>
      </c>
      <c r="D90" s="18">
        <f>SUM('VALUES Com Customers'!D96:K96,'VALUES Com Customers'!M96)</f>
        <v>53312</v>
      </c>
      <c r="E90" s="18">
        <f>SUM('VALUES Ind Customers'!D96:M96,'VALUES Ind Customers'!O96:R96)</f>
        <v>254</v>
      </c>
      <c r="F90" s="19"/>
      <c r="G90" s="20">
        <f>SUM(calc!C89:F89)</f>
        <v>8496902.4000000004</v>
      </c>
      <c r="H90" s="20">
        <f>SUM(calc!G89:N89,calc!AA89)</f>
        <v>1812314.3000000003</v>
      </c>
      <c r="I90" s="20">
        <f>SUM(calc!O89:Z89,calc!AB89:AC89)</f>
        <v>245467.25</v>
      </c>
    </row>
    <row r="91" spans="1:9" x14ac:dyDescent="0.25">
      <c r="A91" s="8">
        <f t="shared" si="2"/>
        <v>5</v>
      </c>
      <c r="B91" s="8">
        <f t="shared" si="3"/>
        <v>2026</v>
      </c>
      <c r="C91" s="18">
        <f>SUM('VALUES Res Customers'!D97:G97)</f>
        <v>442898</v>
      </c>
      <c r="D91" s="18">
        <f>SUM('VALUES Com Customers'!D97:K97,'VALUES Com Customers'!M97)</f>
        <v>53355</v>
      </c>
      <c r="E91" s="18">
        <f>SUM('VALUES Ind Customers'!D97:M97,'VALUES Ind Customers'!O97:R97)</f>
        <v>254</v>
      </c>
      <c r="F91" s="19"/>
      <c r="G91" s="20">
        <f>SUM(calc!C90:F90)</f>
        <v>8787096.3200000003</v>
      </c>
      <c r="H91" s="20">
        <f>SUM(calc!G90:N90,calc!AA90)</f>
        <v>1813551.7400000002</v>
      </c>
      <c r="I91" s="20">
        <f>SUM(calc!O90:Z90,calc!AB90:AC90)</f>
        <v>245467.25</v>
      </c>
    </row>
    <row r="92" spans="1:9" x14ac:dyDescent="0.25">
      <c r="A92" s="8">
        <f t="shared" si="2"/>
        <v>6</v>
      </c>
      <c r="B92" s="8">
        <f t="shared" si="3"/>
        <v>2026</v>
      </c>
      <c r="C92" s="18">
        <f>SUM('VALUES Res Customers'!D98:G98)</f>
        <v>443373</v>
      </c>
      <c r="D92" s="18">
        <f>SUM('VALUES Com Customers'!D98:K98,'VALUES Com Customers'!M98)</f>
        <v>53412</v>
      </c>
      <c r="E92" s="18">
        <f>SUM('VALUES Ind Customers'!D98:M98,'VALUES Ind Customers'!O98:R98)</f>
        <v>254</v>
      </c>
      <c r="F92" s="19"/>
      <c r="G92" s="20">
        <f>SUM(calc!C91:F91)</f>
        <v>8512761.6000000015</v>
      </c>
      <c r="H92" s="20">
        <f>SUM(calc!G91:N91,calc!AA91)</f>
        <v>1815142.6800000002</v>
      </c>
      <c r="I92" s="20">
        <f>SUM(calc!O91:Z91,calc!AB91:AC91)</f>
        <v>245467.25</v>
      </c>
    </row>
    <row r="93" spans="1:9" x14ac:dyDescent="0.25">
      <c r="A93" s="8">
        <f t="shared" si="2"/>
        <v>7</v>
      </c>
      <c r="B93" s="8">
        <f t="shared" si="3"/>
        <v>2026</v>
      </c>
      <c r="C93" s="18">
        <f>SUM('VALUES Res Customers'!D99:G99)</f>
        <v>443701</v>
      </c>
      <c r="D93" s="18">
        <f>SUM('VALUES Com Customers'!D99:K99,'VALUES Com Customers'!M99)</f>
        <v>53451</v>
      </c>
      <c r="E93" s="18">
        <f>SUM('VALUES Ind Customers'!D99:M99,'VALUES Ind Customers'!O99:R99)</f>
        <v>254</v>
      </c>
      <c r="F93" s="19"/>
      <c r="G93" s="20">
        <f>SUM(calc!C92:F92)</f>
        <v>8803027.8399999999</v>
      </c>
      <c r="H93" s="20">
        <f>SUM(calc!G92:N92,calc!AA92)</f>
        <v>1816214.11</v>
      </c>
      <c r="I93" s="20">
        <f>SUM(calc!O92:Z92,calc!AB92:AC92)</f>
        <v>245467.25</v>
      </c>
    </row>
    <row r="94" spans="1:9" x14ac:dyDescent="0.25">
      <c r="A94" s="8">
        <f t="shared" si="2"/>
        <v>8</v>
      </c>
      <c r="B94" s="8">
        <f t="shared" si="3"/>
        <v>2026</v>
      </c>
      <c r="C94" s="18">
        <f>SUM('VALUES Res Customers'!D100:G100)</f>
        <v>443897</v>
      </c>
      <c r="D94" s="18">
        <f>SUM('VALUES Com Customers'!D100:K100,'VALUES Com Customers'!M100)</f>
        <v>53475</v>
      </c>
      <c r="E94" s="18">
        <f>SUM('VALUES Ind Customers'!D100:M100,'VALUES Ind Customers'!O100:R100)</f>
        <v>254</v>
      </c>
      <c r="F94" s="19"/>
      <c r="G94" s="20">
        <f>SUM(calc!C93:F93)</f>
        <v>8806916.4800000004</v>
      </c>
      <c r="H94" s="20">
        <f>SUM(calc!G93:N93,calc!AA93)</f>
        <v>1816885.12</v>
      </c>
      <c r="I94" s="20">
        <f>SUM(calc!O93:Z93,calc!AB93:AC93)</f>
        <v>245467.25</v>
      </c>
    </row>
    <row r="95" spans="1:9" x14ac:dyDescent="0.25">
      <c r="A95" s="8">
        <f t="shared" si="2"/>
        <v>9</v>
      </c>
      <c r="B95" s="8">
        <f t="shared" si="3"/>
        <v>2026</v>
      </c>
      <c r="C95" s="18">
        <f>SUM('VALUES Res Customers'!D101:G101)</f>
        <v>443892</v>
      </c>
      <c r="D95" s="18">
        <f>SUM('VALUES Com Customers'!D101:K101,'VALUES Com Customers'!M101)</f>
        <v>53475</v>
      </c>
      <c r="E95" s="18">
        <f>SUM('VALUES Ind Customers'!D101:M101,'VALUES Ind Customers'!O101:R101)</f>
        <v>254</v>
      </c>
      <c r="F95" s="19"/>
      <c r="G95" s="20">
        <f>SUM(calc!C94:F94)</f>
        <v>8522726.3999999985</v>
      </c>
      <c r="H95" s="20">
        <f>SUM(calc!G94:N94,calc!AA94)</f>
        <v>1816885.12</v>
      </c>
      <c r="I95" s="20">
        <f>SUM(calc!O94:Z94,calc!AB94:AC94)</f>
        <v>245467.25</v>
      </c>
    </row>
    <row r="96" spans="1:9" x14ac:dyDescent="0.25">
      <c r="A96" s="8">
        <f t="shared" si="2"/>
        <v>10</v>
      </c>
      <c r="B96" s="8">
        <f t="shared" si="3"/>
        <v>2026</v>
      </c>
      <c r="C96" s="18">
        <f>SUM('VALUES Res Customers'!D102:G102)</f>
        <v>443888</v>
      </c>
      <c r="D96" s="18">
        <f>SUM('VALUES Com Customers'!D102:K102,'VALUES Com Customers'!M102)</f>
        <v>53475</v>
      </c>
      <c r="E96" s="18">
        <f>SUM('VALUES Ind Customers'!D102:M102,'VALUES Ind Customers'!O102:R102)</f>
        <v>254</v>
      </c>
      <c r="F96" s="19"/>
      <c r="G96" s="20">
        <f>SUM(calc!C95:F95)</f>
        <v>8806737.9199999999</v>
      </c>
      <c r="H96" s="20">
        <f>SUM(calc!G95:N95,calc!AA95)</f>
        <v>1816885.12</v>
      </c>
      <c r="I96" s="20">
        <f>SUM(calc!O95:Z95,calc!AB95:AC95)</f>
        <v>245467.25</v>
      </c>
    </row>
    <row r="97" spans="1:9" x14ac:dyDescent="0.25">
      <c r="A97" s="8">
        <f t="shared" si="2"/>
        <v>11</v>
      </c>
      <c r="B97" s="8">
        <f t="shared" si="3"/>
        <v>2026</v>
      </c>
      <c r="C97" s="18">
        <f>SUM('VALUES Res Customers'!D103:G103)</f>
        <v>443992</v>
      </c>
      <c r="D97" s="18">
        <f>SUM('VALUES Com Customers'!D103:K103,'VALUES Com Customers'!M103)</f>
        <v>53489</v>
      </c>
      <c r="E97" s="18">
        <f>SUM('VALUES Ind Customers'!D103:M103,'VALUES Ind Customers'!O103:R103)</f>
        <v>254</v>
      </c>
      <c r="F97" s="19"/>
      <c r="G97" s="20">
        <f>SUM(calc!C96:F96)</f>
        <v>8524646.4000000004</v>
      </c>
      <c r="H97" s="20">
        <f>SUM(calc!G96:N96,calc!AA96)</f>
        <v>1817303.6300000001</v>
      </c>
      <c r="I97" s="20">
        <f>SUM(calc!O96:Z96,calc!AB96:AC96)</f>
        <v>245467.25</v>
      </c>
    </row>
    <row r="98" spans="1:9" x14ac:dyDescent="0.25">
      <c r="A98" s="8">
        <f t="shared" si="2"/>
        <v>12</v>
      </c>
      <c r="B98" s="8">
        <f t="shared" si="3"/>
        <v>2026</v>
      </c>
      <c r="C98" s="18">
        <f>SUM('VALUES Res Customers'!D104:G104)</f>
        <v>444191</v>
      </c>
      <c r="D98" s="18">
        <f>SUM('VALUES Com Customers'!D104:K104,'VALUES Com Customers'!M104)</f>
        <v>53514</v>
      </c>
      <c r="E98" s="18">
        <f>SUM('VALUES Ind Customers'!D104:M104,'VALUES Ind Customers'!O104:R104)</f>
        <v>254</v>
      </c>
      <c r="F98" s="19"/>
      <c r="G98" s="20">
        <f>SUM(calc!C97:F97)</f>
        <v>8812749.4399999995</v>
      </c>
      <c r="H98" s="20">
        <f>SUM(calc!G97:N97,calc!AA97)</f>
        <v>1817999.8900000001</v>
      </c>
      <c r="I98" s="20">
        <f>SUM(calc!O97:Z97,calc!AB97:AC97)</f>
        <v>245467.25</v>
      </c>
    </row>
    <row r="99" spans="1:9" x14ac:dyDescent="0.25">
      <c r="A99" s="8">
        <f t="shared" si="2"/>
        <v>1</v>
      </c>
      <c r="B99" s="8">
        <f t="shared" si="3"/>
        <v>2027</v>
      </c>
      <c r="C99" s="18">
        <f>SUM('VALUES Res Customers'!D105:G105)</f>
        <v>444613</v>
      </c>
      <c r="D99" s="18">
        <f>SUM('VALUES Com Customers'!D105:K105,'VALUES Com Customers'!M105)</f>
        <v>53564</v>
      </c>
      <c r="E99" s="18">
        <f>SUM('VALUES Ind Customers'!D105:M105,'VALUES Ind Customers'!O105:R105)</f>
        <v>254</v>
      </c>
      <c r="F99" s="19"/>
      <c r="G99" s="20">
        <f>SUM(calc!C98:F98)</f>
        <v>8821121.9199999999</v>
      </c>
      <c r="H99" s="20">
        <f>SUM(calc!G98:N98,calc!AA98)</f>
        <v>1819414.08</v>
      </c>
      <c r="I99" s="20">
        <f>SUM(calc!O98:Z98,calc!AB98:AC98)</f>
        <v>245467.25</v>
      </c>
    </row>
    <row r="100" spans="1:9" x14ac:dyDescent="0.25">
      <c r="A100" s="8">
        <f t="shared" si="2"/>
        <v>2</v>
      </c>
      <c r="B100" s="8">
        <f t="shared" si="3"/>
        <v>2027</v>
      </c>
      <c r="C100" s="18">
        <f>SUM('VALUES Res Customers'!D106:G106)</f>
        <v>445021</v>
      </c>
      <c r="D100" s="18">
        <f>SUM('VALUES Com Customers'!D106:K106,'VALUES Com Customers'!M106)</f>
        <v>53614</v>
      </c>
      <c r="E100" s="18">
        <f>SUM('VALUES Ind Customers'!D106:M106,'VALUES Ind Customers'!O106:R106)</f>
        <v>254</v>
      </c>
      <c r="F100" s="19"/>
      <c r="G100" s="20">
        <f>SUM(calc!C99:F99)</f>
        <v>7974776.3200000003</v>
      </c>
      <c r="H100" s="20">
        <f>SUM(calc!G99:N99,calc!AA99)</f>
        <v>1820828.27</v>
      </c>
      <c r="I100" s="20">
        <f>SUM(calc!O99:Z99,calc!AB99:AC99)</f>
        <v>245467.25</v>
      </c>
    </row>
    <row r="101" spans="1:9" x14ac:dyDescent="0.25">
      <c r="A101" s="8">
        <f t="shared" si="2"/>
        <v>3</v>
      </c>
      <c r="B101" s="8">
        <f t="shared" si="3"/>
        <v>2027</v>
      </c>
      <c r="C101" s="18">
        <f>SUM('VALUES Res Customers'!D107:G107)</f>
        <v>445401</v>
      </c>
      <c r="D101" s="18">
        <f>SUM('VALUES Com Customers'!D107:K107,'VALUES Com Customers'!M107)</f>
        <v>53660</v>
      </c>
      <c r="E101" s="18">
        <f>SUM('VALUES Ind Customers'!D107:M107,'VALUES Ind Customers'!O107:R107)</f>
        <v>254</v>
      </c>
      <c r="F101" s="19"/>
      <c r="G101" s="20">
        <f>SUM(calc!C100:F100)</f>
        <v>8836755.8399999999</v>
      </c>
      <c r="H101" s="20">
        <f>SUM(calc!G100:N100,calc!AA100)</f>
        <v>1822141.4600000002</v>
      </c>
      <c r="I101" s="20">
        <f>SUM(calc!O100:Z100,calc!AB100:AC100)</f>
        <v>245467.25</v>
      </c>
    </row>
    <row r="102" spans="1:9" x14ac:dyDescent="0.25">
      <c r="A102" s="8">
        <f t="shared" si="2"/>
        <v>4</v>
      </c>
      <c r="B102" s="8">
        <f t="shared" si="3"/>
        <v>2027</v>
      </c>
      <c r="C102" s="18">
        <f>SUM('VALUES Res Customers'!D108:G108)</f>
        <v>445708</v>
      </c>
      <c r="D102" s="18">
        <f>SUM('VALUES Com Customers'!D108:K108,'VALUES Com Customers'!M108)</f>
        <v>53696</v>
      </c>
      <c r="E102" s="18">
        <f>SUM('VALUES Ind Customers'!D108:M108,'VALUES Ind Customers'!O108:R108)</f>
        <v>254</v>
      </c>
      <c r="F102" s="19"/>
      <c r="G102" s="20">
        <f>SUM(calc!C101:F101)</f>
        <v>8557593.6000000015</v>
      </c>
      <c r="H102" s="20">
        <f>SUM(calc!G101:N101,calc!AA101)</f>
        <v>1823137.1400000001</v>
      </c>
      <c r="I102" s="20">
        <f>SUM(calc!O101:Z101,calc!AB101:AC101)</f>
        <v>245467.25</v>
      </c>
    </row>
    <row r="103" spans="1:9" x14ac:dyDescent="0.25">
      <c r="A103" s="8">
        <f t="shared" si="2"/>
        <v>5</v>
      </c>
      <c r="B103" s="8">
        <f t="shared" si="3"/>
        <v>2027</v>
      </c>
      <c r="C103" s="18">
        <f>SUM('VALUES Res Customers'!D109:G109)</f>
        <v>446054</v>
      </c>
      <c r="D103" s="18">
        <f>SUM('VALUES Com Customers'!D109:K109,'VALUES Com Customers'!M109)</f>
        <v>53738</v>
      </c>
      <c r="E103" s="18">
        <f>SUM('VALUES Ind Customers'!D109:M109,'VALUES Ind Customers'!O109:R109)</f>
        <v>254</v>
      </c>
      <c r="F103" s="19"/>
      <c r="G103" s="20">
        <f>SUM(calc!C102:F102)</f>
        <v>8849711.3600000013</v>
      </c>
      <c r="H103" s="20">
        <f>SUM(calc!G102:N102,calc!AA102)</f>
        <v>1824327.6600000001</v>
      </c>
      <c r="I103" s="20">
        <f>SUM(calc!O102:Z102,calc!AB102:AC102)</f>
        <v>245467.25</v>
      </c>
    </row>
    <row r="104" spans="1:9" x14ac:dyDescent="0.25">
      <c r="A104" s="8">
        <f t="shared" si="2"/>
        <v>6</v>
      </c>
      <c r="B104" s="8">
        <f t="shared" si="3"/>
        <v>2027</v>
      </c>
      <c r="C104" s="18">
        <f>SUM('VALUES Res Customers'!D110:G110)</f>
        <v>446521</v>
      </c>
      <c r="D104" s="18">
        <f>SUM('VALUES Com Customers'!D110:K110,'VALUES Com Customers'!M110)</f>
        <v>53795</v>
      </c>
      <c r="E104" s="18">
        <f>SUM('VALUES Ind Customers'!D110:M110,'VALUES Ind Customers'!O110:R110)</f>
        <v>254</v>
      </c>
      <c r="F104" s="19"/>
      <c r="G104" s="20">
        <f>SUM(calc!C103:F103)</f>
        <v>8573203.1999999993</v>
      </c>
      <c r="H104" s="20">
        <f>SUM(calc!G103:N103,calc!AA103)</f>
        <v>1825918.6</v>
      </c>
      <c r="I104" s="20">
        <f>SUM(calc!O103:Z103,calc!AB103:AC103)</f>
        <v>245467.25</v>
      </c>
    </row>
    <row r="105" spans="1:9" x14ac:dyDescent="0.25">
      <c r="A105" s="8"/>
      <c r="B105" s="8"/>
    </row>
    <row r="106" spans="1:9" x14ac:dyDescent="0.25">
      <c r="A106" s="8"/>
      <c r="B106" s="8"/>
    </row>
    <row r="107" spans="1:9" x14ac:dyDescent="0.25">
      <c r="A107" s="8"/>
      <c r="B107" s="8"/>
    </row>
    <row r="108" spans="1:9" x14ac:dyDescent="0.25">
      <c r="A108" s="8"/>
      <c r="B108" s="8"/>
    </row>
    <row r="109" spans="1:9" x14ac:dyDescent="0.25">
      <c r="A109" s="8"/>
      <c r="B109" s="8"/>
    </row>
    <row r="110" spans="1:9" x14ac:dyDescent="0.25">
      <c r="A110" s="8"/>
      <c r="B110" s="8"/>
    </row>
    <row r="111" spans="1:9" x14ac:dyDescent="0.25">
      <c r="A111" s="8"/>
      <c r="B111" s="8"/>
    </row>
    <row r="112" spans="1:9" x14ac:dyDescent="0.25">
      <c r="A112" s="8"/>
      <c r="B112" s="8"/>
    </row>
    <row r="113" spans="1:2" x14ac:dyDescent="0.25">
      <c r="A113" s="8"/>
      <c r="B113" s="8"/>
    </row>
    <row r="114" spans="1:2" x14ac:dyDescent="0.25">
      <c r="A114" s="8"/>
      <c r="B114" s="8"/>
    </row>
    <row r="115" spans="1:2" x14ac:dyDescent="0.25">
      <c r="A115" s="8"/>
      <c r="B115" s="8"/>
    </row>
    <row r="116" spans="1:2" x14ac:dyDescent="0.25">
      <c r="A116" s="8"/>
      <c r="B116" s="8"/>
    </row>
    <row r="117" spans="1:2" x14ac:dyDescent="0.25">
      <c r="A117" s="8"/>
      <c r="B117" s="8"/>
    </row>
    <row r="118" spans="1:2" x14ac:dyDescent="0.25">
      <c r="A118" s="8"/>
      <c r="B118" s="8"/>
    </row>
    <row r="119" spans="1:2" x14ac:dyDescent="0.25">
      <c r="A119" s="8"/>
      <c r="B119" s="8"/>
    </row>
    <row r="120" spans="1:2" x14ac:dyDescent="0.25">
      <c r="A120" s="8"/>
      <c r="B120" s="8"/>
    </row>
    <row r="121" spans="1:2" x14ac:dyDescent="0.25">
      <c r="A121" s="8"/>
      <c r="B121" s="8"/>
    </row>
    <row r="122" spans="1:2" x14ac:dyDescent="0.25">
      <c r="A122" s="8"/>
      <c r="B122" s="8"/>
    </row>
    <row r="123" spans="1:2" x14ac:dyDescent="0.25">
      <c r="A123" s="8"/>
      <c r="B123" s="8"/>
    </row>
    <row r="124" spans="1:2" x14ac:dyDescent="0.25">
      <c r="A124" s="8"/>
      <c r="B124" s="8"/>
    </row>
    <row r="125" spans="1:2" x14ac:dyDescent="0.25">
      <c r="A125" s="8"/>
      <c r="B125" s="8"/>
    </row>
    <row r="126" spans="1:2" x14ac:dyDescent="0.25">
      <c r="A126" s="8"/>
      <c r="B126" s="8"/>
    </row>
    <row r="127" spans="1:2" x14ac:dyDescent="0.25">
      <c r="A127" s="8"/>
      <c r="B127" s="8"/>
    </row>
    <row r="128" spans="1:2" x14ac:dyDescent="0.25">
      <c r="A128" s="8"/>
      <c r="B128" s="8"/>
    </row>
    <row r="129" spans="1:2" x14ac:dyDescent="0.25">
      <c r="A129" s="8"/>
      <c r="B129" s="8"/>
    </row>
    <row r="130" spans="1:2" x14ac:dyDescent="0.25">
      <c r="A130" s="8"/>
      <c r="B130" s="8"/>
    </row>
    <row r="131" spans="1:2" x14ac:dyDescent="0.25">
      <c r="A131" s="8"/>
      <c r="B131" s="8"/>
    </row>
    <row r="132" spans="1:2" x14ac:dyDescent="0.25">
      <c r="A132" s="8"/>
      <c r="B132" s="8"/>
    </row>
    <row r="133" spans="1:2" x14ac:dyDescent="0.25">
      <c r="A133" s="8"/>
      <c r="B133" s="8"/>
    </row>
    <row r="134" spans="1:2" x14ac:dyDescent="0.25">
      <c r="A134" s="8"/>
      <c r="B134" s="8"/>
    </row>
    <row r="135" spans="1:2" x14ac:dyDescent="0.25">
      <c r="A135" s="8"/>
      <c r="B135" s="8"/>
    </row>
    <row r="136" spans="1:2" x14ac:dyDescent="0.25">
      <c r="A136" s="8"/>
      <c r="B136" s="8"/>
    </row>
    <row r="137" spans="1:2" x14ac:dyDescent="0.25">
      <c r="A137" s="8"/>
      <c r="B137" s="8"/>
    </row>
    <row r="138" spans="1:2" x14ac:dyDescent="0.25">
      <c r="A138" s="8"/>
      <c r="B138" s="8"/>
    </row>
    <row r="139" spans="1:2" x14ac:dyDescent="0.25">
      <c r="A139" s="8"/>
      <c r="B139" s="8"/>
    </row>
    <row r="140" spans="1:2" x14ac:dyDescent="0.25">
      <c r="A140" s="8"/>
      <c r="B140" s="8"/>
    </row>
    <row r="141" spans="1:2" x14ac:dyDescent="0.25">
      <c r="A141" s="8"/>
      <c r="B141" s="8"/>
    </row>
    <row r="142" spans="1:2" x14ac:dyDescent="0.25">
      <c r="A142" s="8"/>
      <c r="B142" s="8"/>
    </row>
    <row r="143" spans="1:2" x14ac:dyDescent="0.25">
      <c r="A143" s="8"/>
      <c r="B143" s="8"/>
    </row>
    <row r="144" spans="1:2" x14ac:dyDescent="0.25">
      <c r="A144" s="8"/>
      <c r="B144" s="8"/>
    </row>
    <row r="145" spans="1:2" x14ac:dyDescent="0.25">
      <c r="A145" s="8"/>
      <c r="B145" s="8"/>
    </row>
    <row r="146" spans="1:2" x14ac:dyDescent="0.25">
      <c r="A146" s="8"/>
      <c r="B146" s="8"/>
    </row>
    <row r="147" spans="1:2" x14ac:dyDescent="0.25">
      <c r="A147" s="8"/>
      <c r="B147" s="8"/>
    </row>
    <row r="148" spans="1:2" x14ac:dyDescent="0.25">
      <c r="A148" s="8"/>
      <c r="B148" s="8"/>
    </row>
    <row r="149" spans="1:2" x14ac:dyDescent="0.25">
      <c r="A149" s="8"/>
      <c r="B149" s="8"/>
    </row>
    <row r="150" spans="1:2" x14ac:dyDescent="0.25">
      <c r="A150" s="8"/>
      <c r="B150" s="8"/>
    </row>
    <row r="151" spans="1:2" x14ac:dyDescent="0.25">
      <c r="A151" s="8"/>
      <c r="B151" s="8"/>
    </row>
    <row r="152" spans="1:2" x14ac:dyDescent="0.25">
      <c r="A152" s="8"/>
      <c r="B152" s="8"/>
    </row>
    <row r="153" spans="1:2" x14ac:dyDescent="0.25">
      <c r="A153" s="8"/>
      <c r="B153" s="8"/>
    </row>
    <row r="154" spans="1:2" x14ac:dyDescent="0.25">
      <c r="A154" s="8"/>
      <c r="B154" s="8"/>
    </row>
    <row r="155" spans="1:2" x14ac:dyDescent="0.25">
      <c r="A155" s="8"/>
      <c r="B155" s="8"/>
    </row>
    <row r="156" spans="1:2" x14ac:dyDescent="0.25">
      <c r="A156" s="8"/>
      <c r="B156" s="8"/>
    </row>
    <row r="157" spans="1:2" x14ac:dyDescent="0.25">
      <c r="A157" s="8"/>
      <c r="B157" s="8"/>
    </row>
    <row r="158" spans="1:2" x14ac:dyDescent="0.25">
      <c r="A158" s="8"/>
      <c r="B158" s="8"/>
    </row>
    <row r="159" spans="1:2" x14ac:dyDescent="0.25">
      <c r="A159" s="8"/>
      <c r="B159" s="8"/>
    </row>
    <row r="160" spans="1:2" x14ac:dyDescent="0.25">
      <c r="A160" s="8"/>
      <c r="B160" s="8"/>
    </row>
    <row r="161" spans="1:2" x14ac:dyDescent="0.25">
      <c r="A161" s="8"/>
      <c r="B161" s="8"/>
    </row>
    <row r="162" spans="1:2" x14ac:dyDescent="0.25">
      <c r="A162" s="8"/>
      <c r="B162" s="8"/>
    </row>
    <row r="163" spans="1:2" x14ac:dyDescent="0.25">
      <c r="A163" s="8"/>
      <c r="B163" s="8"/>
    </row>
    <row r="164" spans="1:2" x14ac:dyDescent="0.25">
      <c r="A164" s="8"/>
      <c r="B164" s="8"/>
    </row>
    <row r="165" spans="1:2" x14ac:dyDescent="0.25">
      <c r="A165" s="8"/>
      <c r="B165" s="8"/>
    </row>
    <row r="166" spans="1:2" x14ac:dyDescent="0.25">
      <c r="A166" s="8"/>
      <c r="B166" s="8"/>
    </row>
    <row r="167" spans="1:2" x14ac:dyDescent="0.25">
      <c r="A167" s="8"/>
      <c r="B167" s="8"/>
    </row>
    <row r="168" spans="1:2" x14ac:dyDescent="0.25">
      <c r="A168" s="8"/>
      <c r="B168" s="8"/>
    </row>
    <row r="169" spans="1:2" x14ac:dyDescent="0.25">
      <c r="A169" s="8"/>
      <c r="B169" s="8"/>
    </row>
    <row r="170" spans="1:2" x14ac:dyDescent="0.25">
      <c r="A170" s="8"/>
      <c r="B170" s="8"/>
    </row>
    <row r="171" spans="1:2" x14ac:dyDescent="0.25">
      <c r="A171" s="8"/>
      <c r="B171" s="8"/>
    </row>
    <row r="172" spans="1:2" x14ac:dyDescent="0.25">
      <c r="A172" s="8"/>
      <c r="B172" s="8"/>
    </row>
    <row r="173" spans="1:2" x14ac:dyDescent="0.25">
      <c r="A173" s="8"/>
      <c r="B173" s="8"/>
    </row>
  </sheetData>
  <mergeCells count="2">
    <mergeCell ref="C1:E1"/>
    <mergeCell ref="G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110"/>
  <sheetViews>
    <sheetView workbookViewId="0">
      <selection sqref="A1:G1048576"/>
    </sheetView>
  </sheetViews>
  <sheetFormatPr defaultRowHeight="15" x14ac:dyDescent="0.25"/>
  <cols>
    <col min="1" max="1" width="13.85546875" bestFit="1" customWidth="1"/>
    <col min="2" max="2" width="19" bestFit="1" customWidth="1"/>
    <col min="3" max="3" width="12.42578125" bestFit="1" customWidth="1"/>
    <col min="5" max="5" width="13.28515625" bestFit="1" customWidth="1"/>
    <col min="6" max="6" width="6" bestFit="1" customWidth="1"/>
    <col min="7" max="7" width="6.85546875" bestFit="1" customWidth="1"/>
  </cols>
  <sheetData>
    <row r="1" spans="1:7" x14ac:dyDescent="0.25">
      <c r="A1" t="s">
        <v>1</v>
      </c>
      <c r="B1" t="str">
        <f ca="1">_xll.VIEW("Forecasting:OpStat2","!","!",$B$3,$B$5,"!",$B$4,$B$2)</f>
        <v>Forecasting:OpStat2</v>
      </c>
    </row>
    <row r="2" spans="1:7" x14ac:dyDescent="0.25">
      <c r="A2" s="10" t="s">
        <v>2</v>
      </c>
      <c r="B2" t="str">
        <f>control!C8</f>
        <v>B2019A</v>
      </c>
    </row>
    <row r="3" spans="1:7" x14ac:dyDescent="0.25">
      <c r="A3" s="10" t="s">
        <v>3</v>
      </c>
      <c r="B3" t="str">
        <f ca="1">_xll.SUBNM("Forecasting:Location","","Total Location","Location Code")</f>
        <v>FPC</v>
      </c>
    </row>
    <row r="4" spans="1:7" x14ac:dyDescent="0.25">
      <c r="A4" s="10" t="s">
        <v>4</v>
      </c>
      <c r="B4" t="str">
        <f ca="1">_xll.SUBNM("Forecasting:Op Stat","","Service Pt Count")</f>
        <v>Service Pt Count</v>
      </c>
    </row>
    <row r="5" spans="1:7" x14ac:dyDescent="0.25">
      <c r="A5" s="10" t="s">
        <v>5</v>
      </c>
      <c r="B5" t="str">
        <f ca="1">_xll.SUBNM("Forecasting:Revenue Class","","Res &amp; Home Bus")</f>
        <v>Res &amp; Home Bus</v>
      </c>
    </row>
    <row r="8" spans="1:7" x14ac:dyDescent="0.25">
      <c r="C8" s="11" t="s">
        <v>6</v>
      </c>
      <c r="D8" s="11" t="s">
        <v>7</v>
      </c>
      <c r="E8" s="11" t="s">
        <v>8</v>
      </c>
      <c r="F8" t="s">
        <v>9</v>
      </c>
      <c r="G8" t="s">
        <v>22</v>
      </c>
    </row>
    <row r="9" spans="1:7" x14ac:dyDescent="0.25">
      <c r="A9" s="12">
        <f>control!C5</f>
        <v>2019</v>
      </c>
      <c r="B9" s="12" t="str">
        <f>control!C7</f>
        <v>Jan</v>
      </c>
      <c r="C9" s="13">
        <f ca="1">_xll.DBRW($B$1,$A9,$B9,$B$3,$B$5,C$8,$B$4,$B$2)</f>
        <v>409030</v>
      </c>
      <c r="D9" s="13">
        <f ca="1">_xll.DBRW($B$1,$A9,$B9,$B$3,$B$5,D$8,$B$4,$B$2)</f>
        <v>374770</v>
      </c>
      <c r="E9" s="13">
        <f ca="1">_xll.DBRW($B$1,$A9,$B9,$B$3,$B$5,E$8,$B$4,$B$2)</f>
        <v>13368</v>
      </c>
      <c r="F9" s="13">
        <f ca="1">_xll.DBRW($B$1,$A9,$B9,$B$3,$B$5,F$8,$B$4,$B$2)</f>
        <v>20892</v>
      </c>
      <c r="G9" s="13">
        <f ca="1">_xll.DBRW($B$1,$A9,$B9,$B$3,$B$5,G$8,$B$4,$B$2)</f>
        <v>0</v>
      </c>
    </row>
    <row r="10" spans="1:7" x14ac:dyDescent="0.25">
      <c r="A10" s="12">
        <f>IF(B9="Dec",A9+1,A9)</f>
        <v>2019</v>
      </c>
      <c r="B10" s="12" t="s">
        <v>24</v>
      </c>
      <c r="C10" s="13">
        <f ca="1">_xll.DBRW($B$1,$A10,$B10,$B$3,$B$5,C$8,$B$4,$B$2)</f>
        <v>409461</v>
      </c>
      <c r="D10" s="13">
        <f ca="1">_xll.DBRW($B$1,$A10,$B10,$B$3,$B$5,D$8,$B$4,$B$2)</f>
        <v>375176</v>
      </c>
      <c r="E10" s="13">
        <f ca="1">_xll.DBRW($B$1,$A10,$B10,$B$3,$B$5,E$8,$B$4,$B$2)</f>
        <v>13260</v>
      </c>
      <c r="F10" s="13">
        <f ca="1">_xll.DBRW($B$1,$A10,$B10,$B$3,$B$5,F$8,$B$4,$B$2)</f>
        <v>21025</v>
      </c>
      <c r="G10" s="13">
        <f ca="1">_xll.DBRW($B$1,$A10,$B10,$B$3,$B$5,G$8,$B$4,$B$2)</f>
        <v>0</v>
      </c>
    </row>
    <row r="11" spans="1:7" x14ac:dyDescent="0.25">
      <c r="A11" s="12">
        <f t="shared" ref="A11:A74" si="0">IF(B10="Dec",A10+1,A10)</f>
        <v>2019</v>
      </c>
      <c r="B11" s="12" t="s">
        <v>25</v>
      </c>
      <c r="C11" s="13">
        <f ca="1">_xll.DBRW($B$1,$A11,$B11,$B$3,$B$5,C$8,$B$4,$B$2)</f>
        <v>410078</v>
      </c>
      <c r="D11" s="13">
        <f ca="1">_xll.DBRW($B$1,$A11,$B11,$B$3,$B$5,D$8,$B$4,$B$2)</f>
        <v>375768</v>
      </c>
      <c r="E11" s="13">
        <f ca="1">_xll.DBRW($B$1,$A11,$B11,$B$3,$B$5,E$8,$B$4,$B$2)</f>
        <v>13152</v>
      </c>
      <c r="F11" s="13">
        <f ca="1">_xll.DBRW($B$1,$A11,$B11,$B$3,$B$5,F$8,$B$4,$B$2)</f>
        <v>21158</v>
      </c>
      <c r="G11" s="13">
        <f ca="1">_xll.DBRW($B$1,$A11,$B11,$B$3,$B$5,G$8,$B$4,$B$2)</f>
        <v>0</v>
      </c>
    </row>
    <row r="12" spans="1:7" x14ac:dyDescent="0.25">
      <c r="A12" s="12">
        <f t="shared" si="0"/>
        <v>2019</v>
      </c>
      <c r="B12" s="12" t="s">
        <v>26</v>
      </c>
      <c r="C12" s="13">
        <f ca="1">_xll.DBRW($B$1,$A12,$B12,$B$3,$B$5,C$8,$B$4,$B$2)</f>
        <v>410658</v>
      </c>
      <c r="D12" s="13">
        <f ca="1">_xll.DBRW($B$1,$A12,$B12,$B$3,$B$5,D$8,$B$4,$B$2)</f>
        <v>376322</v>
      </c>
      <c r="E12" s="13">
        <f ca="1">_xll.DBRW($B$1,$A12,$B12,$B$3,$B$5,E$8,$B$4,$B$2)</f>
        <v>13045</v>
      </c>
      <c r="F12" s="13">
        <f ca="1">_xll.DBRW($B$1,$A12,$B12,$B$3,$B$5,F$8,$B$4,$B$2)</f>
        <v>21291</v>
      </c>
      <c r="G12" s="13">
        <f ca="1">_xll.DBRW($B$1,$A12,$B12,$B$3,$B$5,G$8,$B$4,$B$2)</f>
        <v>0</v>
      </c>
    </row>
    <row r="13" spans="1:7" x14ac:dyDescent="0.25">
      <c r="A13" s="12">
        <f t="shared" si="0"/>
        <v>2019</v>
      </c>
      <c r="B13" s="12" t="s">
        <v>27</v>
      </c>
      <c r="C13" s="13">
        <f ca="1">_xll.DBRW($B$1,$A13,$B13,$B$3,$B$5,C$8,$B$4,$B$2)</f>
        <v>411348</v>
      </c>
      <c r="D13" s="13">
        <f ca="1">_xll.DBRW($B$1,$A13,$B13,$B$3,$B$5,D$8,$B$4,$B$2)</f>
        <v>376984</v>
      </c>
      <c r="E13" s="13">
        <f ca="1">_xll.DBRW($B$1,$A13,$B13,$B$3,$B$5,E$8,$B$4,$B$2)</f>
        <v>12940</v>
      </c>
      <c r="F13" s="13">
        <f ca="1">_xll.DBRW($B$1,$A13,$B13,$B$3,$B$5,F$8,$B$4,$B$2)</f>
        <v>21424</v>
      </c>
      <c r="G13" s="13">
        <f ca="1">_xll.DBRW($B$1,$A13,$B13,$B$3,$B$5,G$8,$B$4,$B$2)</f>
        <v>0</v>
      </c>
    </row>
    <row r="14" spans="1:7" x14ac:dyDescent="0.25">
      <c r="A14" s="12">
        <f t="shared" si="0"/>
        <v>2019</v>
      </c>
      <c r="B14" s="12" t="s">
        <v>28</v>
      </c>
      <c r="C14" s="13">
        <f ca="1">_xll.DBRW($B$1,$A14,$B14,$B$3,$B$5,C$8,$B$4,$B$2)</f>
        <v>412031</v>
      </c>
      <c r="D14" s="13">
        <f ca="1">_xll.DBRW($B$1,$A14,$B14,$B$3,$B$5,D$8,$B$4,$B$2)</f>
        <v>377638</v>
      </c>
      <c r="E14" s="13">
        <f ca="1">_xll.DBRW($B$1,$A14,$B14,$B$3,$B$5,E$8,$B$4,$B$2)</f>
        <v>12836</v>
      </c>
      <c r="F14" s="13">
        <f ca="1">_xll.DBRW($B$1,$A14,$B14,$B$3,$B$5,F$8,$B$4,$B$2)</f>
        <v>21557</v>
      </c>
      <c r="G14" s="13">
        <f ca="1">_xll.DBRW($B$1,$A14,$B14,$B$3,$B$5,G$8,$B$4,$B$2)</f>
        <v>0</v>
      </c>
    </row>
    <row r="15" spans="1:7" x14ac:dyDescent="0.25">
      <c r="A15" s="12">
        <f t="shared" si="0"/>
        <v>2019</v>
      </c>
      <c r="B15" s="12" t="s">
        <v>29</v>
      </c>
      <c r="C15" s="13">
        <f ca="1">_xll.DBRW($B$1,$A15,$B15,$B$3,$B$5,C$8,$B$4,$B$2)</f>
        <v>412590</v>
      </c>
      <c r="D15" s="13">
        <f ca="1">_xll.DBRW($B$1,$A15,$B15,$B$3,$B$5,D$8,$B$4,$B$2)</f>
        <v>378168</v>
      </c>
      <c r="E15" s="13">
        <f ca="1">_xll.DBRW($B$1,$A15,$B15,$B$3,$B$5,E$8,$B$4,$B$2)</f>
        <v>12732</v>
      </c>
      <c r="F15" s="13">
        <f ca="1">_xll.DBRW($B$1,$A15,$B15,$B$3,$B$5,F$8,$B$4,$B$2)</f>
        <v>21690</v>
      </c>
      <c r="G15" s="13">
        <f ca="1">_xll.DBRW($B$1,$A15,$B15,$B$3,$B$5,G$8,$B$4,$B$2)</f>
        <v>0</v>
      </c>
    </row>
    <row r="16" spans="1:7" x14ac:dyDescent="0.25">
      <c r="A16" s="12">
        <f t="shared" si="0"/>
        <v>2019</v>
      </c>
      <c r="B16" s="12" t="s">
        <v>30</v>
      </c>
      <c r="C16" s="13">
        <f ca="1">_xll.DBRW($B$1,$A16,$B16,$B$3,$B$5,C$8,$B$4,$B$2)</f>
        <v>413000</v>
      </c>
      <c r="D16" s="13">
        <f ca="1">_xll.DBRW($B$1,$A16,$B16,$B$3,$B$5,D$8,$B$4,$B$2)</f>
        <v>378549</v>
      </c>
      <c r="E16" s="13">
        <f ca="1">_xll.DBRW($B$1,$A16,$B16,$B$3,$B$5,E$8,$B$4,$B$2)</f>
        <v>12628</v>
      </c>
      <c r="F16" s="13">
        <f ca="1">_xll.DBRW($B$1,$A16,$B16,$B$3,$B$5,F$8,$B$4,$B$2)</f>
        <v>21823</v>
      </c>
      <c r="G16" s="13">
        <f ca="1">_xll.DBRW($B$1,$A16,$B16,$B$3,$B$5,G$8,$B$4,$B$2)</f>
        <v>0</v>
      </c>
    </row>
    <row r="17" spans="1:7" x14ac:dyDescent="0.25">
      <c r="A17" s="12">
        <f t="shared" si="0"/>
        <v>2019</v>
      </c>
      <c r="B17" s="12" t="s">
        <v>31</v>
      </c>
      <c r="C17" s="13">
        <f ca="1">_xll.DBRW($B$1,$A17,$B17,$B$3,$B$5,C$8,$B$4,$B$2)</f>
        <v>413329</v>
      </c>
      <c r="D17" s="13">
        <f ca="1">_xll.DBRW($B$1,$A17,$B17,$B$3,$B$5,D$8,$B$4,$B$2)</f>
        <v>378848</v>
      </c>
      <c r="E17" s="13">
        <f ca="1">_xll.DBRW($B$1,$A17,$B17,$B$3,$B$5,E$8,$B$4,$B$2)</f>
        <v>12525</v>
      </c>
      <c r="F17" s="13">
        <f ca="1">_xll.DBRW($B$1,$A17,$B17,$B$3,$B$5,F$8,$B$4,$B$2)</f>
        <v>21956</v>
      </c>
      <c r="G17" s="13">
        <f ca="1">_xll.DBRW($B$1,$A17,$B17,$B$3,$B$5,G$8,$B$4,$B$2)</f>
        <v>0</v>
      </c>
    </row>
    <row r="18" spans="1:7" x14ac:dyDescent="0.25">
      <c r="A18" s="12">
        <f t="shared" si="0"/>
        <v>2019</v>
      </c>
      <c r="B18" s="12" t="s">
        <v>32</v>
      </c>
      <c r="C18" s="13">
        <f ca="1">_xll.DBRW($B$1,$A18,$B18,$B$3,$B$5,C$8,$B$4,$B$2)</f>
        <v>413631</v>
      </c>
      <c r="D18" s="13">
        <f ca="1">_xll.DBRW($B$1,$A18,$B18,$B$3,$B$5,D$8,$B$4,$B$2)</f>
        <v>377618</v>
      </c>
      <c r="E18" s="13">
        <f ca="1">_xll.DBRW($B$1,$A18,$B18,$B$3,$B$5,E$8,$B$4,$B$2)</f>
        <v>13924</v>
      </c>
      <c r="F18" s="13">
        <f ca="1">_xll.DBRW($B$1,$A18,$B18,$B$3,$B$5,F$8,$B$4,$B$2)</f>
        <v>22089</v>
      </c>
      <c r="G18" s="13">
        <f ca="1">_xll.DBRW($B$1,$A18,$B18,$B$3,$B$5,G$8,$B$4,$B$2)</f>
        <v>0</v>
      </c>
    </row>
    <row r="19" spans="1:7" x14ac:dyDescent="0.25">
      <c r="A19" s="12">
        <f t="shared" si="0"/>
        <v>2019</v>
      </c>
      <c r="B19" s="12" t="s">
        <v>33</v>
      </c>
      <c r="C19" s="13">
        <f ca="1">_xll.DBRW($B$1,$A19,$B19,$B$3,$B$5,C$8,$B$4,$B$2)</f>
        <v>413962</v>
      </c>
      <c r="D19" s="13">
        <f ca="1">_xll.DBRW($B$1,$A19,$B19,$B$3,$B$5,D$8,$B$4,$B$2)</f>
        <v>376429</v>
      </c>
      <c r="E19" s="13">
        <f ca="1">_xll.DBRW($B$1,$A19,$B19,$B$3,$B$5,E$8,$B$4,$B$2)</f>
        <v>15311</v>
      </c>
      <c r="F19" s="13">
        <f ca="1">_xll.DBRW($B$1,$A19,$B19,$B$3,$B$5,F$8,$B$4,$B$2)</f>
        <v>22222</v>
      </c>
      <c r="G19" s="13">
        <f ca="1">_xll.DBRW($B$1,$A19,$B19,$B$3,$B$5,G$8,$B$4,$B$2)</f>
        <v>0</v>
      </c>
    </row>
    <row r="20" spans="1:7" x14ac:dyDescent="0.25">
      <c r="A20" s="12">
        <f t="shared" si="0"/>
        <v>2019</v>
      </c>
      <c r="B20" s="12" t="s">
        <v>34</v>
      </c>
      <c r="C20" s="13">
        <f ca="1">_xll.DBRW($B$1,$A20,$B20,$B$3,$B$5,C$8,$B$4,$B$2)</f>
        <v>414503</v>
      </c>
      <c r="D20" s="13">
        <f ca="1">_xll.DBRW($B$1,$A20,$B20,$B$3,$B$5,D$8,$B$4,$B$2)</f>
        <v>375461</v>
      </c>
      <c r="E20" s="13">
        <f ca="1">_xll.DBRW($B$1,$A20,$B20,$B$3,$B$5,E$8,$B$4,$B$2)</f>
        <v>16687</v>
      </c>
      <c r="F20" s="13">
        <f ca="1">_xll.DBRW($B$1,$A20,$B20,$B$3,$B$5,F$8,$B$4,$B$2)</f>
        <v>22355</v>
      </c>
      <c r="G20" s="13">
        <f ca="1">_xll.DBRW($B$1,$A20,$B20,$B$3,$B$5,G$8,$B$4,$B$2)</f>
        <v>0</v>
      </c>
    </row>
    <row r="21" spans="1:7" x14ac:dyDescent="0.25">
      <c r="A21" s="12">
        <f t="shared" si="0"/>
        <v>2020</v>
      </c>
      <c r="B21" s="12" t="s">
        <v>23</v>
      </c>
      <c r="C21" s="13">
        <f ca="1">_xll.DBRW($B$1,$A21,$B21,$B$3,$B$5,C$8,$B$4,$B$2)</f>
        <v>415332</v>
      </c>
      <c r="D21" s="13">
        <f ca="1">_xll.DBRW($B$1,$A21,$B21,$B$3,$B$5,D$8,$B$4,$B$2)</f>
        <v>376290</v>
      </c>
      <c r="E21" s="13">
        <f ca="1">_xll.DBRW($B$1,$A21,$B21,$B$3,$B$5,E$8,$B$4,$B$2)</f>
        <v>16554</v>
      </c>
      <c r="F21" s="13">
        <f ca="1">_xll.DBRW($B$1,$A21,$B21,$B$3,$B$5,F$8,$B$4,$B$2)</f>
        <v>22488</v>
      </c>
      <c r="G21" s="13">
        <f ca="1">_xll.DBRW($B$1,$A21,$B21,$B$3,$B$5,G$8,$B$4,$B$2)</f>
        <v>0</v>
      </c>
    </row>
    <row r="22" spans="1:7" x14ac:dyDescent="0.25">
      <c r="A22" s="12">
        <f t="shared" si="0"/>
        <v>2020</v>
      </c>
      <c r="B22" s="12" t="s">
        <v>24</v>
      </c>
      <c r="C22" s="13">
        <f ca="1">_xll.DBRW($B$1,$A22,$B22,$B$3,$B$5,C$8,$B$4,$B$2)</f>
        <v>416134</v>
      </c>
      <c r="D22" s="13">
        <f ca="1">_xll.DBRW($B$1,$A22,$B22,$B$3,$B$5,D$8,$B$4,$B$2)</f>
        <v>377091</v>
      </c>
      <c r="E22" s="13">
        <f ca="1">_xll.DBRW($B$1,$A22,$B22,$B$3,$B$5,E$8,$B$4,$B$2)</f>
        <v>16422</v>
      </c>
      <c r="F22" s="13">
        <f ca="1">_xll.DBRW($B$1,$A22,$B22,$B$3,$B$5,F$8,$B$4,$B$2)</f>
        <v>22621</v>
      </c>
      <c r="G22" s="13">
        <f ca="1">_xll.DBRW($B$1,$A22,$B22,$B$3,$B$5,G$8,$B$4,$B$2)</f>
        <v>0</v>
      </c>
    </row>
    <row r="23" spans="1:7" x14ac:dyDescent="0.25">
      <c r="A23" s="12">
        <f t="shared" si="0"/>
        <v>2020</v>
      </c>
      <c r="B23" s="12" t="s">
        <v>25</v>
      </c>
      <c r="C23" s="13">
        <f ca="1">_xll.DBRW($B$1,$A23,$B23,$B$3,$B$5,C$8,$B$4,$B$2)</f>
        <v>416882</v>
      </c>
      <c r="D23" s="13">
        <f ca="1">_xll.DBRW($B$1,$A23,$B23,$B$3,$B$5,D$8,$B$4,$B$2)</f>
        <v>377838</v>
      </c>
      <c r="E23" s="13">
        <f ca="1">_xll.DBRW($B$1,$A23,$B23,$B$3,$B$5,E$8,$B$4,$B$2)</f>
        <v>16290</v>
      </c>
      <c r="F23" s="13">
        <f ca="1">_xll.DBRW($B$1,$A23,$B23,$B$3,$B$5,F$8,$B$4,$B$2)</f>
        <v>22754</v>
      </c>
      <c r="G23" s="13">
        <f ca="1">_xll.DBRW($B$1,$A23,$B23,$B$3,$B$5,G$8,$B$4,$B$2)</f>
        <v>0</v>
      </c>
    </row>
    <row r="24" spans="1:7" x14ac:dyDescent="0.25">
      <c r="A24" s="12">
        <f t="shared" si="0"/>
        <v>2020</v>
      </c>
      <c r="B24" s="12" t="s">
        <v>26</v>
      </c>
      <c r="C24" s="13">
        <f ca="1">_xll.DBRW($B$1,$A24,$B24,$B$3,$B$5,C$8,$B$4,$B$2)</f>
        <v>417483</v>
      </c>
      <c r="D24" s="13">
        <f ca="1">_xll.DBRW($B$1,$A24,$B24,$B$3,$B$5,D$8,$B$4,$B$2)</f>
        <v>378435</v>
      </c>
      <c r="E24" s="13">
        <f ca="1">_xll.DBRW($B$1,$A24,$B24,$B$3,$B$5,E$8,$B$4,$B$2)</f>
        <v>16161</v>
      </c>
      <c r="F24" s="13">
        <f ca="1">_xll.DBRW($B$1,$A24,$B24,$B$3,$B$5,F$8,$B$4,$B$2)</f>
        <v>22887</v>
      </c>
      <c r="G24" s="13">
        <f ca="1">_xll.DBRW($B$1,$A24,$B24,$B$3,$B$5,G$8,$B$4,$B$2)</f>
        <v>0</v>
      </c>
    </row>
    <row r="25" spans="1:7" x14ac:dyDescent="0.25">
      <c r="A25" s="12">
        <f t="shared" si="0"/>
        <v>2020</v>
      </c>
      <c r="B25" s="12" t="s">
        <v>27</v>
      </c>
      <c r="C25" s="13">
        <f ca="1">_xll.DBRW($B$1,$A25,$B25,$B$3,$B$5,C$8,$B$4,$B$2)</f>
        <v>418162</v>
      </c>
      <c r="D25" s="13">
        <f ca="1">_xll.DBRW($B$1,$A25,$B25,$B$3,$B$5,D$8,$B$4,$B$2)</f>
        <v>379110</v>
      </c>
      <c r="E25" s="13">
        <f ca="1">_xll.DBRW($B$1,$A25,$B25,$B$3,$B$5,E$8,$B$4,$B$2)</f>
        <v>16032</v>
      </c>
      <c r="F25" s="13">
        <f ca="1">_xll.DBRW($B$1,$A25,$B25,$B$3,$B$5,F$8,$B$4,$B$2)</f>
        <v>23020</v>
      </c>
      <c r="G25" s="13">
        <f ca="1">_xll.DBRW($B$1,$A25,$B25,$B$3,$B$5,G$8,$B$4,$B$2)</f>
        <v>0</v>
      </c>
    </row>
    <row r="26" spans="1:7" x14ac:dyDescent="0.25">
      <c r="A26" s="12">
        <f t="shared" si="0"/>
        <v>2020</v>
      </c>
      <c r="B26" s="12" t="s">
        <v>28</v>
      </c>
      <c r="C26" s="13">
        <f ca="1">_xll.DBRW($B$1,$A26,$B26,$B$3,$B$5,C$8,$B$4,$B$2)</f>
        <v>419080</v>
      </c>
      <c r="D26" s="13">
        <f ca="1">_xll.DBRW($B$1,$A26,$B26,$B$3,$B$5,D$8,$B$4,$B$2)</f>
        <v>380023</v>
      </c>
      <c r="E26" s="13">
        <f ca="1">_xll.DBRW($B$1,$A26,$B26,$B$3,$B$5,E$8,$B$4,$B$2)</f>
        <v>15904</v>
      </c>
      <c r="F26" s="13">
        <f ca="1">_xll.DBRW($B$1,$A26,$B26,$B$3,$B$5,F$8,$B$4,$B$2)</f>
        <v>23153</v>
      </c>
      <c r="G26" s="13">
        <f ca="1">_xll.DBRW($B$1,$A26,$B26,$B$3,$B$5,G$8,$B$4,$B$2)</f>
        <v>0</v>
      </c>
    </row>
    <row r="27" spans="1:7" x14ac:dyDescent="0.25">
      <c r="A27" s="12">
        <f t="shared" si="0"/>
        <v>2020</v>
      </c>
      <c r="B27" s="12" t="s">
        <v>29</v>
      </c>
      <c r="C27" s="13">
        <f ca="1">_xll.DBRW($B$1,$A27,$B27,$B$3,$B$5,C$8,$B$4,$B$2)</f>
        <v>419716</v>
      </c>
      <c r="D27" s="13">
        <f ca="1">_xll.DBRW($B$1,$A27,$B27,$B$3,$B$5,D$8,$B$4,$B$2)</f>
        <v>380654</v>
      </c>
      <c r="E27" s="13">
        <f ca="1">_xll.DBRW($B$1,$A27,$B27,$B$3,$B$5,E$8,$B$4,$B$2)</f>
        <v>15776</v>
      </c>
      <c r="F27" s="13">
        <f ca="1">_xll.DBRW($B$1,$A27,$B27,$B$3,$B$5,F$8,$B$4,$B$2)</f>
        <v>23286</v>
      </c>
      <c r="G27" s="13">
        <f ca="1">_xll.DBRW($B$1,$A27,$B27,$B$3,$B$5,G$8,$B$4,$B$2)</f>
        <v>0</v>
      </c>
    </row>
    <row r="28" spans="1:7" x14ac:dyDescent="0.25">
      <c r="A28" s="12">
        <f t="shared" si="0"/>
        <v>2020</v>
      </c>
      <c r="B28" s="12" t="s">
        <v>30</v>
      </c>
      <c r="C28" s="13">
        <f ca="1">_xll.DBRW($B$1,$A28,$B28,$B$3,$B$5,C$8,$B$4,$B$2)</f>
        <v>420093</v>
      </c>
      <c r="D28" s="13">
        <f ca="1">_xll.DBRW($B$1,$A28,$B28,$B$3,$B$5,D$8,$B$4,$B$2)</f>
        <v>381023</v>
      </c>
      <c r="E28" s="13">
        <f ca="1">_xll.DBRW($B$1,$A28,$B28,$B$3,$B$5,E$8,$B$4,$B$2)</f>
        <v>15651</v>
      </c>
      <c r="F28" s="13">
        <f ca="1">_xll.DBRW($B$1,$A28,$B28,$B$3,$B$5,F$8,$B$4,$B$2)</f>
        <v>23419</v>
      </c>
      <c r="G28" s="13">
        <f ca="1">_xll.DBRW($B$1,$A28,$B28,$B$3,$B$5,G$8,$B$4,$B$2)</f>
        <v>0</v>
      </c>
    </row>
    <row r="29" spans="1:7" x14ac:dyDescent="0.25">
      <c r="A29" s="12">
        <f t="shared" si="0"/>
        <v>2020</v>
      </c>
      <c r="B29" s="12" t="s">
        <v>31</v>
      </c>
      <c r="C29" s="13">
        <f ca="1">_xll.DBRW($B$1,$A29,$B29,$B$3,$B$5,C$8,$B$4,$B$2)</f>
        <v>420083</v>
      </c>
      <c r="D29" s="13">
        <f ca="1">_xll.DBRW($B$1,$A29,$B29,$B$3,$B$5,D$8,$B$4,$B$2)</f>
        <v>381005</v>
      </c>
      <c r="E29" s="13">
        <f ca="1">_xll.DBRW($B$1,$A29,$B29,$B$3,$B$5,E$8,$B$4,$B$2)</f>
        <v>15526</v>
      </c>
      <c r="F29" s="13">
        <f ca="1">_xll.DBRW($B$1,$A29,$B29,$B$3,$B$5,F$8,$B$4,$B$2)</f>
        <v>23552</v>
      </c>
      <c r="G29" s="13">
        <f ca="1">_xll.DBRW($B$1,$A29,$B29,$B$3,$B$5,G$8,$B$4,$B$2)</f>
        <v>0</v>
      </c>
    </row>
    <row r="30" spans="1:7" x14ac:dyDescent="0.25">
      <c r="A30" s="12">
        <f t="shared" si="0"/>
        <v>2020</v>
      </c>
      <c r="B30" s="12" t="s">
        <v>32</v>
      </c>
      <c r="C30" s="13">
        <f ca="1">_xll.DBRW($B$1,$A30,$B30,$B$3,$B$5,C$8,$B$4,$B$2)</f>
        <v>420077</v>
      </c>
      <c r="D30" s="13">
        <f ca="1">_xll.DBRW($B$1,$A30,$B30,$B$3,$B$5,D$8,$B$4,$B$2)</f>
        <v>380990</v>
      </c>
      <c r="E30" s="13">
        <f ca="1">_xll.DBRW($B$1,$A30,$B30,$B$3,$B$5,E$8,$B$4,$B$2)</f>
        <v>15402</v>
      </c>
      <c r="F30" s="13">
        <f ca="1">_xll.DBRW($B$1,$A30,$B30,$B$3,$B$5,F$8,$B$4,$B$2)</f>
        <v>23685</v>
      </c>
      <c r="G30" s="13">
        <f ca="1">_xll.DBRW($B$1,$A30,$B30,$B$3,$B$5,G$8,$B$4,$B$2)</f>
        <v>0</v>
      </c>
    </row>
    <row r="31" spans="1:7" x14ac:dyDescent="0.25">
      <c r="A31" s="12">
        <f t="shared" si="0"/>
        <v>2020</v>
      </c>
      <c r="B31" s="12" t="s">
        <v>33</v>
      </c>
      <c r="C31" s="13">
        <f ca="1">_xll.DBRW($B$1,$A31,$B31,$B$3,$B$5,C$8,$B$4,$B$2)</f>
        <v>420278</v>
      </c>
      <c r="D31" s="13">
        <f ca="1">_xll.DBRW($B$1,$A31,$B31,$B$3,$B$5,D$8,$B$4,$B$2)</f>
        <v>381182</v>
      </c>
      <c r="E31" s="13">
        <f ca="1">_xll.DBRW($B$1,$A31,$B31,$B$3,$B$5,E$8,$B$4,$B$2)</f>
        <v>15278</v>
      </c>
      <c r="F31" s="13">
        <f ca="1">_xll.DBRW($B$1,$A31,$B31,$B$3,$B$5,F$8,$B$4,$B$2)</f>
        <v>23818</v>
      </c>
      <c r="G31" s="13">
        <f ca="1">_xll.DBRW($B$1,$A31,$B31,$B$3,$B$5,G$8,$B$4,$B$2)</f>
        <v>0</v>
      </c>
    </row>
    <row r="32" spans="1:7" x14ac:dyDescent="0.25">
      <c r="A32" s="12">
        <f t="shared" si="0"/>
        <v>2020</v>
      </c>
      <c r="B32" s="12" t="s">
        <v>34</v>
      </c>
      <c r="C32" s="13">
        <f ca="1">_xll.DBRW($B$1,$A32,$B32,$B$3,$B$5,C$8,$B$4,$B$2)</f>
        <v>420661</v>
      </c>
      <c r="D32" s="13">
        <f ca="1">_xll.DBRW($B$1,$A32,$B32,$B$3,$B$5,D$8,$B$4,$B$2)</f>
        <v>381554</v>
      </c>
      <c r="E32" s="13">
        <f ca="1">_xll.DBRW($B$1,$A32,$B32,$B$3,$B$5,E$8,$B$4,$B$2)</f>
        <v>15156</v>
      </c>
      <c r="F32" s="13">
        <f ca="1">_xll.DBRW($B$1,$A32,$B32,$B$3,$B$5,F$8,$B$4,$B$2)</f>
        <v>23951</v>
      </c>
      <c r="G32" s="13">
        <f ca="1">_xll.DBRW($B$1,$A32,$B32,$B$3,$B$5,G$8,$B$4,$B$2)</f>
        <v>0</v>
      </c>
    </row>
    <row r="33" spans="1:7" x14ac:dyDescent="0.25">
      <c r="A33" s="12">
        <f t="shared" si="0"/>
        <v>2021</v>
      </c>
      <c r="B33" s="12" t="s">
        <v>23</v>
      </c>
      <c r="C33" s="13">
        <f ca="1">_xll.DBRW($B$1,$A33,$B33,$B$3,$B$5,C$8,$B$4,$B$2)</f>
        <v>421396</v>
      </c>
      <c r="D33" s="13">
        <f ca="1">_xll.DBRW($B$1,$A33,$B33,$B$3,$B$5,D$8,$B$4,$B$2)</f>
        <v>382277</v>
      </c>
      <c r="E33" s="13">
        <f ca="1">_xll.DBRW($B$1,$A33,$B33,$B$3,$B$5,E$8,$B$4,$B$2)</f>
        <v>15035</v>
      </c>
      <c r="F33" s="13">
        <f ca="1">_xll.DBRW($B$1,$A33,$B33,$B$3,$B$5,F$8,$B$4,$B$2)</f>
        <v>24084</v>
      </c>
      <c r="G33" s="13">
        <f ca="1">_xll.DBRW($B$1,$A33,$B33,$B$3,$B$5,G$8,$B$4,$B$2)</f>
        <v>0</v>
      </c>
    </row>
    <row r="34" spans="1:7" x14ac:dyDescent="0.25">
      <c r="A34" s="12">
        <f t="shared" si="0"/>
        <v>2021</v>
      </c>
      <c r="B34" s="12" t="s">
        <v>24</v>
      </c>
      <c r="C34" s="13">
        <f ca="1">_xll.DBRW($B$1,$A34,$B34,$B$3,$B$5,C$8,$B$4,$B$2)</f>
        <v>422107</v>
      </c>
      <c r="D34" s="13">
        <f ca="1">_xll.DBRW($B$1,$A34,$B34,$B$3,$B$5,D$8,$B$4,$B$2)</f>
        <v>382975</v>
      </c>
      <c r="E34" s="13">
        <f ca="1">_xll.DBRW($B$1,$A34,$B34,$B$3,$B$5,E$8,$B$4,$B$2)</f>
        <v>14915</v>
      </c>
      <c r="F34" s="13">
        <f ca="1">_xll.DBRW($B$1,$A34,$B34,$B$3,$B$5,F$8,$B$4,$B$2)</f>
        <v>24217</v>
      </c>
      <c r="G34" s="13">
        <f ca="1">_xll.DBRW($B$1,$A34,$B34,$B$3,$B$5,G$8,$B$4,$B$2)</f>
        <v>0</v>
      </c>
    </row>
    <row r="35" spans="1:7" x14ac:dyDescent="0.25">
      <c r="A35" s="12">
        <f t="shared" si="0"/>
        <v>2021</v>
      </c>
      <c r="B35" s="12" t="s">
        <v>25</v>
      </c>
      <c r="C35" s="13">
        <f ca="1">_xll.DBRW($B$1,$A35,$B35,$B$3,$B$5,C$8,$B$4,$B$2)</f>
        <v>422770</v>
      </c>
      <c r="D35" s="13">
        <f ca="1">_xll.DBRW($B$1,$A35,$B35,$B$3,$B$5,D$8,$B$4,$B$2)</f>
        <v>383625</v>
      </c>
      <c r="E35" s="13">
        <f ca="1">_xll.DBRW($B$1,$A35,$B35,$B$3,$B$5,E$8,$B$4,$B$2)</f>
        <v>14795</v>
      </c>
      <c r="F35" s="13">
        <f ca="1">_xll.DBRW($B$1,$A35,$B35,$B$3,$B$5,F$8,$B$4,$B$2)</f>
        <v>24350</v>
      </c>
      <c r="G35" s="13">
        <f ca="1">_xll.DBRW($B$1,$A35,$B35,$B$3,$B$5,G$8,$B$4,$B$2)</f>
        <v>0</v>
      </c>
    </row>
    <row r="36" spans="1:7" x14ac:dyDescent="0.25">
      <c r="A36" s="12">
        <f t="shared" si="0"/>
        <v>2021</v>
      </c>
      <c r="B36" s="12" t="s">
        <v>26</v>
      </c>
      <c r="C36" s="13">
        <f ca="1">_xll.DBRW($B$1,$A36,$B36,$B$3,$B$5,C$8,$B$4,$B$2)</f>
        <v>423303</v>
      </c>
      <c r="D36" s="13">
        <f ca="1">_xll.DBRW($B$1,$A36,$B36,$B$3,$B$5,D$8,$B$4,$B$2)</f>
        <v>384144</v>
      </c>
      <c r="E36" s="13">
        <f ca="1">_xll.DBRW($B$1,$A36,$B36,$B$3,$B$5,E$8,$B$4,$B$2)</f>
        <v>14676</v>
      </c>
      <c r="F36" s="13">
        <f ca="1">_xll.DBRW($B$1,$A36,$B36,$B$3,$B$5,F$8,$B$4,$B$2)</f>
        <v>24483</v>
      </c>
      <c r="G36" s="13">
        <f ca="1">_xll.DBRW($B$1,$A36,$B36,$B$3,$B$5,G$8,$B$4,$B$2)</f>
        <v>0</v>
      </c>
    </row>
    <row r="37" spans="1:7" x14ac:dyDescent="0.25">
      <c r="A37" s="12">
        <f t="shared" si="0"/>
        <v>2021</v>
      </c>
      <c r="B37" s="12" t="s">
        <v>27</v>
      </c>
      <c r="C37" s="13">
        <f ca="1">_xll.DBRW($B$1,$A37,$B37,$B$3,$B$5,C$8,$B$4,$B$2)</f>
        <v>423904</v>
      </c>
      <c r="D37" s="13">
        <f ca="1">_xll.DBRW($B$1,$A37,$B37,$B$3,$B$5,D$8,$B$4,$B$2)</f>
        <v>384729</v>
      </c>
      <c r="E37" s="13">
        <f ca="1">_xll.DBRW($B$1,$A37,$B37,$B$3,$B$5,E$8,$B$4,$B$2)</f>
        <v>14559</v>
      </c>
      <c r="F37" s="13">
        <f ca="1">_xll.DBRW($B$1,$A37,$B37,$B$3,$B$5,F$8,$B$4,$B$2)</f>
        <v>24616</v>
      </c>
      <c r="G37" s="13">
        <f ca="1">_xll.DBRW($B$1,$A37,$B37,$B$3,$B$5,G$8,$B$4,$B$2)</f>
        <v>0</v>
      </c>
    </row>
    <row r="38" spans="1:7" x14ac:dyDescent="0.25">
      <c r="A38" s="12">
        <f t="shared" si="0"/>
        <v>2021</v>
      </c>
      <c r="B38" s="12" t="s">
        <v>28</v>
      </c>
      <c r="C38" s="13">
        <f ca="1">_xll.DBRW($B$1,$A38,$B38,$B$3,$B$5,C$8,$B$4,$B$2)</f>
        <v>424717</v>
      </c>
      <c r="D38" s="13">
        <f ca="1">_xll.DBRW($B$1,$A38,$B38,$B$3,$B$5,D$8,$B$4,$B$2)</f>
        <v>385526</v>
      </c>
      <c r="E38" s="13">
        <f ca="1">_xll.DBRW($B$1,$A38,$B38,$B$3,$B$5,E$8,$B$4,$B$2)</f>
        <v>14442</v>
      </c>
      <c r="F38" s="13">
        <f ca="1">_xll.DBRW($B$1,$A38,$B38,$B$3,$B$5,F$8,$B$4,$B$2)</f>
        <v>24749</v>
      </c>
      <c r="G38" s="13">
        <f ca="1">_xll.DBRW($B$1,$A38,$B38,$B$3,$B$5,G$8,$B$4,$B$2)</f>
        <v>0</v>
      </c>
    </row>
    <row r="39" spans="1:7" x14ac:dyDescent="0.25">
      <c r="A39" s="12">
        <f t="shared" si="0"/>
        <v>2021</v>
      </c>
      <c r="B39" s="12" t="s">
        <v>29</v>
      </c>
      <c r="C39" s="13">
        <f ca="1">_xll.DBRW($B$1,$A39,$B39,$B$3,$B$5,C$8,$B$4,$B$2)</f>
        <v>425280</v>
      </c>
      <c r="D39" s="13">
        <f ca="1">_xll.DBRW($B$1,$A39,$B39,$B$3,$B$5,D$8,$B$4,$B$2)</f>
        <v>386072</v>
      </c>
      <c r="E39" s="13">
        <f ca="1">_xll.DBRW($B$1,$A39,$B39,$B$3,$B$5,E$8,$B$4,$B$2)</f>
        <v>14326</v>
      </c>
      <c r="F39" s="13">
        <f ca="1">_xll.DBRW($B$1,$A39,$B39,$B$3,$B$5,F$8,$B$4,$B$2)</f>
        <v>24882</v>
      </c>
      <c r="G39" s="13">
        <f ca="1">_xll.DBRW($B$1,$A39,$B39,$B$3,$B$5,G$8,$B$4,$B$2)</f>
        <v>0</v>
      </c>
    </row>
    <row r="40" spans="1:7" x14ac:dyDescent="0.25">
      <c r="A40" s="12">
        <f t="shared" si="0"/>
        <v>2021</v>
      </c>
      <c r="B40" s="12" t="s">
        <v>30</v>
      </c>
      <c r="C40" s="13">
        <f ca="1">_xll.DBRW($B$1,$A40,$B40,$B$3,$B$5,C$8,$B$4,$B$2)</f>
        <v>425615</v>
      </c>
      <c r="D40" s="13">
        <f ca="1">_xll.DBRW($B$1,$A40,$B40,$B$3,$B$5,D$8,$B$4,$B$2)</f>
        <v>386389</v>
      </c>
      <c r="E40" s="13">
        <f ca="1">_xll.DBRW($B$1,$A40,$B40,$B$3,$B$5,E$8,$B$4,$B$2)</f>
        <v>14211</v>
      </c>
      <c r="F40" s="13">
        <f ca="1">_xll.DBRW($B$1,$A40,$B40,$B$3,$B$5,F$8,$B$4,$B$2)</f>
        <v>25015</v>
      </c>
      <c r="G40" s="13">
        <f ca="1">_xll.DBRW($B$1,$A40,$B40,$B$3,$B$5,G$8,$B$4,$B$2)</f>
        <v>0</v>
      </c>
    </row>
    <row r="41" spans="1:7" x14ac:dyDescent="0.25">
      <c r="A41" s="12">
        <f t="shared" si="0"/>
        <v>2021</v>
      </c>
      <c r="B41" s="12" t="s">
        <v>31</v>
      </c>
      <c r="C41" s="13">
        <f ca="1">_xll.DBRW($B$1,$A41,$B41,$B$3,$B$5,C$8,$B$4,$B$2)</f>
        <v>425606</v>
      </c>
      <c r="D41" s="13">
        <f ca="1">_xll.DBRW($B$1,$A41,$B41,$B$3,$B$5,D$8,$B$4,$B$2)</f>
        <v>386360</v>
      </c>
      <c r="E41" s="13">
        <f ca="1">_xll.DBRW($B$1,$A41,$B41,$B$3,$B$5,E$8,$B$4,$B$2)</f>
        <v>14098</v>
      </c>
      <c r="F41" s="13">
        <f ca="1">_xll.DBRW($B$1,$A41,$B41,$B$3,$B$5,F$8,$B$4,$B$2)</f>
        <v>25148</v>
      </c>
      <c r="G41" s="13">
        <f ca="1">_xll.DBRW($B$1,$A41,$B41,$B$3,$B$5,G$8,$B$4,$B$2)</f>
        <v>0</v>
      </c>
    </row>
    <row r="42" spans="1:7" x14ac:dyDescent="0.25">
      <c r="A42" s="12">
        <f t="shared" si="0"/>
        <v>2021</v>
      </c>
      <c r="B42" s="12" t="s">
        <v>32</v>
      </c>
      <c r="C42" s="13">
        <f ca="1">_xll.DBRW($B$1,$A42,$B42,$B$3,$B$5,C$8,$B$4,$B$2)</f>
        <v>425601</v>
      </c>
      <c r="D42" s="13">
        <f ca="1">_xll.DBRW($B$1,$A42,$B42,$B$3,$B$5,D$8,$B$4,$B$2)</f>
        <v>386335</v>
      </c>
      <c r="E42" s="13">
        <f ca="1">_xll.DBRW($B$1,$A42,$B42,$B$3,$B$5,E$8,$B$4,$B$2)</f>
        <v>13985</v>
      </c>
      <c r="F42" s="13">
        <f ca="1">_xll.DBRW($B$1,$A42,$B42,$B$3,$B$5,F$8,$B$4,$B$2)</f>
        <v>25281</v>
      </c>
      <c r="G42" s="13">
        <f ca="1">_xll.DBRW($B$1,$A42,$B42,$B$3,$B$5,G$8,$B$4,$B$2)</f>
        <v>0</v>
      </c>
    </row>
    <row r="43" spans="1:7" x14ac:dyDescent="0.25">
      <c r="A43" s="12">
        <f t="shared" si="0"/>
        <v>2021</v>
      </c>
      <c r="B43" s="12" t="s">
        <v>33</v>
      </c>
      <c r="C43" s="13">
        <f ca="1">_xll.DBRW($B$1,$A43,$B43,$B$3,$B$5,C$8,$B$4,$B$2)</f>
        <v>425780</v>
      </c>
      <c r="D43" s="13">
        <f ca="1">_xll.DBRW($B$1,$A43,$B43,$B$3,$B$5,D$8,$B$4,$B$2)</f>
        <v>386493</v>
      </c>
      <c r="E43" s="13">
        <f ca="1">_xll.DBRW($B$1,$A43,$B43,$B$3,$B$5,E$8,$B$4,$B$2)</f>
        <v>13873</v>
      </c>
      <c r="F43" s="13">
        <f ca="1">_xll.DBRW($B$1,$A43,$B43,$B$3,$B$5,F$8,$B$4,$B$2)</f>
        <v>25414</v>
      </c>
      <c r="G43" s="13">
        <f ca="1">_xll.DBRW($B$1,$A43,$B43,$B$3,$B$5,G$8,$B$4,$B$2)</f>
        <v>0</v>
      </c>
    </row>
    <row r="44" spans="1:7" x14ac:dyDescent="0.25">
      <c r="A44" s="12">
        <f t="shared" si="0"/>
        <v>2021</v>
      </c>
      <c r="B44" s="12" t="s">
        <v>34</v>
      </c>
      <c r="C44" s="13">
        <f ca="1">_xll.DBRW($B$1,$A44,$B44,$B$3,$B$5,C$8,$B$4,$B$2)</f>
        <v>426119</v>
      </c>
      <c r="D44" s="13">
        <f ca="1">_xll.DBRW($B$1,$A44,$B44,$B$3,$B$5,D$8,$B$4,$B$2)</f>
        <v>386810</v>
      </c>
      <c r="E44" s="13">
        <f ca="1">_xll.DBRW($B$1,$A44,$B44,$B$3,$B$5,E$8,$B$4,$B$2)</f>
        <v>13762</v>
      </c>
      <c r="F44" s="13">
        <f ca="1">_xll.DBRW($B$1,$A44,$B44,$B$3,$B$5,F$8,$B$4,$B$2)</f>
        <v>25547</v>
      </c>
      <c r="G44" s="13">
        <f ca="1">_xll.DBRW($B$1,$A44,$B44,$B$3,$B$5,G$8,$B$4,$B$2)</f>
        <v>0</v>
      </c>
    </row>
    <row r="45" spans="1:7" x14ac:dyDescent="0.25">
      <c r="A45" s="12">
        <f t="shared" si="0"/>
        <v>2022</v>
      </c>
      <c r="B45" s="12" t="s">
        <v>23</v>
      </c>
      <c r="C45" s="13">
        <f ca="1">_xll.DBRW($B$1,$A45,$B45,$B$3,$B$5,C$8,$B$4,$B$2)</f>
        <v>426755</v>
      </c>
      <c r="D45" s="13">
        <f ca="1">_xll.DBRW($B$1,$A45,$B45,$B$3,$B$5,D$8,$B$4,$B$2)</f>
        <v>387423</v>
      </c>
      <c r="E45" s="13">
        <f ca="1">_xll.DBRW($B$1,$A45,$B45,$B$3,$B$5,E$8,$B$4,$B$2)</f>
        <v>13652</v>
      </c>
      <c r="F45" s="13">
        <f ca="1">_xll.DBRW($B$1,$A45,$B45,$B$3,$B$5,F$8,$B$4,$B$2)</f>
        <v>25680</v>
      </c>
      <c r="G45" s="13">
        <f ca="1">_xll.DBRW($B$1,$A45,$B45,$B$3,$B$5,G$8,$B$4,$B$2)</f>
        <v>0</v>
      </c>
    </row>
    <row r="46" spans="1:7" x14ac:dyDescent="0.25">
      <c r="A46" s="12">
        <f t="shared" si="0"/>
        <v>2022</v>
      </c>
      <c r="B46" s="12" t="s">
        <v>24</v>
      </c>
      <c r="C46" s="13">
        <f ca="1">_xll.DBRW($B$1,$A46,$B46,$B$3,$B$5,C$8,$B$4,$B$2)</f>
        <v>427371</v>
      </c>
      <c r="D46" s="13">
        <f ca="1">_xll.DBRW($B$1,$A46,$B46,$B$3,$B$5,D$8,$B$4,$B$2)</f>
        <v>388015</v>
      </c>
      <c r="E46" s="13">
        <f ca="1">_xll.DBRW($B$1,$A46,$B46,$B$3,$B$5,E$8,$B$4,$B$2)</f>
        <v>13543</v>
      </c>
      <c r="F46" s="13">
        <f ca="1">_xll.DBRW($B$1,$A46,$B46,$B$3,$B$5,F$8,$B$4,$B$2)</f>
        <v>25813</v>
      </c>
      <c r="G46" s="13">
        <f ca="1">_xll.DBRW($B$1,$A46,$B46,$B$3,$B$5,G$8,$B$4,$B$2)</f>
        <v>0</v>
      </c>
    </row>
    <row r="47" spans="1:7" x14ac:dyDescent="0.25">
      <c r="A47" s="12">
        <f t="shared" si="0"/>
        <v>2022</v>
      </c>
      <c r="B47" s="12" t="s">
        <v>25</v>
      </c>
      <c r="C47" s="13">
        <f ca="1">_xll.DBRW($B$1,$A47,$B47,$B$3,$B$5,C$8,$B$4,$B$2)</f>
        <v>427945</v>
      </c>
      <c r="D47" s="13">
        <f ca="1">_xll.DBRW($B$1,$A47,$B47,$B$3,$B$5,D$8,$B$4,$B$2)</f>
        <v>388565</v>
      </c>
      <c r="E47" s="13">
        <f ca="1">_xll.DBRW($B$1,$A47,$B47,$B$3,$B$5,E$8,$B$4,$B$2)</f>
        <v>13434</v>
      </c>
      <c r="F47" s="13">
        <f ca="1">_xll.DBRW($B$1,$A47,$B47,$B$3,$B$5,F$8,$B$4,$B$2)</f>
        <v>25946</v>
      </c>
      <c r="G47" s="13">
        <f ca="1">_xll.DBRW($B$1,$A47,$B47,$B$3,$B$5,G$8,$B$4,$B$2)</f>
        <v>0</v>
      </c>
    </row>
    <row r="48" spans="1:7" x14ac:dyDescent="0.25">
      <c r="A48" s="12">
        <f t="shared" si="0"/>
        <v>2022</v>
      </c>
      <c r="B48" s="12" t="s">
        <v>26</v>
      </c>
      <c r="C48" s="13">
        <f ca="1">_xll.DBRW($B$1,$A48,$B48,$B$3,$B$5,C$8,$B$4,$B$2)</f>
        <v>428406</v>
      </c>
      <c r="D48" s="13">
        <f ca="1">_xll.DBRW($B$1,$A48,$B48,$B$3,$B$5,D$8,$B$4,$B$2)</f>
        <v>389000</v>
      </c>
      <c r="E48" s="13">
        <f ca="1">_xll.DBRW($B$1,$A48,$B48,$B$3,$B$5,E$8,$B$4,$B$2)</f>
        <v>13327</v>
      </c>
      <c r="F48" s="13">
        <f ca="1">_xll.DBRW($B$1,$A48,$B48,$B$3,$B$5,F$8,$B$4,$B$2)</f>
        <v>26079</v>
      </c>
      <c r="G48" s="13">
        <f ca="1">_xll.DBRW($B$1,$A48,$B48,$B$3,$B$5,G$8,$B$4,$B$2)</f>
        <v>0</v>
      </c>
    </row>
    <row r="49" spans="1:7" x14ac:dyDescent="0.25">
      <c r="A49" s="12">
        <f t="shared" si="0"/>
        <v>2022</v>
      </c>
      <c r="B49" s="12" t="s">
        <v>27</v>
      </c>
      <c r="C49" s="13">
        <f ca="1">_xll.DBRW($B$1,$A49,$B49,$B$3,$B$5,C$8,$B$4,$B$2)</f>
        <v>428926</v>
      </c>
      <c r="D49" s="13">
        <f ca="1">_xll.DBRW($B$1,$A49,$B49,$B$3,$B$5,D$8,$B$4,$B$2)</f>
        <v>389494</v>
      </c>
      <c r="E49" s="13">
        <f ca="1">_xll.DBRW($B$1,$A49,$B49,$B$3,$B$5,E$8,$B$4,$B$2)</f>
        <v>13220</v>
      </c>
      <c r="F49" s="13">
        <f ca="1">_xll.DBRW($B$1,$A49,$B49,$B$3,$B$5,F$8,$B$4,$B$2)</f>
        <v>26212</v>
      </c>
      <c r="G49" s="13">
        <f ca="1">_xll.DBRW($B$1,$A49,$B49,$B$3,$B$5,G$8,$B$4,$B$2)</f>
        <v>0</v>
      </c>
    </row>
    <row r="50" spans="1:7" x14ac:dyDescent="0.25">
      <c r="A50" s="12">
        <f t="shared" si="0"/>
        <v>2022</v>
      </c>
      <c r="B50" s="12" t="s">
        <v>28</v>
      </c>
      <c r="C50" s="13">
        <f ca="1">_xll.DBRW($B$1,$A50,$B50,$B$3,$B$5,C$8,$B$4,$B$2)</f>
        <v>429630</v>
      </c>
      <c r="D50" s="13">
        <f ca="1">_xll.DBRW($B$1,$A50,$B50,$B$3,$B$5,D$8,$B$4,$B$2)</f>
        <v>390171</v>
      </c>
      <c r="E50" s="13">
        <f ca="1">_xll.DBRW($B$1,$A50,$B50,$B$3,$B$5,E$8,$B$4,$B$2)</f>
        <v>13114</v>
      </c>
      <c r="F50" s="13">
        <f ca="1">_xll.DBRW($B$1,$A50,$B50,$B$3,$B$5,F$8,$B$4,$B$2)</f>
        <v>26345</v>
      </c>
      <c r="G50" s="13">
        <f ca="1">_xll.DBRW($B$1,$A50,$B50,$B$3,$B$5,G$8,$B$4,$B$2)</f>
        <v>0</v>
      </c>
    </row>
    <row r="51" spans="1:7" x14ac:dyDescent="0.25">
      <c r="A51" s="12">
        <f t="shared" si="0"/>
        <v>2022</v>
      </c>
      <c r="B51" s="12" t="s">
        <v>29</v>
      </c>
      <c r="C51" s="13">
        <f ca="1">_xll.DBRW($B$1,$A51,$B51,$B$3,$B$5,C$8,$B$4,$B$2)</f>
        <v>430116</v>
      </c>
      <c r="D51" s="13">
        <f ca="1">_xll.DBRW($B$1,$A51,$B51,$B$3,$B$5,D$8,$B$4,$B$2)</f>
        <v>390629</v>
      </c>
      <c r="E51" s="13">
        <f ca="1">_xll.DBRW($B$1,$A51,$B51,$B$3,$B$5,E$8,$B$4,$B$2)</f>
        <v>13009</v>
      </c>
      <c r="F51" s="13">
        <f ca="1">_xll.DBRW($B$1,$A51,$B51,$B$3,$B$5,F$8,$B$4,$B$2)</f>
        <v>26478</v>
      </c>
      <c r="G51" s="13">
        <f ca="1">_xll.DBRW($B$1,$A51,$B51,$B$3,$B$5,G$8,$B$4,$B$2)</f>
        <v>0</v>
      </c>
    </row>
    <row r="52" spans="1:7" x14ac:dyDescent="0.25">
      <c r="A52" s="12">
        <f t="shared" si="0"/>
        <v>2022</v>
      </c>
      <c r="B52" s="12" t="s">
        <v>30</v>
      </c>
      <c r="C52" s="13">
        <f ca="1">_xll.DBRW($B$1,$A52,$B52,$B$3,$B$5,C$8,$B$4,$B$2)</f>
        <v>430406</v>
      </c>
      <c r="D52" s="13">
        <f ca="1">_xll.DBRW($B$1,$A52,$B52,$B$3,$B$5,D$8,$B$4,$B$2)</f>
        <v>390889</v>
      </c>
      <c r="E52" s="13">
        <f ca="1">_xll.DBRW($B$1,$A52,$B52,$B$3,$B$5,E$8,$B$4,$B$2)</f>
        <v>12906</v>
      </c>
      <c r="F52" s="13">
        <f ca="1">_xll.DBRW($B$1,$A52,$B52,$B$3,$B$5,F$8,$B$4,$B$2)</f>
        <v>26611</v>
      </c>
      <c r="G52" s="13">
        <f ca="1">_xll.DBRW($B$1,$A52,$B52,$B$3,$B$5,G$8,$B$4,$B$2)</f>
        <v>0</v>
      </c>
    </row>
    <row r="53" spans="1:7" x14ac:dyDescent="0.25">
      <c r="A53" s="12">
        <f t="shared" si="0"/>
        <v>2022</v>
      </c>
      <c r="B53" s="12" t="s">
        <v>31</v>
      </c>
      <c r="C53" s="13">
        <f ca="1">_xll.DBRW($B$1,$A53,$B53,$B$3,$B$5,C$8,$B$4,$B$2)</f>
        <v>430398</v>
      </c>
      <c r="D53" s="13">
        <f ca="1">_xll.DBRW($B$1,$A53,$B53,$B$3,$B$5,D$8,$B$4,$B$2)</f>
        <v>390851</v>
      </c>
      <c r="E53" s="13">
        <f ca="1">_xll.DBRW($B$1,$A53,$B53,$B$3,$B$5,E$8,$B$4,$B$2)</f>
        <v>12803</v>
      </c>
      <c r="F53" s="13">
        <f ca="1">_xll.DBRW($B$1,$A53,$B53,$B$3,$B$5,F$8,$B$4,$B$2)</f>
        <v>26744</v>
      </c>
      <c r="G53" s="13">
        <f ca="1">_xll.DBRW($B$1,$A53,$B53,$B$3,$B$5,G$8,$B$4,$B$2)</f>
        <v>0</v>
      </c>
    </row>
    <row r="54" spans="1:7" x14ac:dyDescent="0.25">
      <c r="A54" s="12">
        <f t="shared" si="0"/>
        <v>2022</v>
      </c>
      <c r="B54" s="12" t="s">
        <v>32</v>
      </c>
      <c r="C54" s="13">
        <f ca="1">_xll.DBRW($B$1,$A54,$B54,$B$3,$B$5,C$8,$B$4,$B$2)</f>
        <v>430393</v>
      </c>
      <c r="D54" s="13">
        <f ca="1">_xll.DBRW($B$1,$A54,$B54,$B$3,$B$5,D$8,$B$4,$B$2)</f>
        <v>390816</v>
      </c>
      <c r="E54" s="13">
        <f ca="1">_xll.DBRW($B$1,$A54,$B54,$B$3,$B$5,E$8,$B$4,$B$2)</f>
        <v>12700</v>
      </c>
      <c r="F54" s="13">
        <f ca="1">_xll.DBRW($B$1,$A54,$B54,$B$3,$B$5,F$8,$B$4,$B$2)</f>
        <v>26877</v>
      </c>
      <c r="G54" s="13">
        <f ca="1">_xll.DBRW($B$1,$A54,$B54,$B$3,$B$5,G$8,$B$4,$B$2)</f>
        <v>0</v>
      </c>
    </row>
    <row r="55" spans="1:7" x14ac:dyDescent="0.25">
      <c r="A55" s="12">
        <f t="shared" si="0"/>
        <v>2022</v>
      </c>
      <c r="B55" s="12" t="s">
        <v>33</v>
      </c>
      <c r="C55" s="13">
        <f ca="1">_xll.DBRW($B$1,$A55,$B55,$B$3,$B$5,C$8,$B$4,$B$2)</f>
        <v>430548</v>
      </c>
      <c r="D55" s="13">
        <f ca="1">_xll.DBRW($B$1,$A55,$B55,$B$3,$B$5,D$8,$B$4,$B$2)</f>
        <v>390940</v>
      </c>
      <c r="E55" s="13">
        <f ca="1">_xll.DBRW($B$1,$A55,$B55,$B$3,$B$5,E$8,$B$4,$B$2)</f>
        <v>12598</v>
      </c>
      <c r="F55" s="13">
        <f ca="1">_xll.DBRW($B$1,$A55,$B55,$B$3,$B$5,F$8,$B$4,$B$2)</f>
        <v>27010</v>
      </c>
      <c r="G55" s="13">
        <f ca="1">_xll.DBRW($B$1,$A55,$B55,$B$3,$B$5,G$8,$B$4,$B$2)</f>
        <v>0</v>
      </c>
    </row>
    <row r="56" spans="1:7" x14ac:dyDescent="0.25">
      <c r="A56" s="12">
        <f t="shared" si="0"/>
        <v>2022</v>
      </c>
      <c r="B56" s="12" t="s">
        <v>34</v>
      </c>
      <c r="C56" s="13">
        <f ca="1">_xll.DBRW($B$1,$A56,$B56,$B$3,$B$5,C$8,$B$4,$B$2)</f>
        <v>430844</v>
      </c>
      <c r="D56" s="13">
        <f ca="1">_xll.DBRW($B$1,$A56,$B56,$B$3,$B$5,D$8,$B$4,$B$2)</f>
        <v>391204</v>
      </c>
      <c r="E56" s="13">
        <f ca="1">_xll.DBRW($B$1,$A56,$B56,$B$3,$B$5,E$8,$B$4,$B$2)</f>
        <v>12497</v>
      </c>
      <c r="F56" s="13">
        <f ca="1">_xll.DBRW($B$1,$A56,$B56,$B$3,$B$5,F$8,$B$4,$B$2)</f>
        <v>27143</v>
      </c>
      <c r="G56" s="13">
        <f ca="1">_xll.DBRW($B$1,$A56,$B56,$B$3,$B$5,G$8,$B$4,$B$2)</f>
        <v>0</v>
      </c>
    </row>
    <row r="57" spans="1:7" x14ac:dyDescent="0.25">
      <c r="A57" s="12">
        <f t="shared" si="0"/>
        <v>2023</v>
      </c>
      <c r="B57" s="12" t="s">
        <v>23</v>
      </c>
      <c r="C57" s="13">
        <f ca="1">_xll.DBRW($B$1,$A57,$B57,$B$3,$B$5,C$8,$B$4,$B$2)</f>
        <v>431378</v>
      </c>
      <c r="D57" s="13">
        <f ca="1">_xll.DBRW($B$1,$A57,$B57,$B$3,$B$5,D$8,$B$4,$B$2)</f>
        <v>391704</v>
      </c>
      <c r="E57" s="13">
        <f ca="1">_xll.DBRW($B$1,$A57,$B57,$B$3,$B$5,E$8,$B$4,$B$2)</f>
        <v>12398</v>
      </c>
      <c r="F57" s="13">
        <f ca="1">_xll.DBRW($B$1,$A57,$B57,$B$3,$B$5,F$8,$B$4,$B$2)</f>
        <v>27276</v>
      </c>
      <c r="G57" s="13">
        <f ca="1">_xll.DBRW($B$1,$A57,$B57,$B$3,$B$5,G$8,$B$4,$B$2)</f>
        <v>0</v>
      </c>
    </row>
    <row r="58" spans="1:7" x14ac:dyDescent="0.25">
      <c r="A58" s="12">
        <f t="shared" si="0"/>
        <v>2023</v>
      </c>
      <c r="B58" s="12" t="s">
        <v>24</v>
      </c>
      <c r="C58" s="13">
        <f ca="1">_xll.DBRW($B$1,$A58,$B58,$B$3,$B$5,C$8,$B$4,$B$2)</f>
        <v>431894</v>
      </c>
      <c r="D58" s="13">
        <f ca="1">_xll.DBRW($B$1,$A58,$B58,$B$3,$B$5,D$8,$B$4,$B$2)</f>
        <v>392186</v>
      </c>
      <c r="E58" s="13">
        <f ca="1">_xll.DBRW($B$1,$A58,$B58,$B$3,$B$5,E$8,$B$4,$B$2)</f>
        <v>12299</v>
      </c>
      <c r="F58" s="13">
        <f ca="1">_xll.DBRW($B$1,$A58,$B58,$B$3,$B$5,F$8,$B$4,$B$2)</f>
        <v>27409</v>
      </c>
      <c r="G58" s="13">
        <f ca="1">_xll.DBRW($B$1,$A58,$B58,$B$3,$B$5,G$8,$B$4,$B$2)</f>
        <v>0</v>
      </c>
    </row>
    <row r="59" spans="1:7" x14ac:dyDescent="0.25">
      <c r="A59" s="12">
        <f t="shared" si="0"/>
        <v>2023</v>
      </c>
      <c r="B59" s="12" t="s">
        <v>25</v>
      </c>
      <c r="C59" s="13">
        <f ca="1">_xll.DBRW($B$1,$A59,$B59,$B$3,$B$5,C$8,$B$4,$B$2)</f>
        <v>432376</v>
      </c>
      <c r="D59" s="13">
        <f ca="1">_xll.DBRW($B$1,$A59,$B59,$B$3,$B$5,D$8,$B$4,$B$2)</f>
        <v>392634</v>
      </c>
      <c r="E59" s="13">
        <f ca="1">_xll.DBRW($B$1,$A59,$B59,$B$3,$B$5,E$8,$B$4,$B$2)</f>
        <v>12200</v>
      </c>
      <c r="F59" s="13">
        <f ca="1">_xll.DBRW($B$1,$A59,$B59,$B$3,$B$5,F$8,$B$4,$B$2)</f>
        <v>27542</v>
      </c>
      <c r="G59" s="13">
        <f ca="1">_xll.DBRW($B$1,$A59,$B59,$B$3,$B$5,G$8,$B$4,$B$2)</f>
        <v>0</v>
      </c>
    </row>
    <row r="60" spans="1:7" x14ac:dyDescent="0.25">
      <c r="A60" s="12">
        <f t="shared" si="0"/>
        <v>2023</v>
      </c>
      <c r="B60" s="12" t="s">
        <v>26</v>
      </c>
      <c r="C60" s="13">
        <f ca="1">_xll.DBRW($B$1,$A60,$B60,$B$3,$B$5,C$8,$B$4,$B$2)</f>
        <v>432764</v>
      </c>
      <c r="D60" s="13">
        <f ca="1">_xll.DBRW($B$1,$A60,$B60,$B$3,$B$5,D$8,$B$4,$B$2)</f>
        <v>392987</v>
      </c>
      <c r="E60" s="13">
        <f ca="1">_xll.DBRW($B$1,$A60,$B60,$B$3,$B$5,E$8,$B$4,$B$2)</f>
        <v>12102</v>
      </c>
      <c r="F60" s="13">
        <f ca="1">_xll.DBRW($B$1,$A60,$B60,$B$3,$B$5,F$8,$B$4,$B$2)</f>
        <v>27675</v>
      </c>
      <c r="G60" s="13">
        <f ca="1">_xll.DBRW($B$1,$A60,$B60,$B$3,$B$5,G$8,$B$4,$B$2)</f>
        <v>0</v>
      </c>
    </row>
    <row r="61" spans="1:7" x14ac:dyDescent="0.25">
      <c r="A61" s="12">
        <f t="shared" si="0"/>
        <v>2023</v>
      </c>
      <c r="B61" s="12" t="s">
        <v>27</v>
      </c>
      <c r="C61" s="13">
        <f ca="1">_xll.DBRW($B$1,$A61,$B61,$B$3,$B$5,C$8,$B$4,$B$2)</f>
        <v>433201</v>
      </c>
      <c r="D61" s="13">
        <f ca="1">_xll.DBRW($B$1,$A61,$B61,$B$3,$B$5,D$8,$B$4,$B$2)</f>
        <v>393388</v>
      </c>
      <c r="E61" s="13">
        <f ca="1">_xll.DBRW($B$1,$A61,$B61,$B$3,$B$5,E$8,$B$4,$B$2)</f>
        <v>12005</v>
      </c>
      <c r="F61" s="13">
        <f ca="1">_xll.DBRW($B$1,$A61,$B61,$B$3,$B$5,F$8,$B$4,$B$2)</f>
        <v>27808</v>
      </c>
      <c r="G61" s="13">
        <f ca="1">_xll.DBRW($B$1,$A61,$B61,$B$3,$B$5,G$8,$B$4,$B$2)</f>
        <v>0</v>
      </c>
    </row>
    <row r="62" spans="1:7" x14ac:dyDescent="0.25">
      <c r="A62" s="12">
        <f t="shared" si="0"/>
        <v>2023</v>
      </c>
      <c r="B62" s="12" t="s">
        <v>28</v>
      </c>
      <c r="C62" s="13">
        <f ca="1">_xll.DBRW($B$1,$A62,$B62,$B$3,$B$5,C$8,$B$4,$B$2)</f>
        <v>433792</v>
      </c>
      <c r="D62" s="13">
        <f ca="1">_xll.DBRW($B$1,$A62,$B62,$B$3,$B$5,D$8,$B$4,$B$2)</f>
        <v>393941</v>
      </c>
      <c r="E62" s="13">
        <f ca="1">_xll.DBRW($B$1,$A62,$B62,$B$3,$B$5,E$8,$B$4,$B$2)</f>
        <v>11910</v>
      </c>
      <c r="F62" s="13">
        <f ca="1">_xll.DBRW($B$1,$A62,$B62,$B$3,$B$5,F$8,$B$4,$B$2)</f>
        <v>27941</v>
      </c>
      <c r="G62" s="13">
        <f ca="1">_xll.DBRW($B$1,$A62,$B62,$B$3,$B$5,G$8,$B$4,$B$2)</f>
        <v>0</v>
      </c>
    </row>
    <row r="63" spans="1:7" x14ac:dyDescent="0.25">
      <c r="A63" s="12">
        <f t="shared" si="0"/>
        <v>2023</v>
      </c>
      <c r="B63" s="12" t="s">
        <v>29</v>
      </c>
      <c r="C63" s="13">
        <f ca="1">_xll.DBRW($B$1,$A63,$B63,$B$3,$B$5,C$8,$B$4,$B$2)</f>
        <v>434201</v>
      </c>
      <c r="D63" s="13">
        <f ca="1">_xll.DBRW($B$1,$A63,$B63,$B$3,$B$5,D$8,$B$4,$B$2)</f>
        <v>394312</v>
      </c>
      <c r="E63" s="13">
        <f ca="1">_xll.DBRW($B$1,$A63,$B63,$B$3,$B$5,E$8,$B$4,$B$2)</f>
        <v>11815</v>
      </c>
      <c r="F63" s="13">
        <f ca="1">_xll.DBRW($B$1,$A63,$B63,$B$3,$B$5,F$8,$B$4,$B$2)</f>
        <v>28074</v>
      </c>
      <c r="G63" s="13">
        <f ca="1">_xll.DBRW($B$1,$A63,$B63,$B$3,$B$5,G$8,$B$4,$B$2)</f>
        <v>0</v>
      </c>
    </row>
    <row r="64" spans="1:7" x14ac:dyDescent="0.25">
      <c r="A64" s="12">
        <f t="shared" si="0"/>
        <v>2023</v>
      </c>
      <c r="B64" s="12" t="s">
        <v>30</v>
      </c>
      <c r="C64" s="13">
        <f ca="1">_xll.DBRW($B$1,$A64,$B64,$B$3,$B$5,C$8,$B$4,$B$2)</f>
        <v>434445</v>
      </c>
      <c r="D64" s="13">
        <f ca="1">_xll.DBRW($B$1,$A64,$B64,$B$3,$B$5,D$8,$B$4,$B$2)</f>
        <v>394518</v>
      </c>
      <c r="E64" s="13">
        <f ca="1">_xll.DBRW($B$1,$A64,$B64,$B$3,$B$5,E$8,$B$4,$B$2)</f>
        <v>11720</v>
      </c>
      <c r="F64" s="13">
        <f ca="1">_xll.DBRW($B$1,$A64,$B64,$B$3,$B$5,F$8,$B$4,$B$2)</f>
        <v>28207</v>
      </c>
      <c r="G64" s="13">
        <f ca="1">_xll.DBRW($B$1,$A64,$B64,$B$3,$B$5,G$8,$B$4,$B$2)</f>
        <v>0</v>
      </c>
    </row>
    <row r="65" spans="1:7" x14ac:dyDescent="0.25">
      <c r="A65" s="12">
        <f t="shared" si="0"/>
        <v>2023</v>
      </c>
      <c r="B65" s="12" t="s">
        <v>31</v>
      </c>
      <c r="C65" s="13">
        <f ca="1">_xll.DBRW($B$1,$A65,$B65,$B$3,$B$5,C$8,$B$4,$B$2)</f>
        <v>434439</v>
      </c>
      <c r="D65" s="13">
        <f ca="1">_xll.DBRW($B$1,$A65,$B65,$B$3,$B$5,D$8,$B$4,$B$2)</f>
        <v>394473</v>
      </c>
      <c r="E65" s="13">
        <f ca="1">_xll.DBRW($B$1,$A65,$B65,$B$3,$B$5,E$8,$B$4,$B$2)</f>
        <v>11626</v>
      </c>
      <c r="F65" s="13">
        <f ca="1">_xll.DBRW($B$1,$A65,$B65,$B$3,$B$5,F$8,$B$4,$B$2)</f>
        <v>28340</v>
      </c>
      <c r="G65" s="13">
        <f ca="1">_xll.DBRW($B$1,$A65,$B65,$B$3,$B$5,G$8,$B$4,$B$2)</f>
        <v>0</v>
      </c>
    </row>
    <row r="66" spans="1:7" x14ac:dyDescent="0.25">
      <c r="A66" s="12">
        <f t="shared" si="0"/>
        <v>2023</v>
      </c>
      <c r="B66" s="12" t="s">
        <v>32</v>
      </c>
      <c r="C66" s="13">
        <f ca="1">_xll.DBRW($B$1,$A66,$B66,$B$3,$B$5,C$8,$B$4,$B$2)</f>
        <v>434435</v>
      </c>
      <c r="D66" s="13">
        <f ca="1">_xll.DBRW($B$1,$A66,$B66,$B$3,$B$5,D$8,$B$4,$B$2)</f>
        <v>394429</v>
      </c>
      <c r="E66" s="13">
        <f ca="1">_xll.DBRW($B$1,$A66,$B66,$B$3,$B$5,E$8,$B$4,$B$2)</f>
        <v>11533</v>
      </c>
      <c r="F66" s="13">
        <f ca="1">_xll.DBRW($B$1,$A66,$B66,$B$3,$B$5,F$8,$B$4,$B$2)</f>
        <v>28473</v>
      </c>
      <c r="G66" s="13">
        <f ca="1">_xll.DBRW($B$1,$A66,$B66,$B$3,$B$5,G$8,$B$4,$B$2)</f>
        <v>0</v>
      </c>
    </row>
    <row r="67" spans="1:7" x14ac:dyDescent="0.25">
      <c r="A67" s="12">
        <f t="shared" si="0"/>
        <v>2023</v>
      </c>
      <c r="B67" s="12" t="s">
        <v>33</v>
      </c>
      <c r="C67" s="13">
        <f ca="1">_xll.DBRW($B$1,$A67,$B67,$B$3,$B$5,C$8,$B$4,$B$2)</f>
        <v>434564</v>
      </c>
      <c r="D67" s="13">
        <f ca="1">_xll.DBRW($B$1,$A67,$B67,$B$3,$B$5,D$8,$B$4,$B$2)</f>
        <v>394517</v>
      </c>
      <c r="E67" s="13">
        <f ca="1">_xll.DBRW($B$1,$A67,$B67,$B$3,$B$5,E$8,$B$4,$B$2)</f>
        <v>11441</v>
      </c>
      <c r="F67" s="13">
        <f ca="1">_xll.DBRW($B$1,$A67,$B67,$B$3,$B$5,F$8,$B$4,$B$2)</f>
        <v>28606</v>
      </c>
      <c r="G67" s="13">
        <f ca="1">_xll.DBRW($B$1,$A67,$B67,$B$3,$B$5,G$8,$B$4,$B$2)</f>
        <v>0</v>
      </c>
    </row>
    <row r="68" spans="1:7" x14ac:dyDescent="0.25">
      <c r="A68" s="12">
        <f t="shared" si="0"/>
        <v>2023</v>
      </c>
      <c r="B68" s="12" t="s">
        <v>34</v>
      </c>
      <c r="C68" s="13">
        <f ca="1">_xll.DBRW($B$1,$A68,$B68,$B$3,$B$5,C$8,$B$4,$B$2)</f>
        <v>434808</v>
      </c>
      <c r="D68" s="13">
        <f ca="1">_xll.DBRW($B$1,$A68,$B68,$B$3,$B$5,D$8,$B$4,$B$2)</f>
        <v>394719</v>
      </c>
      <c r="E68" s="13">
        <f ca="1">_xll.DBRW($B$1,$A68,$B68,$B$3,$B$5,E$8,$B$4,$B$2)</f>
        <v>11350</v>
      </c>
      <c r="F68" s="13">
        <f ca="1">_xll.DBRW($B$1,$A68,$B68,$B$3,$B$5,F$8,$B$4,$B$2)</f>
        <v>28739</v>
      </c>
      <c r="G68" s="13">
        <f ca="1">_xll.DBRW($B$1,$A68,$B68,$B$3,$B$5,G$8,$B$4,$B$2)</f>
        <v>0</v>
      </c>
    </row>
    <row r="69" spans="1:7" x14ac:dyDescent="0.25">
      <c r="A69" s="12">
        <f t="shared" si="0"/>
        <v>2024</v>
      </c>
      <c r="B69" s="12" t="s">
        <v>23</v>
      </c>
      <c r="C69" s="13">
        <f ca="1">_xll.DBRW($B$1,$A69,$B69,$B$3,$B$5,C$8,$B$4,$B$2)</f>
        <v>435236</v>
      </c>
      <c r="D69" s="13">
        <f ca="1">_xll.DBRW($B$1,$A69,$B69,$B$3,$B$5,D$8,$B$4,$B$2)</f>
        <v>395105</v>
      </c>
      <c r="E69" s="13">
        <f ca="1">_xll.DBRW($B$1,$A69,$B69,$B$3,$B$5,E$8,$B$4,$B$2)</f>
        <v>11259</v>
      </c>
      <c r="F69" s="13">
        <f ca="1">_xll.DBRW($B$1,$A69,$B69,$B$3,$B$5,F$8,$B$4,$B$2)</f>
        <v>28872</v>
      </c>
      <c r="G69" s="13">
        <f ca="1">_xll.DBRW($B$1,$A69,$B69,$B$3,$B$5,G$8,$B$4,$B$2)</f>
        <v>0</v>
      </c>
    </row>
    <row r="70" spans="1:7" x14ac:dyDescent="0.25">
      <c r="A70" s="12">
        <f t="shared" si="0"/>
        <v>2024</v>
      </c>
      <c r="B70" s="12" t="s">
        <v>24</v>
      </c>
      <c r="C70" s="13">
        <f ca="1">_xll.DBRW($B$1,$A70,$B70,$B$3,$B$5,C$8,$B$4,$B$2)</f>
        <v>435650</v>
      </c>
      <c r="D70" s="13">
        <f ca="1">_xll.DBRW($B$1,$A70,$B70,$B$3,$B$5,D$8,$B$4,$B$2)</f>
        <v>395477</v>
      </c>
      <c r="E70" s="13">
        <f ca="1">_xll.DBRW($B$1,$A70,$B70,$B$3,$B$5,E$8,$B$4,$B$2)</f>
        <v>11168</v>
      </c>
      <c r="F70" s="13">
        <f ca="1">_xll.DBRW($B$1,$A70,$B70,$B$3,$B$5,F$8,$B$4,$B$2)</f>
        <v>29005</v>
      </c>
      <c r="G70" s="13">
        <f ca="1">_xll.DBRW($B$1,$A70,$B70,$B$3,$B$5,G$8,$B$4,$B$2)</f>
        <v>0</v>
      </c>
    </row>
    <row r="71" spans="1:7" x14ac:dyDescent="0.25">
      <c r="A71" s="12">
        <f t="shared" si="0"/>
        <v>2024</v>
      </c>
      <c r="B71" s="12" t="s">
        <v>25</v>
      </c>
      <c r="C71" s="13">
        <f ca="1">_xll.DBRW($B$1,$A71,$B71,$B$3,$B$5,C$8,$B$4,$B$2)</f>
        <v>436036</v>
      </c>
      <c r="D71" s="13">
        <f ca="1">_xll.DBRW($B$1,$A71,$B71,$B$3,$B$5,D$8,$B$4,$B$2)</f>
        <v>395820</v>
      </c>
      <c r="E71" s="13">
        <f ca="1">_xll.DBRW($B$1,$A71,$B71,$B$3,$B$5,E$8,$B$4,$B$2)</f>
        <v>11078</v>
      </c>
      <c r="F71" s="13">
        <f ca="1">_xll.DBRW($B$1,$A71,$B71,$B$3,$B$5,F$8,$B$4,$B$2)</f>
        <v>29138</v>
      </c>
      <c r="G71" s="13">
        <f ca="1">_xll.DBRW($B$1,$A71,$B71,$B$3,$B$5,G$8,$B$4,$B$2)</f>
        <v>0</v>
      </c>
    </row>
    <row r="72" spans="1:7" x14ac:dyDescent="0.25">
      <c r="A72" s="12">
        <f t="shared" si="0"/>
        <v>2024</v>
      </c>
      <c r="B72" s="12" t="s">
        <v>26</v>
      </c>
      <c r="C72" s="13">
        <f ca="1">_xll.DBRW($B$1,$A72,$B72,$B$3,$B$5,C$8,$B$4,$B$2)</f>
        <v>436347</v>
      </c>
      <c r="D72" s="13">
        <f ca="1">_xll.DBRW($B$1,$A72,$B72,$B$3,$B$5,D$8,$B$4,$B$2)</f>
        <v>396086</v>
      </c>
      <c r="E72" s="13">
        <f ca="1">_xll.DBRW($B$1,$A72,$B72,$B$3,$B$5,E$8,$B$4,$B$2)</f>
        <v>10990</v>
      </c>
      <c r="F72" s="13">
        <f ca="1">_xll.DBRW($B$1,$A72,$B72,$B$3,$B$5,F$8,$B$4,$B$2)</f>
        <v>29271</v>
      </c>
      <c r="G72" s="13">
        <f ca="1">_xll.DBRW($B$1,$A72,$B72,$B$3,$B$5,G$8,$B$4,$B$2)</f>
        <v>0</v>
      </c>
    </row>
    <row r="73" spans="1:7" x14ac:dyDescent="0.25">
      <c r="A73" s="12">
        <f t="shared" si="0"/>
        <v>2024</v>
      </c>
      <c r="B73" s="12" t="s">
        <v>27</v>
      </c>
      <c r="C73" s="13">
        <f ca="1">_xll.DBRW($B$1,$A73,$B73,$B$3,$B$5,C$8,$B$4,$B$2)</f>
        <v>436698</v>
      </c>
      <c r="D73" s="13">
        <f ca="1">_xll.DBRW($B$1,$A73,$B73,$B$3,$B$5,D$8,$B$4,$B$2)</f>
        <v>396391</v>
      </c>
      <c r="E73" s="13">
        <f ca="1">_xll.DBRW($B$1,$A73,$B73,$B$3,$B$5,E$8,$B$4,$B$2)</f>
        <v>10903</v>
      </c>
      <c r="F73" s="13">
        <f ca="1">_xll.DBRW($B$1,$A73,$B73,$B$3,$B$5,F$8,$B$4,$B$2)</f>
        <v>29404</v>
      </c>
      <c r="G73" s="13">
        <f ca="1">_xll.DBRW($B$1,$A73,$B73,$B$3,$B$5,G$8,$B$4,$B$2)</f>
        <v>0</v>
      </c>
    </row>
    <row r="74" spans="1:7" x14ac:dyDescent="0.25">
      <c r="A74" s="12">
        <f t="shared" si="0"/>
        <v>2024</v>
      </c>
      <c r="B74" s="12" t="s">
        <v>28</v>
      </c>
      <c r="C74" s="13">
        <f ca="1">_xll.DBRW($B$1,$A74,$B74,$B$3,$B$5,C$8,$B$4,$B$2)</f>
        <v>437172</v>
      </c>
      <c r="D74" s="13">
        <f ca="1">_xll.DBRW($B$1,$A74,$B74,$B$3,$B$5,D$8,$B$4,$B$2)</f>
        <v>396819</v>
      </c>
      <c r="E74" s="13">
        <f ca="1">_xll.DBRW($B$1,$A74,$B74,$B$3,$B$5,E$8,$B$4,$B$2)</f>
        <v>10816</v>
      </c>
      <c r="F74" s="13">
        <f ca="1">_xll.DBRW($B$1,$A74,$B74,$B$3,$B$5,F$8,$B$4,$B$2)</f>
        <v>29537</v>
      </c>
      <c r="G74" s="13">
        <f ca="1">_xll.DBRW($B$1,$A74,$B74,$B$3,$B$5,G$8,$B$4,$B$2)</f>
        <v>0</v>
      </c>
    </row>
    <row r="75" spans="1:7" x14ac:dyDescent="0.25">
      <c r="A75" s="12">
        <f t="shared" ref="A75:A110" si="1">IF(B74="Dec",A74+1,A74)</f>
        <v>2024</v>
      </c>
      <c r="B75" s="12" t="s">
        <v>29</v>
      </c>
      <c r="C75" s="13">
        <f ca="1">_xll.DBRW($B$1,$A75,$B75,$B$3,$B$5,C$8,$B$4,$B$2)</f>
        <v>437500</v>
      </c>
      <c r="D75" s="13">
        <f ca="1">_xll.DBRW($B$1,$A75,$B75,$B$3,$B$5,D$8,$B$4,$B$2)</f>
        <v>397101</v>
      </c>
      <c r="E75" s="13">
        <f ca="1">_xll.DBRW($B$1,$A75,$B75,$B$3,$B$5,E$8,$B$4,$B$2)</f>
        <v>10729</v>
      </c>
      <c r="F75" s="13">
        <f ca="1">_xll.DBRW($B$1,$A75,$B75,$B$3,$B$5,F$8,$B$4,$B$2)</f>
        <v>29670</v>
      </c>
      <c r="G75" s="13">
        <f ca="1">_xll.DBRW($B$1,$A75,$B75,$B$3,$B$5,G$8,$B$4,$B$2)</f>
        <v>0</v>
      </c>
    </row>
    <row r="76" spans="1:7" x14ac:dyDescent="0.25">
      <c r="A76" s="12">
        <f t="shared" si="1"/>
        <v>2024</v>
      </c>
      <c r="B76" s="12" t="s">
        <v>30</v>
      </c>
      <c r="C76" s="13">
        <f ca="1">_xll.DBRW($B$1,$A76,$B76,$B$3,$B$5,C$8,$B$4,$B$2)</f>
        <v>437695</v>
      </c>
      <c r="D76" s="13">
        <f ca="1">_xll.DBRW($B$1,$A76,$B76,$B$3,$B$5,D$8,$B$4,$B$2)</f>
        <v>397249</v>
      </c>
      <c r="E76" s="13">
        <f ca="1">_xll.DBRW($B$1,$A76,$B76,$B$3,$B$5,E$8,$B$4,$B$2)</f>
        <v>10643</v>
      </c>
      <c r="F76" s="13">
        <f ca="1">_xll.DBRW($B$1,$A76,$B76,$B$3,$B$5,F$8,$B$4,$B$2)</f>
        <v>29803</v>
      </c>
      <c r="G76" s="13">
        <f ca="1">_xll.DBRW($B$1,$A76,$B76,$B$3,$B$5,G$8,$B$4,$B$2)</f>
        <v>0</v>
      </c>
    </row>
    <row r="77" spans="1:7" x14ac:dyDescent="0.25">
      <c r="A77" s="12">
        <f t="shared" si="1"/>
        <v>2024</v>
      </c>
      <c r="B77" s="12" t="s">
        <v>31</v>
      </c>
      <c r="C77" s="13">
        <f ca="1">_xll.DBRW($B$1,$A77,$B77,$B$3,$B$5,C$8,$B$4,$B$2)</f>
        <v>437690</v>
      </c>
      <c r="D77" s="13">
        <f ca="1">_xll.DBRW($B$1,$A77,$B77,$B$3,$B$5,D$8,$B$4,$B$2)</f>
        <v>397196</v>
      </c>
      <c r="E77" s="13">
        <f ca="1">_xll.DBRW($B$1,$A77,$B77,$B$3,$B$5,E$8,$B$4,$B$2)</f>
        <v>10558</v>
      </c>
      <c r="F77" s="13">
        <f ca="1">_xll.DBRW($B$1,$A77,$B77,$B$3,$B$5,F$8,$B$4,$B$2)</f>
        <v>29936</v>
      </c>
      <c r="G77" s="13">
        <f ca="1">_xll.DBRW($B$1,$A77,$B77,$B$3,$B$5,G$8,$B$4,$B$2)</f>
        <v>0</v>
      </c>
    </row>
    <row r="78" spans="1:7" x14ac:dyDescent="0.25">
      <c r="A78" s="12">
        <f t="shared" si="1"/>
        <v>2024</v>
      </c>
      <c r="B78" s="12" t="s">
        <v>32</v>
      </c>
      <c r="C78" s="13">
        <f ca="1">_xll.DBRW($B$1,$A78,$B78,$B$3,$B$5,C$8,$B$4,$B$2)</f>
        <v>437686</v>
      </c>
      <c r="D78" s="13">
        <f ca="1">_xll.DBRW($B$1,$A78,$B78,$B$3,$B$5,D$8,$B$4,$B$2)</f>
        <v>397143</v>
      </c>
      <c r="E78" s="13">
        <f ca="1">_xll.DBRW($B$1,$A78,$B78,$B$3,$B$5,E$8,$B$4,$B$2)</f>
        <v>10474</v>
      </c>
      <c r="F78" s="13">
        <f ca="1">_xll.DBRW($B$1,$A78,$B78,$B$3,$B$5,F$8,$B$4,$B$2)</f>
        <v>30069</v>
      </c>
      <c r="G78" s="13">
        <f ca="1">_xll.DBRW($B$1,$A78,$B78,$B$3,$B$5,G$8,$B$4,$B$2)</f>
        <v>0</v>
      </c>
    </row>
    <row r="79" spans="1:7" x14ac:dyDescent="0.25">
      <c r="A79" s="12">
        <f t="shared" si="1"/>
        <v>2024</v>
      </c>
      <c r="B79" s="12" t="s">
        <v>33</v>
      </c>
      <c r="C79" s="13">
        <f ca="1">_xll.DBRW($B$1,$A79,$B79,$B$3,$B$5,C$8,$B$4,$B$2)</f>
        <v>437790</v>
      </c>
      <c r="D79" s="13">
        <f ca="1">_xll.DBRW($B$1,$A79,$B79,$B$3,$B$5,D$8,$B$4,$B$2)</f>
        <v>397197</v>
      </c>
      <c r="E79" s="13">
        <f ca="1">_xll.DBRW($B$1,$A79,$B79,$B$3,$B$5,E$8,$B$4,$B$2)</f>
        <v>10391</v>
      </c>
      <c r="F79" s="13">
        <f ca="1">_xll.DBRW($B$1,$A79,$B79,$B$3,$B$5,F$8,$B$4,$B$2)</f>
        <v>30202</v>
      </c>
      <c r="G79" s="13">
        <f ca="1">_xll.DBRW($B$1,$A79,$B79,$B$3,$B$5,G$8,$B$4,$B$2)</f>
        <v>0</v>
      </c>
    </row>
    <row r="80" spans="1:7" x14ac:dyDescent="0.25">
      <c r="A80" s="12">
        <f t="shared" si="1"/>
        <v>2024</v>
      </c>
      <c r="B80" s="12" t="s">
        <v>34</v>
      </c>
      <c r="C80" s="13">
        <f ca="1">_xll.DBRW($B$1,$A80,$B80,$B$3,$B$5,C$8,$B$4,$B$2)</f>
        <v>437986</v>
      </c>
      <c r="D80" s="13">
        <f ca="1">_xll.DBRW($B$1,$A80,$B80,$B$3,$B$5,D$8,$B$4,$B$2)</f>
        <v>397343</v>
      </c>
      <c r="E80" s="13">
        <f ca="1">_xll.DBRW($B$1,$A80,$B80,$B$3,$B$5,E$8,$B$4,$B$2)</f>
        <v>10308</v>
      </c>
      <c r="F80" s="13">
        <f ca="1">_xll.DBRW($B$1,$A80,$B80,$B$3,$B$5,F$8,$B$4,$B$2)</f>
        <v>30335</v>
      </c>
      <c r="G80" s="13">
        <f ca="1">_xll.DBRW($B$1,$A80,$B80,$B$3,$B$5,G$8,$B$4,$B$2)</f>
        <v>0</v>
      </c>
    </row>
    <row r="81" spans="1:7" x14ac:dyDescent="0.25">
      <c r="A81" s="12">
        <f t="shared" si="1"/>
        <v>2025</v>
      </c>
      <c r="B81" s="12" t="s">
        <v>23</v>
      </c>
      <c r="C81" s="13">
        <f ca="1">_xll.DBRW($B$1,$A81,$B81,$B$3,$B$5,C$8,$B$4,$B$2)</f>
        <v>438393</v>
      </c>
      <c r="D81" s="13">
        <f ca="1">_xll.DBRW($B$1,$A81,$B81,$B$3,$B$5,D$8,$B$4,$B$2)</f>
        <v>397833</v>
      </c>
      <c r="E81" s="13">
        <f ca="1">_xll.DBRW($B$1,$A81,$B81,$B$3,$B$5,E$8,$B$4,$B$2)</f>
        <v>10225</v>
      </c>
      <c r="F81" s="13">
        <f ca="1">_xll.DBRW($B$1,$A81,$B81,$B$3,$B$5,F$8,$B$4,$B$2)</f>
        <v>30335</v>
      </c>
      <c r="G81" s="13">
        <f ca="1">_xll.DBRW($B$1,$A81,$B81,$B$3,$B$5,G$8,$B$4,$B$2)</f>
        <v>0</v>
      </c>
    </row>
    <row r="82" spans="1:7" x14ac:dyDescent="0.25">
      <c r="A82" s="12">
        <f t="shared" si="1"/>
        <v>2025</v>
      </c>
      <c r="B82" s="12" t="s">
        <v>24</v>
      </c>
      <c r="C82" s="13">
        <f ca="1">_xll.DBRW($B$1,$A82,$B82,$B$3,$B$5,C$8,$B$4,$B$2)</f>
        <v>438786</v>
      </c>
      <c r="D82" s="13">
        <f ca="1">_xll.DBRW($B$1,$A82,$B82,$B$3,$B$5,D$8,$B$4,$B$2)</f>
        <v>398308</v>
      </c>
      <c r="E82" s="13">
        <f ca="1">_xll.DBRW($B$1,$A82,$B82,$B$3,$B$5,E$8,$B$4,$B$2)</f>
        <v>10143</v>
      </c>
      <c r="F82" s="13">
        <f ca="1">_xll.DBRW($B$1,$A82,$B82,$B$3,$B$5,F$8,$B$4,$B$2)</f>
        <v>30335</v>
      </c>
      <c r="G82" s="13">
        <f ca="1">_xll.DBRW($B$1,$A82,$B82,$B$3,$B$5,G$8,$B$4,$B$2)</f>
        <v>0</v>
      </c>
    </row>
    <row r="83" spans="1:7" x14ac:dyDescent="0.25">
      <c r="A83" s="12">
        <f t="shared" si="1"/>
        <v>2025</v>
      </c>
      <c r="B83" s="12" t="s">
        <v>25</v>
      </c>
      <c r="C83" s="13">
        <f ca="1">_xll.DBRW($B$1,$A83,$B83,$B$3,$B$5,C$8,$B$4,$B$2)</f>
        <v>439153</v>
      </c>
      <c r="D83" s="13">
        <f ca="1">_xll.DBRW($B$1,$A83,$B83,$B$3,$B$5,D$8,$B$4,$B$2)</f>
        <v>398756</v>
      </c>
      <c r="E83" s="13">
        <f ca="1">_xll.DBRW($B$1,$A83,$B83,$B$3,$B$5,E$8,$B$4,$B$2)</f>
        <v>10062</v>
      </c>
      <c r="F83" s="13">
        <f ca="1">_xll.DBRW($B$1,$A83,$B83,$B$3,$B$5,F$8,$B$4,$B$2)</f>
        <v>30335</v>
      </c>
      <c r="G83" s="13">
        <f ca="1">_xll.DBRW($B$1,$A83,$B83,$B$3,$B$5,G$8,$B$4,$B$2)</f>
        <v>0</v>
      </c>
    </row>
    <row r="84" spans="1:7" x14ac:dyDescent="0.25">
      <c r="A84" s="12">
        <f t="shared" si="1"/>
        <v>2025</v>
      </c>
      <c r="B84" s="12" t="s">
        <v>26</v>
      </c>
      <c r="C84" s="13">
        <f ca="1">_xll.DBRW($B$1,$A84,$B84,$B$3,$B$5,C$8,$B$4,$B$2)</f>
        <v>439448</v>
      </c>
      <c r="D84" s="13">
        <f ca="1">_xll.DBRW($B$1,$A84,$B84,$B$3,$B$5,D$8,$B$4,$B$2)</f>
        <v>399131</v>
      </c>
      <c r="E84" s="13">
        <f ca="1">_xll.DBRW($B$1,$A84,$B84,$B$3,$B$5,E$8,$B$4,$B$2)</f>
        <v>9982</v>
      </c>
      <c r="F84" s="13">
        <f ca="1">_xll.DBRW($B$1,$A84,$B84,$B$3,$B$5,F$8,$B$4,$B$2)</f>
        <v>30335</v>
      </c>
      <c r="G84" s="13">
        <f ca="1">_xll.DBRW($B$1,$A84,$B84,$B$3,$B$5,G$8,$B$4,$B$2)</f>
        <v>0</v>
      </c>
    </row>
    <row r="85" spans="1:7" x14ac:dyDescent="0.25">
      <c r="A85" s="12">
        <f t="shared" si="1"/>
        <v>2025</v>
      </c>
      <c r="B85" s="12" t="s">
        <v>27</v>
      </c>
      <c r="C85" s="13">
        <f ca="1">_xll.DBRW($B$1,$A85,$B85,$B$3,$B$5,C$8,$B$4,$B$2)</f>
        <v>439780</v>
      </c>
      <c r="D85" s="13">
        <f ca="1">_xll.DBRW($B$1,$A85,$B85,$B$3,$B$5,D$8,$B$4,$B$2)</f>
        <v>399542</v>
      </c>
      <c r="E85" s="13">
        <f ca="1">_xll.DBRW($B$1,$A85,$B85,$B$3,$B$5,E$8,$B$4,$B$2)</f>
        <v>9903</v>
      </c>
      <c r="F85" s="13">
        <f ca="1">_xll.DBRW($B$1,$A85,$B85,$B$3,$B$5,F$8,$B$4,$B$2)</f>
        <v>30335</v>
      </c>
      <c r="G85" s="13">
        <f ca="1">_xll.DBRW($B$1,$A85,$B85,$B$3,$B$5,G$8,$B$4,$B$2)</f>
        <v>0</v>
      </c>
    </row>
    <row r="86" spans="1:7" x14ac:dyDescent="0.25">
      <c r="A86" s="12">
        <f t="shared" si="1"/>
        <v>2025</v>
      </c>
      <c r="B86" s="12" t="s">
        <v>28</v>
      </c>
      <c r="C86" s="13">
        <f ca="1">_xll.DBRW($B$1,$A86,$B86,$B$3,$B$5,C$8,$B$4,$B$2)</f>
        <v>440230</v>
      </c>
      <c r="D86" s="13">
        <f ca="1">_xll.DBRW($B$1,$A86,$B86,$B$3,$B$5,D$8,$B$4,$B$2)</f>
        <v>400071</v>
      </c>
      <c r="E86" s="13">
        <f ca="1">_xll.DBRW($B$1,$A86,$B86,$B$3,$B$5,E$8,$B$4,$B$2)</f>
        <v>9824</v>
      </c>
      <c r="F86" s="13">
        <f ca="1">_xll.DBRW($B$1,$A86,$B86,$B$3,$B$5,F$8,$B$4,$B$2)</f>
        <v>30335</v>
      </c>
      <c r="G86" s="13">
        <f ca="1">_xll.DBRW($B$1,$A86,$B86,$B$3,$B$5,G$8,$B$4,$B$2)</f>
        <v>0</v>
      </c>
    </row>
    <row r="87" spans="1:7" x14ac:dyDescent="0.25">
      <c r="A87" s="12">
        <f t="shared" si="1"/>
        <v>2025</v>
      </c>
      <c r="B87" s="12" t="s">
        <v>29</v>
      </c>
      <c r="C87" s="13">
        <f ca="1">_xll.DBRW($B$1,$A87,$B87,$B$3,$B$5,C$8,$B$4,$B$2)</f>
        <v>440542</v>
      </c>
      <c r="D87" s="13">
        <f ca="1">_xll.DBRW($B$1,$A87,$B87,$B$3,$B$5,D$8,$B$4,$B$2)</f>
        <v>400462</v>
      </c>
      <c r="E87" s="13">
        <f ca="1">_xll.DBRW($B$1,$A87,$B87,$B$3,$B$5,E$8,$B$4,$B$2)</f>
        <v>9745</v>
      </c>
      <c r="F87" s="13">
        <f ca="1">_xll.DBRW($B$1,$A87,$B87,$B$3,$B$5,F$8,$B$4,$B$2)</f>
        <v>30335</v>
      </c>
      <c r="G87" s="13">
        <f ca="1">_xll.DBRW($B$1,$A87,$B87,$B$3,$B$5,G$8,$B$4,$B$2)</f>
        <v>0</v>
      </c>
    </row>
    <row r="88" spans="1:7" x14ac:dyDescent="0.25">
      <c r="A88" s="12">
        <f t="shared" si="1"/>
        <v>2025</v>
      </c>
      <c r="B88" s="12" t="s">
        <v>30</v>
      </c>
      <c r="C88" s="13">
        <f ca="1">_xll.DBRW($B$1,$A88,$B88,$B$3,$B$5,C$8,$B$4,$B$2)</f>
        <v>440727</v>
      </c>
      <c r="D88" s="13">
        <f ca="1">_xll.DBRW($B$1,$A88,$B88,$B$3,$B$5,D$8,$B$4,$B$2)</f>
        <v>400726</v>
      </c>
      <c r="E88" s="13">
        <f ca="1">_xll.DBRW($B$1,$A88,$B88,$B$3,$B$5,E$8,$B$4,$B$2)</f>
        <v>9666</v>
      </c>
      <c r="F88" s="13">
        <f ca="1">_xll.DBRW($B$1,$A88,$B88,$B$3,$B$5,F$8,$B$4,$B$2)</f>
        <v>30335</v>
      </c>
      <c r="G88" s="13">
        <f ca="1">_xll.DBRW($B$1,$A88,$B88,$B$3,$B$5,G$8,$B$4,$B$2)</f>
        <v>0</v>
      </c>
    </row>
    <row r="89" spans="1:7" x14ac:dyDescent="0.25">
      <c r="A89" s="12">
        <f t="shared" si="1"/>
        <v>2025</v>
      </c>
      <c r="B89" s="12" t="s">
        <v>31</v>
      </c>
      <c r="C89" s="13">
        <f ca="1">_xll.DBRW($B$1,$A89,$B89,$B$3,$B$5,C$8,$B$4,$B$2)</f>
        <v>440723</v>
      </c>
      <c r="D89" s="13">
        <f ca="1">_xll.DBRW($B$1,$A89,$B89,$B$3,$B$5,D$8,$B$4,$B$2)</f>
        <v>400799</v>
      </c>
      <c r="E89" s="13">
        <f ca="1">_xll.DBRW($B$1,$A89,$B89,$B$3,$B$5,E$8,$B$4,$B$2)</f>
        <v>9589</v>
      </c>
      <c r="F89" s="13">
        <f ca="1">_xll.DBRW($B$1,$A89,$B89,$B$3,$B$5,F$8,$B$4,$B$2)</f>
        <v>30335</v>
      </c>
      <c r="G89" s="13">
        <f ca="1">_xll.DBRW($B$1,$A89,$B89,$B$3,$B$5,G$8,$B$4,$B$2)</f>
        <v>0</v>
      </c>
    </row>
    <row r="90" spans="1:7" x14ac:dyDescent="0.25">
      <c r="A90" s="12">
        <f t="shared" si="1"/>
        <v>2025</v>
      </c>
      <c r="B90" s="12" t="s">
        <v>32</v>
      </c>
      <c r="C90" s="13">
        <f ca="1">_xll.DBRW($B$1,$A90,$B90,$B$3,$B$5,C$8,$B$4,$B$2)</f>
        <v>440719</v>
      </c>
      <c r="D90" s="13">
        <f ca="1">_xll.DBRW($B$1,$A90,$B90,$B$3,$B$5,D$8,$B$4,$B$2)</f>
        <v>400872</v>
      </c>
      <c r="E90" s="13">
        <f ca="1">_xll.DBRW($B$1,$A90,$B90,$B$3,$B$5,E$8,$B$4,$B$2)</f>
        <v>9512</v>
      </c>
      <c r="F90" s="13">
        <f ca="1">_xll.DBRW($B$1,$A90,$B90,$B$3,$B$5,F$8,$B$4,$B$2)</f>
        <v>30335</v>
      </c>
      <c r="G90" s="13">
        <f ca="1">_xll.DBRW($B$1,$A90,$B90,$B$3,$B$5,G$8,$B$4,$B$2)</f>
        <v>0</v>
      </c>
    </row>
    <row r="91" spans="1:7" x14ac:dyDescent="0.25">
      <c r="A91" s="12">
        <f t="shared" si="1"/>
        <v>2025</v>
      </c>
      <c r="B91" s="12" t="s">
        <v>33</v>
      </c>
      <c r="C91" s="13">
        <f ca="1">_xll.DBRW($B$1,$A91,$B91,$B$3,$B$5,C$8,$B$4,$B$2)</f>
        <v>440818</v>
      </c>
      <c r="D91" s="13">
        <f ca="1">_xll.DBRW($B$1,$A91,$B91,$B$3,$B$5,D$8,$B$4,$B$2)</f>
        <v>401047</v>
      </c>
      <c r="E91" s="13">
        <f ca="1">_xll.DBRW($B$1,$A91,$B91,$B$3,$B$5,E$8,$B$4,$B$2)</f>
        <v>9436</v>
      </c>
      <c r="F91" s="13">
        <f ca="1">_xll.DBRW($B$1,$A91,$B91,$B$3,$B$5,F$8,$B$4,$B$2)</f>
        <v>30335</v>
      </c>
      <c r="G91" s="13">
        <f ca="1">_xll.DBRW($B$1,$A91,$B91,$B$3,$B$5,G$8,$B$4,$B$2)</f>
        <v>0</v>
      </c>
    </row>
    <row r="92" spans="1:7" x14ac:dyDescent="0.25">
      <c r="A92" s="12">
        <f t="shared" si="1"/>
        <v>2025</v>
      </c>
      <c r="B92" s="12" t="s">
        <v>34</v>
      </c>
      <c r="C92" s="13">
        <f ca="1">_xll.DBRW($B$1,$A92,$B92,$B$3,$B$5,C$8,$B$4,$B$2)</f>
        <v>441005</v>
      </c>
      <c r="D92" s="13">
        <f ca="1">_xll.DBRW($B$1,$A92,$B92,$B$3,$B$5,D$8,$B$4,$B$2)</f>
        <v>401309</v>
      </c>
      <c r="E92" s="13">
        <f ca="1">_xll.DBRW($B$1,$A92,$B92,$B$3,$B$5,E$8,$B$4,$B$2)</f>
        <v>9361</v>
      </c>
      <c r="F92" s="13">
        <f ca="1">_xll.DBRW($B$1,$A92,$B92,$B$3,$B$5,F$8,$B$4,$B$2)</f>
        <v>30335</v>
      </c>
      <c r="G92" s="13">
        <f ca="1">_xll.DBRW($B$1,$A92,$B92,$B$3,$B$5,G$8,$B$4,$B$2)</f>
        <v>0</v>
      </c>
    </row>
    <row r="93" spans="1:7" x14ac:dyDescent="0.25">
      <c r="A93" s="12">
        <f t="shared" si="1"/>
        <v>2026</v>
      </c>
      <c r="B93" s="12" t="s">
        <v>23</v>
      </c>
      <c r="C93" s="13">
        <f ca="1">_xll.DBRW($B$1,$A93,$B93,$B$3,$B$5,C$8,$B$4,$B$2)</f>
        <v>441433</v>
      </c>
      <c r="D93" s="13">
        <f ca="1">_xll.DBRW($B$1,$A93,$B93,$B$3,$B$5,D$8,$B$4,$B$2)</f>
        <v>401812</v>
      </c>
      <c r="E93" s="13">
        <f ca="1">_xll.DBRW($B$1,$A93,$B93,$B$3,$B$5,E$8,$B$4,$B$2)</f>
        <v>9286</v>
      </c>
      <c r="F93" s="13">
        <f ca="1">_xll.DBRW($B$1,$A93,$B93,$B$3,$B$5,F$8,$B$4,$B$2)</f>
        <v>30335</v>
      </c>
      <c r="G93" s="13">
        <f ca="1">_xll.DBRW($B$1,$A93,$B93,$B$3,$B$5,G$8,$B$4,$B$2)</f>
        <v>0</v>
      </c>
    </row>
    <row r="94" spans="1:7" x14ac:dyDescent="0.25">
      <c r="A94" s="12">
        <f t="shared" si="1"/>
        <v>2026</v>
      </c>
      <c r="B94" s="12" t="s">
        <v>24</v>
      </c>
      <c r="C94" s="13">
        <f ca="1">_xll.DBRW($B$1,$A94,$B94,$B$3,$B$5,C$8,$B$4,$B$2)</f>
        <v>441848</v>
      </c>
      <c r="D94" s="13">
        <f ca="1">_xll.DBRW($B$1,$A94,$B94,$B$3,$B$5,D$8,$B$4,$B$2)</f>
        <v>402302</v>
      </c>
      <c r="E94" s="13">
        <f ca="1">_xll.DBRW($B$1,$A94,$B94,$B$3,$B$5,E$8,$B$4,$B$2)</f>
        <v>9211</v>
      </c>
      <c r="F94" s="13">
        <f ca="1">_xll.DBRW($B$1,$A94,$B94,$B$3,$B$5,F$8,$B$4,$B$2)</f>
        <v>30335</v>
      </c>
      <c r="G94" s="13">
        <f ca="1">_xll.DBRW($B$1,$A94,$B94,$B$3,$B$5,G$8,$B$4,$B$2)</f>
        <v>0</v>
      </c>
    </row>
    <row r="95" spans="1:7" x14ac:dyDescent="0.25">
      <c r="A95" s="12">
        <f t="shared" si="1"/>
        <v>2026</v>
      </c>
      <c r="B95" s="12" t="s">
        <v>25</v>
      </c>
      <c r="C95" s="13">
        <f ca="1">_xll.DBRW($B$1,$A95,$B95,$B$3,$B$5,C$8,$B$4,$B$2)</f>
        <v>442235</v>
      </c>
      <c r="D95" s="13">
        <f ca="1">_xll.DBRW($B$1,$A95,$B95,$B$3,$B$5,D$8,$B$4,$B$2)</f>
        <v>402762</v>
      </c>
      <c r="E95" s="13">
        <f ca="1">_xll.DBRW($B$1,$A95,$B95,$B$3,$B$5,E$8,$B$4,$B$2)</f>
        <v>9138</v>
      </c>
      <c r="F95" s="13">
        <f ca="1">_xll.DBRW($B$1,$A95,$B95,$B$3,$B$5,F$8,$B$4,$B$2)</f>
        <v>30335</v>
      </c>
      <c r="G95" s="13">
        <f ca="1">_xll.DBRW($B$1,$A95,$B95,$B$3,$B$5,G$8,$B$4,$B$2)</f>
        <v>0</v>
      </c>
    </row>
    <row r="96" spans="1:7" x14ac:dyDescent="0.25">
      <c r="A96" s="12">
        <f t="shared" si="1"/>
        <v>2026</v>
      </c>
      <c r="B96" s="12" t="s">
        <v>26</v>
      </c>
      <c r="C96" s="13">
        <f ca="1">_xll.DBRW($B$1,$A96,$B96,$B$3,$B$5,C$8,$B$4,$B$2)</f>
        <v>442547</v>
      </c>
      <c r="D96" s="13">
        <f ca="1">_xll.DBRW($B$1,$A96,$B96,$B$3,$B$5,D$8,$B$4,$B$2)</f>
        <v>403147</v>
      </c>
      <c r="E96" s="13">
        <f ca="1">_xll.DBRW($B$1,$A96,$B96,$B$3,$B$5,E$8,$B$4,$B$2)</f>
        <v>9065</v>
      </c>
      <c r="F96" s="13">
        <f ca="1">_xll.DBRW($B$1,$A96,$B96,$B$3,$B$5,F$8,$B$4,$B$2)</f>
        <v>30335</v>
      </c>
      <c r="G96" s="13">
        <f ca="1">_xll.DBRW($B$1,$A96,$B96,$B$3,$B$5,G$8,$B$4,$B$2)</f>
        <v>0</v>
      </c>
    </row>
    <row r="97" spans="1:7" x14ac:dyDescent="0.25">
      <c r="A97" s="12">
        <f t="shared" si="1"/>
        <v>2026</v>
      </c>
      <c r="B97" s="12" t="s">
        <v>27</v>
      </c>
      <c r="C97" s="13">
        <f ca="1">_xll.DBRW($B$1,$A97,$B97,$B$3,$B$5,C$8,$B$4,$B$2)</f>
        <v>442898</v>
      </c>
      <c r="D97" s="13">
        <f ca="1">_xll.DBRW($B$1,$A97,$B97,$B$3,$B$5,D$8,$B$4,$B$2)</f>
        <v>403570</v>
      </c>
      <c r="E97" s="13">
        <f ca="1">_xll.DBRW($B$1,$A97,$B97,$B$3,$B$5,E$8,$B$4,$B$2)</f>
        <v>8993</v>
      </c>
      <c r="F97" s="13">
        <f ca="1">_xll.DBRW($B$1,$A97,$B97,$B$3,$B$5,F$8,$B$4,$B$2)</f>
        <v>30335</v>
      </c>
      <c r="G97" s="13">
        <f ca="1">_xll.DBRW($B$1,$A97,$B97,$B$3,$B$5,G$8,$B$4,$B$2)</f>
        <v>0</v>
      </c>
    </row>
    <row r="98" spans="1:7" x14ac:dyDescent="0.25">
      <c r="A98" s="12">
        <f t="shared" si="1"/>
        <v>2026</v>
      </c>
      <c r="B98" s="12" t="s">
        <v>28</v>
      </c>
      <c r="C98" s="13">
        <f ca="1">_xll.DBRW($B$1,$A98,$B98,$B$3,$B$5,C$8,$B$4,$B$2)</f>
        <v>443373</v>
      </c>
      <c r="D98" s="13">
        <f ca="1">_xll.DBRW($B$1,$A98,$B98,$B$3,$B$5,D$8,$B$4,$B$2)</f>
        <v>404117</v>
      </c>
      <c r="E98" s="13">
        <f ca="1">_xll.DBRW($B$1,$A98,$B98,$B$3,$B$5,E$8,$B$4,$B$2)</f>
        <v>8921</v>
      </c>
      <c r="F98" s="13">
        <f ca="1">_xll.DBRW($B$1,$A98,$B98,$B$3,$B$5,F$8,$B$4,$B$2)</f>
        <v>30335</v>
      </c>
      <c r="G98" s="13">
        <f ca="1">_xll.DBRW($B$1,$A98,$B98,$B$3,$B$5,G$8,$B$4,$B$2)</f>
        <v>0</v>
      </c>
    </row>
    <row r="99" spans="1:7" x14ac:dyDescent="0.25">
      <c r="A99" s="12">
        <f t="shared" si="1"/>
        <v>2026</v>
      </c>
      <c r="B99" s="12" t="s">
        <v>29</v>
      </c>
      <c r="C99" s="13">
        <f ca="1">_xll.DBRW($B$1,$A99,$B99,$B$3,$B$5,C$8,$B$4,$B$2)</f>
        <v>443701</v>
      </c>
      <c r="D99" s="13">
        <f ca="1">_xll.DBRW($B$1,$A99,$B99,$B$3,$B$5,D$8,$B$4,$B$2)</f>
        <v>404516</v>
      </c>
      <c r="E99" s="13">
        <f ca="1">_xll.DBRW($B$1,$A99,$B99,$B$3,$B$5,E$8,$B$4,$B$2)</f>
        <v>8850</v>
      </c>
      <c r="F99" s="13">
        <f ca="1">_xll.DBRW($B$1,$A99,$B99,$B$3,$B$5,F$8,$B$4,$B$2)</f>
        <v>30335</v>
      </c>
      <c r="G99" s="13">
        <f ca="1">_xll.DBRW($B$1,$A99,$B99,$B$3,$B$5,G$8,$B$4,$B$2)</f>
        <v>0</v>
      </c>
    </row>
    <row r="100" spans="1:7" x14ac:dyDescent="0.25">
      <c r="A100" s="12">
        <f t="shared" si="1"/>
        <v>2026</v>
      </c>
      <c r="B100" s="12" t="s">
        <v>30</v>
      </c>
      <c r="C100" s="13">
        <f ca="1">_xll.DBRW($B$1,$A100,$B100,$B$3,$B$5,C$8,$B$4,$B$2)</f>
        <v>443897</v>
      </c>
      <c r="D100" s="13">
        <f ca="1">_xll.DBRW($B$1,$A100,$B100,$B$3,$B$5,D$8,$B$4,$B$2)</f>
        <v>404783</v>
      </c>
      <c r="E100" s="13">
        <f ca="1">_xll.DBRW($B$1,$A100,$B100,$B$3,$B$5,E$8,$B$4,$B$2)</f>
        <v>8779</v>
      </c>
      <c r="F100" s="13">
        <f ca="1">_xll.DBRW($B$1,$A100,$B100,$B$3,$B$5,F$8,$B$4,$B$2)</f>
        <v>30335</v>
      </c>
      <c r="G100" s="13">
        <f ca="1">_xll.DBRW($B$1,$A100,$B100,$B$3,$B$5,G$8,$B$4,$B$2)</f>
        <v>0</v>
      </c>
    </row>
    <row r="101" spans="1:7" x14ac:dyDescent="0.25">
      <c r="A101" s="12">
        <f t="shared" si="1"/>
        <v>2026</v>
      </c>
      <c r="B101" s="12" t="s">
        <v>31</v>
      </c>
      <c r="C101" s="13">
        <f ca="1">_xll.DBRW($B$1,$A101,$B101,$B$3,$B$5,C$8,$B$4,$B$2)</f>
        <v>443892</v>
      </c>
      <c r="D101" s="13">
        <f ca="1">_xll.DBRW($B$1,$A101,$B101,$B$3,$B$5,D$8,$B$4,$B$2)</f>
        <v>404849</v>
      </c>
      <c r="E101" s="13">
        <f ca="1">_xll.DBRW($B$1,$A101,$B101,$B$3,$B$5,E$8,$B$4,$B$2)</f>
        <v>8708</v>
      </c>
      <c r="F101" s="13">
        <f ca="1">_xll.DBRW($B$1,$A101,$B101,$B$3,$B$5,F$8,$B$4,$B$2)</f>
        <v>30335</v>
      </c>
      <c r="G101" s="13">
        <f ca="1">_xll.DBRW($B$1,$A101,$B101,$B$3,$B$5,G$8,$B$4,$B$2)</f>
        <v>0</v>
      </c>
    </row>
    <row r="102" spans="1:7" x14ac:dyDescent="0.25">
      <c r="A102" s="12">
        <f t="shared" si="1"/>
        <v>2026</v>
      </c>
      <c r="B102" s="12" t="s">
        <v>32</v>
      </c>
      <c r="C102" s="13">
        <f ca="1">_xll.DBRW($B$1,$A102,$B102,$B$3,$B$5,C$8,$B$4,$B$2)</f>
        <v>443888</v>
      </c>
      <c r="D102" s="13">
        <f ca="1">_xll.DBRW($B$1,$A102,$B102,$B$3,$B$5,D$8,$B$4,$B$2)</f>
        <v>404914</v>
      </c>
      <c r="E102" s="13">
        <f ca="1">_xll.DBRW($B$1,$A102,$B102,$B$3,$B$5,E$8,$B$4,$B$2)</f>
        <v>8639</v>
      </c>
      <c r="F102" s="13">
        <f ca="1">_xll.DBRW($B$1,$A102,$B102,$B$3,$B$5,F$8,$B$4,$B$2)</f>
        <v>30335</v>
      </c>
      <c r="G102" s="13">
        <f ca="1">_xll.DBRW($B$1,$A102,$B102,$B$3,$B$5,G$8,$B$4,$B$2)</f>
        <v>0</v>
      </c>
    </row>
    <row r="103" spans="1:7" x14ac:dyDescent="0.25">
      <c r="A103" s="12">
        <f t="shared" si="1"/>
        <v>2026</v>
      </c>
      <c r="B103" s="12" t="s">
        <v>33</v>
      </c>
      <c r="C103" s="13">
        <f ca="1">_xll.DBRW($B$1,$A103,$B103,$B$3,$B$5,C$8,$B$4,$B$2)</f>
        <v>443992</v>
      </c>
      <c r="D103" s="13">
        <f ca="1">_xll.DBRW($B$1,$A103,$B103,$B$3,$B$5,D$8,$B$4,$B$2)</f>
        <v>405087</v>
      </c>
      <c r="E103" s="13">
        <f ca="1">_xll.DBRW($B$1,$A103,$B103,$B$3,$B$5,E$8,$B$4,$B$2)</f>
        <v>8570</v>
      </c>
      <c r="F103" s="13">
        <f ca="1">_xll.DBRW($B$1,$A103,$B103,$B$3,$B$5,F$8,$B$4,$B$2)</f>
        <v>30335</v>
      </c>
      <c r="G103" s="13">
        <f ca="1">_xll.DBRW($B$1,$A103,$B103,$B$3,$B$5,G$8,$B$4,$B$2)</f>
        <v>0</v>
      </c>
    </row>
    <row r="104" spans="1:7" x14ac:dyDescent="0.25">
      <c r="A104" s="12">
        <f t="shared" si="1"/>
        <v>2026</v>
      </c>
      <c r="B104" s="12" t="s">
        <v>34</v>
      </c>
      <c r="C104" s="13">
        <f ca="1">_xll.DBRW($B$1,$A104,$B104,$B$3,$B$5,C$8,$B$4,$B$2)</f>
        <v>444191</v>
      </c>
      <c r="D104" s="13">
        <f ca="1">_xll.DBRW($B$1,$A104,$B104,$B$3,$B$5,D$8,$B$4,$B$2)</f>
        <v>405355</v>
      </c>
      <c r="E104" s="13">
        <f ca="1">_xll.DBRW($B$1,$A104,$B104,$B$3,$B$5,E$8,$B$4,$B$2)</f>
        <v>8501</v>
      </c>
      <c r="F104" s="13">
        <f ca="1">_xll.DBRW($B$1,$A104,$B104,$B$3,$B$5,F$8,$B$4,$B$2)</f>
        <v>30335</v>
      </c>
      <c r="G104" s="13">
        <f ca="1">_xll.DBRW($B$1,$A104,$B104,$B$3,$B$5,G$8,$B$4,$B$2)</f>
        <v>0</v>
      </c>
    </row>
    <row r="105" spans="1:7" x14ac:dyDescent="0.25">
      <c r="A105" s="12">
        <f t="shared" si="1"/>
        <v>2027</v>
      </c>
      <c r="B105" s="12" t="s">
        <v>23</v>
      </c>
      <c r="C105" s="13">
        <f ca="1">_xll.DBRW($B$1,$A105,$B105,$B$3,$B$5,C$8,$B$4,$B$2)</f>
        <v>444613</v>
      </c>
      <c r="D105" s="13">
        <f ca="1">_xll.DBRW($B$1,$A105,$B105,$B$3,$B$5,D$8,$B$4,$B$2)</f>
        <v>405845</v>
      </c>
      <c r="E105" s="13">
        <f ca="1">_xll.DBRW($B$1,$A105,$B105,$B$3,$B$5,E$8,$B$4,$B$2)</f>
        <v>8433</v>
      </c>
      <c r="F105" s="13">
        <f ca="1">_xll.DBRW($B$1,$A105,$B105,$B$3,$B$5,F$8,$B$4,$B$2)</f>
        <v>30335</v>
      </c>
      <c r="G105" s="13">
        <f ca="1">_xll.DBRW($B$1,$A105,$B105,$B$3,$B$5,G$8,$B$4,$B$2)</f>
        <v>0</v>
      </c>
    </row>
    <row r="106" spans="1:7" x14ac:dyDescent="0.25">
      <c r="A106" s="12">
        <f t="shared" si="1"/>
        <v>2027</v>
      </c>
      <c r="B106" s="12" t="s">
        <v>24</v>
      </c>
      <c r="C106" s="13">
        <f ca="1">_xll.DBRW($B$1,$A106,$B106,$B$3,$B$5,C$8,$B$4,$B$2)</f>
        <v>445021</v>
      </c>
      <c r="D106" s="13">
        <f ca="1">_xll.DBRW($B$1,$A106,$B106,$B$3,$B$5,D$8,$B$4,$B$2)</f>
        <v>406320</v>
      </c>
      <c r="E106" s="13">
        <f ca="1">_xll.DBRW($B$1,$A106,$B106,$B$3,$B$5,E$8,$B$4,$B$2)</f>
        <v>8366</v>
      </c>
      <c r="F106" s="13">
        <f ca="1">_xll.DBRW($B$1,$A106,$B106,$B$3,$B$5,F$8,$B$4,$B$2)</f>
        <v>30335</v>
      </c>
      <c r="G106" s="13">
        <f ca="1">_xll.DBRW($B$1,$A106,$B106,$B$3,$B$5,G$8,$B$4,$B$2)</f>
        <v>0</v>
      </c>
    </row>
    <row r="107" spans="1:7" x14ac:dyDescent="0.25">
      <c r="A107" s="12">
        <f t="shared" si="1"/>
        <v>2027</v>
      </c>
      <c r="B107" s="12" t="s">
        <v>25</v>
      </c>
      <c r="C107" s="13">
        <f ca="1">_xll.DBRW($B$1,$A107,$B107,$B$3,$B$5,C$8,$B$4,$B$2)</f>
        <v>445401</v>
      </c>
      <c r="D107" s="13">
        <f ca="1">_xll.DBRW($B$1,$A107,$B107,$B$3,$B$5,D$8,$B$4,$B$2)</f>
        <v>406767</v>
      </c>
      <c r="E107" s="13">
        <f ca="1">_xll.DBRW($B$1,$A107,$B107,$B$3,$B$5,E$8,$B$4,$B$2)</f>
        <v>8299</v>
      </c>
      <c r="F107" s="13">
        <f ca="1">_xll.DBRW($B$1,$A107,$B107,$B$3,$B$5,F$8,$B$4,$B$2)</f>
        <v>30335</v>
      </c>
      <c r="G107" s="13">
        <f ca="1">_xll.DBRW($B$1,$A107,$B107,$B$3,$B$5,G$8,$B$4,$B$2)</f>
        <v>0</v>
      </c>
    </row>
    <row r="108" spans="1:7" x14ac:dyDescent="0.25">
      <c r="A108" s="12">
        <f t="shared" si="1"/>
        <v>2027</v>
      </c>
      <c r="B108" s="12" t="s">
        <v>26</v>
      </c>
      <c r="C108" s="13">
        <f ca="1">_xll.DBRW($B$1,$A108,$B108,$B$3,$B$5,C$8,$B$4,$B$2)</f>
        <v>445708</v>
      </c>
      <c r="D108" s="13">
        <f ca="1">_xll.DBRW($B$1,$A108,$B108,$B$3,$B$5,D$8,$B$4,$B$2)</f>
        <v>407141</v>
      </c>
      <c r="E108" s="13">
        <f ca="1">_xll.DBRW($B$1,$A108,$B108,$B$3,$B$5,E$8,$B$4,$B$2)</f>
        <v>8232</v>
      </c>
      <c r="F108" s="13">
        <f ca="1">_xll.DBRW($B$1,$A108,$B108,$B$3,$B$5,F$8,$B$4,$B$2)</f>
        <v>30335</v>
      </c>
      <c r="G108" s="13">
        <f ca="1">_xll.DBRW($B$1,$A108,$B108,$B$3,$B$5,G$8,$B$4,$B$2)</f>
        <v>0</v>
      </c>
    </row>
    <row r="109" spans="1:7" x14ac:dyDescent="0.25">
      <c r="A109" s="12">
        <f t="shared" si="1"/>
        <v>2027</v>
      </c>
      <c r="B109" s="12" t="s">
        <v>27</v>
      </c>
      <c r="C109" s="13">
        <f ca="1">_xll.DBRW($B$1,$A109,$B109,$B$3,$B$5,C$8,$B$4,$B$2)</f>
        <v>446054</v>
      </c>
      <c r="D109" s="13">
        <f ca="1">_xll.DBRW($B$1,$A109,$B109,$B$3,$B$5,D$8,$B$4,$B$2)</f>
        <v>407553</v>
      </c>
      <c r="E109" s="13">
        <f ca="1">_xll.DBRW($B$1,$A109,$B109,$B$3,$B$5,E$8,$B$4,$B$2)</f>
        <v>8166</v>
      </c>
      <c r="F109" s="13">
        <f ca="1">_xll.DBRW($B$1,$A109,$B109,$B$3,$B$5,F$8,$B$4,$B$2)</f>
        <v>30335</v>
      </c>
      <c r="G109" s="13">
        <f ca="1">_xll.DBRW($B$1,$A109,$B109,$B$3,$B$5,G$8,$B$4,$B$2)</f>
        <v>0</v>
      </c>
    </row>
    <row r="110" spans="1:7" x14ac:dyDescent="0.25">
      <c r="A110" s="12">
        <f t="shared" si="1"/>
        <v>2027</v>
      </c>
      <c r="B110" s="12" t="s">
        <v>28</v>
      </c>
      <c r="C110" s="13">
        <f ca="1">_xll.DBRW($B$1,$A110,$B110,$B$3,$B$5,C$8,$B$4,$B$2)</f>
        <v>446521</v>
      </c>
      <c r="D110" s="13">
        <f ca="1">_xll.DBRW($B$1,$A110,$B110,$B$3,$B$5,D$8,$B$4,$B$2)</f>
        <v>408085</v>
      </c>
      <c r="E110" s="13">
        <f ca="1">_xll.DBRW($B$1,$A110,$B110,$B$3,$B$5,E$8,$B$4,$B$2)</f>
        <v>8101</v>
      </c>
      <c r="F110" s="13">
        <f ca="1">_xll.DBRW($B$1,$A110,$B110,$B$3,$B$5,F$8,$B$4,$B$2)</f>
        <v>30335</v>
      </c>
      <c r="G110" s="13">
        <f ca="1">_xll.DBRW($B$1,$A110,$B110,$B$3,$B$5,G$8,$B$4,$B$2)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110"/>
  <sheetViews>
    <sheetView workbookViewId="0">
      <selection activeCell="B2" sqref="B2"/>
    </sheetView>
  </sheetViews>
  <sheetFormatPr defaultRowHeight="15" x14ac:dyDescent="0.25"/>
  <sheetData>
    <row r="1" spans="1:7" x14ac:dyDescent="0.25">
      <c r="A1" t="s">
        <v>1</v>
      </c>
      <c r="B1" t="s">
        <v>56</v>
      </c>
    </row>
    <row r="2" spans="1:7" x14ac:dyDescent="0.25">
      <c r="A2" t="s">
        <v>2</v>
      </c>
      <c r="B2" t="s">
        <v>79</v>
      </c>
    </row>
    <row r="3" spans="1:7" x14ac:dyDescent="0.25">
      <c r="A3" t="s">
        <v>3</v>
      </c>
      <c r="B3" t="s">
        <v>58</v>
      </c>
    </row>
    <row r="4" spans="1:7" x14ac:dyDescent="0.25">
      <c r="A4" t="s">
        <v>4</v>
      </c>
      <c r="B4" t="s">
        <v>59</v>
      </c>
    </row>
    <row r="5" spans="1:7" x14ac:dyDescent="0.25">
      <c r="A5" t="s">
        <v>5</v>
      </c>
      <c r="B5" t="s">
        <v>61</v>
      </c>
    </row>
    <row r="8" spans="1:7" x14ac:dyDescent="0.25">
      <c r="C8" t="s">
        <v>6</v>
      </c>
      <c r="D8" t="s">
        <v>7</v>
      </c>
      <c r="E8" t="s">
        <v>8</v>
      </c>
      <c r="F8" t="s">
        <v>9</v>
      </c>
      <c r="G8" t="s">
        <v>22</v>
      </c>
    </row>
    <row r="9" spans="1:7" x14ac:dyDescent="0.25">
      <c r="A9">
        <v>2019</v>
      </c>
      <c r="B9" t="s">
        <v>23</v>
      </c>
      <c r="C9">
        <v>409030</v>
      </c>
      <c r="D9">
        <v>374770</v>
      </c>
      <c r="E9">
        <v>13368</v>
      </c>
      <c r="F9">
        <v>20892</v>
      </c>
      <c r="G9">
        <v>0</v>
      </c>
    </row>
    <row r="10" spans="1:7" x14ac:dyDescent="0.25">
      <c r="A10">
        <v>2019</v>
      </c>
      <c r="B10" t="s">
        <v>24</v>
      </c>
      <c r="C10">
        <v>409461</v>
      </c>
      <c r="D10">
        <v>375176</v>
      </c>
      <c r="E10">
        <v>13260</v>
      </c>
      <c r="F10">
        <v>21025</v>
      </c>
      <c r="G10">
        <v>0</v>
      </c>
    </row>
    <row r="11" spans="1:7" x14ac:dyDescent="0.25">
      <c r="A11">
        <v>2019</v>
      </c>
      <c r="B11" t="s">
        <v>25</v>
      </c>
      <c r="C11">
        <v>410078</v>
      </c>
      <c r="D11">
        <v>375768</v>
      </c>
      <c r="E11">
        <v>13152</v>
      </c>
      <c r="F11">
        <v>21158</v>
      </c>
      <c r="G11">
        <v>0</v>
      </c>
    </row>
    <row r="12" spans="1:7" x14ac:dyDescent="0.25">
      <c r="A12">
        <v>2019</v>
      </c>
      <c r="B12" t="s">
        <v>26</v>
      </c>
      <c r="C12">
        <v>410658</v>
      </c>
      <c r="D12">
        <v>376322</v>
      </c>
      <c r="E12">
        <v>13045</v>
      </c>
      <c r="F12">
        <v>21291</v>
      </c>
      <c r="G12">
        <v>0</v>
      </c>
    </row>
    <row r="13" spans="1:7" x14ac:dyDescent="0.25">
      <c r="A13">
        <v>2019</v>
      </c>
      <c r="B13" t="s">
        <v>27</v>
      </c>
      <c r="C13">
        <v>411348</v>
      </c>
      <c r="D13">
        <v>376984</v>
      </c>
      <c r="E13">
        <v>12940</v>
      </c>
      <c r="F13">
        <v>21424</v>
      </c>
      <c r="G13">
        <v>0</v>
      </c>
    </row>
    <row r="14" spans="1:7" x14ac:dyDescent="0.25">
      <c r="A14">
        <v>2019</v>
      </c>
      <c r="B14" t="s">
        <v>28</v>
      </c>
      <c r="C14">
        <v>412031</v>
      </c>
      <c r="D14">
        <v>377638</v>
      </c>
      <c r="E14">
        <v>12836</v>
      </c>
      <c r="F14">
        <v>21557</v>
      </c>
      <c r="G14">
        <v>0</v>
      </c>
    </row>
    <row r="15" spans="1:7" x14ac:dyDescent="0.25">
      <c r="A15">
        <v>2019</v>
      </c>
      <c r="B15" t="s">
        <v>29</v>
      </c>
      <c r="C15">
        <v>412590</v>
      </c>
      <c r="D15">
        <v>378168</v>
      </c>
      <c r="E15">
        <v>12732</v>
      </c>
      <c r="F15">
        <v>21690</v>
      </c>
      <c r="G15">
        <v>0</v>
      </c>
    </row>
    <row r="16" spans="1:7" x14ac:dyDescent="0.25">
      <c r="A16">
        <v>2019</v>
      </c>
      <c r="B16" t="s">
        <v>30</v>
      </c>
      <c r="C16">
        <v>413000</v>
      </c>
      <c r="D16">
        <v>378549</v>
      </c>
      <c r="E16">
        <v>12628</v>
      </c>
      <c r="F16">
        <v>21823</v>
      </c>
      <c r="G16">
        <v>0</v>
      </c>
    </row>
    <row r="17" spans="1:7" x14ac:dyDescent="0.25">
      <c r="A17">
        <v>2019</v>
      </c>
      <c r="B17" t="s">
        <v>31</v>
      </c>
      <c r="C17">
        <v>413329</v>
      </c>
      <c r="D17">
        <v>378848</v>
      </c>
      <c r="E17">
        <v>12525</v>
      </c>
      <c r="F17">
        <v>21956</v>
      </c>
      <c r="G17">
        <v>0</v>
      </c>
    </row>
    <row r="18" spans="1:7" x14ac:dyDescent="0.25">
      <c r="A18">
        <v>2019</v>
      </c>
      <c r="B18" t="s">
        <v>32</v>
      </c>
      <c r="C18">
        <v>413631</v>
      </c>
      <c r="D18">
        <v>377618</v>
      </c>
      <c r="E18">
        <v>13924</v>
      </c>
      <c r="F18">
        <v>22089</v>
      </c>
      <c r="G18">
        <v>0</v>
      </c>
    </row>
    <row r="19" spans="1:7" x14ac:dyDescent="0.25">
      <c r="A19">
        <v>2019</v>
      </c>
      <c r="B19" t="s">
        <v>33</v>
      </c>
      <c r="C19">
        <v>413962</v>
      </c>
      <c r="D19">
        <v>376429</v>
      </c>
      <c r="E19">
        <v>15311</v>
      </c>
      <c r="F19">
        <v>22222</v>
      </c>
      <c r="G19">
        <v>0</v>
      </c>
    </row>
    <row r="20" spans="1:7" x14ac:dyDescent="0.25">
      <c r="A20">
        <v>2019</v>
      </c>
      <c r="B20" t="s">
        <v>34</v>
      </c>
      <c r="C20">
        <v>414503</v>
      </c>
      <c r="D20">
        <v>375461</v>
      </c>
      <c r="E20">
        <v>16687</v>
      </c>
      <c r="F20">
        <v>22355</v>
      </c>
      <c r="G20">
        <v>0</v>
      </c>
    </row>
    <row r="21" spans="1:7" x14ac:dyDescent="0.25">
      <c r="A21">
        <v>2020</v>
      </c>
      <c r="B21" t="s">
        <v>23</v>
      </c>
      <c r="C21">
        <v>415332</v>
      </c>
      <c r="D21">
        <v>376290</v>
      </c>
      <c r="E21">
        <v>16554</v>
      </c>
      <c r="F21">
        <v>22488</v>
      </c>
      <c r="G21">
        <v>0</v>
      </c>
    </row>
    <row r="22" spans="1:7" x14ac:dyDescent="0.25">
      <c r="A22">
        <v>2020</v>
      </c>
      <c r="B22" t="s">
        <v>24</v>
      </c>
      <c r="C22">
        <v>416134</v>
      </c>
      <c r="D22">
        <v>377091</v>
      </c>
      <c r="E22">
        <v>16422</v>
      </c>
      <c r="F22">
        <v>22621</v>
      </c>
      <c r="G22">
        <v>0</v>
      </c>
    </row>
    <row r="23" spans="1:7" x14ac:dyDescent="0.25">
      <c r="A23">
        <v>2020</v>
      </c>
      <c r="B23" t="s">
        <v>25</v>
      </c>
      <c r="C23">
        <v>416882</v>
      </c>
      <c r="D23">
        <v>377838</v>
      </c>
      <c r="E23">
        <v>16290</v>
      </c>
      <c r="F23">
        <v>22754</v>
      </c>
      <c r="G23">
        <v>0</v>
      </c>
    </row>
    <row r="24" spans="1:7" x14ac:dyDescent="0.25">
      <c r="A24">
        <v>2020</v>
      </c>
      <c r="B24" t="s">
        <v>26</v>
      </c>
      <c r="C24">
        <v>417483</v>
      </c>
      <c r="D24">
        <v>378435</v>
      </c>
      <c r="E24">
        <v>16161</v>
      </c>
      <c r="F24">
        <v>22887</v>
      </c>
      <c r="G24">
        <v>0</v>
      </c>
    </row>
    <row r="25" spans="1:7" x14ac:dyDescent="0.25">
      <c r="A25">
        <v>2020</v>
      </c>
      <c r="B25" t="s">
        <v>27</v>
      </c>
      <c r="C25">
        <v>418162</v>
      </c>
      <c r="D25">
        <v>379110</v>
      </c>
      <c r="E25">
        <v>16032</v>
      </c>
      <c r="F25">
        <v>23020</v>
      </c>
      <c r="G25">
        <v>0</v>
      </c>
    </row>
    <row r="26" spans="1:7" x14ac:dyDescent="0.25">
      <c r="A26">
        <v>2020</v>
      </c>
      <c r="B26" t="s">
        <v>28</v>
      </c>
      <c r="C26">
        <v>419080</v>
      </c>
      <c r="D26">
        <v>380023</v>
      </c>
      <c r="E26">
        <v>15904</v>
      </c>
      <c r="F26">
        <v>23153</v>
      </c>
      <c r="G26">
        <v>0</v>
      </c>
    </row>
    <row r="27" spans="1:7" x14ac:dyDescent="0.25">
      <c r="A27">
        <v>2020</v>
      </c>
      <c r="B27" t="s">
        <v>29</v>
      </c>
      <c r="C27">
        <v>419716</v>
      </c>
      <c r="D27">
        <v>380654</v>
      </c>
      <c r="E27">
        <v>15776</v>
      </c>
      <c r="F27">
        <v>23286</v>
      </c>
      <c r="G27">
        <v>0</v>
      </c>
    </row>
    <row r="28" spans="1:7" x14ac:dyDescent="0.25">
      <c r="A28">
        <v>2020</v>
      </c>
      <c r="B28" t="s">
        <v>30</v>
      </c>
      <c r="C28">
        <v>420093</v>
      </c>
      <c r="D28">
        <v>381023</v>
      </c>
      <c r="E28">
        <v>15651</v>
      </c>
      <c r="F28">
        <v>23419</v>
      </c>
      <c r="G28">
        <v>0</v>
      </c>
    </row>
    <row r="29" spans="1:7" x14ac:dyDescent="0.25">
      <c r="A29">
        <v>2020</v>
      </c>
      <c r="B29" t="s">
        <v>31</v>
      </c>
      <c r="C29">
        <v>420083</v>
      </c>
      <c r="D29">
        <v>381005</v>
      </c>
      <c r="E29">
        <v>15526</v>
      </c>
      <c r="F29">
        <v>23552</v>
      </c>
      <c r="G29">
        <v>0</v>
      </c>
    </row>
    <row r="30" spans="1:7" x14ac:dyDescent="0.25">
      <c r="A30">
        <v>2020</v>
      </c>
      <c r="B30" t="s">
        <v>32</v>
      </c>
      <c r="C30">
        <v>420077</v>
      </c>
      <c r="D30">
        <v>380990</v>
      </c>
      <c r="E30">
        <v>15402</v>
      </c>
      <c r="F30">
        <v>23685</v>
      </c>
      <c r="G30">
        <v>0</v>
      </c>
    </row>
    <row r="31" spans="1:7" x14ac:dyDescent="0.25">
      <c r="A31">
        <v>2020</v>
      </c>
      <c r="B31" t="s">
        <v>33</v>
      </c>
      <c r="C31">
        <v>420278</v>
      </c>
      <c r="D31">
        <v>381182</v>
      </c>
      <c r="E31">
        <v>15278</v>
      </c>
      <c r="F31">
        <v>23818</v>
      </c>
      <c r="G31">
        <v>0</v>
      </c>
    </row>
    <row r="32" spans="1:7" x14ac:dyDescent="0.25">
      <c r="A32">
        <v>2020</v>
      </c>
      <c r="B32" t="s">
        <v>34</v>
      </c>
      <c r="C32">
        <v>420661</v>
      </c>
      <c r="D32">
        <v>381554</v>
      </c>
      <c r="E32">
        <v>15156</v>
      </c>
      <c r="F32">
        <v>23951</v>
      </c>
      <c r="G32">
        <v>0</v>
      </c>
    </row>
    <row r="33" spans="1:7" x14ac:dyDescent="0.25">
      <c r="A33">
        <v>2021</v>
      </c>
      <c r="B33" t="s">
        <v>23</v>
      </c>
      <c r="C33">
        <v>421396</v>
      </c>
      <c r="D33">
        <v>382277</v>
      </c>
      <c r="E33">
        <v>15035</v>
      </c>
      <c r="F33">
        <v>24084</v>
      </c>
      <c r="G33">
        <v>0</v>
      </c>
    </row>
    <row r="34" spans="1:7" x14ac:dyDescent="0.25">
      <c r="A34">
        <v>2021</v>
      </c>
      <c r="B34" t="s">
        <v>24</v>
      </c>
      <c r="C34">
        <v>422107</v>
      </c>
      <c r="D34">
        <v>382975</v>
      </c>
      <c r="E34">
        <v>14915</v>
      </c>
      <c r="F34">
        <v>24217</v>
      </c>
      <c r="G34">
        <v>0</v>
      </c>
    </row>
    <row r="35" spans="1:7" x14ac:dyDescent="0.25">
      <c r="A35">
        <v>2021</v>
      </c>
      <c r="B35" t="s">
        <v>25</v>
      </c>
      <c r="C35">
        <v>422770</v>
      </c>
      <c r="D35">
        <v>383625</v>
      </c>
      <c r="E35">
        <v>14795</v>
      </c>
      <c r="F35">
        <v>24350</v>
      </c>
      <c r="G35">
        <v>0</v>
      </c>
    </row>
    <row r="36" spans="1:7" x14ac:dyDescent="0.25">
      <c r="A36">
        <v>2021</v>
      </c>
      <c r="B36" t="s">
        <v>26</v>
      </c>
      <c r="C36">
        <v>423303</v>
      </c>
      <c r="D36">
        <v>384144</v>
      </c>
      <c r="E36">
        <v>14676</v>
      </c>
      <c r="F36">
        <v>24483</v>
      </c>
      <c r="G36">
        <v>0</v>
      </c>
    </row>
    <row r="37" spans="1:7" x14ac:dyDescent="0.25">
      <c r="A37">
        <v>2021</v>
      </c>
      <c r="B37" t="s">
        <v>27</v>
      </c>
      <c r="C37">
        <v>423904</v>
      </c>
      <c r="D37">
        <v>384729</v>
      </c>
      <c r="E37">
        <v>14559</v>
      </c>
      <c r="F37">
        <v>24616</v>
      </c>
      <c r="G37">
        <v>0</v>
      </c>
    </row>
    <row r="38" spans="1:7" x14ac:dyDescent="0.25">
      <c r="A38">
        <v>2021</v>
      </c>
      <c r="B38" t="s">
        <v>28</v>
      </c>
      <c r="C38">
        <v>424717</v>
      </c>
      <c r="D38">
        <v>385526</v>
      </c>
      <c r="E38">
        <v>14442</v>
      </c>
      <c r="F38">
        <v>24749</v>
      </c>
      <c r="G38">
        <v>0</v>
      </c>
    </row>
    <row r="39" spans="1:7" x14ac:dyDescent="0.25">
      <c r="A39">
        <v>2021</v>
      </c>
      <c r="B39" t="s">
        <v>29</v>
      </c>
      <c r="C39">
        <v>425280</v>
      </c>
      <c r="D39">
        <v>386072</v>
      </c>
      <c r="E39">
        <v>14326</v>
      </c>
      <c r="F39">
        <v>24882</v>
      </c>
      <c r="G39">
        <v>0</v>
      </c>
    </row>
    <row r="40" spans="1:7" x14ac:dyDescent="0.25">
      <c r="A40">
        <v>2021</v>
      </c>
      <c r="B40" t="s">
        <v>30</v>
      </c>
      <c r="C40">
        <v>425615</v>
      </c>
      <c r="D40">
        <v>386389</v>
      </c>
      <c r="E40">
        <v>14211</v>
      </c>
      <c r="F40">
        <v>25015</v>
      </c>
      <c r="G40">
        <v>0</v>
      </c>
    </row>
    <row r="41" spans="1:7" x14ac:dyDescent="0.25">
      <c r="A41">
        <v>2021</v>
      </c>
      <c r="B41" t="s">
        <v>31</v>
      </c>
      <c r="C41">
        <v>425606</v>
      </c>
      <c r="D41">
        <v>386360</v>
      </c>
      <c r="E41">
        <v>14098</v>
      </c>
      <c r="F41">
        <v>25148</v>
      </c>
      <c r="G41">
        <v>0</v>
      </c>
    </row>
    <row r="42" spans="1:7" x14ac:dyDescent="0.25">
      <c r="A42">
        <v>2021</v>
      </c>
      <c r="B42" t="s">
        <v>32</v>
      </c>
      <c r="C42">
        <v>425601</v>
      </c>
      <c r="D42">
        <v>386335</v>
      </c>
      <c r="E42">
        <v>13985</v>
      </c>
      <c r="F42">
        <v>25281</v>
      </c>
      <c r="G42">
        <v>0</v>
      </c>
    </row>
    <row r="43" spans="1:7" x14ac:dyDescent="0.25">
      <c r="A43">
        <v>2021</v>
      </c>
      <c r="B43" t="s">
        <v>33</v>
      </c>
      <c r="C43">
        <v>425780</v>
      </c>
      <c r="D43">
        <v>386493</v>
      </c>
      <c r="E43">
        <v>13873</v>
      </c>
      <c r="F43">
        <v>25414</v>
      </c>
      <c r="G43">
        <v>0</v>
      </c>
    </row>
    <row r="44" spans="1:7" x14ac:dyDescent="0.25">
      <c r="A44">
        <v>2021</v>
      </c>
      <c r="B44" t="s">
        <v>34</v>
      </c>
      <c r="C44">
        <v>426119</v>
      </c>
      <c r="D44">
        <v>386810</v>
      </c>
      <c r="E44">
        <v>13762</v>
      </c>
      <c r="F44">
        <v>25547</v>
      </c>
      <c r="G44">
        <v>0</v>
      </c>
    </row>
    <row r="45" spans="1:7" x14ac:dyDescent="0.25">
      <c r="A45">
        <v>2022</v>
      </c>
      <c r="B45" t="s">
        <v>23</v>
      </c>
      <c r="C45">
        <v>426755</v>
      </c>
      <c r="D45">
        <v>387423</v>
      </c>
      <c r="E45">
        <v>13652</v>
      </c>
      <c r="F45">
        <v>25680</v>
      </c>
      <c r="G45">
        <v>0</v>
      </c>
    </row>
    <row r="46" spans="1:7" x14ac:dyDescent="0.25">
      <c r="A46">
        <v>2022</v>
      </c>
      <c r="B46" t="s">
        <v>24</v>
      </c>
      <c r="C46">
        <v>427371</v>
      </c>
      <c r="D46">
        <v>388015</v>
      </c>
      <c r="E46">
        <v>13543</v>
      </c>
      <c r="F46">
        <v>25813</v>
      </c>
      <c r="G46">
        <v>0</v>
      </c>
    </row>
    <row r="47" spans="1:7" x14ac:dyDescent="0.25">
      <c r="A47">
        <v>2022</v>
      </c>
      <c r="B47" t="s">
        <v>25</v>
      </c>
      <c r="C47">
        <v>427945</v>
      </c>
      <c r="D47">
        <v>388565</v>
      </c>
      <c r="E47">
        <v>13434</v>
      </c>
      <c r="F47">
        <v>25946</v>
      </c>
      <c r="G47">
        <v>0</v>
      </c>
    </row>
    <row r="48" spans="1:7" x14ac:dyDescent="0.25">
      <c r="A48">
        <v>2022</v>
      </c>
      <c r="B48" t="s">
        <v>26</v>
      </c>
      <c r="C48">
        <v>428406</v>
      </c>
      <c r="D48">
        <v>389000</v>
      </c>
      <c r="E48">
        <v>13327</v>
      </c>
      <c r="F48">
        <v>26079</v>
      </c>
      <c r="G48">
        <v>0</v>
      </c>
    </row>
    <row r="49" spans="1:7" x14ac:dyDescent="0.25">
      <c r="A49">
        <v>2022</v>
      </c>
      <c r="B49" t="s">
        <v>27</v>
      </c>
      <c r="C49">
        <v>428926</v>
      </c>
      <c r="D49">
        <v>389494</v>
      </c>
      <c r="E49">
        <v>13220</v>
      </c>
      <c r="F49">
        <v>26212</v>
      </c>
      <c r="G49">
        <v>0</v>
      </c>
    </row>
    <row r="50" spans="1:7" x14ac:dyDescent="0.25">
      <c r="A50">
        <v>2022</v>
      </c>
      <c r="B50" t="s">
        <v>28</v>
      </c>
      <c r="C50">
        <v>429630</v>
      </c>
      <c r="D50">
        <v>390171</v>
      </c>
      <c r="E50">
        <v>13114</v>
      </c>
      <c r="F50">
        <v>26345</v>
      </c>
      <c r="G50">
        <v>0</v>
      </c>
    </row>
    <row r="51" spans="1:7" x14ac:dyDescent="0.25">
      <c r="A51">
        <v>2022</v>
      </c>
      <c r="B51" t="s">
        <v>29</v>
      </c>
      <c r="C51">
        <v>430116</v>
      </c>
      <c r="D51">
        <v>390629</v>
      </c>
      <c r="E51">
        <v>13009</v>
      </c>
      <c r="F51">
        <v>26478</v>
      </c>
      <c r="G51">
        <v>0</v>
      </c>
    </row>
    <row r="52" spans="1:7" x14ac:dyDescent="0.25">
      <c r="A52">
        <v>2022</v>
      </c>
      <c r="B52" t="s">
        <v>30</v>
      </c>
      <c r="C52">
        <v>430406</v>
      </c>
      <c r="D52">
        <v>390889</v>
      </c>
      <c r="E52">
        <v>12906</v>
      </c>
      <c r="F52">
        <v>26611</v>
      </c>
      <c r="G52">
        <v>0</v>
      </c>
    </row>
    <row r="53" spans="1:7" x14ac:dyDescent="0.25">
      <c r="A53">
        <v>2022</v>
      </c>
      <c r="B53" t="s">
        <v>31</v>
      </c>
      <c r="C53">
        <v>430398</v>
      </c>
      <c r="D53">
        <v>390851</v>
      </c>
      <c r="E53">
        <v>12803</v>
      </c>
      <c r="F53">
        <v>26744</v>
      </c>
      <c r="G53">
        <v>0</v>
      </c>
    </row>
    <row r="54" spans="1:7" x14ac:dyDescent="0.25">
      <c r="A54">
        <v>2022</v>
      </c>
      <c r="B54" t="s">
        <v>32</v>
      </c>
      <c r="C54">
        <v>430393</v>
      </c>
      <c r="D54">
        <v>390816</v>
      </c>
      <c r="E54">
        <v>12700</v>
      </c>
      <c r="F54">
        <v>26877</v>
      </c>
      <c r="G54">
        <v>0</v>
      </c>
    </row>
    <row r="55" spans="1:7" x14ac:dyDescent="0.25">
      <c r="A55">
        <v>2022</v>
      </c>
      <c r="B55" t="s">
        <v>33</v>
      </c>
      <c r="C55">
        <v>430548</v>
      </c>
      <c r="D55">
        <v>390940</v>
      </c>
      <c r="E55">
        <v>12598</v>
      </c>
      <c r="F55">
        <v>27010</v>
      </c>
      <c r="G55">
        <v>0</v>
      </c>
    </row>
    <row r="56" spans="1:7" x14ac:dyDescent="0.25">
      <c r="A56">
        <v>2022</v>
      </c>
      <c r="B56" t="s">
        <v>34</v>
      </c>
      <c r="C56">
        <v>430844</v>
      </c>
      <c r="D56">
        <v>391204</v>
      </c>
      <c r="E56">
        <v>12497</v>
      </c>
      <c r="F56">
        <v>27143</v>
      </c>
      <c r="G56">
        <v>0</v>
      </c>
    </row>
    <row r="57" spans="1:7" x14ac:dyDescent="0.25">
      <c r="A57">
        <v>2023</v>
      </c>
      <c r="B57" t="s">
        <v>23</v>
      </c>
      <c r="C57">
        <v>431378</v>
      </c>
      <c r="D57">
        <v>391704</v>
      </c>
      <c r="E57">
        <v>12398</v>
      </c>
      <c r="F57">
        <v>27276</v>
      </c>
      <c r="G57">
        <v>0</v>
      </c>
    </row>
    <row r="58" spans="1:7" x14ac:dyDescent="0.25">
      <c r="A58">
        <v>2023</v>
      </c>
      <c r="B58" t="s">
        <v>24</v>
      </c>
      <c r="C58">
        <v>431894</v>
      </c>
      <c r="D58">
        <v>392186</v>
      </c>
      <c r="E58">
        <v>12299</v>
      </c>
      <c r="F58">
        <v>27409</v>
      </c>
      <c r="G58">
        <v>0</v>
      </c>
    </row>
    <row r="59" spans="1:7" x14ac:dyDescent="0.25">
      <c r="A59">
        <v>2023</v>
      </c>
      <c r="B59" t="s">
        <v>25</v>
      </c>
      <c r="C59">
        <v>432376</v>
      </c>
      <c r="D59">
        <v>392634</v>
      </c>
      <c r="E59">
        <v>12200</v>
      </c>
      <c r="F59">
        <v>27542</v>
      </c>
      <c r="G59">
        <v>0</v>
      </c>
    </row>
    <row r="60" spans="1:7" x14ac:dyDescent="0.25">
      <c r="A60">
        <v>2023</v>
      </c>
      <c r="B60" t="s">
        <v>26</v>
      </c>
      <c r="C60">
        <v>432764</v>
      </c>
      <c r="D60">
        <v>392987</v>
      </c>
      <c r="E60">
        <v>12102</v>
      </c>
      <c r="F60">
        <v>27675</v>
      </c>
      <c r="G60">
        <v>0</v>
      </c>
    </row>
    <row r="61" spans="1:7" x14ac:dyDescent="0.25">
      <c r="A61">
        <v>2023</v>
      </c>
      <c r="B61" t="s">
        <v>27</v>
      </c>
      <c r="C61">
        <v>433201</v>
      </c>
      <c r="D61">
        <v>393388</v>
      </c>
      <c r="E61">
        <v>12005</v>
      </c>
      <c r="F61">
        <v>27808</v>
      </c>
      <c r="G61">
        <v>0</v>
      </c>
    </row>
    <row r="62" spans="1:7" x14ac:dyDescent="0.25">
      <c r="A62">
        <v>2023</v>
      </c>
      <c r="B62" t="s">
        <v>28</v>
      </c>
      <c r="C62">
        <v>433792</v>
      </c>
      <c r="D62">
        <v>393941</v>
      </c>
      <c r="E62">
        <v>11910</v>
      </c>
      <c r="F62">
        <v>27941</v>
      </c>
      <c r="G62">
        <v>0</v>
      </c>
    </row>
    <row r="63" spans="1:7" x14ac:dyDescent="0.25">
      <c r="A63">
        <v>2023</v>
      </c>
      <c r="B63" t="s">
        <v>29</v>
      </c>
      <c r="C63">
        <v>434201</v>
      </c>
      <c r="D63">
        <v>394312</v>
      </c>
      <c r="E63">
        <v>11815</v>
      </c>
      <c r="F63">
        <v>28074</v>
      </c>
      <c r="G63">
        <v>0</v>
      </c>
    </row>
    <row r="64" spans="1:7" x14ac:dyDescent="0.25">
      <c r="A64">
        <v>2023</v>
      </c>
      <c r="B64" t="s">
        <v>30</v>
      </c>
      <c r="C64">
        <v>434445</v>
      </c>
      <c r="D64">
        <v>394518</v>
      </c>
      <c r="E64">
        <v>11720</v>
      </c>
      <c r="F64">
        <v>28207</v>
      </c>
      <c r="G64">
        <v>0</v>
      </c>
    </row>
    <row r="65" spans="1:7" x14ac:dyDescent="0.25">
      <c r="A65">
        <v>2023</v>
      </c>
      <c r="B65" t="s">
        <v>31</v>
      </c>
      <c r="C65">
        <v>434439</v>
      </c>
      <c r="D65">
        <v>394473</v>
      </c>
      <c r="E65">
        <v>11626</v>
      </c>
      <c r="F65">
        <v>28340</v>
      </c>
      <c r="G65">
        <v>0</v>
      </c>
    </row>
    <row r="66" spans="1:7" x14ac:dyDescent="0.25">
      <c r="A66">
        <v>2023</v>
      </c>
      <c r="B66" t="s">
        <v>32</v>
      </c>
      <c r="C66">
        <v>434435</v>
      </c>
      <c r="D66">
        <v>394429</v>
      </c>
      <c r="E66">
        <v>11533</v>
      </c>
      <c r="F66">
        <v>28473</v>
      </c>
      <c r="G66">
        <v>0</v>
      </c>
    </row>
    <row r="67" spans="1:7" x14ac:dyDescent="0.25">
      <c r="A67">
        <v>2023</v>
      </c>
      <c r="B67" t="s">
        <v>33</v>
      </c>
      <c r="C67">
        <v>434564</v>
      </c>
      <c r="D67">
        <v>394517</v>
      </c>
      <c r="E67">
        <v>11441</v>
      </c>
      <c r="F67">
        <v>28606</v>
      </c>
      <c r="G67">
        <v>0</v>
      </c>
    </row>
    <row r="68" spans="1:7" x14ac:dyDescent="0.25">
      <c r="A68">
        <v>2023</v>
      </c>
      <c r="B68" t="s">
        <v>34</v>
      </c>
      <c r="C68">
        <v>434808</v>
      </c>
      <c r="D68">
        <v>394719</v>
      </c>
      <c r="E68">
        <v>11350</v>
      </c>
      <c r="F68">
        <v>28739</v>
      </c>
      <c r="G68">
        <v>0</v>
      </c>
    </row>
    <row r="69" spans="1:7" x14ac:dyDescent="0.25">
      <c r="A69">
        <v>2024</v>
      </c>
      <c r="B69" t="s">
        <v>23</v>
      </c>
      <c r="C69">
        <v>435236</v>
      </c>
      <c r="D69">
        <v>395105</v>
      </c>
      <c r="E69">
        <v>11259</v>
      </c>
      <c r="F69">
        <v>28872</v>
      </c>
      <c r="G69">
        <v>0</v>
      </c>
    </row>
    <row r="70" spans="1:7" x14ac:dyDescent="0.25">
      <c r="A70">
        <v>2024</v>
      </c>
      <c r="B70" t="s">
        <v>24</v>
      </c>
      <c r="C70">
        <v>435650</v>
      </c>
      <c r="D70">
        <v>395477</v>
      </c>
      <c r="E70">
        <v>11168</v>
      </c>
      <c r="F70">
        <v>29005</v>
      </c>
      <c r="G70">
        <v>0</v>
      </c>
    </row>
    <row r="71" spans="1:7" x14ac:dyDescent="0.25">
      <c r="A71">
        <v>2024</v>
      </c>
      <c r="B71" t="s">
        <v>25</v>
      </c>
      <c r="C71">
        <v>436036</v>
      </c>
      <c r="D71">
        <v>395820</v>
      </c>
      <c r="E71">
        <v>11078</v>
      </c>
      <c r="F71">
        <v>29138</v>
      </c>
      <c r="G71">
        <v>0</v>
      </c>
    </row>
    <row r="72" spans="1:7" x14ac:dyDescent="0.25">
      <c r="A72">
        <v>2024</v>
      </c>
      <c r="B72" t="s">
        <v>26</v>
      </c>
      <c r="C72">
        <v>436347</v>
      </c>
      <c r="D72">
        <v>396086</v>
      </c>
      <c r="E72">
        <v>10990</v>
      </c>
      <c r="F72">
        <v>29271</v>
      </c>
      <c r="G72">
        <v>0</v>
      </c>
    </row>
    <row r="73" spans="1:7" x14ac:dyDescent="0.25">
      <c r="A73">
        <v>2024</v>
      </c>
      <c r="B73" t="s">
        <v>27</v>
      </c>
      <c r="C73">
        <v>436698</v>
      </c>
      <c r="D73">
        <v>396391</v>
      </c>
      <c r="E73">
        <v>10903</v>
      </c>
      <c r="F73">
        <v>29404</v>
      </c>
      <c r="G73">
        <v>0</v>
      </c>
    </row>
    <row r="74" spans="1:7" x14ac:dyDescent="0.25">
      <c r="A74">
        <v>2024</v>
      </c>
      <c r="B74" t="s">
        <v>28</v>
      </c>
      <c r="C74">
        <v>437172</v>
      </c>
      <c r="D74">
        <v>396819</v>
      </c>
      <c r="E74">
        <v>10816</v>
      </c>
      <c r="F74">
        <v>29537</v>
      </c>
      <c r="G74">
        <v>0</v>
      </c>
    </row>
    <row r="75" spans="1:7" x14ac:dyDescent="0.25">
      <c r="A75">
        <v>2024</v>
      </c>
      <c r="B75" t="s">
        <v>29</v>
      </c>
      <c r="C75">
        <v>437500</v>
      </c>
      <c r="D75">
        <v>397101</v>
      </c>
      <c r="E75">
        <v>10729</v>
      </c>
      <c r="F75">
        <v>29670</v>
      </c>
      <c r="G75">
        <v>0</v>
      </c>
    </row>
    <row r="76" spans="1:7" x14ac:dyDescent="0.25">
      <c r="A76">
        <v>2024</v>
      </c>
      <c r="B76" t="s">
        <v>30</v>
      </c>
      <c r="C76">
        <v>437695</v>
      </c>
      <c r="D76">
        <v>397249</v>
      </c>
      <c r="E76">
        <v>10643</v>
      </c>
      <c r="F76">
        <v>29803</v>
      </c>
      <c r="G76">
        <v>0</v>
      </c>
    </row>
    <row r="77" spans="1:7" x14ac:dyDescent="0.25">
      <c r="A77">
        <v>2024</v>
      </c>
      <c r="B77" t="s">
        <v>31</v>
      </c>
      <c r="C77">
        <v>437690</v>
      </c>
      <c r="D77">
        <v>397196</v>
      </c>
      <c r="E77">
        <v>10558</v>
      </c>
      <c r="F77">
        <v>29936</v>
      </c>
      <c r="G77">
        <v>0</v>
      </c>
    </row>
    <row r="78" spans="1:7" x14ac:dyDescent="0.25">
      <c r="A78">
        <v>2024</v>
      </c>
      <c r="B78" t="s">
        <v>32</v>
      </c>
      <c r="C78">
        <v>437686</v>
      </c>
      <c r="D78">
        <v>397143</v>
      </c>
      <c r="E78">
        <v>10474</v>
      </c>
      <c r="F78">
        <v>30069</v>
      </c>
      <c r="G78">
        <v>0</v>
      </c>
    </row>
    <row r="79" spans="1:7" x14ac:dyDescent="0.25">
      <c r="A79">
        <v>2024</v>
      </c>
      <c r="B79" t="s">
        <v>33</v>
      </c>
      <c r="C79">
        <v>437790</v>
      </c>
      <c r="D79">
        <v>397197</v>
      </c>
      <c r="E79">
        <v>10391</v>
      </c>
      <c r="F79">
        <v>30202</v>
      </c>
      <c r="G79">
        <v>0</v>
      </c>
    </row>
    <row r="80" spans="1:7" x14ac:dyDescent="0.25">
      <c r="A80">
        <v>2024</v>
      </c>
      <c r="B80" t="s">
        <v>34</v>
      </c>
      <c r="C80">
        <v>437986</v>
      </c>
      <c r="D80">
        <v>397343</v>
      </c>
      <c r="E80">
        <v>10308</v>
      </c>
      <c r="F80">
        <v>30335</v>
      </c>
      <c r="G80">
        <v>0</v>
      </c>
    </row>
    <row r="81" spans="1:7" x14ac:dyDescent="0.25">
      <c r="A81">
        <v>2025</v>
      </c>
      <c r="B81" t="s">
        <v>23</v>
      </c>
      <c r="C81">
        <v>438393</v>
      </c>
      <c r="D81">
        <v>397833</v>
      </c>
      <c r="E81">
        <v>10225</v>
      </c>
      <c r="F81">
        <v>30335</v>
      </c>
      <c r="G81">
        <v>0</v>
      </c>
    </row>
    <row r="82" spans="1:7" x14ac:dyDescent="0.25">
      <c r="A82">
        <v>2025</v>
      </c>
      <c r="B82" t="s">
        <v>24</v>
      </c>
      <c r="C82">
        <v>438786</v>
      </c>
      <c r="D82">
        <v>398308</v>
      </c>
      <c r="E82">
        <v>10143</v>
      </c>
      <c r="F82">
        <v>30335</v>
      </c>
      <c r="G82">
        <v>0</v>
      </c>
    </row>
    <row r="83" spans="1:7" x14ac:dyDescent="0.25">
      <c r="A83">
        <v>2025</v>
      </c>
      <c r="B83" t="s">
        <v>25</v>
      </c>
      <c r="C83">
        <v>439153</v>
      </c>
      <c r="D83">
        <v>398756</v>
      </c>
      <c r="E83">
        <v>10062</v>
      </c>
      <c r="F83">
        <v>30335</v>
      </c>
      <c r="G83">
        <v>0</v>
      </c>
    </row>
    <row r="84" spans="1:7" x14ac:dyDescent="0.25">
      <c r="A84">
        <v>2025</v>
      </c>
      <c r="B84" t="s">
        <v>26</v>
      </c>
      <c r="C84">
        <v>439448</v>
      </c>
      <c r="D84">
        <v>399131</v>
      </c>
      <c r="E84">
        <v>9982</v>
      </c>
      <c r="F84">
        <v>30335</v>
      </c>
      <c r="G84">
        <v>0</v>
      </c>
    </row>
    <row r="85" spans="1:7" x14ac:dyDescent="0.25">
      <c r="A85">
        <v>2025</v>
      </c>
      <c r="B85" t="s">
        <v>27</v>
      </c>
      <c r="C85">
        <v>439780</v>
      </c>
      <c r="D85">
        <v>399542</v>
      </c>
      <c r="E85">
        <v>9903</v>
      </c>
      <c r="F85">
        <v>30335</v>
      </c>
      <c r="G85">
        <v>0</v>
      </c>
    </row>
    <row r="86" spans="1:7" x14ac:dyDescent="0.25">
      <c r="A86">
        <v>2025</v>
      </c>
      <c r="B86" t="s">
        <v>28</v>
      </c>
      <c r="C86">
        <v>440230</v>
      </c>
      <c r="D86">
        <v>400071</v>
      </c>
      <c r="E86">
        <v>9824</v>
      </c>
      <c r="F86">
        <v>30335</v>
      </c>
      <c r="G86">
        <v>0</v>
      </c>
    </row>
    <row r="87" spans="1:7" x14ac:dyDescent="0.25">
      <c r="A87">
        <v>2025</v>
      </c>
      <c r="B87" t="s">
        <v>29</v>
      </c>
      <c r="C87">
        <v>440542</v>
      </c>
      <c r="D87">
        <v>400462</v>
      </c>
      <c r="E87">
        <v>9745</v>
      </c>
      <c r="F87">
        <v>30335</v>
      </c>
      <c r="G87">
        <v>0</v>
      </c>
    </row>
    <row r="88" spans="1:7" x14ac:dyDescent="0.25">
      <c r="A88">
        <v>2025</v>
      </c>
      <c r="B88" t="s">
        <v>30</v>
      </c>
      <c r="C88">
        <v>440727</v>
      </c>
      <c r="D88">
        <v>400726</v>
      </c>
      <c r="E88">
        <v>9666</v>
      </c>
      <c r="F88">
        <v>30335</v>
      </c>
      <c r="G88">
        <v>0</v>
      </c>
    </row>
    <row r="89" spans="1:7" x14ac:dyDescent="0.25">
      <c r="A89">
        <v>2025</v>
      </c>
      <c r="B89" t="s">
        <v>31</v>
      </c>
      <c r="C89">
        <v>440723</v>
      </c>
      <c r="D89">
        <v>400799</v>
      </c>
      <c r="E89">
        <v>9589</v>
      </c>
      <c r="F89">
        <v>30335</v>
      </c>
      <c r="G89">
        <v>0</v>
      </c>
    </row>
    <row r="90" spans="1:7" x14ac:dyDescent="0.25">
      <c r="A90">
        <v>2025</v>
      </c>
      <c r="B90" t="s">
        <v>32</v>
      </c>
      <c r="C90">
        <v>440719</v>
      </c>
      <c r="D90">
        <v>400872</v>
      </c>
      <c r="E90">
        <v>9512</v>
      </c>
      <c r="F90">
        <v>30335</v>
      </c>
      <c r="G90">
        <v>0</v>
      </c>
    </row>
    <row r="91" spans="1:7" x14ac:dyDescent="0.25">
      <c r="A91">
        <v>2025</v>
      </c>
      <c r="B91" t="s">
        <v>33</v>
      </c>
      <c r="C91">
        <v>440818</v>
      </c>
      <c r="D91">
        <v>401047</v>
      </c>
      <c r="E91">
        <v>9436</v>
      </c>
      <c r="F91">
        <v>30335</v>
      </c>
      <c r="G91">
        <v>0</v>
      </c>
    </row>
    <row r="92" spans="1:7" x14ac:dyDescent="0.25">
      <c r="A92">
        <v>2025</v>
      </c>
      <c r="B92" t="s">
        <v>34</v>
      </c>
      <c r="C92">
        <v>441005</v>
      </c>
      <c r="D92">
        <v>401309</v>
      </c>
      <c r="E92">
        <v>9361</v>
      </c>
      <c r="F92">
        <v>30335</v>
      </c>
      <c r="G92">
        <v>0</v>
      </c>
    </row>
    <row r="93" spans="1:7" x14ac:dyDescent="0.25">
      <c r="A93">
        <v>2026</v>
      </c>
      <c r="B93" t="s">
        <v>23</v>
      </c>
      <c r="C93">
        <v>441433</v>
      </c>
      <c r="D93">
        <v>401812</v>
      </c>
      <c r="E93">
        <v>9286</v>
      </c>
      <c r="F93">
        <v>30335</v>
      </c>
      <c r="G93">
        <v>0</v>
      </c>
    </row>
    <row r="94" spans="1:7" x14ac:dyDescent="0.25">
      <c r="A94">
        <v>2026</v>
      </c>
      <c r="B94" t="s">
        <v>24</v>
      </c>
      <c r="C94">
        <v>441848</v>
      </c>
      <c r="D94">
        <v>402302</v>
      </c>
      <c r="E94">
        <v>9211</v>
      </c>
      <c r="F94">
        <v>30335</v>
      </c>
      <c r="G94">
        <v>0</v>
      </c>
    </row>
    <row r="95" spans="1:7" x14ac:dyDescent="0.25">
      <c r="A95">
        <v>2026</v>
      </c>
      <c r="B95" t="s">
        <v>25</v>
      </c>
      <c r="C95">
        <v>442235</v>
      </c>
      <c r="D95">
        <v>402762</v>
      </c>
      <c r="E95">
        <v>9138</v>
      </c>
      <c r="F95">
        <v>30335</v>
      </c>
      <c r="G95">
        <v>0</v>
      </c>
    </row>
    <row r="96" spans="1:7" x14ac:dyDescent="0.25">
      <c r="A96">
        <v>2026</v>
      </c>
      <c r="B96" t="s">
        <v>26</v>
      </c>
      <c r="C96">
        <v>442547</v>
      </c>
      <c r="D96">
        <v>403147</v>
      </c>
      <c r="E96">
        <v>9065</v>
      </c>
      <c r="F96">
        <v>30335</v>
      </c>
      <c r="G96">
        <v>0</v>
      </c>
    </row>
    <row r="97" spans="1:7" x14ac:dyDescent="0.25">
      <c r="A97">
        <v>2026</v>
      </c>
      <c r="B97" t="s">
        <v>27</v>
      </c>
      <c r="C97">
        <v>442898</v>
      </c>
      <c r="D97">
        <v>403570</v>
      </c>
      <c r="E97">
        <v>8993</v>
      </c>
      <c r="F97">
        <v>30335</v>
      </c>
      <c r="G97">
        <v>0</v>
      </c>
    </row>
    <row r="98" spans="1:7" x14ac:dyDescent="0.25">
      <c r="A98">
        <v>2026</v>
      </c>
      <c r="B98" t="s">
        <v>28</v>
      </c>
      <c r="C98">
        <v>443373</v>
      </c>
      <c r="D98">
        <v>404117</v>
      </c>
      <c r="E98">
        <v>8921</v>
      </c>
      <c r="F98">
        <v>30335</v>
      </c>
      <c r="G98">
        <v>0</v>
      </c>
    </row>
    <row r="99" spans="1:7" x14ac:dyDescent="0.25">
      <c r="A99">
        <v>2026</v>
      </c>
      <c r="B99" t="s">
        <v>29</v>
      </c>
      <c r="C99">
        <v>443701</v>
      </c>
      <c r="D99">
        <v>404516</v>
      </c>
      <c r="E99">
        <v>8850</v>
      </c>
      <c r="F99">
        <v>30335</v>
      </c>
      <c r="G99">
        <v>0</v>
      </c>
    </row>
    <row r="100" spans="1:7" x14ac:dyDescent="0.25">
      <c r="A100">
        <v>2026</v>
      </c>
      <c r="B100" t="s">
        <v>30</v>
      </c>
      <c r="C100">
        <v>443897</v>
      </c>
      <c r="D100">
        <v>404783</v>
      </c>
      <c r="E100">
        <v>8779</v>
      </c>
      <c r="F100">
        <v>30335</v>
      </c>
      <c r="G100">
        <v>0</v>
      </c>
    </row>
    <row r="101" spans="1:7" x14ac:dyDescent="0.25">
      <c r="A101">
        <v>2026</v>
      </c>
      <c r="B101" t="s">
        <v>31</v>
      </c>
      <c r="C101">
        <v>443892</v>
      </c>
      <c r="D101">
        <v>404849</v>
      </c>
      <c r="E101">
        <v>8708</v>
      </c>
      <c r="F101">
        <v>30335</v>
      </c>
      <c r="G101">
        <v>0</v>
      </c>
    </row>
    <row r="102" spans="1:7" x14ac:dyDescent="0.25">
      <c r="A102">
        <v>2026</v>
      </c>
      <c r="B102" t="s">
        <v>32</v>
      </c>
      <c r="C102">
        <v>443888</v>
      </c>
      <c r="D102">
        <v>404914</v>
      </c>
      <c r="E102">
        <v>8639</v>
      </c>
      <c r="F102">
        <v>30335</v>
      </c>
      <c r="G102">
        <v>0</v>
      </c>
    </row>
    <row r="103" spans="1:7" x14ac:dyDescent="0.25">
      <c r="A103">
        <v>2026</v>
      </c>
      <c r="B103" t="s">
        <v>33</v>
      </c>
      <c r="C103">
        <v>443992</v>
      </c>
      <c r="D103">
        <v>405087</v>
      </c>
      <c r="E103">
        <v>8570</v>
      </c>
      <c r="F103">
        <v>30335</v>
      </c>
      <c r="G103">
        <v>0</v>
      </c>
    </row>
    <row r="104" spans="1:7" x14ac:dyDescent="0.25">
      <c r="A104">
        <v>2026</v>
      </c>
      <c r="B104" t="s">
        <v>34</v>
      </c>
      <c r="C104">
        <v>444191</v>
      </c>
      <c r="D104">
        <v>405355</v>
      </c>
      <c r="E104">
        <v>8501</v>
      </c>
      <c r="F104">
        <v>30335</v>
      </c>
      <c r="G104">
        <v>0</v>
      </c>
    </row>
    <row r="105" spans="1:7" x14ac:dyDescent="0.25">
      <c r="A105">
        <v>2027</v>
      </c>
      <c r="B105" t="s">
        <v>23</v>
      </c>
      <c r="C105">
        <v>444613</v>
      </c>
      <c r="D105">
        <v>405845</v>
      </c>
      <c r="E105">
        <v>8433</v>
      </c>
      <c r="F105">
        <v>30335</v>
      </c>
      <c r="G105">
        <v>0</v>
      </c>
    </row>
    <row r="106" spans="1:7" x14ac:dyDescent="0.25">
      <c r="A106">
        <v>2027</v>
      </c>
      <c r="B106" t="s">
        <v>24</v>
      </c>
      <c r="C106">
        <v>445021</v>
      </c>
      <c r="D106">
        <v>406320</v>
      </c>
      <c r="E106">
        <v>8366</v>
      </c>
      <c r="F106">
        <v>30335</v>
      </c>
      <c r="G106">
        <v>0</v>
      </c>
    </row>
    <row r="107" spans="1:7" x14ac:dyDescent="0.25">
      <c r="A107">
        <v>2027</v>
      </c>
      <c r="B107" t="s">
        <v>25</v>
      </c>
      <c r="C107">
        <v>445401</v>
      </c>
      <c r="D107">
        <v>406767</v>
      </c>
      <c r="E107">
        <v>8299</v>
      </c>
      <c r="F107">
        <v>30335</v>
      </c>
      <c r="G107">
        <v>0</v>
      </c>
    </row>
    <row r="108" spans="1:7" x14ac:dyDescent="0.25">
      <c r="A108">
        <v>2027</v>
      </c>
      <c r="B108" t="s">
        <v>26</v>
      </c>
      <c r="C108">
        <v>445708</v>
      </c>
      <c r="D108">
        <v>407141</v>
      </c>
      <c r="E108">
        <v>8232</v>
      </c>
      <c r="F108">
        <v>30335</v>
      </c>
      <c r="G108">
        <v>0</v>
      </c>
    </row>
    <row r="109" spans="1:7" x14ac:dyDescent="0.25">
      <c r="A109">
        <v>2027</v>
      </c>
      <c r="B109" t="s">
        <v>27</v>
      </c>
      <c r="C109">
        <v>446054</v>
      </c>
      <c r="D109">
        <v>407553</v>
      </c>
      <c r="E109">
        <v>8166</v>
      </c>
      <c r="F109">
        <v>30335</v>
      </c>
      <c r="G109">
        <v>0</v>
      </c>
    </row>
    <row r="110" spans="1:7" x14ac:dyDescent="0.25">
      <c r="A110">
        <v>2027</v>
      </c>
      <c r="B110" t="s">
        <v>28</v>
      </c>
      <c r="C110">
        <v>446521</v>
      </c>
      <c r="D110">
        <v>408085</v>
      </c>
      <c r="E110">
        <v>8101</v>
      </c>
      <c r="F110">
        <v>30335</v>
      </c>
      <c r="G110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10"/>
  <sheetViews>
    <sheetView workbookViewId="0">
      <selection sqref="A1:L1048576"/>
    </sheetView>
  </sheetViews>
  <sheetFormatPr defaultRowHeight="15" x14ac:dyDescent="0.25"/>
  <cols>
    <col min="1" max="1" width="13.85546875" bestFit="1" customWidth="1"/>
    <col min="2" max="2" width="19" bestFit="1" customWidth="1"/>
    <col min="3" max="3" width="12.42578125" bestFit="1" customWidth="1"/>
    <col min="4" max="4" width="9.42578125" bestFit="1" customWidth="1"/>
    <col min="5" max="5" width="13.5703125" bestFit="1" customWidth="1"/>
    <col min="6" max="6" width="10.7109375" bestFit="1" customWidth="1"/>
    <col min="7" max="7" width="5.7109375" bestFit="1" customWidth="1"/>
    <col min="8" max="8" width="7" bestFit="1" customWidth="1"/>
    <col min="9" max="10" width="4" bestFit="1" customWidth="1"/>
    <col min="11" max="11" width="4.28515625" bestFit="1" customWidth="1"/>
    <col min="12" max="12" width="4.42578125" bestFit="1" customWidth="1"/>
  </cols>
  <sheetData>
    <row r="1" spans="1:12" x14ac:dyDescent="0.25">
      <c r="A1" t="s">
        <v>1</v>
      </c>
      <c r="B1" t="str">
        <f ca="1">_xll.VIEW("Forecasting:OpStat2","!","!",$B$3,$B$5,"!",$B$4,$B$2)</f>
        <v>Forecasting:OpStat2</v>
      </c>
    </row>
    <row r="2" spans="1:12" x14ac:dyDescent="0.25">
      <c r="A2" s="10" t="s">
        <v>2</v>
      </c>
      <c r="B2" t="str">
        <f>control!C8</f>
        <v>B2019A</v>
      </c>
    </row>
    <row r="3" spans="1:12" x14ac:dyDescent="0.25">
      <c r="A3" s="10" t="s">
        <v>3</v>
      </c>
      <c r="B3" t="str">
        <f ca="1">_xll.SUBNM("Forecasting:Location","","Total Location","Location Code")</f>
        <v>FPC</v>
      </c>
    </row>
    <row r="4" spans="1:12" x14ac:dyDescent="0.25">
      <c r="A4" s="10" t="s">
        <v>4</v>
      </c>
      <c r="B4" t="str">
        <f ca="1">_xll.SUBNM("Forecasting:Op Stat","","Service Pt Count")</f>
        <v>Service Pt Count</v>
      </c>
    </row>
    <row r="5" spans="1:12" x14ac:dyDescent="0.25">
      <c r="A5" s="10" t="s">
        <v>5</v>
      </c>
      <c r="B5" t="str">
        <f ca="1">_xll.SUBNM("Forecasting:Revenue Class","","Commercial")</f>
        <v>Commercial</v>
      </c>
    </row>
    <row r="8" spans="1:12" x14ac:dyDescent="0.25">
      <c r="C8" s="11" t="s">
        <v>6</v>
      </c>
      <c r="D8" s="11" t="s">
        <v>10</v>
      </c>
      <c r="E8" s="11" t="s">
        <v>11</v>
      </c>
      <c r="F8" s="11" t="s">
        <v>12</v>
      </c>
      <c r="G8" s="11" t="s">
        <v>13</v>
      </c>
      <c r="H8" t="s">
        <v>14</v>
      </c>
      <c r="I8" s="11" t="s">
        <v>15</v>
      </c>
      <c r="J8" s="11" t="s">
        <v>16</v>
      </c>
      <c r="K8" s="11" t="s">
        <v>18</v>
      </c>
      <c r="L8" s="11" t="s">
        <v>21</v>
      </c>
    </row>
    <row r="9" spans="1:12" x14ac:dyDescent="0.25">
      <c r="A9" s="12">
        <f>control!C5</f>
        <v>2019</v>
      </c>
      <c r="B9" s="12" t="s">
        <v>23</v>
      </c>
      <c r="C9" s="13">
        <f ca="1">_xll.DBRW($B$1,$A9,$B9,$B$3,$B$5,C$8,$B$4,$B$2)</f>
        <v>49493</v>
      </c>
      <c r="D9" s="13">
        <f ca="1">_xll.DBRW($B$1,$A9,$B9,$B$3,$B$5,D$8,$B$4,$B$2)</f>
        <v>33058</v>
      </c>
      <c r="E9" s="13">
        <f ca="1">_xll.DBRW($B$1,$A9,$B9,$B$3,$B$5,E$8,$B$4,$B$2)</f>
        <v>104</v>
      </c>
      <c r="F9" s="13">
        <f ca="1">_xll.DBRW($B$1,$A9,$B9,$B$3,$B$5,F$8,$B$4,$B$2)</f>
        <v>15286</v>
      </c>
      <c r="G9" s="13">
        <f ca="1">_xll.DBRW($B$1,$A9,$B9,$B$3,$B$5,G$8,$B$4,$B$2)</f>
        <v>90</v>
      </c>
      <c r="H9" s="13">
        <f ca="1">_xll.DBRW($B$1,$A9,$B9,$B$3,$B$5,H$8,$B$4,$B$2)</f>
        <v>703</v>
      </c>
      <c r="I9" s="13">
        <f ca="1">_xll.DBRW($B$1,$A9,$B9,$B$3,$B$5,I$8,$B$4,$B$2)</f>
        <v>119</v>
      </c>
      <c r="J9" s="13">
        <f ca="1">_xll.DBRW($B$1,$A9,$B9,$B$3,$B$5,J$8,$B$4,$B$2)</f>
        <v>70</v>
      </c>
      <c r="K9" s="13">
        <f ca="1">_xll.DBRW($B$1,$A9,$B9,$B$3,$B$5,K$8,$B$4,$B$2)</f>
        <v>63</v>
      </c>
      <c r="L9" s="13">
        <f ca="1">_xll.DBRW($B$1,$A9,$B9,$B$3,$B$5,L$8,$B$4,$B$2)</f>
        <v>0</v>
      </c>
    </row>
    <row r="10" spans="1:12" x14ac:dyDescent="0.25">
      <c r="A10" s="12">
        <f>IF(B9="Dec",A9+1,A9)</f>
        <v>2019</v>
      </c>
      <c r="B10" s="12" t="s">
        <v>24</v>
      </c>
      <c r="C10" s="13">
        <f ca="1">_xll.DBRW($B$1,$A10,$B10,$B$3,$B$5,C$8,$B$4,$B$2)</f>
        <v>49536</v>
      </c>
      <c r="D10" s="13">
        <f ca="1">_xll.DBRW($B$1,$A10,$B10,$B$3,$B$5,D$8,$B$4,$B$2)</f>
        <v>33099</v>
      </c>
      <c r="E10" s="13">
        <f ca="1">_xll.DBRW($B$1,$A10,$B10,$B$3,$B$5,E$8,$B$4,$B$2)</f>
        <v>104</v>
      </c>
      <c r="F10" s="13">
        <f ca="1">_xll.DBRW($B$1,$A10,$B10,$B$3,$B$5,F$8,$B$4,$B$2)</f>
        <v>15284</v>
      </c>
      <c r="G10" s="13">
        <f ca="1">_xll.DBRW($B$1,$A10,$B10,$B$3,$B$5,G$8,$B$4,$B$2)</f>
        <v>91</v>
      </c>
      <c r="H10" s="13">
        <f ca="1">_xll.DBRW($B$1,$A10,$B10,$B$3,$B$5,H$8,$B$4,$B$2)</f>
        <v>706</v>
      </c>
      <c r="I10" s="13">
        <f ca="1">_xll.DBRW($B$1,$A10,$B10,$B$3,$B$5,I$8,$B$4,$B$2)</f>
        <v>119</v>
      </c>
      <c r="J10" s="13">
        <f ca="1">_xll.DBRW($B$1,$A10,$B10,$B$3,$B$5,J$8,$B$4,$B$2)</f>
        <v>70</v>
      </c>
      <c r="K10" s="13">
        <f ca="1">_xll.DBRW($B$1,$A10,$B10,$B$3,$B$5,K$8,$B$4,$B$2)</f>
        <v>63</v>
      </c>
      <c r="L10" s="13">
        <f ca="1">_xll.DBRW($B$1,$A10,$B10,$B$3,$B$5,L$8,$B$4,$B$2)</f>
        <v>0</v>
      </c>
    </row>
    <row r="11" spans="1:12" x14ac:dyDescent="0.25">
      <c r="A11" s="12">
        <f t="shared" ref="A11:A74" si="0">IF(B10="Dec",A10+1,A10)</f>
        <v>2019</v>
      </c>
      <c r="B11" s="12" t="s">
        <v>25</v>
      </c>
      <c r="C11" s="13">
        <f ca="1">_xll.DBRW($B$1,$A11,$B11,$B$3,$B$5,C$8,$B$4,$B$2)</f>
        <v>49624</v>
      </c>
      <c r="D11" s="13">
        <f ca="1">_xll.DBRW($B$1,$A11,$B11,$B$3,$B$5,D$8,$B$4,$B$2)</f>
        <v>33197</v>
      </c>
      <c r="E11" s="13">
        <f ca="1">_xll.DBRW($B$1,$A11,$B11,$B$3,$B$5,E$8,$B$4,$B$2)</f>
        <v>104</v>
      </c>
      <c r="F11" s="13">
        <f ca="1">_xll.DBRW($B$1,$A11,$B11,$B$3,$B$5,F$8,$B$4,$B$2)</f>
        <v>15275</v>
      </c>
      <c r="G11" s="13">
        <f ca="1">_xll.DBRW($B$1,$A11,$B11,$B$3,$B$5,G$8,$B$4,$B$2)</f>
        <v>90</v>
      </c>
      <c r="H11" s="13">
        <f ca="1">_xll.DBRW($B$1,$A11,$B11,$B$3,$B$5,H$8,$B$4,$B$2)</f>
        <v>706</v>
      </c>
      <c r="I11" s="13">
        <f ca="1">_xll.DBRW($B$1,$A11,$B11,$B$3,$B$5,I$8,$B$4,$B$2)</f>
        <v>119</v>
      </c>
      <c r="J11" s="13">
        <f ca="1">_xll.DBRW($B$1,$A11,$B11,$B$3,$B$5,J$8,$B$4,$B$2)</f>
        <v>70</v>
      </c>
      <c r="K11" s="13">
        <f ca="1">_xll.DBRW($B$1,$A11,$B11,$B$3,$B$5,K$8,$B$4,$B$2)</f>
        <v>63</v>
      </c>
      <c r="L11" s="13">
        <f ca="1">_xll.DBRW($B$1,$A11,$B11,$B$3,$B$5,L$8,$B$4,$B$2)</f>
        <v>0</v>
      </c>
    </row>
    <row r="12" spans="1:12" x14ac:dyDescent="0.25">
      <c r="A12" s="12">
        <f t="shared" si="0"/>
        <v>2019</v>
      </c>
      <c r="B12" s="12" t="s">
        <v>26</v>
      </c>
      <c r="C12" s="13">
        <f ca="1">_xll.DBRW($B$1,$A12,$B12,$B$3,$B$5,C$8,$B$4,$B$2)</f>
        <v>49663</v>
      </c>
      <c r="D12" s="13">
        <f ca="1">_xll.DBRW($B$1,$A12,$B12,$B$3,$B$5,D$8,$B$4,$B$2)</f>
        <v>33227</v>
      </c>
      <c r="E12" s="13">
        <f ca="1">_xll.DBRW($B$1,$A12,$B12,$B$3,$B$5,E$8,$B$4,$B$2)</f>
        <v>104</v>
      </c>
      <c r="F12" s="13">
        <f ca="1">_xll.DBRW($B$1,$A12,$B12,$B$3,$B$5,F$8,$B$4,$B$2)</f>
        <v>15284</v>
      </c>
      <c r="G12" s="13">
        <f ca="1">_xll.DBRW($B$1,$A12,$B12,$B$3,$B$5,G$8,$B$4,$B$2)</f>
        <v>90</v>
      </c>
      <c r="H12" s="13">
        <f ca="1">_xll.DBRW($B$1,$A12,$B12,$B$3,$B$5,H$8,$B$4,$B$2)</f>
        <v>706</v>
      </c>
      <c r="I12" s="13">
        <f ca="1">_xll.DBRW($B$1,$A12,$B12,$B$3,$B$5,I$8,$B$4,$B$2)</f>
        <v>119</v>
      </c>
      <c r="J12" s="13">
        <f ca="1">_xll.DBRW($B$1,$A12,$B12,$B$3,$B$5,J$8,$B$4,$B$2)</f>
        <v>70</v>
      </c>
      <c r="K12" s="13">
        <f ca="1">_xll.DBRW($B$1,$A12,$B12,$B$3,$B$5,K$8,$B$4,$B$2)</f>
        <v>63</v>
      </c>
      <c r="L12" s="13">
        <f ca="1">_xll.DBRW($B$1,$A12,$B12,$B$3,$B$5,L$8,$B$4,$B$2)</f>
        <v>0</v>
      </c>
    </row>
    <row r="13" spans="1:12" x14ac:dyDescent="0.25">
      <c r="A13" s="12">
        <f t="shared" si="0"/>
        <v>2019</v>
      </c>
      <c r="B13" s="12" t="s">
        <v>27</v>
      </c>
      <c r="C13" s="13">
        <f ca="1">_xll.DBRW($B$1,$A13,$B13,$B$3,$B$5,C$8,$B$4,$B$2)</f>
        <v>49706</v>
      </c>
      <c r="D13" s="13">
        <f ca="1">_xll.DBRW($B$1,$A13,$B13,$B$3,$B$5,D$8,$B$4,$B$2)</f>
        <v>33261</v>
      </c>
      <c r="E13" s="13">
        <f ca="1">_xll.DBRW($B$1,$A13,$B13,$B$3,$B$5,E$8,$B$4,$B$2)</f>
        <v>104</v>
      </c>
      <c r="F13" s="13">
        <f ca="1">_xll.DBRW($B$1,$A13,$B13,$B$3,$B$5,F$8,$B$4,$B$2)</f>
        <v>15293</v>
      </c>
      <c r="G13" s="13">
        <f ca="1">_xll.DBRW($B$1,$A13,$B13,$B$3,$B$5,G$8,$B$4,$B$2)</f>
        <v>90</v>
      </c>
      <c r="H13" s="13">
        <f ca="1">_xll.DBRW($B$1,$A13,$B13,$B$3,$B$5,H$8,$B$4,$B$2)</f>
        <v>706</v>
      </c>
      <c r="I13" s="13">
        <f ca="1">_xll.DBRW($B$1,$A13,$B13,$B$3,$B$5,I$8,$B$4,$B$2)</f>
        <v>119</v>
      </c>
      <c r="J13" s="13">
        <f ca="1">_xll.DBRW($B$1,$A13,$B13,$B$3,$B$5,J$8,$B$4,$B$2)</f>
        <v>70</v>
      </c>
      <c r="K13" s="13">
        <f ca="1">_xll.DBRW($B$1,$A13,$B13,$B$3,$B$5,K$8,$B$4,$B$2)</f>
        <v>63</v>
      </c>
      <c r="L13" s="13">
        <f ca="1">_xll.DBRW($B$1,$A13,$B13,$B$3,$B$5,L$8,$B$4,$B$2)</f>
        <v>0</v>
      </c>
    </row>
    <row r="14" spans="1:12" x14ac:dyDescent="0.25">
      <c r="A14" s="12">
        <f t="shared" si="0"/>
        <v>2019</v>
      </c>
      <c r="B14" s="12" t="s">
        <v>28</v>
      </c>
      <c r="C14" s="13">
        <f ca="1">_xll.DBRW($B$1,$A14,$B14,$B$3,$B$5,C$8,$B$4,$B$2)</f>
        <v>49744</v>
      </c>
      <c r="D14" s="13">
        <f ca="1">_xll.DBRW($B$1,$A14,$B14,$B$3,$B$5,D$8,$B$4,$B$2)</f>
        <v>33295</v>
      </c>
      <c r="E14" s="13">
        <f ca="1">_xll.DBRW($B$1,$A14,$B14,$B$3,$B$5,E$8,$B$4,$B$2)</f>
        <v>104</v>
      </c>
      <c r="F14" s="13">
        <f ca="1">_xll.DBRW($B$1,$A14,$B14,$B$3,$B$5,F$8,$B$4,$B$2)</f>
        <v>15296</v>
      </c>
      <c r="G14" s="13">
        <f ca="1">_xll.DBRW($B$1,$A14,$B14,$B$3,$B$5,G$8,$B$4,$B$2)</f>
        <v>90</v>
      </c>
      <c r="H14" s="13">
        <f ca="1">_xll.DBRW($B$1,$A14,$B14,$B$3,$B$5,H$8,$B$4,$B$2)</f>
        <v>707</v>
      </c>
      <c r="I14" s="13">
        <f ca="1">_xll.DBRW($B$1,$A14,$B14,$B$3,$B$5,I$8,$B$4,$B$2)</f>
        <v>119</v>
      </c>
      <c r="J14" s="13">
        <f ca="1">_xll.DBRW($B$1,$A14,$B14,$B$3,$B$5,J$8,$B$4,$B$2)</f>
        <v>70</v>
      </c>
      <c r="K14" s="13">
        <f ca="1">_xll.DBRW($B$1,$A14,$B14,$B$3,$B$5,K$8,$B$4,$B$2)</f>
        <v>63</v>
      </c>
      <c r="L14" s="13">
        <f ca="1">_xll.DBRW($B$1,$A14,$B14,$B$3,$B$5,L$8,$B$4,$B$2)</f>
        <v>0</v>
      </c>
    </row>
    <row r="15" spans="1:12" x14ac:dyDescent="0.25">
      <c r="A15" s="12">
        <f t="shared" si="0"/>
        <v>2019</v>
      </c>
      <c r="B15" s="12" t="s">
        <v>29</v>
      </c>
      <c r="C15" s="13">
        <f ca="1">_xll.DBRW($B$1,$A15,$B15,$B$3,$B$5,C$8,$B$4,$B$2)</f>
        <v>49779</v>
      </c>
      <c r="D15" s="13">
        <f ca="1">_xll.DBRW($B$1,$A15,$B15,$B$3,$B$5,D$8,$B$4,$B$2)</f>
        <v>33331</v>
      </c>
      <c r="E15" s="13">
        <f ca="1">_xll.DBRW($B$1,$A15,$B15,$B$3,$B$5,E$8,$B$4,$B$2)</f>
        <v>104</v>
      </c>
      <c r="F15" s="13">
        <f ca="1">_xll.DBRW($B$1,$A15,$B15,$B$3,$B$5,F$8,$B$4,$B$2)</f>
        <v>15295</v>
      </c>
      <c r="G15" s="13">
        <f ca="1">_xll.DBRW($B$1,$A15,$B15,$B$3,$B$5,G$8,$B$4,$B$2)</f>
        <v>90</v>
      </c>
      <c r="H15" s="13">
        <f ca="1">_xll.DBRW($B$1,$A15,$B15,$B$3,$B$5,H$8,$B$4,$B$2)</f>
        <v>707</v>
      </c>
      <c r="I15" s="13">
        <f ca="1">_xll.DBRW($B$1,$A15,$B15,$B$3,$B$5,I$8,$B$4,$B$2)</f>
        <v>119</v>
      </c>
      <c r="J15" s="13">
        <f ca="1">_xll.DBRW($B$1,$A15,$B15,$B$3,$B$5,J$8,$B$4,$B$2)</f>
        <v>70</v>
      </c>
      <c r="K15" s="13">
        <f ca="1">_xll.DBRW($B$1,$A15,$B15,$B$3,$B$5,K$8,$B$4,$B$2)</f>
        <v>63</v>
      </c>
      <c r="L15" s="13">
        <f ca="1">_xll.DBRW($B$1,$A15,$B15,$B$3,$B$5,L$8,$B$4,$B$2)</f>
        <v>0</v>
      </c>
    </row>
    <row r="16" spans="1:12" x14ac:dyDescent="0.25">
      <c r="A16" s="12">
        <f t="shared" si="0"/>
        <v>2019</v>
      </c>
      <c r="B16" s="12" t="s">
        <v>30</v>
      </c>
      <c r="C16" s="13">
        <f ca="1">_xll.DBRW($B$1,$A16,$B16,$B$3,$B$5,C$8,$B$4,$B$2)</f>
        <v>49825</v>
      </c>
      <c r="D16" s="13">
        <f ca="1">_xll.DBRW($B$1,$A16,$B16,$B$3,$B$5,D$8,$B$4,$B$2)</f>
        <v>33371</v>
      </c>
      <c r="E16" s="13">
        <f ca="1">_xll.DBRW($B$1,$A16,$B16,$B$3,$B$5,E$8,$B$4,$B$2)</f>
        <v>104</v>
      </c>
      <c r="F16" s="13">
        <f ca="1">_xll.DBRW($B$1,$A16,$B16,$B$3,$B$5,F$8,$B$4,$B$2)</f>
        <v>15302</v>
      </c>
      <c r="G16" s="13">
        <f ca="1">_xll.DBRW($B$1,$A16,$B16,$B$3,$B$5,G$8,$B$4,$B$2)</f>
        <v>90</v>
      </c>
      <c r="H16" s="13">
        <f ca="1">_xll.DBRW($B$1,$A16,$B16,$B$3,$B$5,H$8,$B$4,$B$2)</f>
        <v>705</v>
      </c>
      <c r="I16" s="13">
        <f ca="1">_xll.DBRW($B$1,$A16,$B16,$B$3,$B$5,I$8,$B$4,$B$2)</f>
        <v>120</v>
      </c>
      <c r="J16" s="13">
        <f ca="1">_xll.DBRW($B$1,$A16,$B16,$B$3,$B$5,J$8,$B$4,$B$2)</f>
        <v>70</v>
      </c>
      <c r="K16" s="13">
        <f ca="1">_xll.DBRW($B$1,$A16,$B16,$B$3,$B$5,K$8,$B$4,$B$2)</f>
        <v>63</v>
      </c>
      <c r="L16" s="13">
        <f ca="1">_xll.DBRW($B$1,$A16,$B16,$B$3,$B$5,L$8,$B$4,$B$2)</f>
        <v>0</v>
      </c>
    </row>
    <row r="17" spans="1:12" x14ac:dyDescent="0.25">
      <c r="A17" s="12">
        <f t="shared" si="0"/>
        <v>2019</v>
      </c>
      <c r="B17" s="12" t="s">
        <v>31</v>
      </c>
      <c r="C17" s="13">
        <f ca="1">_xll.DBRW($B$1,$A17,$B17,$B$3,$B$5,C$8,$B$4,$B$2)</f>
        <v>49846</v>
      </c>
      <c r="D17" s="13">
        <f ca="1">_xll.DBRW($B$1,$A17,$B17,$B$3,$B$5,D$8,$B$4,$B$2)</f>
        <v>33389</v>
      </c>
      <c r="E17" s="13">
        <f ca="1">_xll.DBRW($B$1,$A17,$B17,$B$3,$B$5,E$8,$B$4,$B$2)</f>
        <v>104</v>
      </c>
      <c r="F17" s="13">
        <f ca="1">_xll.DBRW($B$1,$A17,$B17,$B$3,$B$5,F$8,$B$4,$B$2)</f>
        <v>15305</v>
      </c>
      <c r="G17" s="13">
        <f ca="1">_xll.DBRW($B$1,$A17,$B17,$B$3,$B$5,G$8,$B$4,$B$2)</f>
        <v>90</v>
      </c>
      <c r="H17" s="13">
        <f ca="1">_xll.DBRW($B$1,$A17,$B17,$B$3,$B$5,H$8,$B$4,$B$2)</f>
        <v>705</v>
      </c>
      <c r="I17" s="13">
        <f ca="1">_xll.DBRW($B$1,$A17,$B17,$B$3,$B$5,I$8,$B$4,$B$2)</f>
        <v>120</v>
      </c>
      <c r="J17" s="13">
        <f ca="1">_xll.DBRW($B$1,$A17,$B17,$B$3,$B$5,J$8,$B$4,$B$2)</f>
        <v>70</v>
      </c>
      <c r="K17" s="13">
        <f ca="1">_xll.DBRW($B$1,$A17,$B17,$B$3,$B$5,K$8,$B$4,$B$2)</f>
        <v>63</v>
      </c>
      <c r="L17" s="13">
        <f ca="1">_xll.DBRW($B$1,$A17,$B17,$B$3,$B$5,L$8,$B$4,$B$2)</f>
        <v>0</v>
      </c>
    </row>
    <row r="18" spans="1:12" x14ac:dyDescent="0.25">
      <c r="A18" s="12">
        <f t="shared" si="0"/>
        <v>2019</v>
      </c>
      <c r="B18" s="12" t="s">
        <v>32</v>
      </c>
      <c r="C18" s="13">
        <f ca="1">_xll.DBRW($B$1,$A18,$B18,$B$3,$B$5,C$8,$B$4,$B$2)</f>
        <v>49881</v>
      </c>
      <c r="D18" s="13">
        <f ca="1">_xll.DBRW($B$1,$A18,$B18,$B$3,$B$5,D$8,$B$4,$B$2)</f>
        <v>33419</v>
      </c>
      <c r="E18" s="13">
        <f ca="1">_xll.DBRW($B$1,$A18,$B18,$B$3,$B$5,E$8,$B$4,$B$2)</f>
        <v>104</v>
      </c>
      <c r="F18" s="13">
        <f ca="1">_xll.DBRW($B$1,$A18,$B18,$B$3,$B$5,F$8,$B$4,$B$2)</f>
        <v>15309</v>
      </c>
      <c r="G18" s="13">
        <f ca="1">_xll.DBRW($B$1,$A18,$B18,$B$3,$B$5,G$8,$B$4,$B$2)</f>
        <v>90</v>
      </c>
      <c r="H18" s="13">
        <f ca="1">_xll.DBRW($B$1,$A18,$B18,$B$3,$B$5,H$8,$B$4,$B$2)</f>
        <v>706</v>
      </c>
      <c r="I18" s="13">
        <f ca="1">_xll.DBRW($B$1,$A18,$B18,$B$3,$B$5,I$8,$B$4,$B$2)</f>
        <v>120</v>
      </c>
      <c r="J18" s="13">
        <f ca="1">_xll.DBRW($B$1,$A18,$B18,$B$3,$B$5,J$8,$B$4,$B$2)</f>
        <v>70</v>
      </c>
      <c r="K18" s="13">
        <f ca="1">_xll.DBRW($B$1,$A18,$B18,$B$3,$B$5,K$8,$B$4,$B$2)</f>
        <v>63</v>
      </c>
      <c r="L18" s="13">
        <f ca="1">_xll.DBRW($B$1,$A18,$B18,$B$3,$B$5,L$8,$B$4,$B$2)</f>
        <v>0</v>
      </c>
    </row>
    <row r="19" spans="1:12" x14ac:dyDescent="0.25">
      <c r="A19" s="12">
        <f t="shared" si="0"/>
        <v>2019</v>
      </c>
      <c r="B19" s="12" t="s">
        <v>33</v>
      </c>
      <c r="C19" s="13">
        <f ca="1">_xll.DBRW($B$1,$A19,$B19,$B$3,$B$5,C$8,$B$4,$B$2)</f>
        <v>49915</v>
      </c>
      <c r="D19" s="13">
        <f ca="1">_xll.DBRW($B$1,$A19,$B19,$B$3,$B$5,D$8,$B$4,$B$2)</f>
        <v>33447</v>
      </c>
      <c r="E19" s="13">
        <f ca="1">_xll.DBRW($B$1,$A19,$B19,$B$3,$B$5,E$8,$B$4,$B$2)</f>
        <v>104</v>
      </c>
      <c r="F19" s="13">
        <f ca="1">_xll.DBRW($B$1,$A19,$B19,$B$3,$B$5,F$8,$B$4,$B$2)</f>
        <v>15314</v>
      </c>
      <c r="G19" s="13">
        <f ca="1">_xll.DBRW($B$1,$A19,$B19,$B$3,$B$5,G$8,$B$4,$B$2)</f>
        <v>90</v>
      </c>
      <c r="H19" s="13">
        <f ca="1">_xll.DBRW($B$1,$A19,$B19,$B$3,$B$5,H$8,$B$4,$B$2)</f>
        <v>706</v>
      </c>
      <c r="I19" s="13">
        <f ca="1">_xll.DBRW($B$1,$A19,$B19,$B$3,$B$5,I$8,$B$4,$B$2)</f>
        <v>121</v>
      </c>
      <c r="J19" s="13">
        <f ca="1">_xll.DBRW($B$1,$A19,$B19,$B$3,$B$5,J$8,$B$4,$B$2)</f>
        <v>70</v>
      </c>
      <c r="K19" s="13">
        <f ca="1">_xll.DBRW($B$1,$A19,$B19,$B$3,$B$5,K$8,$B$4,$B$2)</f>
        <v>63</v>
      </c>
      <c r="L19" s="13">
        <f ca="1">_xll.DBRW($B$1,$A19,$B19,$B$3,$B$5,L$8,$B$4,$B$2)</f>
        <v>0</v>
      </c>
    </row>
    <row r="20" spans="1:12" x14ac:dyDescent="0.25">
      <c r="A20" s="12">
        <f t="shared" si="0"/>
        <v>2019</v>
      </c>
      <c r="B20" s="12" t="s">
        <v>34</v>
      </c>
      <c r="C20" s="13">
        <f ca="1">_xll.DBRW($B$1,$A20,$B20,$B$3,$B$5,C$8,$B$4,$B$2)</f>
        <v>49938</v>
      </c>
      <c r="D20" s="13">
        <f ca="1">_xll.DBRW($B$1,$A20,$B20,$B$3,$B$5,D$8,$B$4,$B$2)</f>
        <v>33461</v>
      </c>
      <c r="E20" s="13">
        <f ca="1">_xll.DBRW($B$1,$A20,$B20,$B$3,$B$5,E$8,$B$4,$B$2)</f>
        <v>104</v>
      </c>
      <c r="F20" s="13">
        <f ca="1">_xll.DBRW($B$1,$A20,$B20,$B$3,$B$5,F$8,$B$4,$B$2)</f>
        <v>15323</v>
      </c>
      <c r="G20" s="13">
        <f ca="1">_xll.DBRW($B$1,$A20,$B20,$B$3,$B$5,G$8,$B$4,$B$2)</f>
        <v>90</v>
      </c>
      <c r="H20" s="13">
        <f ca="1">_xll.DBRW($B$1,$A20,$B20,$B$3,$B$5,H$8,$B$4,$B$2)</f>
        <v>706</v>
      </c>
      <c r="I20" s="13">
        <f ca="1">_xll.DBRW($B$1,$A20,$B20,$B$3,$B$5,I$8,$B$4,$B$2)</f>
        <v>121</v>
      </c>
      <c r="J20" s="13">
        <f ca="1">_xll.DBRW($B$1,$A20,$B20,$B$3,$B$5,J$8,$B$4,$B$2)</f>
        <v>70</v>
      </c>
      <c r="K20" s="13">
        <f ca="1">_xll.DBRW($B$1,$A20,$B20,$B$3,$B$5,K$8,$B$4,$B$2)</f>
        <v>63</v>
      </c>
      <c r="L20" s="13">
        <f ca="1">_xll.DBRW($B$1,$A20,$B20,$B$3,$B$5,L$8,$B$4,$B$2)</f>
        <v>0</v>
      </c>
    </row>
    <row r="21" spans="1:12" x14ac:dyDescent="0.25">
      <c r="A21" s="12">
        <f t="shared" si="0"/>
        <v>2020</v>
      </c>
      <c r="B21" s="12" t="s">
        <v>23</v>
      </c>
      <c r="C21" s="13">
        <f ca="1">_xll.DBRW($B$1,$A21,$B21,$B$3,$B$5,C$8,$B$4,$B$2)</f>
        <v>50036</v>
      </c>
      <c r="D21" s="13">
        <f ca="1">_xll.DBRW($B$1,$A21,$B21,$B$3,$B$5,D$8,$B$4,$B$2)</f>
        <v>33545</v>
      </c>
      <c r="E21" s="13">
        <f ca="1">_xll.DBRW($B$1,$A21,$B21,$B$3,$B$5,E$8,$B$4,$B$2)</f>
        <v>104</v>
      </c>
      <c r="F21" s="13">
        <f ca="1">_xll.DBRW($B$1,$A21,$B21,$B$3,$B$5,F$8,$B$4,$B$2)</f>
        <v>15337</v>
      </c>
      <c r="G21" s="13">
        <f ca="1">_xll.DBRW($B$1,$A21,$B21,$B$3,$B$5,G$8,$B$4,$B$2)</f>
        <v>90</v>
      </c>
      <c r="H21" s="13">
        <f ca="1">_xll.DBRW($B$1,$A21,$B21,$B$3,$B$5,H$8,$B$4,$B$2)</f>
        <v>706</v>
      </c>
      <c r="I21" s="13">
        <f ca="1">_xll.DBRW($B$1,$A21,$B21,$B$3,$B$5,I$8,$B$4,$B$2)</f>
        <v>121</v>
      </c>
      <c r="J21" s="13">
        <f ca="1">_xll.DBRW($B$1,$A21,$B21,$B$3,$B$5,J$8,$B$4,$B$2)</f>
        <v>70</v>
      </c>
      <c r="K21" s="13">
        <f ca="1">_xll.DBRW($B$1,$A21,$B21,$B$3,$B$5,K$8,$B$4,$B$2)</f>
        <v>63</v>
      </c>
      <c r="L21" s="13">
        <f ca="1">_xll.DBRW($B$1,$A21,$B21,$B$3,$B$5,L$8,$B$4,$B$2)</f>
        <v>0</v>
      </c>
    </row>
    <row r="22" spans="1:12" x14ac:dyDescent="0.25">
      <c r="A22" s="12">
        <f t="shared" si="0"/>
        <v>2020</v>
      </c>
      <c r="B22" s="12" t="s">
        <v>24</v>
      </c>
      <c r="C22" s="13">
        <f ca="1">_xll.DBRW($B$1,$A22,$B22,$B$3,$B$5,C$8,$B$4,$B$2)</f>
        <v>50131</v>
      </c>
      <c r="D22" s="13">
        <f ca="1">_xll.DBRW($B$1,$A22,$B22,$B$3,$B$5,D$8,$B$4,$B$2)</f>
        <v>33627</v>
      </c>
      <c r="E22" s="13">
        <f ca="1">_xll.DBRW($B$1,$A22,$B22,$B$3,$B$5,E$8,$B$4,$B$2)</f>
        <v>104</v>
      </c>
      <c r="F22" s="13">
        <f ca="1">_xll.DBRW($B$1,$A22,$B22,$B$3,$B$5,F$8,$B$4,$B$2)</f>
        <v>15350</v>
      </c>
      <c r="G22" s="13">
        <f ca="1">_xll.DBRW($B$1,$A22,$B22,$B$3,$B$5,G$8,$B$4,$B$2)</f>
        <v>90</v>
      </c>
      <c r="H22" s="13">
        <f ca="1">_xll.DBRW($B$1,$A22,$B22,$B$3,$B$5,H$8,$B$4,$B$2)</f>
        <v>706</v>
      </c>
      <c r="I22" s="13">
        <f ca="1">_xll.DBRW($B$1,$A22,$B22,$B$3,$B$5,I$8,$B$4,$B$2)</f>
        <v>121</v>
      </c>
      <c r="J22" s="13">
        <f ca="1">_xll.DBRW($B$1,$A22,$B22,$B$3,$B$5,J$8,$B$4,$B$2)</f>
        <v>70</v>
      </c>
      <c r="K22" s="13">
        <f ca="1">_xll.DBRW($B$1,$A22,$B22,$B$3,$B$5,K$8,$B$4,$B$2)</f>
        <v>63</v>
      </c>
      <c r="L22" s="13">
        <f ca="1">_xll.DBRW($B$1,$A22,$B22,$B$3,$B$5,L$8,$B$4,$B$2)</f>
        <v>0</v>
      </c>
    </row>
    <row r="23" spans="1:12" x14ac:dyDescent="0.25">
      <c r="A23" s="12">
        <f t="shared" si="0"/>
        <v>2020</v>
      </c>
      <c r="B23" s="12" t="s">
        <v>25</v>
      </c>
      <c r="C23" s="13">
        <f ca="1">_xll.DBRW($B$1,$A23,$B23,$B$3,$B$5,C$8,$B$4,$B$2)</f>
        <v>50220</v>
      </c>
      <c r="D23" s="13">
        <f ca="1">_xll.DBRW($B$1,$A23,$B23,$B$3,$B$5,D$8,$B$4,$B$2)</f>
        <v>33704</v>
      </c>
      <c r="E23" s="13">
        <f ca="1">_xll.DBRW($B$1,$A23,$B23,$B$3,$B$5,E$8,$B$4,$B$2)</f>
        <v>104</v>
      </c>
      <c r="F23" s="13">
        <f ca="1">_xll.DBRW($B$1,$A23,$B23,$B$3,$B$5,F$8,$B$4,$B$2)</f>
        <v>15362</v>
      </c>
      <c r="G23" s="13">
        <f ca="1">_xll.DBRW($B$1,$A23,$B23,$B$3,$B$5,G$8,$B$4,$B$2)</f>
        <v>90</v>
      </c>
      <c r="H23" s="13">
        <f ca="1">_xll.DBRW($B$1,$A23,$B23,$B$3,$B$5,H$8,$B$4,$B$2)</f>
        <v>706</v>
      </c>
      <c r="I23" s="13">
        <f ca="1">_xll.DBRW($B$1,$A23,$B23,$B$3,$B$5,I$8,$B$4,$B$2)</f>
        <v>121</v>
      </c>
      <c r="J23" s="13">
        <f ca="1">_xll.DBRW($B$1,$A23,$B23,$B$3,$B$5,J$8,$B$4,$B$2)</f>
        <v>70</v>
      </c>
      <c r="K23" s="13">
        <f ca="1">_xll.DBRW($B$1,$A23,$B23,$B$3,$B$5,K$8,$B$4,$B$2)</f>
        <v>63</v>
      </c>
      <c r="L23" s="13">
        <f ca="1">_xll.DBRW($B$1,$A23,$B23,$B$3,$B$5,L$8,$B$4,$B$2)</f>
        <v>0</v>
      </c>
    </row>
    <row r="24" spans="1:12" x14ac:dyDescent="0.25">
      <c r="A24" s="12">
        <f t="shared" si="0"/>
        <v>2020</v>
      </c>
      <c r="B24" s="12" t="s">
        <v>26</v>
      </c>
      <c r="C24" s="13">
        <f ca="1">_xll.DBRW($B$1,$A24,$B24,$B$3,$B$5,C$8,$B$4,$B$2)</f>
        <v>50291</v>
      </c>
      <c r="D24" s="13">
        <f ca="1">_xll.DBRW($B$1,$A24,$B24,$B$3,$B$5,D$8,$B$4,$B$2)</f>
        <v>33766</v>
      </c>
      <c r="E24" s="13">
        <f ca="1">_xll.DBRW($B$1,$A24,$B24,$B$3,$B$5,E$8,$B$4,$B$2)</f>
        <v>103</v>
      </c>
      <c r="F24" s="13">
        <f ca="1">_xll.DBRW($B$1,$A24,$B24,$B$3,$B$5,F$8,$B$4,$B$2)</f>
        <v>15372</v>
      </c>
      <c r="G24" s="13">
        <f ca="1">_xll.DBRW($B$1,$A24,$B24,$B$3,$B$5,G$8,$B$4,$B$2)</f>
        <v>90</v>
      </c>
      <c r="H24" s="13">
        <f ca="1">_xll.DBRW($B$1,$A24,$B24,$B$3,$B$5,H$8,$B$4,$B$2)</f>
        <v>706</v>
      </c>
      <c r="I24" s="13">
        <f ca="1">_xll.DBRW($B$1,$A24,$B24,$B$3,$B$5,I$8,$B$4,$B$2)</f>
        <v>121</v>
      </c>
      <c r="J24" s="13">
        <f ca="1">_xll.DBRW($B$1,$A24,$B24,$B$3,$B$5,J$8,$B$4,$B$2)</f>
        <v>70</v>
      </c>
      <c r="K24" s="13">
        <f ca="1">_xll.DBRW($B$1,$A24,$B24,$B$3,$B$5,K$8,$B$4,$B$2)</f>
        <v>63</v>
      </c>
      <c r="L24" s="13">
        <f ca="1">_xll.DBRW($B$1,$A24,$B24,$B$3,$B$5,L$8,$B$4,$B$2)</f>
        <v>0</v>
      </c>
    </row>
    <row r="25" spans="1:12" x14ac:dyDescent="0.25">
      <c r="A25" s="12">
        <f t="shared" si="0"/>
        <v>2020</v>
      </c>
      <c r="B25" s="12" t="s">
        <v>27</v>
      </c>
      <c r="C25" s="13">
        <f ca="1">_xll.DBRW($B$1,$A25,$B25,$B$3,$B$5,C$8,$B$4,$B$2)</f>
        <v>50371</v>
      </c>
      <c r="D25" s="13">
        <f ca="1">_xll.DBRW($B$1,$A25,$B25,$B$3,$B$5,D$8,$B$4,$B$2)</f>
        <v>33835</v>
      </c>
      <c r="E25" s="13">
        <f ca="1">_xll.DBRW($B$1,$A25,$B25,$B$3,$B$5,E$8,$B$4,$B$2)</f>
        <v>103</v>
      </c>
      <c r="F25" s="13">
        <f ca="1">_xll.DBRW($B$1,$A25,$B25,$B$3,$B$5,F$8,$B$4,$B$2)</f>
        <v>15383</v>
      </c>
      <c r="G25" s="13">
        <f ca="1">_xll.DBRW($B$1,$A25,$B25,$B$3,$B$5,G$8,$B$4,$B$2)</f>
        <v>90</v>
      </c>
      <c r="H25" s="13">
        <f ca="1">_xll.DBRW($B$1,$A25,$B25,$B$3,$B$5,H$8,$B$4,$B$2)</f>
        <v>706</v>
      </c>
      <c r="I25" s="13">
        <f ca="1">_xll.DBRW($B$1,$A25,$B25,$B$3,$B$5,I$8,$B$4,$B$2)</f>
        <v>121</v>
      </c>
      <c r="J25" s="13">
        <f ca="1">_xll.DBRW($B$1,$A25,$B25,$B$3,$B$5,J$8,$B$4,$B$2)</f>
        <v>70</v>
      </c>
      <c r="K25" s="13">
        <f ca="1">_xll.DBRW($B$1,$A25,$B25,$B$3,$B$5,K$8,$B$4,$B$2)</f>
        <v>63</v>
      </c>
      <c r="L25" s="13">
        <f ca="1">_xll.DBRW($B$1,$A25,$B25,$B$3,$B$5,L$8,$B$4,$B$2)</f>
        <v>0</v>
      </c>
    </row>
    <row r="26" spans="1:12" x14ac:dyDescent="0.25">
      <c r="A26" s="12">
        <f t="shared" si="0"/>
        <v>2020</v>
      </c>
      <c r="B26" s="12" t="s">
        <v>28</v>
      </c>
      <c r="C26" s="13">
        <f ca="1">_xll.DBRW($B$1,$A26,$B26,$B$3,$B$5,C$8,$B$4,$B$2)</f>
        <v>50480</v>
      </c>
      <c r="D26" s="13">
        <f ca="1">_xll.DBRW($B$1,$A26,$B26,$B$3,$B$5,D$8,$B$4,$B$2)</f>
        <v>33930</v>
      </c>
      <c r="E26" s="13">
        <f ca="1">_xll.DBRW($B$1,$A26,$B26,$B$3,$B$5,E$8,$B$4,$B$2)</f>
        <v>102</v>
      </c>
      <c r="F26" s="13">
        <f ca="1">_xll.DBRW($B$1,$A26,$B26,$B$3,$B$5,F$8,$B$4,$B$2)</f>
        <v>15398</v>
      </c>
      <c r="G26" s="13">
        <f ca="1">_xll.DBRW($B$1,$A26,$B26,$B$3,$B$5,G$8,$B$4,$B$2)</f>
        <v>90</v>
      </c>
      <c r="H26" s="13">
        <f ca="1">_xll.DBRW($B$1,$A26,$B26,$B$3,$B$5,H$8,$B$4,$B$2)</f>
        <v>706</v>
      </c>
      <c r="I26" s="13">
        <f ca="1">_xll.DBRW($B$1,$A26,$B26,$B$3,$B$5,I$8,$B$4,$B$2)</f>
        <v>121</v>
      </c>
      <c r="J26" s="13">
        <f ca="1">_xll.DBRW($B$1,$A26,$B26,$B$3,$B$5,J$8,$B$4,$B$2)</f>
        <v>70</v>
      </c>
      <c r="K26" s="13">
        <f ca="1">_xll.DBRW($B$1,$A26,$B26,$B$3,$B$5,K$8,$B$4,$B$2)</f>
        <v>63</v>
      </c>
      <c r="L26" s="13">
        <f ca="1">_xll.DBRW($B$1,$A26,$B26,$B$3,$B$5,L$8,$B$4,$B$2)</f>
        <v>0</v>
      </c>
    </row>
    <row r="27" spans="1:12" x14ac:dyDescent="0.25">
      <c r="A27" s="12">
        <f t="shared" si="0"/>
        <v>2020</v>
      </c>
      <c r="B27" s="12" t="s">
        <v>29</v>
      </c>
      <c r="C27" s="13">
        <f ca="1">_xll.DBRW($B$1,$A27,$B27,$B$3,$B$5,C$8,$B$4,$B$2)</f>
        <v>50555</v>
      </c>
      <c r="D27" s="13">
        <f ca="1">_xll.DBRW($B$1,$A27,$B27,$B$3,$B$5,D$8,$B$4,$B$2)</f>
        <v>33995</v>
      </c>
      <c r="E27" s="13">
        <f ca="1">_xll.DBRW($B$1,$A27,$B27,$B$3,$B$5,E$8,$B$4,$B$2)</f>
        <v>102</v>
      </c>
      <c r="F27" s="13">
        <f ca="1">_xll.DBRW($B$1,$A27,$B27,$B$3,$B$5,F$8,$B$4,$B$2)</f>
        <v>15408</v>
      </c>
      <c r="G27" s="13">
        <f ca="1">_xll.DBRW($B$1,$A27,$B27,$B$3,$B$5,G$8,$B$4,$B$2)</f>
        <v>90</v>
      </c>
      <c r="H27" s="13">
        <f ca="1">_xll.DBRW($B$1,$A27,$B27,$B$3,$B$5,H$8,$B$4,$B$2)</f>
        <v>706</v>
      </c>
      <c r="I27" s="13">
        <f ca="1">_xll.DBRW($B$1,$A27,$B27,$B$3,$B$5,I$8,$B$4,$B$2)</f>
        <v>121</v>
      </c>
      <c r="J27" s="13">
        <f ca="1">_xll.DBRW($B$1,$A27,$B27,$B$3,$B$5,J$8,$B$4,$B$2)</f>
        <v>70</v>
      </c>
      <c r="K27" s="13">
        <f ca="1">_xll.DBRW($B$1,$A27,$B27,$B$3,$B$5,K$8,$B$4,$B$2)</f>
        <v>63</v>
      </c>
      <c r="L27" s="13">
        <f ca="1">_xll.DBRW($B$1,$A27,$B27,$B$3,$B$5,L$8,$B$4,$B$2)</f>
        <v>0</v>
      </c>
    </row>
    <row r="28" spans="1:12" x14ac:dyDescent="0.25">
      <c r="A28" s="12">
        <f t="shared" si="0"/>
        <v>2020</v>
      </c>
      <c r="B28" s="12" t="s">
        <v>30</v>
      </c>
      <c r="C28" s="13">
        <f ca="1">_xll.DBRW($B$1,$A28,$B28,$B$3,$B$5,C$8,$B$4,$B$2)</f>
        <v>50600</v>
      </c>
      <c r="D28" s="13">
        <f ca="1">_xll.DBRW($B$1,$A28,$B28,$B$3,$B$5,D$8,$B$4,$B$2)</f>
        <v>34034</v>
      </c>
      <c r="E28" s="13">
        <f ca="1">_xll.DBRW($B$1,$A28,$B28,$B$3,$B$5,E$8,$B$4,$B$2)</f>
        <v>102</v>
      </c>
      <c r="F28" s="13">
        <f ca="1">_xll.DBRW($B$1,$A28,$B28,$B$3,$B$5,F$8,$B$4,$B$2)</f>
        <v>15414</v>
      </c>
      <c r="G28" s="13">
        <f ca="1">_xll.DBRW($B$1,$A28,$B28,$B$3,$B$5,G$8,$B$4,$B$2)</f>
        <v>90</v>
      </c>
      <c r="H28" s="13">
        <f ca="1">_xll.DBRW($B$1,$A28,$B28,$B$3,$B$5,H$8,$B$4,$B$2)</f>
        <v>706</v>
      </c>
      <c r="I28" s="13">
        <f ca="1">_xll.DBRW($B$1,$A28,$B28,$B$3,$B$5,I$8,$B$4,$B$2)</f>
        <v>121</v>
      </c>
      <c r="J28" s="13">
        <f ca="1">_xll.DBRW($B$1,$A28,$B28,$B$3,$B$5,J$8,$B$4,$B$2)</f>
        <v>70</v>
      </c>
      <c r="K28" s="13">
        <f ca="1">_xll.DBRW($B$1,$A28,$B28,$B$3,$B$5,K$8,$B$4,$B$2)</f>
        <v>63</v>
      </c>
      <c r="L28" s="13">
        <f ca="1">_xll.DBRW($B$1,$A28,$B28,$B$3,$B$5,L$8,$B$4,$B$2)</f>
        <v>0</v>
      </c>
    </row>
    <row r="29" spans="1:12" x14ac:dyDescent="0.25">
      <c r="A29" s="12">
        <f t="shared" si="0"/>
        <v>2020</v>
      </c>
      <c r="B29" s="12" t="s">
        <v>31</v>
      </c>
      <c r="C29" s="13">
        <f ca="1">_xll.DBRW($B$1,$A29,$B29,$B$3,$B$5,C$8,$B$4,$B$2)</f>
        <v>50599</v>
      </c>
      <c r="D29" s="13">
        <f ca="1">_xll.DBRW($B$1,$A29,$B29,$B$3,$B$5,D$8,$B$4,$B$2)</f>
        <v>34034</v>
      </c>
      <c r="E29" s="13">
        <f ca="1">_xll.DBRW($B$1,$A29,$B29,$B$3,$B$5,E$8,$B$4,$B$2)</f>
        <v>101</v>
      </c>
      <c r="F29" s="13">
        <f ca="1">_xll.DBRW($B$1,$A29,$B29,$B$3,$B$5,F$8,$B$4,$B$2)</f>
        <v>15414</v>
      </c>
      <c r="G29" s="13">
        <f ca="1">_xll.DBRW($B$1,$A29,$B29,$B$3,$B$5,G$8,$B$4,$B$2)</f>
        <v>90</v>
      </c>
      <c r="H29" s="13">
        <f ca="1">_xll.DBRW($B$1,$A29,$B29,$B$3,$B$5,H$8,$B$4,$B$2)</f>
        <v>706</v>
      </c>
      <c r="I29" s="13">
        <f ca="1">_xll.DBRW($B$1,$A29,$B29,$B$3,$B$5,I$8,$B$4,$B$2)</f>
        <v>121</v>
      </c>
      <c r="J29" s="13">
        <f ca="1">_xll.DBRW($B$1,$A29,$B29,$B$3,$B$5,J$8,$B$4,$B$2)</f>
        <v>70</v>
      </c>
      <c r="K29" s="13">
        <f ca="1">_xll.DBRW($B$1,$A29,$B29,$B$3,$B$5,K$8,$B$4,$B$2)</f>
        <v>63</v>
      </c>
      <c r="L29" s="13">
        <f ca="1">_xll.DBRW($B$1,$A29,$B29,$B$3,$B$5,L$8,$B$4,$B$2)</f>
        <v>0</v>
      </c>
    </row>
    <row r="30" spans="1:12" x14ac:dyDescent="0.25">
      <c r="A30" s="12">
        <f t="shared" si="0"/>
        <v>2020</v>
      </c>
      <c r="B30" s="12" t="s">
        <v>32</v>
      </c>
      <c r="C30" s="13">
        <f ca="1">_xll.DBRW($B$1,$A30,$B30,$B$3,$B$5,C$8,$B$4,$B$2)</f>
        <v>50599</v>
      </c>
      <c r="D30" s="13">
        <f ca="1">_xll.DBRW($B$1,$A30,$B30,$B$3,$B$5,D$8,$B$4,$B$2)</f>
        <v>34034</v>
      </c>
      <c r="E30" s="13">
        <f ca="1">_xll.DBRW($B$1,$A30,$B30,$B$3,$B$5,E$8,$B$4,$B$2)</f>
        <v>101</v>
      </c>
      <c r="F30" s="13">
        <f ca="1">_xll.DBRW($B$1,$A30,$B30,$B$3,$B$5,F$8,$B$4,$B$2)</f>
        <v>15414</v>
      </c>
      <c r="G30" s="13">
        <f ca="1">_xll.DBRW($B$1,$A30,$B30,$B$3,$B$5,G$8,$B$4,$B$2)</f>
        <v>90</v>
      </c>
      <c r="H30" s="13">
        <f ca="1">_xll.DBRW($B$1,$A30,$B30,$B$3,$B$5,H$8,$B$4,$B$2)</f>
        <v>706</v>
      </c>
      <c r="I30" s="13">
        <f ca="1">_xll.DBRW($B$1,$A30,$B30,$B$3,$B$5,I$8,$B$4,$B$2)</f>
        <v>121</v>
      </c>
      <c r="J30" s="13">
        <f ca="1">_xll.DBRW($B$1,$A30,$B30,$B$3,$B$5,J$8,$B$4,$B$2)</f>
        <v>70</v>
      </c>
      <c r="K30" s="13">
        <f ca="1">_xll.DBRW($B$1,$A30,$B30,$B$3,$B$5,K$8,$B$4,$B$2)</f>
        <v>63</v>
      </c>
      <c r="L30" s="13">
        <f ca="1">_xll.DBRW($B$1,$A30,$B30,$B$3,$B$5,L$8,$B$4,$B$2)</f>
        <v>0</v>
      </c>
    </row>
    <row r="31" spans="1:12" x14ac:dyDescent="0.25">
      <c r="A31" s="12">
        <f t="shared" si="0"/>
        <v>2020</v>
      </c>
      <c r="B31" s="12" t="s">
        <v>33</v>
      </c>
      <c r="C31" s="13">
        <f ca="1">_xll.DBRW($B$1,$A31,$B31,$B$3,$B$5,C$8,$B$4,$B$2)</f>
        <v>50622</v>
      </c>
      <c r="D31" s="13">
        <f ca="1">_xll.DBRW($B$1,$A31,$B31,$B$3,$B$5,D$8,$B$4,$B$2)</f>
        <v>34054</v>
      </c>
      <c r="E31" s="13">
        <f ca="1">_xll.DBRW($B$1,$A31,$B31,$B$3,$B$5,E$8,$B$4,$B$2)</f>
        <v>100</v>
      </c>
      <c r="F31" s="13">
        <f ca="1">_xll.DBRW($B$1,$A31,$B31,$B$3,$B$5,F$8,$B$4,$B$2)</f>
        <v>15418</v>
      </c>
      <c r="G31" s="13">
        <f ca="1">_xll.DBRW($B$1,$A31,$B31,$B$3,$B$5,G$8,$B$4,$B$2)</f>
        <v>90</v>
      </c>
      <c r="H31" s="13">
        <f ca="1">_xll.DBRW($B$1,$A31,$B31,$B$3,$B$5,H$8,$B$4,$B$2)</f>
        <v>706</v>
      </c>
      <c r="I31" s="13">
        <f ca="1">_xll.DBRW($B$1,$A31,$B31,$B$3,$B$5,I$8,$B$4,$B$2)</f>
        <v>121</v>
      </c>
      <c r="J31" s="13">
        <f ca="1">_xll.DBRW($B$1,$A31,$B31,$B$3,$B$5,J$8,$B$4,$B$2)</f>
        <v>70</v>
      </c>
      <c r="K31" s="13">
        <f ca="1">_xll.DBRW($B$1,$A31,$B31,$B$3,$B$5,K$8,$B$4,$B$2)</f>
        <v>63</v>
      </c>
      <c r="L31" s="13">
        <f ca="1">_xll.DBRW($B$1,$A31,$B31,$B$3,$B$5,L$8,$B$4,$B$2)</f>
        <v>0</v>
      </c>
    </row>
    <row r="32" spans="1:12" x14ac:dyDescent="0.25">
      <c r="A32" s="12">
        <f t="shared" si="0"/>
        <v>2020</v>
      </c>
      <c r="B32" s="12" t="s">
        <v>34</v>
      </c>
      <c r="C32" s="13">
        <f ca="1">_xll.DBRW($B$1,$A32,$B32,$B$3,$B$5,C$8,$B$4,$B$2)</f>
        <v>50668</v>
      </c>
      <c r="D32" s="13">
        <f ca="1">_xll.DBRW($B$1,$A32,$B32,$B$3,$B$5,D$8,$B$4,$B$2)</f>
        <v>34094</v>
      </c>
      <c r="E32" s="13">
        <f ca="1">_xll.DBRW($B$1,$A32,$B32,$B$3,$B$5,E$8,$B$4,$B$2)</f>
        <v>100</v>
      </c>
      <c r="F32" s="13">
        <f ca="1">_xll.DBRW($B$1,$A32,$B32,$B$3,$B$5,F$8,$B$4,$B$2)</f>
        <v>15424</v>
      </c>
      <c r="G32" s="13">
        <f ca="1">_xll.DBRW($B$1,$A32,$B32,$B$3,$B$5,G$8,$B$4,$B$2)</f>
        <v>90</v>
      </c>
      <c r="H32" s="13">
        <f ca="1">_xll.DBRW($B$1,$A32,$B32,$B$3,$B$5,H$8,$B$4,$B$2)</f>
        <v>706</v>
      </c>
      <c r="I32" s="13">
        <f ca="1">_xll.DBRW($B$1,$A32,$B32,$B$3,$B$5,I$8,$B$4,$B$2)</f>
        <v>121</v>
      </c>
      <c r="J32" s="13">
        <f ca="1">_xll.DBRW($B$1,$A32,$B32,$B$3,$B$5,J$8,$B$4,$B$2)</f>
        <v>70</v>
      </c>
      <c r="K32" s="13">
        <f ca="1">_xll.DBRW($B$1,$A32,$B32,$B$3,$B$5,K$8,$B$4,$B$2)</f>
        <v>63</v>
      </c>
      <c r="L32" s="13">
        <f ca="1">_xll.DBRW($B$1,$A32,$B32,$B$3,$B$5,L$8,$B$4,$B$2)</f>
        <v>0</v>
      </c>
    </row>
    <row r="33" spans="1:12" x14ac:dyDescent="0.25">
      <c r="A33" s="12">
        <f t="shared" si="0"/>
        <v>2021</v>
      </c>
      <c r="B33" s="12" t="s">
        <v>23</v>
      </c>
      <c r="C33" s="13">
        <f ca="1">_xll.DBRW($B$1,$A33,$B33,$B$3,$B$5,C$8,$B$4,$B$2)</f>
        <v>50756</v>
      </c>
      <c r="D33" s="13">
        <f ca="1">_xll.DBRW($B$1,$A33,$B33,$B$3,$B$5,D$8,$B$4,$B$2)</f>
        <v>34170</v>
      </c>
      <c r="E33" s="13">
        <f ca="1">_xll.DBRW($B$1,$A33,$B33,$B$3,$B$5,E$8,$B$4,$B$2)</f>
        <v>100</v>
      </c>
      <c r="F33" s="13">
        <f ca="1">_xll.DBRW($B$1,$A33,$B33,$B$3,$B$5,F$8,$B$4,$B$2)</f>
        <v>15436</v>
      </c>
      <c r="G33" s="13">
        <f ca="1">_xll.DBRW($B$1,$A33,$B33,$B$3,$B$5,G$8,$B$4,$B$2)</f>
        <v>90</v>
      </c>
      <c r="H33" s="13">
        <f ca="1">_xll.DBRW($B$1,$A33,$B33,$B$3,$B$5,H$8,$B$4,$B$2)</f>
        <v>706</v>
      </c>
      <c r="I33" s="13">
        <f ca="1">_xll.DBRW($B$1,$A33,$B33,$B$3,$B$5,I$8,$B$4,$B$2)</f>
        <v>121</v>
      </c>
      <c r="J33" s="13">
        <f ca="1">_xll.DBRW($B$1,$A33,$B33,$B$3,$B$5,J$8,$B$4,$B$2)</f>
        <v>70</v>
      </c>
      <c r="K33" s="13">
        <f ca="1">_xll.DBRW($B$1,$A33,$B33,$B$3,$B$5,K$8,$B$4,$B$2)</f>
        <v>63</v>
      </c>
      <c r="L33" s="13">
        <f ca="1">_xll.DBRW($B$1,$A33,$B33,$B$3,$B$5,L$8,$B$4,$B$2)</f>
        <v>0</v>
      </c>
    </row>
    <row r="34" spans="1:12" x14ac:dyDescent="0.25">
      <c r="A34" s="12">
        <f t="shared" si="0"/>
        <v>2021</v>
      </c>
      <c r="B34" s="12" t="s">
        <v>24</v>
      </c>
      <c r="C34" s="13">
        <f ca="1">_xll.DBRW($B$1,$A34,$B34,$B$3,$B$5,C$8,$B$4,$B$2)</f>
        <v>50841</v>
      </c>
      <c r="D34" s="13">
        <f ca="1">_xll.DBRW($B$1,$A34,$B34,$B$3,$B$5,D$8,$B$4,$B$2)</f>
        <v>34243</v>
      </c>
      <c r="E34" s="13">
        <f ca="1">_xll.DBRW($B$1,$A34,$B34,$B$3,$B$5,E$8,$B$4,$B$2)</f>
        <v>100</v>
      </c>
      <c r="F34" s="13">
        <f ca="1">_xll.DBRW($B$1,$A34,$B34,$B$3,$B$5,F$8,$B$4,$B$2)</f>
        <v>15448</v>
      </c>
      <c r="G34" s="13">
        <f ca="1">_xll.DBRW($B$1,$A34,$B34,$B$3,$B$5,G$8,$B$4,$B$2)</f>
        <v>90</v>
      </c>
      <c r="H34" s="13">
        <f ca="1">_xll.DBRW($B$1,$A34,$B34,$B$3,$B$5,H$8,$B$4,$B$2)</f>
        <v>706</v>
      </c>
      <c r="I34" s="13">
        <f ca="1">_xll.DBRW($B$1,$A34,$B34,$B$3,$B$5,I$8,$B$4,$B$2)</f>
        <v>121</v>
      </c>
      <c r="J34" s="13">
        <f ca="1">_xll.DBRW($B$1,$A34,$B34,$B$3,$B$5,J$8,$B$4,$B$2)</f>
        <v>70</v>
      </c>
      <c r="K34" s="13">
        <f ca="1">_xll.DBRW($B$1,$A34,$B34,$B$3,$B$5,K$8,$B$4,$B$2)</f>
        <v>63</v>
      </c>
      <c r="L34" s="13">
        <f ca="1">_xll.DBRW($B$1,$A34,$B34,$B$3,$B$5,L$8,$B$4,$B$2)</f>
        <v>0</v>
      </c>
    </row>
    <row r="35" spans="1:12" x14ac:dyDescent="0.25">
      <c r="A35" s="12">
        <f t="shared" si="0"/>
        <v>2021</v>
      </c>
      <c r="B35" s="12" t="s">
        <v>25</v>
      </c>
      <c r="C35" s="13">
        <f ca="1">_xll.DBRW($B$1,$A35,$B35,$B$3,$B$5,C$8,$B$4,$B$2)</f>
        <v>50920</v>
      </c>
      <c r="D35" s="13">
        <f ca="1">_xll.DBRW($B$1,$A35,$B35,$B$3,$B$5,D$8,$B$4,$B$2)</f>
        <v>34312</v>
      </c>
      <c r="E35" s="13">
        <f ca="1">_xll.DBRW($B$1,$A35,$B35,$B$3,$B$5,E$8,$B$4,$B$2)</f>
        <v>100</v>
      </c>
      <c r="F35" s="13">
        <f ca="1">_xll.DBRW($B$1,$A35,$B35,$B$3,$B$5,F$8,$B$4,$B$2)</f>
        <v>15458</v>
      </c>
      <c r="G35" s="13">
        <f ca="1">_xll.DBRW($B$1,$A35,$B35,$B$3,$B$5,G$8,$B$4,$B$2)</f>
        <v>90</v>
      </c>
      <c r="H35" s="13">
        <f ca="1">_xll.DBRW($B$1,$A35,$B35,$B$3,$B$5,H$8,$B$4,$B$2)</f>
        <v>706</v>
      </c>
      <c r="I35" s="13">
        <f ca="1">_xll.DBRW($B$1,$A35,$B35,$B$3,$B$5,I$8,$B$4,$B$2)</f>
        <v>121</v>
      </c>
      <c r="J35" s="13">
        <f ca="1">_xll.DBRW($B$1,$A35,$B35,$B$3,$B$5,J$8,$B$4,$B$2)</f>
        <v>70</v>
      </c>
      <c r="K35" s="13">
        <f ca="1">_xll.DBRW($B$1,$A35,$B35,$B$3,$B$5,K$8,$B$4,$B$2)</f>
        <v>63</v>
      </c>
      <c r="L35" s="13">
        <f ca="1">_xll.DBRW($B$1,$A35,$B35,$B$3,$B$5,L$8,$B$4,$B$2)</f>
        <v>0</v>
      </c>
    </row>
    <row r="36" spans="1:12" x14ac:dyDescent="0.25">
      <c r="A36" s="12">
        <f t="shared" si="0"/>
        <v>2021</v>
      </c>
      <c r="B36" s="12" t="s">
        <v>26</v>
      </c>
      <c r="C36" s="13">
        <f ca="1">_xll.DBRW($B$1,$A36,$B36,$B$3,$B$5,C$8,$B$4,$B$2)</f>
        <v>50983</v>
      </c>
      <c r="D36" s="13">
        <f ca="1">_xll.DBRW($B$1,$A36,$B36,$B$3,$B$5,D$8,$B$4,$B$2)</f>
        <v>34367</v>
      </c>
      <c r="E36" s="13">
        <f ca="1">_xll.DBRW($B$1,$A36,$B36,$B$3,$B$5,E$8,$B$4,$B$2)</f>
        <v>100</v>
      </c>
      <c r="F36" s="13">
        <f ca="1">_xll.DBRW($B$1,$A36,$B36,$B$3,$B$5,F$8,$B$4,$B$2)</f>
        <v>15466</v>
      </c>
      <c r="G36" s="13">
        <f ca="1">_xll.DBRW($B$1,$A36,$B36,$B$3,$B$5,G$8,$B$4,$B$2)</f>
        <v>90</v>
      </c>
      <c r="H36" s="13">
        <f ca="1">_xll.DBRW($B$1,$A36,$B36,$B$3,$B$5,H$8,$B$4,$B$2)</f>
        <v>706</v>
      </c>
      <c r="I36" s="13">
        <f ca="1">_xll.DBRW($B$1,$A36,$B36,$B$3,$B$5,I$8,$B$4,$B$2)</f>
        <v>121</v>
      </c>
      <c r="J36" s="13">
        <f ca="1">_xll.DBRW($B$1,$A36,$B36,$B$3,$B$5,J$8,$B$4,$B$2)</f>
        <v>70</v>
      </c>
      <c r="K36" s="13">
        <f ca="1">_xll.DBRW($B$1,$A36,$B36,$B$3,$B$5,K$8,$B$4,$B$2)</f>
        <v>63</v>
      </c>
      <c r="L36" s="13">
        <f ca="1">_xll.DBRW($B$1,$A36,$B36,$B$3,$B$5,L$8,$B$4,$B$2)</f>
        <v>0</v>
      </c>
    </row>
    <row r="37" spans="1:12" x14ac:dyDescent="0.25">
      <c r="A37" s="12">
        <f t="shared" si="0"/>
        <v>2021</v>
      </c>
      <c r="B37" s="12" t="s">
        <v>27</v>
      </c>
      <c r="C37" s="13">
        <f ca="1">_xll.DBRW($B$1,$A37,$B37,$B$3,$B$5,C$8,$B$4,$B$2)</f>
        <v>51055</v>
      </c>
      <c r="D37" s="13">
        <f ca="1">_xll.DBRW($B$1,$A37,$B37,$B$3,$B$5,D$8,$B$4,$B$2)</f>
        <v>34430</v>
      </c>
      <c r="E37" s="13">
        <f ca="1">_xll.DBRW($B$1,$A37,$B37,$B$3,$B$5,E$8,$B$4,$B$2)</f>
        <v>99</v>
      </c>
      <c r="F37" s="13">
        <f ca="1">_xll.DBRW($B$1,$A37,$B37,$B$3,$B$5,F$8,$B$4,$B$2)</f>
        <v>15476</v>
      </c>
      <c r="G37" s="13">
        <f ca="1">_xll.DBRW($B$1,$A37,$B37,$B$3,$B$5,G$8,$B$4,$B$2)</f>
        <v>90</v>
      </c>
      <c r="H37" s="13">
        <f ca="1">_xll.DBRW($B$1,$A37,$B37,$B$3,$B$5,H$8,$B$4,$B$2)</f>
        <v>706</v>
      </c>
      <c r="I37" s="13">
        <f ca="1">_xll.DBRW($B$1,$A37,$B37,$B$3,$B$5,I$8,$B$4,$B$2)</f>
        <v>121</v>
      </c>
      <c r="J37" s="13">
        <f ca="1">_xll.DBRW($B$1,$A37,$B37,$B$3,$B$5,J$8,$B$4,$B$2)</f>
        <v>70</v>
      </c>
      <c r="K37" s="13">
        <f ca="1">_xll.DBRW($B$1,$A37,$B37,$B$3,$B$5,K$8,$B$4,$B$2)</f>
        <v>63</v>
      </c>
      <c r="L37" s="13">
        <f ca="1">_xll.DBRW($B$1,$A37,$B37,$B$3,$B$5,L$8,$B$4,$B$2)</f>
        <v>0</v>
      </c>
    </row>
    <row r="38" spans="1:12" x14ac:dyDescent="0.25">
      <c r="A38" s="12">
        <f t="shared" si="0"/>
        <v>2021</v>
      </c>
      <c r="B38" s="12" t="s">
        <v>28</v>
      </c>
      <c r="C38" s="13">
        <f ca="1">_xll.DBRW($B$1,$A38,$B38,$B$3,$B$5,C$8,$B$4,$B$2)</f>
        <v>51152</v>
      </c>
      <c r="D38" s="13">
        <f ca="1">_xll.DBRW($B$1,$A38,$B38,$B$3,$B$5,D$8,$B$4,$B$2)</f>
        <v>34514</v>
      </c>
      <c r="E38" s="13">
        <f ca="1">_xll.DBRW($B$1,$A38,$B38,$B$3,$B$5,E$8,$B$4,$B$2)</f>
        <v>98</v>
      </c>
      <c r="F38" s="13">
        <f ca="1">_xll.DBRW($B$1,$A38,$B38,$B$3,$B$5,F$8,$B$4,$B$2)</f>
        <v>15490</v>
      </c>
      <c r="G38" s="13">
        <f ca="1">_xll.DBRW($B$1,$A38,$B38,$B$3,$B$5,G$8,$B$4,$B$2)</f>
        <v>90</v>
      </c>
      <c r="H38" s="13">
        <f ca="1">_xll.DBRW($B$1,$A38,$B38,$B$3,$B$5,H$8,$B$4,$B$2)</f>
        <v>706</v>
      </c>
      <c r="I38" s="13">
        <f ca="1">_xll.DBRW($B$1,$A38,$B38,$B$3,$B$5,I$8,$B$4,$B$2)</f>
        <v>121</v>
      </c>
      <c r="J38" s="13">
        <f ca="1">_xll.DBRW($B$1,$A38,$B38,$B$3,$B$5,J$8,$B$4,$B$2)</f>
        <v>70</v>
      </c>
      <c r="K38" s="13">
        <f ca="1">_xll.DBRW($B$1,$A38,$B38,$B$3,$B$5,K$8,$B$4,$B$2)</f>
        <v>63</v>
      </c>
      <c r="L38" s="13">
        <f ca="1">_xll.DBRW($B$1,$A38,$B38,$B$3,$B$5,L$8,$B$4,$B$2)</f>
        <v>0</v>
      </c>
    </row>
    <row r="39" spans="1:12" x14ac:dyDescent="0.25">
      <c r="A39" s="12">
        <f t="shared" si="0"/>
        <v>2021</v>
      </c>
      <c r="B39" s="12" t="s">
        <v>29</v>
      </c>
      <c r="C39" s="13">
        <f ca="1">_xll.DBRW($B$1,$A39,$B39,$B$3,$B$5,C$8,$B$4,$B$2)</f>
        <v>51219</v>
      </c>
      <c r="D39" s="13">
        <f ca="1">_xll.DBRW($B$1,$A39,$B39,$B$3,$B$5,D$8,$B$4,$B$2)</f>
        <v>34572</v>
      </c>
      <c r="E39" s="13">
        <f ca="1">_xll.DBRW($B$1,$A39,$B39,$B$3,$B$5,E$8,$B$4,$B$2)</f>
        <v>98</v>
      </c>
      <c r="F39" s="13">
        <f ca="1">_xll.DBRW($B$1,$A39,$B39,$B$3,$B$5,F$8,$B$4,$B$2)</f>
        <v>15499</v>
      </c>
      <c r="G39" s="13">
        <f ca="1">_xll.DBRW($B$1,$A39,$B39,$B$3,$B$5,G$8,$B$4,$B$2)</f>
        <v>90</v>
      </c>
      <c r="H39" s="13">
        <f ca="1">_xll.DBRW($B$1,$A39,$B39,$B$3,$B$5,H$8,$B$4,$B$2)</f>
        <v>706</v>
      </c>
      <c r="I39" s="13">
        <f ca="1">_xll.DBRW($B$1,$A39,$B39,$B$3,$B$5,I$8,$B$4,$B$2)</f>
        <v>121</v>
      </c>
      <c r="J39" s="13">
        <f ca="1">_xll.DBRW($B$1,$A39,$B39,$B$3,$B$5,J$8,$B$4,$B$2)</f>
        <v>70</v>
      </c>
      <c r="K39" s="13">
        <f ca="1">_xll.DBRW($B$1,$A39,$B39,$B$3,$B$5,K$8,$B$4,$B$2)</f>
        <v>63</v>
      </c>
      <c r="L39" s="13">
        <f ca="1">_xll.DBRW($B$1,$A39,$B39,$B$3,$B$5,L$8,$B$4,$B$2)</f>
        <v>0</v>
      </c>
    </row>
    <row r="40" spans="1:12" x14ac:dyDescent="0.25">
      <c r="A40" s="12">
        <f t="shared" si="0"/>
        <v>2021</v>
      </c>
      <c r="B40" s="12" t="s">
        <v>30</v>
      </c>
      <c r="C40" s="13">
        <f ca="1">_xll.DBRW($B$1,$A40,$B40,$B$3,$B$5,C$8,$B$4,$B$2)</f>
        <v>51259</v>
      </c>
      <c r="D40" s="13">
        <f ca="1">_xll.DBRW($B$1,$A40,$B40,$B$3,$B$5,D$8,$B$4,$B$2)</f>
        <v>34607</v>
      </c>
      <c r="E40" s="13">
        <f ca="1">_xll.DBRW($B$1,$A40,$B40,$B$3,$B$5,E$8,$B$4,$B$2)</f>
        <v>98</v>
      </c>
      <c r="F40" s="13">
        <f ca="1">_xll.DBRW($B$1,$A40,$B40,$B$3,$B$5,F$8,$B$4,$B$2)</f>
        <v>15504</v>
      </c>
      <c r="G40" s="13">
        <f ca="1">_xll.DBRW($B$1,$A40,$B40,$B$3,$B$5,G$8,$B$4,$B$2)</f>
        <v>90</v>
      </c>
      <c r="H40" s="13">
        <f ca="1">_xll.DBRW($B$1,$A40,$B40,$B$3,$B$5,H$8,$B$4,$B$2)</f>
        <v>706</v>
      </c>
      <c r="I40" s="13">
        <f ca="1">_xll.DBRW($B$1,$A40,$B40,$B$3,$B$5,I$8,$B$4,$B$2)</f>
        <v>121</v>
      </c>
      <c r="J40" s="13">
        <f ca="1">_xll.DBRW($B$1,$A40,$B40,$B$3,$B$5,J$8,$B$4,$B$2)</f>
        <v>70</v>
      </c>
      <c r="K40" s="13">
        <f ca="1">_xll.DBRW($B$1,$A40,$B40,$B$3,$B$5,K$8,$B$4,$B$2)</f>
        <v>63</v>
      </c>
      <c r="L40" s="13">
        <f ca="1">_xll.DBRW($B$1,$A40,$B40,$B$3,$B$5,L$8,$B$4,$B$2)</f>
        <v>0</v>
      </c>
    </row>
    <row r="41" spans="1:12" x14ac:dyDescent="0.25">
      <c r="A41" s="12">
        <f t="shared" si="0"/>
        <v>2021</v>
      </c>
      <c r="B41" s="12" t="s">
        <v>31</v>
      </c>
      <c r="C41" s="13">
        <f ca="1">_xll.DBRW($B$1,$A41,$B41,$B$3,$B$5,C$8,$B$4,$B$2)</f>
        <v>51258</v>
      </c>
      <c r="D41" s="13">
        <f ca="1">_xll.DBRW($B$1,$A41,$B41,$B$3,$B$5,D$8,$B$4,$B$2)</f>
        <v>34606</v>
      </c>
      <c r="E41" s="13">
        <f ca="1">_xll.DBRW($B$1,$A41,$B41,$B$3,$B$5,E$8,$B$4,$B$2)</f>
        <v>98</v>
      </c>
      <c r="F41" s="13">
        <f ca="1">_xll.DBRW($B$1,$A41,$B41,$B$3,$B$5,F$8,$B$4,$B$2)</f>
        <v>15504</v>
      </c>
      <c r="G41" s="13">
        <f ca="1">_xll.DBRW($B$1,$A41,$B41,$B$3,$B$5,G$8,$B$4,$B$2)</f>
        <v>90</v>
      </c>
      <c r="H41" s="13">
        <f ca="1">_xll.DBRW($B$1,$A41,$B41,$B$3,$B$5,H$8,$B$4,$B$2)</f>
        <v>706</v>
      </c>
      <c r="I41" s="13">
        <f ca="1">_xll.DBRW($B$1,$A41,$B41,$B$3,$B$5,I$8,$B$4,$B$2)</f>
        <v>121</v>
      </c>
      <c r="J41" s="13">
        <f ca="1">_xll.DBRW($B$1,$A41,$B41,$B$3,$B$5,J$8,$B$4,$B$2)</f>
        <v>70</v>
      </c>
      <c r="K41" s="13">
        <f ca="1">_xll.DBRW($B$1,$A41,$B41,$B$3,$B$5,K$8,$B$4,$B$2)</f>
        <v>63</v>
      </c>
      <c r="L41" s="13">
        <f ca="1">_xll.DBRW($B$1,$A41,$B41,$B$3,$B$5,L$8,$B$4,$B$2)</f>
        <v>0</v>
      </c>
    </row>
    <row r="42" spans="1:12" x14ac:dyDescent="0.25">
      <c r="A42" s="12">
        <f t="shared" si="0"/>
        <v>2021</v>
      </c>
      <c r="B42" s="12" t="s">
        <v>32</v>
      </c>
      <c r="C42" s="13">
        <f ca="1">_xll.DBRW($B$1,$A42,$B42,$B$3,$B$5,C$8,$B$4,$B$2)</f>
        <v>51258</v>
      </c>
      <c r="D42" s="13">
        <f ca="1">_xll.DBRW($B$1,$A42,$B42,$B$3,$B$5,D$8,$B$4,$B$2)</f>
        <v>34606</v>
      </c>
      <c r="E42" s="13">
        <f ca="1">_xll.DBRW($B$1,$A42,$B42,$B$3,$B$5,E$8,$B$4,$B$2)</f>
        <v>98</v>
      </c>
      <c r="F42" s="13">
        <f ca="1">_xll.DBRW($B$1,$A42,$B42,$B$3,$B$5,F$8,$B$4,$B$2)</f>
        <v>15504</v>
      </c>
      <c r="G42" s="13">
        <f ca="1">_xll.DBRW($B$1,$A42,$B42,$B$3,$B$5,G$8,$B$4,$B$2)</f>
        <v>90</v>
      </c>
      <c r="H42" s="13">
        <f ca="1">_xll.DBRW($B$1,$A42,$B42,$B$3,$B$5,H$8,$B$4,$B$2)</f>
        <v>706</v>
      </c>
      <c r="I42" s="13">
        <f ca="1">_xll.DBRW($B$1,$A42,$B42,$B$3,$B$5,I$8,$B$4,$B$2)</f>
        <v>121</v>
      </c>
      <c r="J42" s="13">
        <f ca="1">_xll.DBRW($B$1,$A42,$B42,$B$3,$B$5,J$8,$B$4,$B$2)</f>
        <v>70</v>
      </c>
      <c r="K42" s="13">
        <f ca="1">_xll.DBRW($B$1,$A42,$B42,$B$3,$B$5,K$8,$B$4,$B$2)</f>
        <v>63</v>
      </c>
      <c r="L42" s="13">
        <f ca="1">_xll.DBRW($B$1,$A42,$B42,$B$3,$B$5,L$8,$B$4,$B$2)</f>
        <v>0</v>
      </c>
    </row>
    <row r="43" spans="1:12" x14ac:dyDescent="0.25">
      <c r="A43" s="12">
        <f t="shared" si="0"/>
        <v>2021</v>
      </c>
      <c r="B43" s="12" t="s">
        <v>33</v>
      </c>
      <c r="C43" s="13">
        <f ca="1">_xll.DBRW($B$1,$A43,$B43,$B$3,$B$5,C$8,$B$4,$B$2)</f>
        <v>51280</v>
      </c>
      <c r="D43" s="13">
        <f ca="1">_xll.DBRW($B$1,$A43,$B43,$B$3,$B$5,D$8,$B$4,$B$2)</f>
        <v>34625</v>
      </c>
      <c r="E43" s="13">
        <f ca="1">_xll.DBRW($B$1,$A43,$B43,$B$3,$B$5,E$8,$B$4,$B$2)</f>
        <v>98</v>
      </c>
      <c r="F43" s="13">
        <f ca="1">_xll.DBRW($B$1,$A43,$B43,$B$3,$B$5,F$8,$B$4,$B$2)</f>
        <v>15507</v>
      </c>
      <c r="G43" s="13">
        <f ca="1">_xll.DBRW($B$1,$A43,$B43,$B$3,$B$5,G$8,$B$4,$B$2)</f>
        <v>90</v>
      </c>
      <c r="H43" s="13">
        <f ca="1">_xll.DBRW($B$1,$A43,$B43,$B$3,$B$5,H$8,$B$4,$B$2)</f>
        <v>706</v>
      </c>
      <c r="I43" s="13">
        <f ca="1">_xll.DBRW($B$1,$A43,$B43,$B$3,$B$5,I$8,$B$4,$B$2)</f>
        <v>121</v>
      </c>
      <c r="J43" s="13">
        <f ca="1">_xll.DBRW($B$1,$A43,$B43,$B$3,$B$5,J$8,$B$4,$B$2)</f>
        <v>70</v>
      </c>
      <c r="K43" s="13">
        <f ca="1">_xll.DBRW($B$1,$A43,$B43,$B$3,$B$5,K$8,$B$4,$B$2)</f>
        <v>63</v>
      </c>
      <c r="L43" s="13">
        <f ca="1">_xll.DBRW($B$1,$A43,$B43,$B$3,$B$5,L$8,$B$4,$B$2)</f>
        <v>0</v>
      </c>
    </row>
    <row r="44" spans="1:12" x14ac:dyDescent="0.25">
      <c r="A44" s="12">
        <f t="shared" si="0"/>
        <v>2021</v>
      </c>
      <c r="B44" s="12" t="s">
        <v>34</v>
      </c>
      <c r="C44" s="13">
        <f ca="1">_xll.DBRW($B$1,$A44,$B44,$B$3,$B$5,C$8,$B$4,$B$2)</f>
        <v>51321</v>
      </c>
      <c r="D44" s="13">
        <f ca="1">_xll.DBRW($B$1,$A44,$B44,$B$3,$B$5,D$8,$B$4,$B$2)</f>
        <v>34661</v>
      </c>
      <c r="E44" s="13">
        <f ca="1">_xll.DBRW($B$1,$A44,$B44,$B$3,$B$5,E$8,$B$4,$B$2)</f>
        <v>98</v>
      </c>
      <c r="F44" s="13">
        <f ca="1">_xll.DBRW($B$1,$A44,$B44,$B$3,$B$5,F$8,$B$4,$B$2)</f>
        <v>15512</v>
      </c>
      <c r="G44" s="13">
        <f ca="1">_xll.DBRW($B$1,$A44,$B44,$B$3,$B$5,G$8,$B$4,$B$2)</f>
        <v>90</v>
      </c>
      <c r="H44" s="13">
        <f ca="1">_xll.DBRW($B$1,$A44,$B44,$B$3,$B$5,H$8,$B$4,$B$2)</f>
        <v>706</v>
      </c>
      <c r="I44" s="13">
        <f ca="1">_xll.DBRW($B$1,$A44,$B44,$B$3,$B$5,I$8,$B$4,$B$2)</f>
        <v>121</v>
      </c>
      <c r="J44" s="13">
        <f ca="1">_xll.DBRW($B$1,$A44,$B44,$B$3,$B$5,J$8,$B$4,$B$2)</f>
        <v>70</v>
      </c>
      <c r="K44" s="13">
        <f ca="1">_xll.DBRW($B$1,$A44,$B44,$B$3,$B$5,K$8,$B$4,$B$2)</f>
        <v>63</v>
      </c>
      <c r="L44" s="13">
        <f ca="1">_xll.DBRW($B$1,$A44,$B44,$B$3,$B$5,L$8,$B$4,$B$2)</f>
        <v>0</v>
      </c>
    </row>
    <row r="45" spans="1:12" x14ac:dyDescent="0.25">
      <c r="A45" s="12">
        <f t="shared" si="0"/>
        <v>2022</v>
      </c>
      <c r="B45" s="12" t="s">
        <v>23</v>
      </c>
      <c r="C45" s="13">
        <f ca="1">_xll.DBRW($B$1,$A45,$B45,$B$3,$B$5,C$8,$B$4,$B$2)</f>
        <v>51398</v>
      </c>
      <c r="D45" s="13">
        <f ca="1">_xll.DBRW($B$1,$A45,$B45,$B$3,$B$5,D$8,$B$4,$B$2)</f>
        <v>34728</v>
      </c>
      <c r="E45" s="13">
        <f ca="1">_xll.DBRW($B$1,$A45,$B45,$B$3,$B$5,E$8,$B$4,$B$2)</f>
        <v>98</v>
      </c>
      <c r="F45" s="13">
        <f ca="1">_xll.DBRW($B$1,$A45,$B45,$B$3,$B$5,F$8,$B$4,$B$2)</f>
        <v>15522</v>
      </c>
      <c r="G45" s="13">
        <f ca="1">_xll.DBRW($B$1,$A45,$B45,$B$3,$B$5,G$8,$B$4,$B$2)</f>
        <v>90</v>
      </c>
      <c r="H45" s="13">
        <f ca="1">_xll.DBRW($B$1,$A45,$B45,$B$3,$B$5,H$8,$B$4,$B$2)</f>
        <v>706</v>
      </c>
      <c r="I45" s="13">
        <f ca="1">_xll.DBRW($B$1,$A45,$B45,$B$3,$B$5,I$8,$B$4,$B$2)</f>
        <v>121</v>
      </c>
      <c r="J45" s="13">
        <f ca="1">_xll.DBRW($B$1,$A45,$B45,$B$3,$B$5,J$8,$B$4,$B$2)</f>
        <v>70</v>
      </c>
      <c r="K45" s="13">
        <f ca="1">_xll.DBRW($B$1,$A45,$B45,$B$3,$B$5,K$8,$B$4,$B$2)</f>
        <v>63</v>
      </c>
      <c r="L45" s="13">
        <f ca="1">_xll.DBRW($B$1,$A45,$B45,$B$3,$B$5,L$8,$B$4,$B$2)</f>
        <v>0</v>
      </c>
    </row>
    <row r="46" spans="1:12" x14ac:dyDescent="0.25">
      <c r="A46" s="12">
        <f t="shared" si="0"/>
        <v>2022</v>
      </c>
      <c r="B46" s="12" t="s">
        <v>24</v>
      </c>
      <c r="C46" s="13">
        <f ca="1">_xll.DBRW($B$1,$A46,$B46,$B$3,$B$5,C$8,$B$4,$B$2)</f>
        <v>51471</v>
      </c>
      <c r="D46" s="13">
        <f ca="1">_xll.DBRW($B$1,$A46,$B46,$B$3,$B$5,D$8,$B$4,$B$2)</f>
        <v>34792</v>
      </c>
      <c r="E46" s="13">
        <f ca="1">_xll.DBRW($B$1,$A46,$B46,$B$3,$B$5,E$8,$B$4,$B$2)</f>
        <v>97</v>
      </c>
      <c r="F46" s="13">
        <f ca="1">_xll.DBRW($B$1,$A46,$B46,$B$3,$B$5,F$8,$B$4,$B$2)</f>
        <v>15532</v>
      </c>
      <c r="G46" s="13">
        <f ca="1">_xll.DBRW($B$1,$A46,$B46,$B$3,$B$5,G$8,$B$4,$B$2)</f>
        <v>90</v>
      </c>
      <c r="H46" s="13">
        <f ca="1">_xll.DBRW($B$1,$A46,$B46,$B$3,$B$5,H$8,$B$4,$B$2)</f>
        <v>706</v>
      </c>
      <c r="I46" s="13">
        <f ca="1">_xll.DBRW($B$1,$A46,$B46,$B$3,$B$5,I$8,$B$4,$B$2)</f>
        <v>121</v>
      </c>
      <c r="J46" s="13">
        <f ca="1">_xll.DBRW($B$1,$A46,$B46,$B$3,$B$5,J$8,$B$4,$B$2)</f>
        <v>70</v>
      </c>
      <c r="K46" s="13">
        <f ca="1">_xll.DBRW($B$1,$A46,$B46,$B$3,$B$5,K$8,$B$4,$B$2)</f>
        <v>63</v>
      </c>
      <c r="L46" s="13">
        <f ca="1">_xll.DBRW($B$1,$A46,$B46,$B$3,$B$5,L$8,$B$4,$B$2)</f>
        <v>0</v>
      </c>
    </row>
    <row r="47" spans="1:12" x14ac:dyDescent="0.25">
      <c r="A47" s="12">
        <f t="shared" si="0"/>
        <v>2022</v>
      </c>
      <c r="B47" s="12" t="s">
        <v>25</v>
      </c>
      <c r="C47" s="13">
        <f ca="1">_xll.DBRW($B$1,$A47,$B47,$B$3,$B$5,C$8,$B$4,$B$2)</f>
        <v>51540</v>
      </c>
      <c r="D47" s="13">
        <f ca="1">_xll.DBRW($B$1,$A47,$B47,$B$3,$B$5,D$8,$B$4,$B$2)</f>
        <v>34852</v>
      </c>
      <c r="E47" s="13">
        <f ca="1">_xll.DBRW($B$1,$A47,$B47,$B$3,$B$5,E$8,$B$4,$B$2)</f>
        <v>96</v>
      </c>
      <c r="F47" s="13">
        <f ca="1">_xll.DBRW($B$1,$A47,$B47,$B$3,$B$5,F$8,$B$4,$B$2)</f>
        <v>15542</v>
      </c>
      <c r="G47" s="13">
        <f ca="1">_xll.DBRW($B$1,$A47,$B47,$B$3,$B$5,G$8,$B$4,$B$2)</f>
        <v>90</v>
      </c>
      <c r="H47" s="13">
        <f ca="1">_xll.DBRW($B$1,$A47,$B47,$B$3,$B$5,H$8,$B$4,$B$2)</f>
        <v>706</v>
      </c>
      <c r="I47" s="13">
        <f ca="1">_xll.DBRW($B$1,$A47,$B47,$B$3,$B$5,I$8,$B$4,$B$2)</f>
        <v>121</v>
      </c>
      <c r="J47" s="13">
        <f ca="1">_xll.DBRW($B$1,$A47,$B47,$B$3,$B$5,J$8,$B$4,$B$2)</f>
        <v>70</v>
      </c>
      <c r="K47" s="13">
        <f ca="1">_xll.DBRW($B$1,$A47,$B47,$B$3,$B$5,K$8,$B$4,$B$2)</f>
        <v>63</v>
      </c>
      <c r="L47" s="13">
        <f ca="1">_xll.DBRW($B$1,$A47,$B47,$B$3,$B$5,L$8,$B$4,$B$2)</f>
        <v>0</v>
      </c>
    </row>
    <row r="48" spans="1:12" x14ac:dyDescent="0.25">
      <c r="A48" s="12">
        <f t="shared" si="0"/>
        <v>2022</v>
      </c>
      <c r="B48" s="12" t="s">
        <v>26</v>
      </c>
      <c r="C48" s="13">
        <f ca="1">_xll.DBRW($B$1,$A48,$B48,$B$3,$B$5,C$8,$B$4,$B$2)</f>
        <v>51595</v>
      </c>
      <c r="D48" s="13">
        <f ca="1">_xll.DBRW($B$1,$A48,$B48,$B$3,$B$5,D$8,$B$4,$B$2)</f>
        <v>34899</v>
      </c>
      <c r="E48" s="13">
        <f ca="1">_xll.DBRW($B$1,$A48,$B48,$B$3,$B$5,E$8,$B$4,$B$2)</f>
        <v>96</v>
      </c>
      <c r="F48" s="13">
        <f ca="1">_xll.DBRW($B$1,$A48,$B48,$B$3,$B$5,F$8,$B$4,$B$2)</f>
        <v>15550</v>
      </c>
      <c r="G48" s="13">
        <f ca="1">_xll.DBRW($B$1,$A48,$B48,$B$3,$B$5,G$8,$B$4,$B$2)</f>
        <v>90</v>
      </c>
      <c r="H48" s="13">
        <f ca="1">_xll.DBRW($B$1,$A48,$B48,$B$3,$B$5,H$8,$B$4,$B$2)</f>
        <v>706</v>
      </c>
      <c r="I48" s="13">
        <f ca="1">_xll.DBRW($B$1,$A48,$B48,$B$3,$B$5,I$8,$B$4,$B$2)</f>
        <v>121</v>
      </c>
      <c r="J48" s="13">
        <f ca="1">_xll.DBRW($B$1,$A48,$B48,$B$3,$B$5,J$8,$B$4,$B$2)</f>
        <v>70</v>
      </c>
      <c r="K48" s="13">
        <f ca="1">_xll.DBRW($B$1,$A48,$B48,$B$3,$B$5,K$8,$B$4,$B$2)</f>
        <v>63</v>
      </c>
      <c r="L48" s="13">
        <f ca="1">_xll.DBRW($B$1,$A48,$B48,$B$3,$B$5,L$8,$B$4,$B$2)</f>
        <v>0</v>
      </c>
    </row>
    <row r="49" spans="1:12" x14ac:dyDescent="0.25">
      <c r="A49" s="12">
        <f t="shared" si="0"/>
        <v>2022</v>
      </c>
      <c r="B49" s="12" t="s">
        <v>27</v>
      </c>
      <c r="C49" s="13">
        <f ca="1">_xll.DBRW($B$1,$A49,$B49,$B$3,$B$5,C$8,$B$4,$B$2)</f>
        <v>51658</v>
      </c>
      <c r="D49" s="13">
        <f ca="1">_xll.DBRW($B$1,$A49,$B49,$B$3,$B$5,D$8,$B$4,$B$2)</f>
        <v>34955</v>
      </c>
      <c r="E49" s="13">
        <f ca="1">_xll.DBRW($B$1,$A49,$B49,$B$3,$B$5,E$8,$B$4,$B$2)</f>
        <v>95</v>
      </c>
      <c r="F49" s="13">
        <f ca="1">_xll.DBRW($B$1,$A49,$B49,$B$3,$B$5,F$8,$B$4,$B$2)</f>
        <v>15558</v>
      </c>
      <c r="G49" s="13">
        <f ca="1">_xll.DBRW($B$1,$A49,$B49,$B$3,$B$5,G$8,$B$4,$B$2)</f>
        <v>90</v>
      </c>
      <c r="H49" s="13">
        <f ca="1">_xll.DBRW($B$1,$A49,$B49,$B$3,$B$5,H$8,$B$4,$B$2)</f>
        <v>706</v>
      </c>
      <c r="I49" s="13">
        <f ca="1">_xll.DBRW($B$1,$A49,$B49,$B$3,$B$5,I$8,$B$4,$B$2)</f>
        <v>121</v>
      </c>
      <c r="J49" s="13">
        <f ca="1">_xll.DBRW($B$1,$A49,$B49,$B$3,$B$5,J$8,$B$4,$B$2)</f>
        <v>70</v>
      </c>
      <c r="K49" s="13">
        <f ca="1">_xll.DBRW($B$1,$A49,$B49,$B$3,$B$5,K$8,$B$4,$B$2)</f>
        <v>63</v>
      </c>
      <c r="L49" s="13">
        <f ca="1">_xll.DBRW($B$1,$A49,$B49,$B$3,$B$5,L$8,$B$4,$B$2)</f>
        <v>0</v>
      </c>
    </row>
    <row r="50" spans="1:12" x14ac:dyDescent="0.25">
      <c r="A50" s="12">
        <f t="shared" si="0"/>
        <v>2022</v>
      </c>
      <c r="B50" s="12" t="s">
        <v>28</v>
      </c>
      <c r="C50" s="13">
        <f ca="1">_xll.DBRW($B$1,$A50,$B50,$B$3,$B$5,C$8,$B$4,$B$2)</f>
        <v>51743</v>
      </c>
      <c r="D50" s="13">
        <f ca="1">_xll.DBRW($B$1,$A50,$B50,$B$3,$B$5,D$8,$B$4,$B$2)</f>
        <v>35028</v>
      </c>
      <c r="E50" s="13">
        <f ca="1">_xll.DBRW($B$1,$A50,$B50,$B$3,$B$5,E$8,$B$4,$B$2)</f>
        <v>95</v>
      </c>
      <c r="F50" s="13">
        <f ca="1">_xll.DBRW($B$1,$A50,$B50,$B$3,$B$5,F$8,$B$4,$B$2)</f>
        <v>15570</v>
      </c>
      <c r="G50" s="13">
        <f ca="1">_xll.DBRW($B$1,$A50,$B50,$B$3,$B$5,G$8,$B$4,$B$2)</f>
        <v>90</v>
      </c>
      <c r="H50" s="13">
        <f ca="1">_xll.DBRW($B$1,$A50,$B50,$B$3,$B$5,H$8,$B$4,$B$2)</f>
        <v>706</v>
      </c>
      <c r="I50" s="13">
        <f ca="1">_xll.DBRW($B$1,$A50,$B50,$B$3,$B$5,I$8,$B$4,$B$2)</f>
        <v>121</v>
      </c>
      <c r="J50" s="13">
        <f ca="1">_xll.DBRW($B$1,$A50,$B50,$B$3,$B$5,J$8,$B$4,$B$2)</f>
        <v>70</v>
      </c>
      <c r="K50" s="13">
        <f ca="1">_xll.DBRW($B$1,$A50,$B50,$B$3,$B$5,K$8,$B$4,$B$2)</f>
        <v>63</v>
      </c>
      <c r="L50" s="13">
        <f ca="1">_xll.DBRW($B$1,$A50,$B50,$B$3,$B$5,L$8,$B$4,$B$2)</f>
        <v>0</v>
      </c>
    </row>
    <row r="51" spans="1:12" x14ac:dyDescent="0.25">
      <c r="A51" s="12">
        <f t="shared" si="0"/>
        <v>2022</v>
      </c>
      <c r="B51" s="12" t="s">
        <v>29</v>
      </c>
      <c r="C51" s="13">
        <f ca="1">_xll.DBRW($B$1,$A51,$B51,$B$3,$B$5,C$8,$B$4,$B$2)</f>
        <v>51802</v>
      </c>
      <c r="D51" s="13">
        <f ca="1">_xll.DBRW($B$1,$A51,$B51,$B$3,$B$5,D$8,$B$4,$B$2)</f>
        <v>35079</v>
      </c>
      <c r="E51" s="13">
        <f ca="1">_xll.DBRW($B$1,$A51,$B51,$B$3,$B$5,E$8,$B$4,$B$2)</f>
        <v>95</v>
      </c>
      <c r="F51" s="13">
        <f ca="1">_xll.DBRW($B$1,$A51,$B51,$B$3,$B$5,F$8,$B$4,$B$2)</f>
        <v>15578</v>
      </c>
      <c r="G51" s="13">
        <f ca="1">_xll.DBRW($B$1,$A51,$B51,$B$3,$B$5,G$8,$B$4,$B$2)</f>
        <v>90</v>
      </c>
      <c r="H51" s="13">
        <f ca="1">_xll.DBRW($B$1,$A51,$B51,$B$3,$B$5,H$8,$B$4,$B$2)</f>
        <v>706</v>
      </c>
      <c r="I51" s="13">
        <f ca="1">_xll.DBRW($B$1,$A51,$B51,$B$3,$B$5,I$8,$B$4,$B$2)</f>
        <v>121</v>
      </c>
      <c r="J51" s="13">
        <f ca="1">_xll.DBRW($B$1,$A51,$B51,$B$3,$B$5,J$8,$B$4,$B$2)</f>
        <v>70</v>
      </c>
      <c r="K51" s="13">
        <f ca="1">_xll.DBRW($B$1,$A51,$B51,$B$3,$B$5,K$8,$B$4,$B$2)</f>
        <v>63</v>
      </c>
      <c r="L51" s="13">
        <f ca="1">_xll.DBRW($B$1,$A51,$B51,$B$3,$B$5,L$8,$B$4,$B$2)</f>
        <v>0</v>
      </c>
    </row>
    <row r="52" spans="1:12" x14ac:dyDescent="0.25">
      <c r="A52" s="12">
        <f t="shared" si="0"/>
        <v>2022</v>
      </c>
      <c r="B52" s="12" t="s">
        <v>30</v>
      </c>
      <c r="C52" s="13">
        <f ca="1">_xll.DBRW($B$1,$A52,$B52,$B$3,$B$5,C$8,$B$4,$B$2)</f>
        <v>51836</v>
      </c>
      <c r="D52" s="13">
        <f ca="1">_xll.DBRW($B$1,$A52,$B52,$B$3,$B$5,D$8,$B$4,$B$2)</f>
        <v>35109</v>
      </c>
      <c r="E52" s="13">
        <f ca="1">_xll.DBRW($B$1,$A52,$B52,$B$3,$B$5,E$8,$B$4,$B$2)</f>
        <v>95</v>
      </c>
      <c r="F52" s="13">
        <f ca="1">_xll.DBRW($B$1,$A52,$B52,$B$3,$B$5,F$8,$B$4,$B$2)</f>
        <v>15582</v>
      </c>
      <c r="G52" s="13">
        <f ca="1">_xll.DBRW($B$1,$A52,$B52,$B$3,$B$5,G$8,$B$4,$B$2)</f>
        <v>90</v>
      </c>
      <c r="H52" s="13">
        <f ca="1">_xll.DBRW($B$1,$A52,$B52,$B$3,$B$5,H$8,$B$4,$B$2)</f>
        <v>706</v>
      </c>
      <c r="I52" s="13">
        <f ca="1">_xll.DBRW($B$1,$A52,$B52,$B$3,$B$5,I$8,$B$4,$B$2)</f>
        <v>121</v>
      </c>
      <c r="J52" s="13">
        <f ca="1">_xll.DBRW($B$1,$A52,$B52,$B$3,$B$5,J$8,$B$4,$B$2)</f>
        <v>70</v>
      </c>
      <c r="K52" s="13">
        <f ca="1">_xll.DBRW($B$1,$A52,$B52,$B$3,$B$5,K$8,$B$4,$B$2)</f>
        <v>63</v>
      </c>
      <c r="L52" s="13">
        <f ca="1">_xll.DBRW($B$1,$A52,$B52,$B$3,$B$5,L$8,$B$4,$B$2)</f>
        <v>0</v>
      </c>
    </row>
    <row r="53" spans="1:12" x14ac:dyDescent="0.25">
      <c r="A53" s="12">
        <f t="shared" si="0"/>
        <v>2022</v>
      </c>
      <c r="B53" s="12" t="s">
        <v>31</v>
      </c>
      <c r="C53" s="13">
        <f ca="1">_xll.DBRW($B$1,$A53,$B53,$B$3,$B$5,C$8,$B$4,$B$2)</f>
        <v>51836</v>
      </c>
      <c r="D53" s="13">
        <f ca="1">_xll.DBRW($B$1,$A53,$B53,$B$3,$B$5,D$8,$B$4,$B$2)</f>
        <v>35110</v>
      </c>
      <c r="E53" s="13">
        <f ca="1">_xll.DBRW($B$1,$A53,$B53,$B$3,$B$5,E$8,$B$4,$B$2)</f>
        <v>94</v>
      </c>
      <c r="F53" s="13">
        <f ca="1">_xll.DBRW($B$1,$A53,$B53,$B$3,$B$5,F$8,$B$4,$B$2)</f>
        <v>15582</v>
      </c>
      <c r="G53" s="13">
        <f ca="1">_xll.DBRW($B$1,$A53,$B53,$B$3,$B$5,G$8,$B$4,$B$2)</f>
        <v>90</v>
      </c>
      <c r="H53" s="13">
        <f ca="1">_xll.DBRW($B$1,$A53,$B53,$B$3,$B$5,H$8,$B$4,$B$2)</f>
        <v>706</v>
      </c>
      <c r="I53" s="13">
        <f ca="1">_xll.DBRW($B$1,$A53,$B53,$B$3,$B$5,I$8,$B$4,$B$2)</f>
        <v>121</v>
      </c>
      <c r="J53" s="13">
        <f ca="1">_xll.DBRW($B$1,$A53,$B53,$B$3,$B$5,J$8,$B$4,$B$2)</f>
        <v>70</v>
      </c>
      <c r="K53" s="13">
        <f ca="1">_xll.DBRW($B$1,$A53,$B53,$B$3,$B$5,K$8,$B$4,$B$2)</f>
        <v>63</v>
      </c>
      <c r="L53" s="13">
        <f ca="1">_xll.DBRW($B$1,$A53,$B53,$B$3,$B$5,L$8,$B$4,$B$2)</f>
        <v>0</v>
      </c>
    </row>
    <row r="54" spans="1:12" x14ac:dyDescent="0.25">
      <c r="A54" s="12">
        <f t="shared" si="0"/>
        <v>2022</v>
      </c>
      <c r="B54" s="12" t="s">
        <v>32</v>
      </c>
      <c r="C54" s="13">
        <f ca="1">_xll.DBRW($B$1,$A54,$B54,$B$3,$B$5,C$8,$B$4,$B$2)</f>
        <v>51836</v>
      </c>
      <c r="D54" s="13">
        <f ca="1">_xll.DBRW($B$1,$A54,$B54,$B$3,$B$5,D$8,$B$4,$B$2)</f>
        <v>35110</v>
      </c>
      <c r="E54" s="13">
        <f ca="1">_xll.DBRW($B$1,$A54,$B54,$B$3,$B$5,E$8,$B$4,$B$2)</f>
        <v>94</v>
      </c>
      <c r="F54" s="13">
        <f ca="1">_xll.DBRW($B$1,$A54,$B54,$B$3,$B$5,F$8,$B$4,$B$2)</f>
        <v>15582</v>
      </c>
      <c r="G54" s="13">
        <f ca="1">_xll.DBRW($B$1,$A54,$B54,$B$3,$B$5,G$8,$B$4,$B$2)</f>
        <v>90</v>
      </c>
      <c r="H54" s="13">
        <f ca="1">_xll.DBRW($B$1,$A54,$B54,$B$3,$B$5,H$8,$B$4,$B$2)</f>
        <v>706</v>
      </c>
      <c r="I54" s="13">
        <f ca="1">_xll.DBRW($B$1,$A54,$B54,$B$3,$B$5,I$8,$B$4,$B$2)</f>
        <v>121</v>
      </c>
      <c r="J54" s="13">
        <f ca="1">_xll.DBRW($B$1,$A54,$B54,$B$3,$B$5,J$8,$B$4,$B$2)</f>
        <v>70</v>
      </c>
      <c r="K54" s="13">
        <f ca="1">_xll.DBRW($B$1,$A54,$B54,$B$3,$B$5,K$8,$B$4,$B$2)</f>
        <v>63</v>
      </c>
      <c r="L54" s="13">
        <f ca="1">_xll.DBRW($B$1,$A54,$B54,$B$3,$B$5,L$8,$B$4,$B$2)</f>
        <v>0</v>
      </c>
    </row>
    <row r="55" spans="1:12" x14ac:dyDescent="0.25">
      <c r="A55" s="12">
        <f t="shared" si="0"/>
        <v>2022</v>
      </c>
      <c r="B55" s="12" t="s">
        <v>33</v>
      </c>
      <c r="C55" s="13">
        <f ca="1">_xll.DBRW($B$1,$A55,$B55,$B$3,$B$5,C$8,$B$4,$B$2)</f>
        <v>51854</v>
      </c>
      <c r="D55" s="13">
        <f ca="1">_xll.DBRW($B$1,$A55,$B55,$B$3,$B$5,D$8,$B$4,$B$2)</f>
        <v>35125</v>
      </c>
      <c r="E55" s="13">
        <f ca="1">_xll.DBRW($B$1,$A55,$B55,$B$3,$B$5,E$8,$B$4,$B$2)</f>
        <v>94</v>
      </c>
      <c r="F55" s="13">
        <f ca="1">_xll.DBRW($B$1,$A55,$B55,$B$3,$B$5,F$8,$B$4,$B$2)</f>
        <v>15585</v>
      </c>
      <c r="G55" s="13">
        <f ca="1">_xll.DBRW($B$1,$A55,$B55,$B$3,$B$5,G$8,$B$4,$B$2)</f>
        <v>90</v>
      </c>
      <c r="H55" s="13">
        <f ca="1">_xll.DBRW($B$1,$A55,$B55,$B$3,$B$5,H$8,$B$4,$B$2)</f>
        <v>706</v>
      </c>
      <c r="I55" s="13">
        <f ca="1">_xll.DBRW($B$1,$A55,$B55,$B$3,$B$5,I$8,$B$4,$B$2)</f>
        <v>121</v>
      </c>
      <c r="J55" s="13">
        <f ca="1">_xll.DBRW($B$1,$A55,$B55,$B$3,$B$5,J$8,$B$4,$B$2)</f>
        <v>70</v>
      </c>
      <c r="K55" s="13">
        <f ca="1">_xll.DBRW($B$1,$A55,$B55,$B$3,$B$5,K$8,$B$4,$B$2)</f>
        <v>63</v>
      </c>
      <c r="L55" s="13">
        <f ca="1">_xll.DBRW($B$1,$A55,$B55,$B$3,$B$5,L$8,$B$4,$B$2)</f>
        <v>0</v>
      </c>
    </row>
    <row r="56" spans="1:12" x14ac:dyDescent="0.25">
      <c r="A56" s="12">
        <f t="shared" si="0"/>
        <v>2022</v>
      </c>
      <c r="B56" s="12" t="s">
        <v>34</v>
      </c>
      <c r="C56" s="13">
        <f ca="1">_xll.DBRW($B$1,$A56,$B56,$B$3,$B$5,C$8,$B$4,$B$2)</f>
        <v>51890</v>
      </c>
      <c r="D56" s="13">
        <f ca="1">_xll.DBRW($B$1,$A56,$B56,$B$3,$B$5,D$8,$B$4,$B$2)</f>
        <v>35157</v>
      </c>
      <c r="E56" s="13">
        <f ca="1">_xll.DBRW($B$1,$A56,$B56,$B$3,$B$5,E$8,$B$4,$B$2)</f>
        <v>94</v>
      </c>
      <c r="F56" s="13">
        <f ca="1">_xll.DBRW($B$1,$A56,$B56,$B$3,$B$5,F$8,$B$4,$B$2)</f>
        <v>15589</v>
      </c>
      <c r="G56" s="13">
        <f ca="1">_xll.DBRW($B$1,$A56,$B56,$B$3,$B$5,G$8,$B$4,$B$2)</f>
        <v>90</v>
      </c>
      <c r="H56" s="13">
        <f ca="1">_xll.DBRW($B$1,$A56,$B56,$B$3,$B$5,H$8,$B$4,$B$2)</f>
        <v>706</v>
      </c>
      <c r="I56" s="13">
        <f ca="1">_xll.DBRW($B$1,$A56,$B56,$B$3,$B$5,I$8,$B$4,$B$2)</f>
        <v>121</v>
      </c>
      <c r="J56" s="13">
        <f ca="1">_xll.DBRW($B$1,$A56,$B56,$B$3,$B$5,J$8,$B$4,$B$2)</f>
        <v>70</v>
      </c>
      <c r="K56" s="13">
        <f ca="1">_xll.DBRW($B$1,$A56,$B56,$B$3,$B$5,K$8,$B$4,$B$2)</f>
        <v>63</v>
      </c>
      <c r="L56" s="13">
        <f ca="1">_xll.DBRW($B$1,$A56,$B56,$B$3,$B$5,L$8,$B$4,$B$2)</f>
        <v>0</v>
      </c>
    </row>
    <row r="57" spans="1:12" x14ac:dyDescent="0.25">
      <c r="A57" s="12">
        <f t="shared" si="0"/>
        <v>2023</v>
      </c>
      <c r="B57" s="12" t="s">
        <v>23</v>
      </c>
      <c r="C57" s="13">
        <f ca="1">_xll.DBRW($B$1,$A57,$B57,$B$3,$B$5,C$8,$B$4,$B$2)</f>
        <v>51954</v>
      </c>
      <c r="D57" s="13">
        <f ca="1">_xll.DBRW($B$1,$A57,$B57,$B$3,$B$5,D$8,$B$4,$B$2)</f>
        <v>35213</v>
      </c>
      <c r="E57" s="13">
        <f ca="1">_xll.DBRW($B$1,$A57,$B57,$B$3,$B$5,E$8,$B$4,$B$2)</f>
        <v>94</v>
      </c>
      <c r="F57" s="13">
        <f ca="1">_xll.DBRW($B$1,$A57,$B57,$B$3,$B$5,F$8,$B$4,$B$2)</f>
        <v>15597</v>
      </c>
      <c r="G57" s="13">
        <f ca="1">_xll.DBRW($B$1,$A57,$B57,$B$3,$B$5,G$8,$B$4,$B$2)</f>
        <v>90</v>
      </c>
      <c r="H57" s="13">
        <f ca="1">_xll.DBRW($B$1,$A57,$B57,$B$3,$B$5,H$8,$B$4,$B$2)</f>
        <v>706</v>
      </c>
      <c r="I57" s="13">
        <f ca="1">_xll.DBRW($B$1,$A57,$B57,$B$3,$B$5,I$8,$B$4,$B$2)</f>
        <v>121</v>
      </c>
      <c r="J57" s="13">
        <f ca="1">_xll.DBRW($B$1,$A57,$B57,$B$3,$B$5,J$8,$B$4,$B$2)</f>
        <v>70</v>
      </c>
      <c r="K57" s="13">
        <f ca="1">_xll.DBRW($B$1,$A57,$B57,$B$3,$B$5,K$8,$B$4,$B$2)</f>
        <v>63</v>
      </c>
      <c r="L57" s="13">
        <f ca="1">_xll.DBRW($B$1,$A57,$B57,$B$3,$B$5,L$8,$B$4,$B$2)</f>
        <v>0</v>
      </c>
    </row>
    <row r="58" spans="1:12" x14ac:dyDescent="0.25">
      <c r="A58" s="12">
        <f t="shared" si="0"/>
        <v>2023</v>
      </c>
      <c r="B58" s="12" t="s">
        <v>24</v>
      </c>
      <c r="C58" s="13">
        <f ca="1">_xll.DBRW($B$1,$A58,$B58,$B$3,$B$5,C$8,$B$4,$B$2)</f>
        <v>52016</v>
      </c>
      <c r="D58" s="13">
        <f ca="1">_xll.DBRW($B$1,$A58,$B58,$B$3,$B$5,D$8,$B$4,$B$2)</f>
        <v>35267</v>
      </c>
      <c r="E58" s="13">
        <f ca="1">_xll.DBRW($B$1,$A58,$B58,$B$3,$B$5,E$8,$B$4,$B$2)</f>
        <v>94</v>
      </c>
      <c r="F58" s="13">
        <f ca="1">_xll.DBRW($B$1,$A58,$B58,$B$3,$B$5,F$8,$B$4,$B$2)</f>
        <v>15605</v>
      </c>
      <c r="G58" s="13">
        <f ca="1">_xll.DBRW($B$1,$A58,$B58,$B$3,$B$5,G$8,$B$4,$B$2)</f>
        <v>90</v>
      </c>
      <c r="H58" s="13">
        <f ca="1">_xll.DBRW($B$1,$A58,$B58,$B$3,$B$5,H$8,$B$4,$B$2)</f>
        <v>706</v>
      </c>
      <c r="I58" s="13">
        <f ca="1">_xll.DBRW($B$1,$A58,$B58,$B$3,$B$5,I$8,$B$4,$B$2)</f>
        <v>121</v>
      </c>
      <c r="J58" s="13">
        <f ca="1">_xll.DBRW($B$1,$A58,$B58,$B$3,$B$5,J$8,$B$4,$B$2)</f>
        <v>70</v>
      </c>
      <c r="K58" s="13">
        <f ca="1">_xll.DBRW($B$1,$A58,$B58,$B$3,$B$5,K$8,$B$4,$B$2)</f>
        <v>63</v>
      </c>
      <c r="L58" s="13">
        <f ca="1">_xll.DBRW($B$1,$A58,$B58,$B$3,$B$5,L$8,$B$4,$B$2)</f>
        <v>0</v>
      </c>
    </row>
    <row r="59" spans="1:12" x14ac:dyDescent="0.25">
      <c r="A59" s="12">
        <f t="shared" si="0"/>
        <v>2023</v>
      </c>
      <c r="B59" s="12" t="s">
        <v>25</v>
      </c>
      <c r="C59" s="13">
        <f ca="1">_xll.DBRW($B$1,$A59,$B59,$B$3,$B$5,C$8,$B$4,$B$2)</f>
        <v>52074</v>
      </c>
      <c r="D59" s="13">
        <f ca="1">_xll.DBRW($B$1,$A59,$B59,$B$3,$B$5,D$8,$B$4,$B$2)</f>
        <v>35317</v>
      </c>
      <c r="E59" s="13">
        <f ca="1">_xll.DBRW($B$1,$A59,$B59,$B$3,$B$5,E$8,$B$4,$B$2)</f>
        <v>94</v>
      </c>
      <c r="F59" s="13">
        <f ca="1">_xll.DBRW($B$1,$A59,$B59,$B$3,$B$5,F$8,$B$4,$B$2)</f>
        <v>15613</v>
      </c>
      <c r="G59" s="13">
        <f ca="1">_xll.DBRW($B$1,$A59,$B59,$B$3,$B$5,G$8,$B$4,$B$2)</f>
        <v>90</v>
      </c>
      <c r="H59" s="13">
        <f ca="1">_xll.DBRW($B$1,$A59,$B59,$B$3,$B$5,H$8,$B$4,$B$2)</f>
        <v>706</v>
      </c>
      <c r="I59" s="13">
        <f ca="1">_xll.DBRW($B$1,$A59,$B59,$B$3,$B$5,I$8,$B$4,$B$2)</f>
        <v>121</v>
      </c>
      <c r="J59" s="13">
        <f ca="1">_xll.DBRW($B$1,$A59,$B59,$B$3,$B$5,J$8,$B$4,$B$2)</f>
        <v>70</v>
      </c>
      <c r="K59" s="13">
        <f ca="1">_xll.DBRW($B$1,$A59,$B59,$B$3,$B$5,K$8,$B$4,$B$2)</f>
        <v>63</v>
      </c>
      <c r="L59" s="13">
        <f ca="1">_xll.DBRW($B$1,$A59,$B59,$B$3,$B$5,L$8,$B$4,$B$2)</f>
        <v>0</v>
      </c>
    </row>
    <row r="60" spans="1:12" x14ac:dyDescent="0.25">
      <c r="A60" s="12">
        <f t="shared" si="0"/>
        <v>2023</v>
      </c>
      <c r="B60" s="12" t="s">
        <v>26</v>
      </c>
      <c r="C60" s="13">
        <f ca="1">_xll.DBRW($B$1,$A60,$B60,$B$3,$B$5,C$8,$B$4,$B$2)</f>
        <v>52121</v>
      </c>
      <c r="D60" s="13">
        <f ca="1">_xll.DBRW($B$1,$A60,$B60,$B$3,$B$5,D$8,$B$4,$B$2)</f>
        <v>35357</v>
      </c>
      <c r="E60" s="13">
        <f ca="1">_xll.DBRW($B$1,$A60,$B60,$B$3,$B$5,E$8,$B$4,$B$2)</f>
        <v>94</v>
      </c>
      <c r="F60" s="13">
        <f ca="1">_xll.DBRW($B$1,$A60,$B60,$B$3,$B$5,F$8,$B$4,$B$2)</f>
        <v>15620</v>
      </c>
      <c r="G60" s="13">
        <f ca="1">_xll.DBRW($B$1,$A60,$B60,$B$3,$B$5,G$8,$B$4,$B$2)</f>
        <v>90</v>
      </c>
      <c r="H60" s="13">
        <f ca="1">_xll.DBRW($B$1,$A60,$B60,$B$3,$B$5,H$8,$B$4,$B$2)</f>
        <v>706</v>
      </c>
      <c r="I60" s="13">
        <f ca="1">_xll.DBRW($B$1,$A60,$B60,$B$3,$B$5,I$8,$B$4,$B$2)</f>
        <v>121</v>
      </c>
      <c r="J60" s="13">
        <f ca="1">_xll.DBRW($B$1,$A60,$B60,$B$3,$B$5,J$8,$B$4,$B$2)</f>
        <v>70</v>
      </c>
      <c r="K60" s="13">
        <f ca="1">_xll.DBRW($B$1,$A60,$B60,$B$3,$B$5,K$8,$B$4,$B$2)</f>
        <v>63</v>
      </c>
      <c r="L60" s="13">
        <f ca="1">_xll.DBRW($B$1,$A60,$B60,$B$3,$B$5,L$8,$B$4,$B$2)</f>
        <v>0</v>
      </c>
    </row>
    <row r="61" spans="1:12" x14ac:dyDescent="0.25">
      <c r="A61" s="12">
        <f t="shared" si="0"/>
        <v>2023</v>
      </c>
      <c r="B61" s="12" t="s">
        <v>27</v>
      </c>
      <c r="C61" s="13">
        <f ca="1">_xll.DBRW($B$1,$A61,$B61,$B$3,$B$5,C$8,$B$4,$B$2)</f>
        <v>52173</v>
      </c>
      <c r="D61" s="13">
        <f ca="1">_xll.DBRW($B$1,$A61,$B61,$B$3,$B$5,D$8,$B$4,$B$2)</f>
        <v>35404</v>
      </c>
      <c r="E61" s="13">
        <f ca="1">_xll.DBRW($B$1,$A61,$B61,$B$3,$B$5,E$8,$B$4,$B$2)</f>
        <v>92</v>
      </c>
      <c r="F61" s="13">
        <f ca="1">_xll.DBRW($B$1,$A61,$B61,$B$3,$B$5,F$8,$B$4,$B$2)</f>
        <v>15627</v>
      </c>
      <c r="G61" s="13">
        <f ca="1">_xll.DBRW($B$1,$A61,$B61,$B$3,$B$5,G$8,$B$4,$B$2)</f>
        <v>90</v>
      </c>
      <c r="H61" s="13">
        <f ca="1">_xll.DBRW($B$1,$A61,$B61,$B$3,$B$5,H$8,$B$4,$B$2)</f>
        <v>706</v>
      </c>
      <c r="I61" s="13">
        <f ca="1">_xll.DBRW($B$1,$A61,$B61,$B$3,$B$5,I$8,$B$4,$B$2)</f>
        <v>121</v>
      </c>
      <c r="J61" s="13">
        <f ca="1">_xll.DBRW($B$1,$A61,$B61,$B$3,$B$5,J$8,$B$4,$B$2)</f>
        <v>70</v>
      </c>
      <c r="K61" s="13">
        <f ca="1">_xll.DBRW($B$1,$A61,$B61,$B$3,$B$5,K$8,$B$4,$B$2)</f>
        <v>63</v>
      </c>
      <c r="L61" s="13">
        <f ca="1">_xll.DBRW($B$1,$A61,$B61,$B$3,$B$5,L$8,$B$4,$B$2)</f>
        <v>0</v>
      </c>
    </row>
    <row r="62" spans="1:12" x14ac:dyDescent="0.25">
      <c r="A62" s="12">
        <f t="shared" si="0"/>
        <v>2023</v>
      </c>
      <c r="B62" s="12" t="s">
        <v>28</v>
      </c>
      <c r="C62" s="13">
        <f ca="1">_xll.DBRW($B$1,$A62,$B62,$B$3,$B$5,C$8,$B$4,$B$2)</f>
        <v>52244</v>
      </c>
      <c r="D62" s="13">
        <f ca="1">_xll.DBRW($B$1,$A62,$B62,$B$3,$B$5,D$8,$B$4,$B$2)</f>
        <v>35465</v>
      </c>
      <c r="E62" s="13">
        <f ca="1">_xll.DBRW($B$1,$A62,$B62,$B$3,$B$5,E$8,$B$4,$B$2)</f>
        <v>92</v>
      </c>
      <c r="F62" s="13">
        <f ca="1">_xll.DBRW($B$1,$A62,$B62,$B$3,$B$5,F$8,$B$4,$B$2)</f>
        <v>15637</v>
      </c>
      <c r="G62" s="13">
        <f ca="1">_xll.DBRW($B$1,$A62,$B62,$B$3,$B$5,G$8,$B$4,$B$2)</f>
        <v>90</v>
      </c>
      <c r="H62" s="13">
        <f ca="1">_xll.DBRW($B$1,$A62,$B62,$B$3,$B$5,H$8,$B$4,$B$2)</f>
        <v>706</v>
      </c>
      <c r="I62" s="13">
        <f ca="1">_xll.DBRW($B$1,$A62,$B62,$B$3,$B$5,I$8,$B$4,$B$2)</f>
        <v>121</v>
      </c>
      <c r="J62" s="13">
        <f ca="1">_xll.DBRW($B$1,$A62,$B62,$B$3,$B$5,J$8,$B$4,$B$2)</f>
        <v>70</v>
      </c>
      <c r="K62" s="13">
        <f ca="1">_xll.DBRW($B$1,$A62,$B62,$B$3,$B$5,K$8,$B$4,$B$2)</f>
        <v>63</v>
      </c>
      <c r="L62" s="13">
        <f ca="1">_xll.DBRW($B$1,$A62,$B62,$B$3,$B$5,L$8,$B$4,$B$2)</f>
        <v>0</v>
      </c>
    </row>
    <row r="63" spans="1:12" x14ac:dyDescent="0.25">
      <c r="A63" s="12">
        <f t="shared" si="0"/>
        <v>2023</v>
      </c>
      <c r="B63" s="12" t="s">
        <v>29</v>
      </c>
      <c r="C63" s="13">
        <f ca="1">_xll.DBRW($B$1,$A63,$B63,$B$3,$B$5,C$8,$B$4,$B$2)</f>
        <v>52292</v>
      </c>
      <c r="D63" s="13">
        <f ca="1">_xll.DBRW($B$1,$A63,$B63,$B$3,$B$5,D$8,$B$4,$B$2)</f>
        <v>35506</v>
      </c>
      <c r="E63" s="13">
        <f ca="1">_xll.DBRW($B$1,$A63,$B63,$B$3,$B$5,E$8,$B$4,$B$2)</f>
        <v>92</v>
      </c>
      <c r="F63" s="13">
        <f ca="1">_xll.DBRW($B$1,$A63,$B63,$B$3,$B$5,F$8,$B$4,$B$2)</f>
        <v>15644</v>
      </c>
      <c r="G63" s="13">
        <f ca="1">_xll.DBRW($B$1,$A63,$B63,$B$3,$B$5,G$8,$B$4,$B$2)</f>
        <v>90</v>
      </c>
      <c r="H63" s="13">
        <f ca="1">_xll.DBRW($B$1,$A63,$B63,$B$3,$B$5,H$8,$B$4,$B$2)</f>
        <v>706</v>
      </c>
      <c r="I63" s="13">
        <f ca="1">_xll.DBRW($B$1,$A63,$B63,$B$3,$B$5,I$8,$B$4,$B$2)</f>
        <v>121</v>
      </c>
      <c r="J63" s="13">
        <f ca="1">_xll.DBRW($B$1,$A63,$B63,$B$3,$B$5,J$8,$B$4,$B$2)</f>
        <v>70</v>
      </c>
      <c r="K63" s="13">
        <f ca="1">_xll.DBRW($B$1,$A63,$B63,$B$3,$B$5,K$8,$B$4,$B$2)</f>
        <v>63</v>
      </c>
      <c r="L63" s="13">
        <f ca="1">_xll.DBRW($B$1,$A63,$B63,$B$3,$B$5,L$8,$B$4,$B$2)</f>
        <v>0</v>
      </c>
    </row>
    <row r="64" spans="1:12" x14ac:dyDescent="0.25">
      <c r="A64" s="12">
        <f t="shared" si="0"/>
        <v>2023</v>
      </c>
      <c r="B64" s="12" t="s">
        <v>30</v>
      </c>
      <c r="C64" s="13">
        <f ca="1">_xll.DBRW($B$1,$A64,$B64,$B$3,$B$5,C$8,$B$4,$B$2)</f>
        <v>52321</v>
      </c>
      <c r="D64" s="13">
        <f ca="1">_xll.DBRW($B$1,$A64,$B64,$B$3,$B$5,D$8,$B$4,$B$2)</f>
        <v>35531</v>
      </c>
      <c r="E64" s="13">
        <f ca="1">_xll.DBRW($B$1,$A64,$B64,$B$3,$B$5,E$8,$B$4,$B$2)</f>
        <v>92</v>
      </c>
      <c r="F64" s="13">
        <f ca="1">_xll.DBRW($B$1,$A64,$B64,$B$3,$B$5,F$8,$B$4,$B$2)</f>
        <v>15648</v>
      </c>
      <c r="G64" s="13">
        <f ca="1">_xll.DBRW($B$1,$A64,$B64,$B$3,$B$5,G$8,$B$4,$B$2)</f>
        <v>90</v>
      </c>
      <c r="H64" s="13">
        <f ca="1">_xll.DBRW($B$1,$A64,$B64,$B$3,$B$5,H$8,$B$4,$B$2)</f>
        <v>706</v>
      </c>
      <c r="I64" s="13">
        <f ca="1">_xll.DBRW($B$1,$A64,$B64,$B$3,$B$5,I$8,$B$4,$B$2)</f>
        <v>121</v>
      </c>
      <c r="J64" s="13">
        <f ca="1">_xll.DBRW($B$1,$A64,$B64,$B$3,$B$5,J$8,$B$4,$B$2)</f>
        <v>70</v>
      </c>
      <c r="K64" s="13">
        <f ca="1">_xll.DBRW($B$1,$A64,$B64,$B$3,$B$5,K$8,$B$4,$B$2)</f>
        <v>63</v>
      </c>
      <c r="L64" s="13">
        <f ca="1">_xll.DBRW($B$1,$A64,$B64,$B$3,$B$5,L$8,$B$4,$B$2)</f>
        <v>0</v>
      </c>
    </row>
    <row r="65" spans="1:12" x14ac:dyDescent="0.25">
      <c r="A65" s="12">
        <f t="shared" si="0"/>
        <v>2023</v>
      </c>
      <c r="B65" s="12" t="s">
        <v>31</v>
      </c>
      <c r="C65" s="13">
        <f ca="1">_xll.DBRW($B$1,$A65,$B65,$B$3,$B$5,C$8,$B$4,$B$2)</f>
        <v>52321</v>
      </c>
      <c r="D65" s="13">
        <f ca="1">_xll.DBRW($B$1,$A65,$B65,$B$3,$B$5,D$8,$B$4,$B$2)</f>
        <v>35532</v>
      </c>
      <c r="E65" s="13">
        <f ca="1">_xll.DBRW($B$1,$A65,$B65,$B$3,$B$5,E$8,$B$4,$B$2)</f>
        <v>91</v>
      </c>
      <c r="F65" s="13">
        <f ca="1">_xll.DBRW($B$1,$A65,$B65,$B$3,$B$5,F$8,$B$4,$B$2)</f>
        <v>15648</v>
      </c>
      <c r="G65" s="13">
        <f ca="1">_xll.DBRW($B$1,$A65,$B65,$B$3,$B$5,G$8,$B$4,$B$2)</f>
        <v>90</v>
      </c>
      <c r="H65" s="13">
        <f ca="1">_xll.DBRW($B$1,$A65,$B65,$B$3,$B$5,H$8,$B$4,$B$2)</f>
        <v>706</v>
      </c>
      <c r="I65" s="13">
        <f ca="1">_xll.DBRW($B$1,$A65,$B65,$B$3,$B$5,I$8,$B$4,$B$2)</f>
        <v>121</v>
      </c>
      <c r="J65" s="13">
        <f ca="1">_xll.DBRW($B$1,$A65,$B65,$B$3,$B$5,J$8,$B$4,$B$2)</f>
        <v>70</v>
      </c>
      <c r="K65" s="13">
        <f ca="1">_xll.DBRW($B$1,$A65,$B65,$B$3,$B$5,K$8,$B$4,$B$2)</f>
        <v>63</v>
      </c>
      <c r="L65" s="13">
        <f ca="1">_xll.DBRW($B$1,$A65,$B65,$B$3,$B$5,L$8,$B$4,$B$2)</f>
        <v>0</v>
      </c>
    </row>
    <row r="66" spans="1:12" x14ac:dyDescent="0.25">
      <c r="A66" s="12">
        <f t="shared" si="0"/>
        <v>2023</v>
      </c>
      <c r="B66" s="12" t="s">
        <v>32</v>
      </c>
      <c r="C66" s="13">
        <f ca="1">_xll.DBRW($B$1,$A66,$B66,$B$3,$B$5,C$8,$B$4,$B$2)</f>
        <v>52321</v>
      </c>
      <c r="D66" s="13">
        <f ca="1">_xll.DBRW($B$1,$A66,$B66,$B$3,$B$5,D$8,$B$4,$B$2)</f>
        <v>35532</v>
      </c>
      <c r="E66" s="13">
        <f ca="1">_xll.DBRW($B$1,$A66,$B66,$B$3,$B$5,E$8,$B$4,$B$2)</f>
        <v>91</v>
      </c>
      <c r="F66" s="13">
        <f ca="1">_xll.DBRW($B$1,$A66,$B66,$B$3,$B$5,F$8,$B$4,$B$2)</f>
        <v>15648</v>
      </c>
      <c r="G66" s="13">
        <f ca="1">_xll.DBRW($B$1,$A66,$B66,$B$3,$B$5,G$8,$B$4,$B$2)</f>
        <v>90</v>
      </c>
      <c r="H66" s="13">
        <f ca="1">_xll.DBRW($B$1,$A66,$B66,$B$3,$B$5,H$8,$B$4,$B$2)</f>
        <v>706</v>
      </c>
      <c r="I66" s="13">
        <f ca="1">_xll.DBRW($B$1,$A66,$B66,$B$3,$B$5,I$8,$B$4,$B$2)</f>
        <v>121</v>
      </c>
      <c r="J66" s="13">
        <f ca="1">_xll.DBRW($B$1,$A66,$B66,$B$3,$B$5,J$8,$B$4,$B$2)</f>
        <v>70</v>
      </c>
      <c r="K66" s="13">
        <f ca="1">_xll.DBRW($B$1,$A66,$B66,$B$3,$B$5,K$8,$B$4,$B$2)</f>
        <v>63</v>
      </c>
      <c r="L66" s="13">
        <f ca="1">_xll.DBRW($B$1,$A66,$B66,$B$3,$B$5,L$8,$B$4,$B$2)</f>
        <v>0</v>
      </c>
    </row>
    <row r="67" spans="1:12" x14ac:dyDescent="0.25">
      <c r="A67" s="12">
        <f t="shared" si="0"/>
        <v>2023</v>
      </c>
      <c r="B67" s="12" t="s">
        <v>33</v>
      </c>
      <c r="C67" s="13">
        <f ca="1">_xll.DBRW($B$1,$A67,$B67,$B$3,$B$5,C$8,$B$4,$B$2)</f>
        <v>52336</v>
      </c>
      <c r="D67" s="13">
        <f ca="1">_xll.DBRW($B$1,$A67,$B67,$B$3,$B$5,D$8,$B$4,$B$2)</f>
        <v>35544</v>
      </c>
      <c r="E67" s="13">
        <f ca="1">_xll.DBRW($B$1,$A67,$B67,$B$3,$B$5,E$8,$B$4,$B$2)</f>
        <v>91</v>
      </c>
      <c r="F67" s="13">
        <f ca="1">_xll.DBRW($B$1,$A67,$B67,$B$3,$B$5,F$8,$B$4,$B$2)</f>
        <v>15651</v>
      </c>
      <c r="G67" s="13">
        <f ca="1">_xll.DBRW($B$1,$A67,$B67,$B$3,$B$5,G$8,$B$4,$B$2)</f>
        <v>90</v>
      </c>
      <c r="H67" s="13">
        <f ca="1">_xll.DBRW($B$1,$A67,$B67,$B$3,$B$5,H$8,$B$4,$B$2)</f>
        <v>706</v>
      </c>
      <c r="I67" s="13">
        <f ca="1">_xll.DBRW($B$1,$A67,$B67,$B$3,$B$5,I$8,$B$4,$B$2)</f>
        <v>121</v>
      </c>
      <c r="J67" s="13">
        <f ca="1">_xll.DBRW($B$1,$A67,$B67,$B$3,$B$5,J$8,$B$4,$B$2)</f>
        <v>70</v>
      </c>
      <c r="K67" s="13">
        <f ca="1">_xll.DBRW($B$1,$A67,$B67,$B$3,$B$5,K$8,$B$4,$B$2)</f>
        <v>63</v>
      </c>
      <c r="L67" s="13">
        <f ca="1">_xll.DBRW($B$1,$A67,$B67,$B$3,$B$5,L$8,$B$4,$B$2)</f>
        <v>0</v>
      </c>
    </row>
    <row r="68" spans="1:12" x14ac:dyDescent="0.25">
      <c r="A68" s="12">
        <f t="shared" si="0"/>
        <v>2023</v>
      </c>
      <c r="B68" s="12" t="s">
        <v>34</v>
      </c>
      <c r="C68" s="13">
        <f ca="1">_xll.DBRW($B$1,$A68,$B68,$B$3,$B$5,C$8,$B$4,$B$2)</f>
        <v>52365</v>
      </c>
      <c r="D68" s="13">
        <f ca="1">_xll.DBRW($B$1,$A68,$B68,$B$3,$B$5,D$8,$B$4,$B$2)</f>
        <v>35569</v>
      </c>
      <c r="E68" s="13">
        <f ca="1">_xll.DBRW($B$1,$A68,$B68,$B$3,$B$5,E$8,$B$4,$B$2)</f>
        <v>91</v>
      </c>
      <c r="F68" s="13">
        <f ca="1">_xll.DBRW($B$1,$A68,$B68,$B$3,$B$5,F$8,$B$4,$B$2)</f>
        <v>15655</v>
      </c>
      <c r="G68" s="13">
        <f ca="1">_xll.DBRW($B$1,$A68,$B68,$B$3,$B$5,G$8,$B$4,$B$2)</f>
        <v>90</v>
      </c>
      <c r="H68" s="13">
        <f ca="1">_xll.DBRW($B$1,$A68,$B68,$B$3,$B$5,H$8,$B$4,$B$2)</f>
        <v>706</v>
      </c>
      <c r="I68" s="13">
        <f ca="1">_xll.DBRW($B$1,$A68,$B68,$B$3,$B$5,I$8,$B$4,$B$2)</f>
        <v>121</v>
      </c>
      <c r="J68" s="13">
        <f ca="1">_xll.DBRW($B$1,$A68,$B68,$B$3,$B$5,J$8,$B$4,$B$2)</f>
        <v>70</v>
      </c>
      <c r="K68" s="13">
        <f ca="1">_xll.DBRW($B$1,$A68,$B68,$B$3,$B$5,K$8,$B$4,$B$2)</f>
        <v>63</v>
      </c>
      <c r="L68" s="13">
        <f ca="1">_xll.DBRW($B$1,$A68,$B68,$B$3,$B$5,L$8,$B$4,$B$2)</f>
        <v>0</v>
      </c>
    </row>
    <row r="69" spans="1:12" x14ac:dyDescent="0.25">
      <c r="A69" s="12">
        <f t="shared" si="0"/>
        <v>2024</v>
      </c>
      <c r="B69" s="12" t="s">
        <v>23</v>
      </c>
      <c r="C69" s="13">
        <f ca="1">_xll.DBRW($B$1,$A69,$B69,$B$3,$B$5,C$8,$B$4,$B$2)</f>
        <v>52418</v>
      </c>
      <c r="D69" s="13">
        <f ca="1">_xll.DBRW($B$1,$A69,$B69,$B$3,$B$5,D$8,$B$4,$B$2)</f>
        <v>35616</v>
      </c>
      <c r="E69" s="13">
        <f ca="1">_xll.DBRW($B$1,$A69,$B69,$B$3,$B$5,E$8,$B$4,$B$2)</f>
        <v>90</v>
      </c>
      <c r="F69" s="13">
        <f ca="1">_xll.DBRW($B$1,$A69,$B69,$B$3,$B$5,F$8,$B$4,$B$2)</f>
        <v>15662</v>
      </c>
      <c r="G69" s="13">
        <f ca="1">_xll.DBRW($B$1,$A69,$B69,$B$3,$B$5,G$8,$B$4,$B$2)</f>
        <v>90</v>
      </c>
      <c r="H69" s="13">
        <f ca="1">_xll.DBRW($B$1,$A69,$B69,$B$3,$B$5,H$8,$B$4,$B$2)</f>
        <v>706</v>
      </c>
      <c r="I69" s="13">
        <f ca="1">_xll.DBRW($B$1,$A69,$B69,$B$3,$B$5,I$8,$B$4,$B$2)</f>
        <v>121</v>
      </c>
      <c r="J69" s="13">
        <f ca="1">_xll.DBRW($B$1,$A69,$B69,$B$3,$B$5,J$8,$B$4,$B$2)</f>
        <v>70</v>
      </c>
      <c r="K69" s="13">
        <f ca="1">_xll.DBRW($B$1,$A69,$B69,$B$3,$B$5,K$8,$B$4,$B$2)</f>
        <v>63</v>
      </c>
      <c r="L69" s="13">
        <f ca="1">_xll.DBRW($B$1,$A69,$B69,$B$3,$B$5,L$8,$B$4,$B$2)</f>
        <v>0</v>
      </c>
    </row>
    <row r="70" spans="1:12" x14ac:dyDescent="0.25">
      <c r="A70" s="12">
        <f t="shared" si="0"/>
        <v>2024</v>
      </c>
      <c r="B70" s="12" t="s">
        <v>24</v>
      </c>
      <c r="C70" s="13">
        <f ca="1">_xll.DBRW($B$1,$A70,$B70,$B$3,$B$5,C$8,$B$4,$B$2)</f>
        <v>52468</v>
      </c>
      <c r="D70" s="13">
        <f ca="1">_xll.DBRW($B$1,$A70,$B70,$B$3,$B$5,D$8,$B$4,$B$2)</f>
        <v>35659</v>
      </c>
      <c r="E70" s="13">
        <f ca="1">_xll.DBRW($B$1,$A70,$B70,$B$3,$B$5,E$8,$B$4,$B$2)</f>
        <v>90</v>
      </c>
      <c r="F70" s="13">
        <f ca="1">_xll.DBRW($B$1,$A70,$B70,$B$3,$B$5,F$8,$B$4,$B$2)</f>
        <v>15669</v>
      </c>
      <c r="G70" s="13">
        <f ca="1">_xll.DBRW($B$1,$A70,$B70,$B$3,$B$5,G$8,$B$4,$B$2)</f>
        <v>90</v>
      </c>
      <c r="H70" s="13">
        <f ca="1">_xll.DBRW($B$1,$A70,$B70,$B$3,$B$5,H$8,$B$4,$B$2)</f>
        <v>706</v>
      </c>
      <c r="I70" s="13">
        <f ca="1">_xll.DBRW($B$1,$A70,$B70,$B$3,$B$5,I$8,$B$4,$B$2)</f>
        <v>121</v>
      </c>
      <c r="J70" s="13">
        <f ca="1">_xll.DBRW($B$1,$A70,$B70,$B$3,$B$5,J$8,$B$4,$B$2)</f>
        <v>70</v>
      </c>
      <c r="K70" s="13">
        <f ca="1">_xll.DBRW($B$1,$A70,$B70,$B$3,$B$5,K$8,$B$4,$B$2)</f>
        <v>63</v>
      </c>
      <c r="L70" s="13">
        <f ca="1">_xll.DBRW($B$1,$A70,$B70,$B$3,$B$5,L$8,$B$4,$B$2)</f>
        <v>0</v>
      </c>
    </row>
    <row r="71" spans="1:12" x14ac:dyDescent="0.25">
      <c r="A71" s="12">
        <f t="shared" si="0"/>
        <v>2024</v>
      </c>
      <c r="B71" s="12" t="s">
        <v>25</v>
      </c>
      <c r="C71" s="13">
        <f ca="1">_xll.DBRW($B$1,$A71,$B71,$B$3,$B$5,C$8,$B$4,$B$2)</f>
        <v>52515</v>
      </c>
      <c r="D71" s="13">
        <f ca="1">_xll.DBRW($B$1,$A71,$B71,$B$3,$B$5,D$8,$B$4,$B$2)</f>
        <v>35699</v>
      </c>
      <c r="E71" s="13">
        <f ca="1">_xll.DBRW($B$1,$A71,$B71,$B$3,$B$5,E$8,$B$4,$B$2)</f>
        <v>90</v>
      </c>
      <c r="F71" s="13">
        <f ca="1">_xll.DBRW($B$1,$A71,$B71,$B$3,$B$5,F$8,$B$4,$B$2)</f>
        <v>15676</v>
      </c>
      <c r="G71" s="13">
        <f ca="1">_xll.DBRW($B$1,$A71,$B71,$B$3,$B$5,G$8,$B$4,$B$2)</f>
        <v>90</v>
      </c>
      <c r="H71" s="13">
        <f ca="1">_xll.DBRW($B$1,$A71,$B71,$B$3,$B$5,H$8,$B$4,$B$2)</f>
        <v>706</v>
      </c>
      <c r="I71" s="13">
        <f ca="1">_xll.DBRW($B$1,$A71,$B71,$B$3,$B$5,I$8,$B$4,$B$2)</f>
        <v>121</v>
      </c>
      <c r="J71" s="13">
        <f ca="1">_xll.DBRW($B$1,$A71,$B71,$B$3,$B$5,J$8,$B$4,$B$2)</f>
        <v>70</v>
      </c>
      <c r="K71" s="13">
        <f ca="1">_xll.DBRW($B$1,$A71,$B71,$B$3,$B$5,K$8,$B$4,$B$2)</f>
        <v>63</v>
      </c>
      <c r="L71" s="13">
        <f ca="1">_xll.DBRW($B$1,$A71,$B71,$B$3,$B$5,L$8,$B$4,$B$2)</f>
        <v>0</v>
      </c>
    </row>
    <row r="72" spans="1:12" x14ac:dyDescent="0.25">
      <c r="A72" s="12">
        <f t="shared" si="0"/>
        <v>2024</v>
      </c>
      <c r="B72" s="12" t="s">
        <v>26</v>
      </c>
      <c r="C72" s="13">
        <f ca="1">_xll.DBRW($B$1,$A72,$B72,$B$3,$B$5,C$8,$B$4,$B$2)</f>
        <v>52554</v>
      </c>
      <c r="D72" s="13">
        <f ca="1">_xll.DBRW($B$1,$A72,$B72,$B$3,$B$5,D$8,$B$4,$B$2)</f>
        <v>35734</v>
      </c>
      <c r="E72" s="13">
        <f ca="1">_xll.DBRW($B$1,$A72,$B72,$B$3,$B$5,E$8,$B$4,$B$2)</f>
        <v>90</v>
      </c>
      <c r="F72" s="13">
        <f ca="1">_xll.DBRW($B$1,$A72,$B72,$B$3,$B$5,F$8,$B$4,$B$2)</f>
        <v>15680</v>
      </c>
      <c r="G72" s="13">
        <f ca="1">_xll.DBRW($B$1,$A72,$B72,$B$3,$B$5,G$8,$B$4,$B$2)</f>
        <v>90</v>
      </c>
      <c r="H72" s="13">
        <f ca="1">_xll.DBRW($B$1,$A72,$B72,$B$3,$B$5,H$8,$B$4,$B$2)</f>
        <v>706</v>
      </c>
      <c r="I72" s="13">
        <f ca="1">_xll.DBRW($B$1,$A72,$B72,$B$3,$B$5,I$8,$B$4,$B$2)</f>
        <v>121</v>
      </c>
      <c r="J72" s="13">
        <f ca="1">_xll.DBRW($B$1,$A72,$B72,$B$3,$B$5,J$8,$B$4,$B$2)</f>
        <v>70</v>
      </c>
      <c r="K72" s="13">
        <f ca="1">_xll.DBRW($B$1,$A72,$B72,$B$3,$B$5,K$8,$B$4,$B$2)</f>
        <v>63</v>
      </c>
      <c r="L72" s="13">
        <f ca="1">_xll.DBRW($B$1,$A72,$B72,$B$3,$B$5,L$8,$B$4,$B$2)</f>
        <v>0</v>
      </c>
    </row>
    <row r="73" spans="1:12" x14ac:dyDescent="0.25">
      <c r="A73" s="12">
        <f t="shared" si="0"/>
        <v>2024</v>
      </c>
      <c r="B73" s="12" t="s">
        <v>27</v>
      </c>
      <c r="C73" s="13">
        <f ca="1">_xll.DBRW($B$1,$A73,$B73,$B$3,$B$5,C$8,$B$4,$B$2)</f>
        <v>52597</v>
      </c>
      <c r="D73" s="13">
        <f ca="1">_xll.DBRW($B$1,$A73,$B73,$B$3,$B$5,D$8,$B$4,$B$2)</f>
        <v>35770</v>
      </c>
      <c r="E73" s="13">
        <f ca="1">_xll.DBRW($B$1,$A73,$B73,$B$3,$B$5,E$8,$B$4,$B$2)</f>
        <v>90</v>
      </c>
      <c r="F73" s="13">
        <f ca="1">_xll.DBRW($B$1,$A73,$B73,$B$3,$B$5,F$8,$B$4,$B$2)</f>
        <v>15687</v>
      </c>
      <c r="G73" s="13">
        <f ca="1">_xll.DBRW($B$1,$A73,$B73,$B$3,$B$5,G$8,$B$4,$B$2)</f>
        <v>90</v>
      </c>
      <c r="H73" s="13">
        <f ca="1">_xll.DBRW($B$1,$A73,$B73,$B$3,$B$5,H$8,$B$4,$B$2)</f>
        <v>706</v>
      </c>
      <c r="I73" s="13">
        <f ca="1">_xll.DBRW($B$1,$A73,$B73,$B$3,$B$5,I$8,$B$4,$B$2)</f>
        <v>121</v>
      </c>
      <c r="J73" s="13">
        <f ca="1">_xll.DBRW($B$1,$A73,$B73,$B$3,$B$5,J$8,$B$4,$B$2)</f>
        <v>70</v>
      </c>
      <c r="K73" s="13">
        <f ca="1">_xll.DBRW($B$1,$A73,$B73,$B$3,$B$5,K$8,$B$4,$B$2)</f>
        <v>63</v>
      </c>
      <c r="L73" s="13">
        <f ca="1">_xll.DBRW($B$1,$A73,$B73,$B$3,$B$5,L$8,$B$4,$B$2)</f>
        <v>0</v>
      </c>
    </row>
    <row r="74" spans="1:12" x14ac:dyDescent="0.25">
      <c r="A74" s="12">
        <f t="shared" si="0"/>
        <v>2024</v>
      </c>
      <c r="B74" s="12" t="s">
        <v>28</v>
      </c>
      <c r="C74" s="13">
        <f ca="1">_xll.DBRW($B$1,$A74,$B74,$B$3,$B$5,C$8,$B$4,$B$2)</f>
        <v>52654</v>
      </c>
      <c r="D74" s="13">
        <f ca="1">_xll.DBRW($B$1,$A74,$B74,$B$3,$B$5,D$8,$B$4,$B$2)</f>
        <v>35821</v>
      </c>
      <c r="E74" s="13">
        <f ca="1">_xll.DBRW($B$1,$A74,$B74,$B$3,$B$5,E$8,$B$4,$B$2)</f>
        <v>89</v>
      </c>
      <c r="F74" s="13">
        <f ca="1">_xll.DBRW($B$1,$A74,$B74,$B$3,$B$5,F$8,$B$4,$B$2)</f>
        <v>15694</v>
      </c>
      <c r="G74" s="13">
        <f ca="1">_xll.DBRW($B$1,$A74,$B74,$B$3,$B$5,G$8,$B$4,$B$2)</f>
        <v>90</v>
      </c>
      <c r="H74" s="13">
        <f ca="1">_xll.DBRW($B$1,$A74,$B74,$B$3,$B$5,H$8,$B$4,$B$2)</f>
        <v>706</v>
      </c>
      <c r="I74" s="13">
        <f ca="1">_xll.DBRW($B$1,$A74,$B74,$B$3,$B$5,I$8,$B$4,$B$2)</f>
        <v>121</v>
      </c>
      <c r="J74" s="13">
        <f ca="1">_xll.DBRW($B$1,$A74,$B74,$B$3,$B$5,J$8,$B$4,$B$2)</f>
        <v>70</v>
      </c>
      <c r="K74" s="13">
        <f ca="1">_xll.DBRW($B$1,$A74,$B74,$B$3,$B$5,K$8,$B$4,$B$2)</f>
        <v>63</v>
      </c>
      <c r="L74" s="13">
        <f ca="1">_xll.DBRW($B$1,$A74,$B74,$B$3,$B$5,L$8,$B$4,$B$2)</f>
        <v>0</v>
      </c>
    </row>
    <row r="75" spans="1:12" x14ac:dyDescent="0.25">
      <c r="A75" s="12">
        <f t="shared" ref="A75:A110" si="1">IF(B74="Dec",A74+1,A74)</f>
        <v>2024</v>
      </c>
      <c r="B75" s="12" t="s">
        <v>29</v>
      </c>
      <c r="C75" s="13">
        <f ca="1">_xll.DBRW($B$1,$A75,$B75,$B$3,$B$5,C$8,$B$4,$B$2)</f>
        <v>52693</v>
      </c>
      <c r="D75" s="13">
        <f ca="1">_xll.DBRW($B$1,$A75,$B75,$B$3,$B$5,D$8,$B$4,$B$2)</f>
        <v>35856</v>
      </c>
      <c r="E75" s="13">
        <f ca="1">_xll.DBRW($B$1,$A75,$B75,$B$3,$B$5,E$8,$B$4,$B$2)</f>
        <v>89</v>
      </c>
      <c r="F75" s="13">
        <f ca="1">_xll.DBRW($B$1,$A75,$B75,$B$3,$B$5,F$8,$B$4,$B$2)</f>
        <v>15698</v>
      </c>
      <c r="G75" s="13">
        <f ca="1">_xll.DBRW($B$1,$A75,$B75,$B$3,$B$5,G$8,$B$4,$B$2)</f>
        <v>90</v>
      </c>
      <c r="H75" s="13">
        <f ca="1">_xll.DBRW($B$1,$A75,$B75,$B$3,$B$5,H$8,$B$4,$B$2)</f>
        <v>706</v>
      </c>
      <c r="I75" s="13">
        <f ca="1">_xll.DBRW($B$1,$A75,$B75,$B$3,$B$5,I$8,$B$4,$B$2)</f>
        <v>121</v>
      </c>
      <c r="J75" s="13">
        <f ca="1">_xll.DBRW($B$1,$A75,$B75,$B$3,$B$5,J$8,$B$4,$B$2)</f>
        <v>70</v>
      </c>
      <c r="K75" s="13">
        <f ca="1">_xll.DBRW($B$1,$A75,$B75,$B$3,$B$5,K$8,$B$4,$B$2)</f>
        <v>63</v>
      </c>
      <c r="L75" s="13">
        <f ca="1">_xll.DBRW($B$1,$A75,$B75,$B$3,$B$5,L$8,$B$4,$B$2)</f>
        <v>0</v>
      </c>
    </row>
    <row r="76" spans="1:12" x14ac:dyDescent="0.25">
      <c r="A76" s="12">
        <f t="shared" si="1"/>
        <v>2024</v>
      </c>
      <c r="B76" s="12" t="s">
        <v>30</v>
      </c>
      <c r="C76" s="13">
        <f ca="1">_xll.DBRW($B$1,$A76,$B76,$B$3,$B$5,C$8,$B$4,$B$2)</f>
        <v>52717</v>
      </c>
      <c r="D76" s="13">
        <f ca="1">_xll.DBRW($B$1,$A76,$B76,$B$3,$B$5,D$8,$B$4,$B$2)</f>
        <v>35877</v>
      </c>
      <c r="E76" s="13">
        <f ca="1">_xll.DBRW($B$1,$A76,$B76,$B$3,$B$5,E$8,$B$4,$B$2)</f>
        <v>89</v>
      </c>
      <c r="F76" s="13">
        <f ca="1">_xll.DBRW($B$1,$A76,$B76,$B$3,$B$5,F$8,$B$4,$B$2)</f>
        <v>15701</v>
      </c>
      <c r="G76" s="13">
        <f ca="1">_xll.DBRW($B$1,$A76,$B76,$B$3,$B$5,G$8,$B$4,$B$2)</f>
        <v>90</v>
      </c>
      <c r="H76" s="13">
        <f ca="1">_xll.DBRW($B$1,$A76,$B76,$B$3,$B$5,H$8,$B$4,$B$2)</f>
        <v>706</v>
      </c>
      <c r="I76" s="13">
        <f ca="1">_xll.DBRW($B$1,$A76,$B76,$B$3,$B$5,I$8,$B$4,$B$2)</f>
        <v>121</v>
      </c>
      <c r="J76" s="13">
        <f ca="1">_xll.DBRW($B$1,$A76,$B76,$B$3,$B$5,J$8,$B$4,$B$2)</f>
        <v>70</v>
      </c>
      <c r="K76" s="13">
        <f ca="1">_xll.DBRW($B$1,$A76,$B76,$B$3,$B$5,K$8,$B$4,$B$2)</f>
        <v>63</v>
      </c>
      <c r="L76" s="13">
        <f ca="1">_xll.DBRW($B$1,$A76,$B76,$B$3,$B$5,L$8,$B$4,$B$2)</f>
        <v>0</v>
      </c>
    </row>
    <row r="77" spans="1:12" x14ac:dyDescent="0.25">
      <c r="A77" s="12">
        <f t="shared" si="1"/>
        <v>2024</v>
      </c>
      <c r="B77" s="12" t="s">
        <v>31</v>
      </c>
      <c r="C77" s="13">
        <f ca="1">_xll.DBRW($B$1,$A77,$B77,$B$3,$B$5,C$8,$B$4,$B$2)</f>
        <v>52717</v>
      </c>
      <c r="D77" s="13">
        <f ca="1">_xll.DBRW($B$1,$A77,$B77,$B$3,$B$5,D$8,$B$4,$B$2)</f>
        <v>35878</v>
      </c>
      <c r="E77" s="13">
        <f ca="1">_xll.DBRW($B$1,$A77,$B77,$B$3,$B$5,E$8,$B$4,$B$2)</f>
        <v>88</v>
      </c>
      <c r="F77" s="13">
        <f ca="1">_xll.DBRW($B$1,$A77,$B77,$B$3,$B$5,F$8,$B$4,$B$2)</f>
        <v>15701</v>
      </c>
      <c r="G77" s="13">
        <f ca="1">_xll.DBRW($B$1,$A77,$B77,$B$3,$B$5,G$8,$B$4,$B$2)</f>
        <v>90</v>
      </c>
      <c r="H77" s="13">
        <f ca="1">_xll.DBRW($B$1,$A77,$B77,$B$3,$B$5,H$8,$B$4,$B$2)</f>
        <v>706</v>
      </c>
      <c r="I77" s="13">
        <f ca="1">_xll.DBRW($B$1,$A77,$B77,$B$3,$B$5,I$8,$B$4,$B$2)</f>
        <v>121</v>
      </c>
      <c r="J77" s="13">
        <f ca="1">_xll.DBRW($B$1,$A77,$B77,$B$3,$B$5,J$8,$B$4,$B$2)</f>
        <v>70</v>
      </c>
      <c r="K77" s="13">
        <f ca="1">_xll.DBRW($B$1,$A77,$B77,$B$3,$B$5,K$8,$B$4,$B$2)</f>
        <v>63</v>
      </c>
      <c r="L77" s="13">
        <f ca="1">_xll.DBRW($B$1,$A77,$B77,$B$3,$B$5,L$8,$B$4,$B$2)</f>
        <v>0</v>
      </c>
    </row>
    <row r="78" spans="1:12" x14ac:dyDescent="0.25">
      <c r="A78" s="12">
        <f t="shared" si="1"/>
        <v>2024</v>
      </c>
      <c r="B78" s="12" t="s">
        <v>32</v>
      </c>
      <c r="C78" s="13">
        <f ca="1">_xll.DBRW($B$1,$A78,$B78,$B$3,$B$5,C$8,$B$4,$B$2)</f>
        <v>52717</v>
      </c>
      <c r="D78" s="13">
        <f ca="1">_xll.DBRW($B$1,$A78,$B78,$B$3,$B$5,D$8,$B$4,$B$2)</f>
        <v>35878</v>
      </c>
      <c r="E78" s="13">
        <f ca="1">_xll.DBRW($B$1,$A78,$B78,$B$3,$B$5,E$8,$B$4,$B$2)</f>
        <v>88</v>
      </c>
      <c r="F78" s="13">
        <f ca="1">_xll.DBRW($B$1,$A78,$B78,$B$3,$B$5,F$8,$B$4,$B$2)</f>
        <v>15701</v>
      </c>
      <c r="G78" s="13">
        <f ca="1">_xll.DBRW($B$1,$A78,$B78,$B$3,$B$5,G$8,$B$4,$B$2)</f>
        <v>90</v>
      </c>
      <c r="H78" s="13">
        <f ca="1">_xll.DBRW($B$1,$A78,$B78,$B$3,$B$5,H$8,$B$4,$B$2)</f>
        <v>706</v>
      </c>
      <c r="I78" s="13">
        <f ca="1">_xll.DBRW($B$1,$A78,$B78,$B$3,$B$5,I$8,$B$4,$B$2)</f>
        <v>121</v>
      </c>
      <c r="J78" s="13">
        <f ca="1">_xll.DBRW($B$1,$A78,$B78,$B$3,$B$5,J$8,$B$4,$B$2)</f>
        <v>70</v>
      </c>
      <c r="K78" s="13">
        <f ca="1">_xll.DBRW($B$1,$A78,$B78,$B$3,$B$5,K$8,$B$4,$B$2)</f>
        <v>63</v>
      </c>
      <c r="L78" s="13">
        <f ca="1">_xll.DBRW($B$1,$A78,$B78,$B$3,$B$5,L$8,$B$4,$B$2)</f>
        <v>0</v>
      </c>
    </row>
    <row r="79" spans="1:12" x14ac:dyDescent="0.25">
      <c r="A79" s="12">
        <f t="shared" si="1"/>
        <v>2024</v>
      </c>
      <c r="B79" s="12" t="s">
        <v>33</v>
      </c>
      <c r="C79" s="13">
        <f ca="1">_xll.DBRW($B$1,$A79,$B79,$B$3,$B$5,C$8,$B$4,$B$2)</f>
        <v>52731</v>
      </c>
      <c r="D79" s="13">
        <f ca="1">_xll.DBRW($B$1,$A79,$B79,$B$3,$B$5,D$8,$B$4,$B$2)</f>
        <v>35889</v>
      </c>
      <c r="E79" s="13">
        <f ca="1">_xll.DBRW($B$1,$A79,$B79,$B$3,$B$5,E$8,$B$4,$B$2)</f>
        <v>88</v>
      </c>
      <c r="F79" s="13">
        <f ca="1">_xll.DBRW($B$1,$A79,$B79,$B$3,$B$5,F$8,$B$4,$B$2)</f>
        <v>15704</v>
      </c>
      <c r="G79" s="13">
        <f ca="1">_xll.DBRW($B$1,$A79,$B79,$B$3,$B$5,G$8,$B$4,$B$2)</f>
        <v>90</v>
      </c>
      <c r="H79" s="13">
        <f ca="1">_xll.DBRW($B$1,$A79,$B79,$B$3,$B$5,H$8,$B$4,$B$2)</f>
        <v>706</v>
      </c>
      <c r="I79" s="13">
        <f ca="1">_xll.DBRW($B$1,$A79,$B79,$B$3,$B$5,I$8,$B$4,$B$2)</f>
        <v>121</v>
      </c>
      <c r="J79" s="13">
        <f ca="1">_xll.DBRW($B$1,$A79,$B79,$B$3,$B$5,J$8,$B$4,$B$2)</f>
        <v>70</v>
      </c>
      <c r="K79" s="13">
        <f ca="1">_xll.DBRW($B$1,$A79,$B79,$B$3,$B$5,K$8,$B$4,$B$2)</f>
        <v>63</v>
      </c>
      <c r="L79" s="13">
        <f ca="1">_xll.DBRW($B$1,$A79,$B79,$B$3,$B$5,L$8,$B$4,$B$2)</f>
        <v>0</v>
      </c>
    </row>
    <row r="80" spans="1:12" x14ac:dyDescent="0.25">
      <c r="A80" s="12">
        <f t="shared" si="1"/>
        <v>2024</v>
      </c>
      <c r="B80" s="12" t="s">
        <v>34</v>
      </c>
      <c r="C80" s="13">
        <f ca="1">_xll.DBRW($B$1,$A80,$B80,$B$3,$B$5,C$8,$B$4,$B$2)</f>
        <v>52756</v>
      </c>
      <c r="D80" s="13">
        <f ca="1">_xll.DBRW($B$1,$A80,$B80,$B$3,$B$5,D$8,$B$4,$B$2)</f>
        <v>35911</v>
      </c>
      <c r="E80" s="13">
        <f ca="1">_xll.DBRW($B$1,$A80,$B80,$B$3,$B$5,E$8,$B$4,$B$2)</f>
        <v>88</v>
      </c>
      <c r="F80" s="13">
        <f ca="1">_xll.DBRW($B$1,$A80,$B80,$B$3,$B$5,F$8,$B$4,$B$2)</f>
        <v>15707</v>
      </c>
      <c r="G80" s="13">
        <f ca="1">_xll.DBRW($B$1,$A80,$B80,$B$3,$B$5,G$8,$B$4,$B$2)</f>
        <v>90</v>
      </c>
      <c r="H80" s="13">
        <f ca="1">_xll.DBRW($B$1,$A80,$B80,$B$3,$B$5,H$8,$B$4,$B$2)</f>
        <v>706</v>
      </c>
      <c r="I80" s="13">
        <f ca="1">_xll.DBRW($B$1,$A80,$B80,$B$3,$B$5,I$8,$B$4,$B$2)</f>
        <v>121</v>
      </c>
      <c r="J80" s="13">
        <f ca="1">_xll.DBRW($B$1,$A80,$B80,$B$3,$B$5,J$8,$B$4,$B$2)</f>
        <v>70</v>
      </c>
      <c r="K80" s="13">
        <f ca="1">_xll.DBRW($B$1,$A80,$B80,$B$3,$B$5,K$8,$B$4,$B$2)</f>
        <v>63</v>
      </c>
      <c r="L80" s="13">
        <f ca="1">_xll.DBRW($B$1,$A80,$B80,$B$3,$B$5,L$8,$B$4,$B$2)</f>
        <v>0</v>
      </c>
    </row>
    <row r="81" spans="1:12" x14ac:dyDescent="0.25">
      <c r="A81" s="12">
        <f t="shared" si="1"/>
        <v>2025</v>
      </c>
      <c r="B81" s="12" t="s">
        <v>23</v>
      </c>
      <c r="C81" s="13">
        <f ca="1">_xll.DBRW($B$1,$A81,$B81,$B$3,$B$5,C$8,$B$4,$B$2)</f>
        <v>52806</v>
      </c>
      <c r="D81" s="13">
        <f ca="1">_xll.DBRW($B$1,$A81,$B81,$B$3,$B$5,D$8,$B$4,$B$2)</f>
        <v>35954</v>
      </c>
      <c r="E81" s="13">
        <f ca="1">_xll.DBRW($B$1,$A81,$B81,$B$3,$B$5,E$8,$B$4,$B$2)</f>
        <v>88</v>
      </c>
      <c r="F81" s="13">
        <f ca="1">_xll.DBRW($B$1,$A81,$B81,$B$3,$B$5,F$8,$B$4,$B$2)</f>
        <v>15714</v>
      </c>
      <c r="G81" s="13">
        <f ca="1">_xll.DBRW($B$1,$A81,$B81,$B$3,$B$5,G$8,$B$4,$B$2)</f>
        <v>90</v>
      </c>
      <c r="H81" s="13">
        <f ca="1">_xll.DBRW($B$1,$A81,$B81,$B$3,$B$5,H$8,$B$4,$B$2)</f>
        <v>706</v>
      </c>
      <c r="I81" s="13">
        <f ca="1">_xll.DBRW($B$1,$A81,$B81,$B$3,$B$5,I$8,$B$4,$B$2)</f>
        <v>121</v>
      </c>
      <c r="J81" s="13">
        <f ca="1">_xll.DBRW($B$1,$A81,$B81,$B$3,$B$5,J$8,$B$4,$B$2)</f>
        <v>70</v>
      </c>
      <c r="K81" s="13">
        <f ca="1">_xll.DBRW($B$1,$A81,$B81,$B$3,$B$5,K$8,$B$4,$B$2)</f>
        <v>63</v>
      </c>
      <c r="L81" s="13">
        <f ca="1">_xll.DBRW($B$1,$A81,$B81,$B$3,$B$5,L$8,$B$4,$B$2)</f>
        <v>0</v>
      </c>
    </row>
    <row r="82" spans="1:12" x14ac:dyDescent="0.25">
      <c r="A82" s="12">
        <f t="shared" si="1"/>
        <v>2025</v>
      </c>
      <c r="B82" s="12" t="s">
        <v>24</v>
      </c>
      <c r="C82" s="13">
        <f ca="1">_xll.DBRW($B$1,$A82,$B82,$B$3,$B$5,C$8,$B$4,$B$2)</f>
        <v>52853</v>
      </c>
      <c r="D82" s="13">
        <f ca="1">_xll.DBRW($B$1,$A82,$B82,$B$3,$B$5,D$8,$B$4,$B$2)</f>
        <v>35994</v>
      </c>
      <c r="E82" s="13">
        <f ca="1">_xll.DBRW($B$1,$A82,$B82,$B$3,$B$5,E$8,$B$4,$B$2)</f>
        <v>88</v>
      </c>
      <c r="F82" s="13">
        <f ca="1">_xll.DBRW($B$1,$A82,$B82,$B$3,$B$5,F$8,$B$4,$B$2)</f>
        <v>15721</v>
      </c>
      <c r="G82" s="13">
        <f ca="1">_xll.DBRW($B$1,$A82,$B82,$B$3,$B$5,G$8,$B$4,$B$2)</f>
        <v>90</v>
      </c>
      <c r="H82" s="13">
        <f ca="1">_xll.DBRW($B$1,$A82,$B82,$B$3,$B$5,H$8,$B$4,$B$2)</f>
        <v>706</v>
      </c>
      <c r="I82" s="13">
        <f ca="1">_xll.DBRW($B$1,$A82,$B82,$B$3,$B$5,I$8,$B$4,$B$2)</f>
        <v>121</v>
      </c>
      <c r="J82" s="13">
        <f ca="1">_xll.DBRW($B$1,$A82,$B82,$B$3,$B$5,J$8,$B$4,$B$2)</f>
        <v>70</v>
      </c>
      <c r="K82" s="13">
        <f ca="1">_xll.DBRW($B$1,$A82,$B82,$B$3,$B$5,K$8,$B$4,$B$2)</f>
        <v>63</v>
      </c>
      <c r="L82" s="13">
        <f ca="1">_xll.DBRW($B$1,$A82,$B82,$B$3,$B$5,L$8,$B$4,$B$2)</f>
        <v>0</v>
      </c>
    </row>
    <row r="83" spans="1:12" x14ac:dyDescent="0.25">
      <c r="A83" s="12">
        <f t="shared" si="1"/>
        <v>2025</v>
      </c>
      <c r="B83" s="12" t="s">
        <v>25</v>
      </c>
      <c r="C83" s="13">
        <f ca="1">_xll.DBRW($B$1,$A83,$B83,$B$3,$B$5,C$8,$B$4,$B$2)</f>
        <v>52898</v>
      </c>
      <c r="D83" s="13">
        <f ca="1">_xll.DBRW($B$1,$A83,$B83,$B$3,$B$5,D$8,$B$4,$B$2)</f>
        <v>36032</v>
      </c>
      <c r="E83" s="13">
        <f ca="1">_xll.DBRW($B$1,$A83,$B83,$B$3,$B$5,E$8,$B$4,$B$2)</f>
        <v>88</v>
      </c>
      <c r="F83" s="13">
        <f ca="1">_xll.DBRW($B$1,$A83,$B83,$B$3,$B$5,F$8,$B$4,$B$2)</f>
        <v>15728</v>
      </c>
      <c r="G83" s="13">
        <f ca="1">_xll.DBRW($B$1,$A83,$B83,$B$3,$B$5,G$8,$B$4,$B$2)</f>
        <v>90</v>
      </c>
      <c r="H83" s="13">
        <f ca="1">_xll.DBRW($B$1,$A83,$B83,$B$3,$B$5,H$8,$B$4,$B$2)</f>
        <v>706</v>
      </c>
      <c r="I83" s="13">
        <f ca="1">_xll.DBRW($B$1,$A83,$B83,$B$3,$B$5,I$8,$B$4,$B$2)</f>
        <v>121</v>
      </c>
      <c r="J83" s="13">
        <f ca="1">_xll.DBRW($B$1,$A83,$B83,$B$3,$B$5,J$8,$B$4,$B$2)</f>
        <v>70</v>
      </c>
      <c r="K83" s="13">
        <f ca="1">_xll.DBRW($B$1,$A83,$B83,$B$3,$B$5,K$8,$B$4,$B$2)</f>
        <v>63</v>
      </c>
      <c r="L83" s="13">
        <f ca="1">_xll.DBRW($B$1,$A83,$B83,$B$3,$B$5,L$8,$B$4,$B$2)</f>
        <v>0</v>
      </c>
    </row>
    <row r="84" spans="1:12" x14ac:dyDescent="0.25">
      <c r="A84" s="12">
        <f t="shared" si="1"/>
        <v>2025</v>
      </c>
      <c r="B84" s="12" t="s">
        <v>26</v>
      </c>
      <c r="C84" s="13">
        <f ca="1">_xll.DBRW($B$1,$A84,$B84,$B$3,$B$5,C$8,$B$4,$B$2)</f>
        <v>52934</v>
      </c>
      <c r="D84" s="13">
        <f ca="1">_xll.DBRW($B$1,$A84,$B84,$B$3,$B$5,D$8,$B$4,$B$2)</f>
        <v>36064</v>
      </c>
      <c r="E84" s="13">
        <f ca="1">_xll.DBRW($B$1,$A84,$B84,$B$3,$B$5,E$8,$B$4,$B$2)</f>
        <v>88</v>
      </c>
      <c r="F84" s="13">
        <f ca="1">_xll.DBRW($B$1,$A84,$B84,$B$3,$B$5,F$8,$B$4,$B$2)</f>
        <v>15732</v>
      </c>
      <c r="G84" s="13">
        <f ca="1">_xll.DBRW($B$1,$A84,$B84,$B$3,$B$5,G$8,$B$4,$B$2)</f>
        <v>90</v>
      </c>
      <c r="H84" s="13">
        <f ca="1">_xll.DBRW($B$1,$A84,$B84,$B$3,$B$5,H$8,$B$4,$B$2)</f>
        <v>706</v>
      </c>
      <c r="I84" s="13">
        <f ca="1">_xll.DBRW($B$1,$A84,$B84,$B$3,$B$5,I$8,$B$4,$B$2)</f>
        <v>121</v>
      </c>
      <c r="J84" s="13">
        <f ca="1">_xll.DBRW($B$1,$A84,$B84,$B$3,$B$5,J$8,$B$4,$B$2)</f>
        <v>70</v>
      </c>
      <c r="K84" s="13">
        <f ca="1">_xll.DBRW($B$1,$A84,$B84,$B$3,$B$5,K$8,$B$4,$B$2)</f>
        <v>63</v>
      </c>
      <c r="L84" s="13">
        <f ca="1">_xll.DBRW($B$1,$A84,$B84,$B$3,$B$5,L$8,$B$4,$B$2)</f>
        <v>0</v>
      </c>
    </row>
    <row r="85" spans="1:12" x14ac:dyDescent="0.25">
      <c r="A85" s="12">
        <f t="shared" si="1"/>
        <v>2025</v>
      </c>
      <c r="B85" s="12" t="s">
        <v>27</v>
      </c>
      <c r="C85" s="13">
        <f ca="1">_xll.DBRW($B$1,$A85,$B85,$B$3,$B$5,C$8,$B$4,$B$2)</f>
        <v>52974</v>
      </c>
      <c r="D85" s="13">
        <f ca="1">_xll.DBRW($B$1,$A85,$B85,$B$3,$B$5,D$8,$B$4,$B$2)</f>
        <v>36102</v>
      </c>
      <c r="E85" s="13">
        <f ca="1">_xll.DBRW($B$1,$A85,$B85,$B$3,$B$5,E$8,$B$4,$B$2)</f>
        <v>86</v>
      </c>
      <c r="F85" s="13">
        <f ca="1">_xll.DBRW($B$1,$A85,$B85,$B$3,$B$5,F$8,$B$4,$B$2)</f>
        <v>15736</v>
      </c>
      <c r="G85" s="13">
        <f ca="1">_xll.DBRW($B$1,$A85,$B85,$B$3,$B$5,G$8,$B$4,$B$2)</f>
        <v>90</v>
      </c>
      <c r="H85" s="13">
        <f ca="1">_xll.DBRW($B$1,$A85,$B85,$B$3,$B$5,H$8,$B$4,$B$2)</f>
        <v>706</v>
      </c>
      <c r="I85" s="13">
        <f ca="1">_xll.DBRW($B$1,$A85,$B85,$B$3,$B$5,I$8,$B$4,$B$2)</f>
        <v>121</v>
      </c>
      <c r="J85" s="13">
        <f ca="1">_xll.DBRW($B$1,$A85,$B85,$B$3,$B$5,J$8,$B$4,$B$2)</f>
        <v>70</v>
      </c>
      <c r="K85" s="13">
        <f ca="1">_xll.DBRW($B$1,$A85,$B85,$B$3,$B$5,K$8,$B$4,$B$2)</f>
        <v>63</v>
      </c>
      <c r="L85" s="13">
        <f ca="1">_xll.DBRW($B$1,$A85,$B85,$B$3,$B$5,L$8,$B$4,$B$2)</f>
        <v>0</v>
      </c>
    </row>
    <row r="86" spans="1:12" x14ac:dyDescent="0.25">
      <c r="A86" s="12">
        <f t="shared" si="1"/>
        <v>2025</v>
      </c>
      <c r="B86" s="12" t="s">
        <v>28</v>
      </c>
      <c r="C86" s="13">
        <f ca="1">_xll.DBRW($B$1,$A86,$B86,$B$3,$B$5,C$8,$B$4,$B$2)</f>
        <v>53028</v>
      </c>
      <c r="D86" s="13">
        <f ca="1">_xll.DBRW($B$1,$A86,$B86,$B$3,$B$5,D$8,$B$4,$B$2)</f>
        <v>36149</v>
      </c>
      <c r="E86" s="13">
        <f ca="1">_xll.DBRW($B$1,$A86,$B86,$B$3,$B$5,E$8,$B$4,$B$2)</f>
        <v>86</v>
      </c>
      <c r="F86" s="13">
        <f ca="1">_xll.DBRW($B$1,$A86,$B86,$B$3,$B$5,F$8,$B$4,$B$2)</f>
        <v>15743</v>
      </c>
      <c r="G86" s="13">
        <f ca="1">_xll.DBRW($B$1,$A86,$B86,$B$3,$B$5,G$8,$B$4,$B$2)</f>
        <v>90</v>
      </c>
      <c r="H86" s="13">
        <f ca="1">_xll.DBRW($B$1,$A86,$B86,$B$3,$B$5,H$8,$B$4,$B$2)</f>
        <v>706</v>
      </c>
      <c r="I86" s="13">
        <f ca="1">_xll.DBRW($B$1,$A86,$B86,$B$3,$B$5,I$8,$B$4,$B$2)</f>
        <v>121</v>
      </c>
      <c r="J86" s="13">
        <f ca="1">_xll.DBRW($B$1,$A86,$B86,$B$3,$B$5,J$8,$B$4,$B$2)</f>
        <v>70</v>
      </c>
      <c r="K86" s="13">
        <f ca="1">_xll.DBRW($B$1,$A86,$B86,$B$3,$B$5,K$8,$B$4,$B$2)</f>
        <v>63</v>
      </c>
      <c r="L86" s="13">
        <f ca="1">_xll.DBRW($B$1,$A86,$B86,$B$3,$B$5,L$8,$B$4,$B$2)</f>
        <v>0</v>
      </c>
    </row>
    <row r="87" spans="1:12" x14ac:dyDescent="0.25">
      <c r="A87" s="12">
        <f t="shared" si="1"/>
        <v>2025</v>
      </c>
      <c r="B87" s="12" t="s">
        <v>29</v>
      </c>
      <c r="C87" s="13">
        <f ca="1">_xll.DBRW($B$1,$A87,$B87,$B$3,$B$5,C$8,$B$4,$B$2)</f>
        <v>53067</v>
      </c>
      <c r="D87" s="13">
        <f ca="1">_xll.DBRW($B$1,$A87,$B87,$B$3,$B$5,D$8,$B$4,$B$2)</f>
        <v>36185</v>
      </c>
      <c r="E87" s="13">
        <f ca="1">_xll.DBRW($B$1,$A87,$B87,$B$3,$B$5,E$8,$B$4,$B$2)</f>
        <v>85</v>
      </c>
      <c r="F87" s="13">
        <f ca="1">_xll.DBRW($B$1,$A87,$B87,$B$3,$B$5,F$8,$B$4,$B$2)</f>
        <v>15747</v>
      </c>
      <c r="G87" s="13">
        <f ca="1">_xll.DBRW($B$1,$A87,$B87,$B$3,$B$5,G$8,$B$4,$B$2)</f>
        <v>90</v>
      </c>
      <c r="H87" s="13">
        <f ca="1">_xll.DBRW($B$1,$A87,$B87,$B$3,$B$5,H$8,$B$4,$B$2)</f>
        <v>706</v>
      </c>
      <c r="I87" s="13">
        <f ca="1">_xll.DBRW($B$1,$A87,$B87,$B$3,$B$5,I$8,$B$4,$B$2)</f>
        <v>121</v>
      </c>
      <c r="J87" s="13">
        <f ca="1">_xll.DBRW($B$1,$A87,$B87,$B$3,$B$5,J$8,$B$4,$B$2)</f>
        <v>70</v>
      </c>
      <c r="K87" s="13">
        <f ca="1">_xll.DBRW($B$1,$A87,$B87,$B$3,$B$5,K$8,$B$4,$B$2)</f>
        <v>63</v>
      </c>
      <c r="L87" s="13">
        <f ca="1">_xll.DBRW($B$1,$A87,$B87,$B$3,$B$5,L$8,$B$4,$B$2)</f>
        <v>0</v>
      </c>
    </row>
    <row r="88" spans="1:12" x14ac:dyDescent="0.25">
      <c r="A88" s="12">
        <f t="shared" si="1"/>
        <v>2025</v>
      </c>
      <c r="B88" s="12" t="s">
        <v>30</v>
      </c>
      <c r="C88" s="13">
        <f ca="1">_xll.DBRW($B$1,$A88,$B88,$B$3,$B$5,C$8,$B$4,$B$2)</f>
        <v>53089</v>
      </c>
      <c r="D88" s="13">
        <f ca="1">_xll.DBRW($B$1,$A88,$B88,$B$3,$B$5,D$8,$B$4,$B$2)</f>
        <v>36204</v>
      </c>
      <c r="E88" s="13">
        <f ca="1">_xll.DBRW($B$1,$A88,$B88,$B$3,$B$5,E$8,$B$4,$B$2)</f>
        <v>85</v>
      </c>
      <c r="F88" s="13">
        <f ca="1">_xll.DBRW($B$1,$A88,$B88,$B$3,$B$5,F$8,$B$4,$B$2)</f>
        <v>15750</v>
      </c>
      <c r="G88" s="13">
        <f ca="1">_xll.DBRW($B$1,$A88,$B88,$B$3,$B$5,G$8,$B$4,$B$2)</f>
        <v>90</v>
      </c>
      <c r="H88" s="13">
        <f ca="1">_xll.DBRW($B$1,$A88,$B88,$B$3,$B$5,H$8,$B$4,$B$2)</f>
        <v>706</v>
      </c>
      <c r="I88" s="13">
        <f ca="1">_xll.DBRW($B$1,$A88,$B88,$B$3,$B$5,I$8,$B$4,$B$2)</f>
        <v>121</v>
      </c>
      <c r="J88" s="13">
        <f ca="1">_xll.DBRW($B$1,$A88,$B88,$B$3,$B$5,J$8,$B$4,$B$2)</f>
        <v>70</v>
      </c>
      <c r="K88" s="13">
        <f ca="1">_xll.DBRW($B$1,$A88,$B88,$B$3,$B$5,K$8,$B$4,$B$2)</f>
        <v>63</v>
      </c>
      <c r="L88" s="13">
        <f ca="1">_xll.DBRW($B$1,$A88,$B88,$B$3,$B$5,L$8,$B$4,$B$2)</f>
        <v>0</v>
      </c>
    </row>
    <row r="89" spans="1:12" x14ac:dyDescent="0.25">
      <c r="A89" s="12">
        <f t="shared" si="1"/>
        <v>2025</v>
      </c>
      <c r="B89" s="12" t="s">
        <v>31</v>
      </c>
      <c r="C89" s="13">
        <f ca="1">_xll.DBRW($B$1,$A89,$B89,$B$3,$B$5,C$8,$B$4,$B$2)</f>
        <v>53089</v>
      </c>
      <c r="D89" s="13">
        <f ca="1">_xll.DBRW($B$1,$A89,$B89,$B$3,$B$5,D$8,$B$4,$B$2)</f>
        <v>36204</v>
      </c>
      <c r="E89" s="13">
        <f ca="1">_xll.DBRW($B$1,$A89,$B89,$B$3,$B$5,E$8,$B$4,$B$2)</f>
        <v>85</v>
      </c>
      <c r="F89" s="13">
        <f ca="1">_xll.DBRW($B$1,$A89,$B89,$B$3,$B$5,F$8,$B$4,$B$2)</f>
        <v>15750</v>
      </c>
      <c r="G89" s="13">
        <f ca="1">_xll.DBRW($B$1,$A89,$B89,$B$3,$B$5,G$8,$B$4,$B$2)</f>
        <v>90</v>
      </c>
      <c r="H89" s="13">
        <f ca="1">_xll.DBRW($B$1,$A89,$B89,$B$3,$B$5,H$8,$B$4,$B$2)</f>
        <v>706</v>
      </c>
      <c r="I89" s="13">
        <f ca="1">_xll.DBRW($B$1,$A89,$B89,$B$3,$B$5,I$8,$B$4,$B$2)</f>
        <v>121</v>
      </c>
      <c r="J89" s="13">
        <f ca="1">_xll.DBRW($B$1,$A89,$B89,$B$3,$B$5,J$8,$B$4,$B$2)</f>
        <v>70</v>
      </c>
      <c r="K89" s="13">
        <f ca="1">_xll.DBRW($B$1,$A89,$B89,$B$3,$B$5,K$8,$B$4,$B$2)</f>
        <v>63</v>
      </c>
      <c r="L89" s="13">
        <f ca="1">_xll.DBRW($B$1,$A89,$B89,$B$3,$B$5,L$8,$B$4,$B$2)</f>
        <v>0</v>
      </c>
    </row>
    <row r="90" spans="1:12" x14ac:dyDescent="0.25">
      <c r="A90" s="12">
        <f t="shared" si="1"/>
        <v>2025</v>
      </c>
      <c r="B90" s="12" t="s">
        <v>32</v>
      </c>
      <c r="C90" s="13">
        <f ca="1">_xll.DBRW($B$1,$A90,$B90,$B$3,$B$5,C$8,$B$4,$B$2)</f>
        <v>53089</v>
      </c>
      <c r="D90" s="13">
        <f ca="1">_xll.DBRW($B$1,$A90,$B90,$B$3,$B$5,D$8,$B$4,$B$2)</f>
        <v>36204</v>
      </c>
      <c r="E90" s="13">
        <f ca="1">_xll.DBRW($B$1,$A90,$B90,$B$3,$B$5,E$8,$B$4,$B$2)</f>
        <v>85</v>
      </c>
      <c r="F90" s="13">
        <f ca="1">_xll.DBRW($B$1,$A90,$B90,$B$3,$B$5,F$8,$B$4,$B$2)</f>
        <v>15750</v>
      </c>
      <c r="G90" s="13">
        <f ca="1">_xll.DBRW($B$1,$A90,$B90,$B$3,$B$5,G$8,$B$4,$B$2)</f>
        <v>90</v>
      </c>
      <c r="H90" s="13">
        <f ca="1">_xll.DBRW($B$1,$A90,$B90,$B$3,$B$5,H$8,$B$4,$B$2)</f>
        <v>706</v>
      </c>
      <c r="I90" s="13">
        <f ca="1">_xll.DBRW($B$1,$A90,$B90,$B$3,$B$5,I$8,$B$4,$B$2)</f>
        <v>121</v>
      </c>
      <c r="J90" s="13">
        <f ca="1">_xll.DBRW($B$1,$A90,$B90,$B$3,$B$5,J$8,$B$4,$B$2)</f>
        <v>70</v>
      </c>
      <c r="K90" s="13">
        <f ca="1">_xll.DBRW($B$1,$A90,$B90,$B$3,$B$5,K$8,$B$4,$B$2)</f>
        <v>63</v>
      </c>
      <c r="L90" s="13">
        <f ca="1">_xll.DBRW($B$1,$A90,$B90,$B$3,$B$5,L$8,$B$4,$B$2)</f>
        <v>0</v>
      </c>
    </row>
    <row r="91" spans="1:12" x14ac:dyDescent="0.25">
      <c r="A91" s="12">
        <f t="shared" si="1"/>
        <v>2025</v>
      </c>
      <c r="B91" s="12" t="s">
        <v>33</v>
      </c>
      <c r="C91" s="13">
        <f ca="1">_xll.DBRW($B$1,$A91,$B91,$B$3,$B$5,C$8,$B$4,$B$2)</f>
        <v>53100</v>
      </c>
      <c r="D91" s="13">
        <f ca="1">_xll.DBRW($B$1,$A91,$B91,$B$3,$B$5,D$8,$B$4,$B$2)</f>
        <v>36214</v>
      </c>
      <c r="E91" s="13">
        <f ca="1">_xll.DBRW($B$1,$A91,$B91,$B$3,$B$5,E$8,$B$4,$B$2)</f>
        <v>85</v>
      </c>
      <c r="F91" s="13">
        <f ca="1">_xll.DBRW($B$1,$A91,$B91,$B$3,$B$5,F$8,$B$4,$B$2)</f>
        <v>15751</v>
      </c>
      <c r="G91" s="13">
        <f ca="1">_xll.DBRW($B$1,$A91,$B91,$B$3,$B$5,G$8,$B$4,$B$2)</f>
        <v>90</v>
      </c>
      <c r="H91" s="13">
        <f ca="1">_xll.DBRW($B$1,$A91,$B91,$B$3,$B$5,H$8,$B$4,$B$2)</f>
        <v>706</v>
      </c>
      <c r="I91" s="13">
        <f ca="1">_xll.DBRW($B$1,$A91,$B91,$B$3,$B$5,I$8,$B$4,$B$2)</f>
        <v>121</v>
      </c>
      <c r="J91" s="13">
        <f ca="1">_xll.DBRW($B$1,$A91,$B91,$B$3,$B$5,J$8,$B$4,$B$2)</f>
        <v>70</v>
      </c>
      <c r="K91" s="13">
        <f ca="1">_xll.DBRW($B$1,$A91,$B91,$B$3,$B$5,K$8,$B$4,$B$2)</f>
        <v>63</v>
      </c>
      <c r="L91" s="13">
        <f ca="1">_xll.DBRW($B$1,$A91,$B91,$B$3,$B$5,L$8,$B$4,$B$2)</f>
        <v>0</v>
      </c>
    </row>
    <row r="92" spans="1:12" x14ac:dyDescent="0.25">
      <c r="A92" s="12">
        <f t="shared" si="1"/>
        <v>2025</v>
      </c>
      <c r="B92" s="12" t="s">
        <v>34</v>
      </c>
      <c r="C92" s="13">
        <f ca="1">_xll.DBRW($B$1,$A92,$B92,$B$3,$B$5,C$8,$B$4,$B$2)</f>
        <v>53122</v>
      </c>
      <c r="D92" s="13">
        <f ca="1">_xll.DBRW($B$1,$A92,$B92,$B$3,$B$5,D$8,$B$4,$B$2)</f>
        <v>36233</v>
      </c>
      <c r="E92" s="13">
        <f ca="1">_xll.DBRW($B$1,$A92,$B92,$B$3,$B$5,E$8,$B$4,$B$2)</f>
        <v>85</v>
      </c>
      <c r="F92" s="13">
        <f ca="1">_xll.DBRW($B$1,$A92,$B92,$B$3,$B$5,F$8,$B$4,$B$2)</f>
        <v>15754</v>
      </c>
      <c r="G92" s="13">
        <f ca="1">_xll.DBRW($B$1,$A92,$B92,$B$3,$B$5,G$8,$B$4,$B$2)</f>
        <v>90</v>
      </c>
      <c r="H92" s="13">
        <f ca="1">_xll.DBRW($B$1,$A92,$B92,$B$3,$B$5,H$8,$B$4,$B$2)</f>
        <v>706</v>
      </c>
      <c r="I92" s="13">
        <f ca="1">_xll.DBRW($B$1,$A92,$B92,$B$3,$B$5,I$8,$B$4,$B$2)</f>
        <v>121</v>
      </c>
      <c r="J92" s="13">
        <f ca="1">_xll.DBRW($B$1,$A92,$B92,$B$3,$B$5,J$8,$B$4,$B$2)</f>
        <v>70</v>
      </c>
      <c r="K92" s="13">
        <f ca="1">_xll.DBRW($B$1,$A92,$B92,$B$3,$B$5,K$8,$B$4,$B$2)</f>
        <v>63</v>
      </c>
      <c r="L92" s="13">
        <f ca="1">_xll.DBRW($B$1,$A92,$B92,$B$3,$B$5,L$8,$B$4,$B$2)</f>
        <v>0</v>
      </c>
    </row>
    <row r="93" spans="1:12" x14ac:dyDescent="0.25">
      <c r="A93" s="12">
        <f t="shared" si="1"/>
        <v>2026</v>
      </c>
      <c r="B93" s="12" t="s">
        <v>23</v>
      </c>
      <c r="C93" s="13">
        <f ca="1">_xll.DBRW($B$1,$A93,$B93,$B$3,$B$5,C$8,$B$4,$B$2)</f>
        <v>53175</v>
      </c>
      <c r="D93" s="13">
        <f ca="1">_xll.DBRW($B$1,$A93,$B93,$B$3,$B$5,D$8,$B$4,$B$2)</f>
        <v>36280</v>
      </c>
      <c r="E93" s="13">
        <f ca="1">_xll.DBRW($B$1,$A93,$B93,$B$3,$B$5,E$8,$B$4,$B$2)</f>
        <v>84</v>
      </c>
      <c r="F93" s="13">
        <f ca="1">_xll.DBRW($B$1,$A93,$B93,$B$3,$B$5,F$8,$B$4,$B$2)</f>
        <v>15761</v>
      </c>
      <c r="G93" s="13">
        <f ca="1">_xll.DBRW($B$1,$A93,$B93,$B$3,$B$5,G$8,$B$4,$B$2)</f>
        <v>90</v>
      </c>
      <c r="H93" s="13">
        <f ca="1">_xll.DBRW($B$1,$A93,$B93,$B$3,$B$5,H$8,$B$4,$B$2)</f>
        <v>706</v>
      </c>
      <c r="I93" s="13">
        <f ca="1">_xll.DBRW($B$1,$A93,$B93,$B$3,$B$5,I$8,$B$4,$B$2)</f>
        <v>121</v>
      </c>
      <c r="J93" s="13">
        <f ca="1">_xll.DBRW($B$1,$A93,$B93,$B$3,$B$5,J$8,$B$4,$B$2)</f>
        <v>70</v>
      </c>
      <c r="K93" s="13">
        <f ca="1">_xll.DBRW($B$1,$A93,$B93,$B$3,$B$5,K$8,$B$4,$B$2)</f>
        <v>63</v>
      </c>
      <c r="L93" s="13">
        <f ca="1">_xll.DBRW($B$1,$A93,$B93,$B$3,$B$5,L$8,$B$4,$B$2)</f>
        <v>0</v>
      </c>
    </row>
    <row r="94" spans="1:12" x14ac:dyDescent="0.25">
      <c r="A94" s="12">
        <f t="shared" si="1"/>
        <v>2026</v>
      </c>
      <c r="B94" s="12" t="s">
        <v>24</v>
      </c>
      <c r="C94" s="13">
        <f ca="1">_xll.DBRW($B$1,$A94,$B94,$B$3,$B$5,C$8,$B$4,$B$2)</f>
        <v>53225</v>
      </c>
      <c r="D94" s="13">
        <f ca="1">_xll.DBRW($B$1,$A94,$B94,$B$3,$B$5,D$8,$B$4,$B$2)</f>
        <v>36323</v>
      </c>
      <c r="E94" s="13">
        <f ca="1">_xll.DBRW($B$1,$A94,$B94,$B$3,$B$5,E$8,$B$4,$B$2)</f>
        <v>84</v>
      </c>
      <c r="F94" s="13">
        <f ca="1">_xll.DBRW($B$1,$A94,$B94,$B$3,$B$5,F$8,$B$4,$B$2)</f>
        <v>15768</v>
      </c>
      <c r="G94" s="13">
        <f ca="1">_xll.DBRW($B$1,$A94,$B94,$B$3,$B$5,G$8,$B$4,$B$2)</f>
        <v>90</v>
      </c>
      <c r="H94" s="13">
        <f ca="1">_xll.DBRW($B$1,$A94,$B94,$B$3,$B$5,H$8,$B$4,$B$2)</f>
        <v>706</v>
      </c>
      <c r="I94" s="13">
        <f ca="1">_xll.DBRW($B$1,$A94,$B94,$B$3,$B$5,I$8,$B$4,$B$2)</f>
        <v>121</v>
      </c>
      <c r="J94" s="13">
        <f ca="1">_xll.DBRW($B$1,$A94,$B94,$B$3,$B$5,J$8,$B$4,$B$2)</f>
        <v>70</v>
      </c>
      <c r="K94" s="13">
        <f ca="1">_xll.DBRW($B$1,$A94,$B94,$B$3,$B$5,K$8,$B$4,$B$2)</f>
        <v>63</v>
      </c>
      <c r="L94" s="13">
        <f ca="1">_xll.DBRW($B$1,$A94,$B94,$B$3,$B$5,L$8,$B$4,$B$2)</f>
        <v>0</v>
      </c>
    </row>
    <row r="95" spans="1:12" x14ac:dyDescent="0.25">
      <c r="A95" s="12">
        <f t="shared" si="1"/>
        <v>2026</v>
      </c>
      <c r="B95" s="12" t="s">
        <v>25</v>
      </c>
      <c r="C95" s="13">
        <f ca="1">_xll.DBRW($B$1,$A95,$B95,$B$3,$B$5,C$8,$B$4,$B$2)</f>
        <v>53272</v>
      </c>
      <c r="D95" s="13">
        <f ca="1">_xll.DBRW($B$1,$A95,$B95,$B$3,$B$5,D$8,$B$4,$B$2)</f>
        <v>36363</v>
      </c>
      <c r="E95" s="13">
        <f ca="1">_xll.DBRW($B$1,$A95,$B95,$B$3,$B$5,E$8,$B$4,$B$2)</f>
        <v>84</v>
      </c>
      <c r="F95" s="13">
        <f ca="1">_xll.DBRW($B$1,$A95,$B95,$B$3,$B$5,F$8,$B$4,$B$2)</f>
        <v>15775</v>
      </c>
      <c r="G95" s="13">
        <f ca="1">_xll.DBRW($B$1,$A95,$B95,$B$3,$B$5,G$8,$B$4,$B$2)</f>
        <v>90</v>
      </c>
      <c r="H95" s="13">
        <f ca="1">_xll.DBRW($B$1,$A95,$B95,$B$3,$B$5,H$8,$B$4,$B$2)</f>
        <v>706</v>
      </c>
      <c r="I95" s="13">
        <f ca="1">_xll.DBRW($B$1,$A95,$B95,$B$3,$B$5,I$8,$B$4,$B$2)</f>
        <v>121</v>
      </c>
      <c r="J95" s="13">
        <f ca="1">_xll.DBRW($B$1,$A95,$B95,$B$3,$B$5,J$8,$B$4,$B$2)</f>
        <v>70</v>
      </c>
      <c r="K95" s="13">
        <f ca="1">_xll.DBRW($B$1,$A95,$B95,$B$3,$B$5,K$8,$B$4,$B$2)</f>
        <v>63</v>
      </c>
      <c r="L95" s="13">
        <f ca="1">_xll.DBRW($B$1,$A95,$B95,$B$3,$B$5,L$8,$B$4,$B$2)</f>
        <v>0</v>
      </c>
    </row>
    <row r="96" spans="1:12" x14ac:dyDescent="0.25">
      <c r="A96" s="12">
        <f t="shared" si="1"/>
        <v>2026</v>
      </c>
      <c r="B96" s="12" t="s">
        <v>26</v>
      </c>
      <c r="C96" s="13">
        <f ca="1">_xll.DBRW($B$1,$A96,$B96,$B$3,$B$5,C$8,$B$4,$B$2)</f>
        <v>53311</v>
      </c>
      <c r="D96" s="13">
        <f ca="1">_xll.DBRW($B$1,$A96,$B96,$B$3,$B$5,D$8,$B$4,$B$2)</f>
        <v>36398</v>
      </c>
      <c r="E96" s="13">
        <f ca="1">_xll.DBRW($B$1,$A96,$B96,$B$3,$B$5,E$8,$B$4,$B$2)</f>
        <v>84</v>
      </c>
      <c r="F96" s="13">
        <f ca="1">_xll.DBRW($B$1,$A96,$B96,$B$3,$B$5,F$8,$B$4,$B$2)</f>
        <v>15779</v>
      </c>
      <c r="G96" s="13">
        <f ca="1">_xll.DBRW($B$1,$A96,$B96,$B$3,$B$5,G$8,$B$4,$B$2)</f>
        <v>90</v>
      </c>
      <c r="H96" s="13">
        <f ca="1">_xll.DBRW($B$1,$A96,$B96,$B$3,$B$5,H$8,$B$4,$B$2)</f>
        <v>706</v>
      </c>
      <c r="I96" s="13">
        <f ca="1">_xll.DBRW($B$1,$A96,$B96,$B$3,$B$5,I$8,$B$4,$B$2)</f>
        <v>121</v>
      </c>
      <c r="J96" s="13">
        <f ca="1">_xll.DBRW($B$1,$A96,$B96,$B$3,$B$5,J$8,$B$4,$B$2)</f>
        <v>70</v>
      </c>
      <c r="K96" s="13">
        <f ca="1">_xll.DBRW($B$1,$A96,$B96,$B$3,$B$5,K$8,$B$4,$B$2)</f>
        <v>63</v>
      </c>
      <c r="L96" s="13">
        <f ca="1">_xll.DBRW($B$1,$A96,$B96,$B$3,$B$5,L$8,$B$4,$B$2)</f>
        <v>0</v>
      </c>
    </row>
    <row r="97" spans="1:12" x14ac:dyDescent="0.25">
      <c r="A97" s="12">
        <f t="shared" si="1"/>
        <v>2026</v>
      </c>
      <c r="B97" s="12" t="s">
        <v>27</v>
      </c>
      <c r="C97" s="13">
        <f ca="1">_xll.DBRW($B$1,$A97,$B97,$B$3,$B$5,C$8,$B$4,$B$2)</f>
        <v>53354</v>
      </c>
      <c r="D97" s="13">
        <f ca="1">_xll.DBRW($B$1,$A97,$B97,$B$3,$B$5,D$8,$B$4,$B$2)</f>
        <v>36434</v>
      </c>
      <c r="E97" s="13">
        <f ca="1">_xll.DBRW($B$1,$A97,$B97,$B$3,$B$5,E$8,$B$4,$B$2)</f>
        <v>84</v>
      </c>
      <c r="F97" s="13">
        <f ca="1">_xll.DBRW($B$1,$A97,$B97,$B$3,$B$5,F$8,$B$4,$B$2)</f>
        <v>15786</v>
      </c>
      <c r="G97" s="13">
        <f ca="1">_xll.DBRW($B$1,$A97,$B97,$B$3,$B$5,G$8,$B$4,$B$2)</f>
        <v>90</v>
      </c>
      <c r="H97" s="13">
        <f ca="1">_xll.DBRW($B$1,$A97,$B97,$B$3,$B$5,H$8,$B$4,$B$2)</f>
        <v>706</v>
      </c>
      <c r="I97" s="13">
        <f ca="1">_xll.DBRW($B$1,$A97,$B97,$B$3,$B$5,I$8,$B$4,$B$2)</f>
        <v>121</v>
      </c>
      <c r="J97" s="13">
        <f ca="1">_xll.DBRW($B$1,$A97,$B97,$B$3,$B$5,J$8,$B$4,$B$2)</f>
        <v>70</v>
      </c>
      <c r="K97" s="13">
        <f ca="1">_xll.DBRW($B$1,$A97,$B97,$B$3,$B$5,K$8,$B$4,$B$2)</f>
        <v>63</v>
      </c>
      <c r="L97" s="13">
        <f ca="1">_xll.DBRW($B$1,$A97,$B97,$B$3,$B$5,L$8,$B$4,$B$2)</f>
        <v>0</v>
      </c>
    </row>
    <row r="98" spans="1:12" x14ac:dyDescent="0.25">
      <c r="A98" s="12">
        <f t="shared" si="1"/>
        <v>2026</v>
      </c>
      <c r="B98" s="12" t="s">
        <v>28</v>
      </c>
      <c r="C98" s="13">
        <f ca="1">_xll.DBRW($B$1,$A98,$B98,$B$3,$B$5,C$8,$B$4,$B$2)</f>
        <v>53411</v>
      </c>
      <c r="D98" s="13">
        <f ca="1">_xll.DBRW($B$1,$A98,$B98,$B$3,$B$5,D$8,$B$4,$B$2)</f>
        <v>36484</v>
      </c>
      <c r="E98" s="13">
        <f ca="1">_xll.DBRW($B$1,$A98,$B98,$B$3,$B$5,E$8,$B$4,$B$2)</f>
        <v>84</v>
      </c>
      <c r="F98" s="13">
        <f ca="1">_xll.DBRW($B$1,$A98,$B98,$B$3,$B$5,F$8,$B$4,$B$2)</f>
        <v>15793</v>
      </c>
      <c r="G98" s="13">
        <f ca="1">_xll.DBRW($B$1,$A98,$B98,$B$3,$B$5,G$8,$B$4,$B$2)</f>
        <v>90</v>
      </c>
      <c r="H98" s="13">
        <f ca="1">_xll.DBRW($B$1,$A98,$B98,$B$3,$B$5,H$8,$B$4,$B$2)</f>
        <v>706</v>
      </c>
      <c r="I98" s="13">
        <f ca="1">_xll.DBRW($B$1,$A98,$B98,$B$3,$B$5,I$8,$B$4,$B$2)</f>
        <v>121</v>
      </c>
      <c r="J98" s="13">
        <f ca="1">_xll.DBRW($B$1,$A98,$B98,$B$3,$B$5,J$8,$B$4,$B$2)</f>
        <v>70</v>
      </c>
      <c r="K98" s="13">
        <f ca="1">_xll.DBRW($B$1,$A98,$B98,$B$3,$B$5,K$8,$B$4,$B$2)</f>
        <v>63</v>
      </c>
      <c r="L98" s="13">
        <f ca="1">_xll.DBRW($B$1,$A98,$B98,$B$3,$B$5,L$8,$B$4,$B$2)</f>
        <v>0</v>
      </c>
    </row>
    <row r="99" spans="1:12" x14ac:dyDescent="0.25">
      <c r="A99" s="12">
        <f t="shared" si="1"/>
        <v>2026</v>
      </c>
      <c r="B99" s="12" t="s">
        <v>29</v>
      </c>
      <c r="C99" s="13">
        <f ca="1">_xll.DBRW($B$1,$A99,$B99,$B$3,$B$5,C$8,$B$4,$B$2)</f>
        <v>53450</v>
      </c>
      <c r="D99" s="13">
        <f ca="1">_xll.DBRW($B$1,$A99,$B99,$B$3,$B$5,D$8,$B$4,$B$2)</f>
        <v>36519</v>
      </c>
      <c r="E99" s="13">
        <f ca="1">_xll.DBRW($B$1,$A99,$B99,$B$3,$B$5,E$8,$B$4,$B$2)</f>
        <v>84</v>
      </c>
      <c r="F99" s="13">
        <f ca="1">_xll.DBRW($B$1,$A99,$B99,$B$3,$B$5,F$8,$B$4,$B$2)</f>
        <v>15797</v>
      </c>
      <c r="G99" s="13">
        <f ca="1">_xll.DBRW($B$1,$A99,$B99,$B$3,$B$5,G$8,$B$4,$B$2)</f>
        <v>90</v>
      </c>
      <c r="H99" s="13">
        <f ca="1">_xll.DBRW($B$1,$A99,$B99,$B$3,$B$5,H$8,$B$4,$B$2)</f>
        <v>706</v>
      </c>
      <c r="I99" s="13">
        <f ca="1">_xll.DBRW($B$1,$A99,$B99,$B$3,$B$5,I$8,$B$4,$B$2)</f>
        <v>121</v>
      </c>
      <c r="J99" s="13">
        <f ca="1">_xll.DBRW($B$1,$A99,$B99,$B$3,$B$5,J$8,$B$4,$B$2)</f>
        <v>70</v>
      </c>
      <c r="K99" s="13">
        <f ca="1">_xll.DBRW($B$1,$A99,$B99,$B$3,$B$5,K$8,$B$4,$B$2)</f>
        <v>63</v>
      </c>
      <c r="L99" s="13">
        <f ca="1">_xll.DBRW($B$1,$A99,$B99,$B$3,$B$5,L$8,$B$4,$B$2)</f>
        <v>0</v>
      </c>
    </row>
    <row r="100" spans="1:12" x14ac:dyDescent="0.25">
      <c r="A100" s="12">
        <f t="shared" si="1"/>
        <v>2026</v>
      </c>
      <c r="B100" s="12" t="s">
        <v>30</v>
      </c>
      <c r="C100" s="13">
        <f ca="1">_xll.DBRW($B$1,$A100,$B100,$B$3,$B$5,C$8,$B$4,$B$2)</f>
        <v>53474</v>
      </c>
      <c r="D100" s="13">
        <f ca="1">_xll.DBRW($B$1,$A100,$B100,$B$3,$B$5,D$8,$B$4,$B$2)</f>
        <v>36540</v>
      </c>
      <c r="E100" s="13">
        <f ca="1">_xll.DBRW($B$1,$A100,$B100,$B$3,$B$5,E$8,$B$4,$B$2)</f>
        <v>84</v>
      </c>
      <c r="F100" s="13">
        <f ca="1">_xll.DBRW($B$1,$A100,$B100,$B$3,$B$5,F$8,$B$4,$B$2)</f>
        <v>15800</v>
      </c>
      <c r="G100" s="13">
        <f ca="1">_xll.DBRW($B$1,$A100,$B100,$B$3,$B$5,G$8,$B$4,$B$2)</f>
        <v>90</v>
      </c>
      <c r="H100" s="13">
        <f ca="1">_xll.DBRW($B$1,$A100,$B100,$B$3,$B$5,H$8,$B$4,$B$2)</f>
        <v>706</v>
      </c>
      <c r="I100" s="13">
        <f ca="1">_xll.DBRW($B$1,$A100,$B100,$B$3,$B$5,I$8,$B$4,$B$2)</f>
        <v>121</v>
      </c>
      <c r="J100" s="13">
        <f ca="1">_xll.DBRW($B$1,$A100,$B100,$B$3,$B$5,J$8,$B$4,$B$2)</f>
        <v>70</v>
      </c>
      <c r="K100" s="13">
        <f ca="1">_xll.DBRW($B$1,$A100,$B100,$B$3,$B$5,K$8,$B$4,$B$2)</f>
        <v>63</v>
      </c>
      <c r="L100" s="13">
        <f ca="1">_xll.DBRW($B$1,$A100,$B100,$B$3,$B$5,L$8,$B$4,$B$2)</f>
        <v>0</v>
      </c>
    </row>
    <row r="101" spans="1:12" x14ac:dyDescent="0.25">
      <c r="A101" s="12">
        <f t="shared" si="1"/>
        <v>2026</v>
      </c>
      <c r="B101" s="12" t="s">
        <v>31</v>
      </c>
      <c r="C101" s="13">
        <f ca="1">_xll.DBRW($B$1,$A101,$B101,$B$3,$B$5,C$8,$B$4,$B$2)</f>
        <v>53474</v>
      </c>
      <c r="D101" s="13">
        <f ca="1">_xll.DBRW($B$1,$A101,$B101,$B$3,$B$5,D$8,$B$4,$B$2)</f>
        <v>36541</v>
      </c>
      <c r="E101" s="13">
        <f ca="1">_xll.DBRW($B$1,$A101,$B101,$B$3,$B$5,E$8,$B$4,$B$2)</f>
        <v>83</v>
      </c>
      <c r="F101" s="13">
        <f ca="1">_xll.DBRW($B$1,$A101,$B101,$B$3,$B$5,F$8,$B$4,$B$2)</f>
        <v>15800</v>
      </c>
      <c r="G101" s="13">
        <f ca="1">_xll.DBRW($B$1,$A101,$B101,$B$3,$B$5,G$8,$B$4,$B$2)</f>
        <v>90</v>
      </c>
      <c r="H101" s="13">
        <f ca="1">_xll.DBRW($B$1,$A101,$B101,$B$3,$B$5,H$8,$B$4,$B$2)</f>
        <v>706</v>
      </c>
      <c r="I101" s="13">
        <f ca="1">_xll.DBRW($B$1,$A101,$B101,$B$3,$B$5,I$8,$B$4,$B$2)</f>
        <v>121</v>
      </c>
      <c r="J101" s="13">
        <f ca="1">_xll.DBRW($B$1,$A101,$B101,$B$3,$B$5,J$8,$B$4,$B$2)</f>
        <v>70</v>
      </c>
      <c r="K101" s="13">
        <f ca="1">_xll.DBRW($B$1,$A101,$B101,$B$3,$B$5,K$8,$B$4,$B$2)</f>
        <v>63</v>
      </c>
      <c r="L101" s="13">
        <f ca="1">_xll.DBRW($B$1,$A101,$B101,$B$3,$B$5,L$8,$B$4,$B$2)</f>
        <v>0</v>
      </c>
    </row>
    <row r="102" spans="1:12" x14ac:dyDescent="0.25">
      <c r="A102" s="12">
        <f t="shared" si="1"/>
        <v>2026</v>
      </c>
      <c r="B102" s="12" t="s">
        <v>32</v>
      </c>
      <c r="C102" s="13">
        <f ca="1">_xll.DBRW($B$1,$A102,$B102,$B$3,$B$5,C$8,$B$4,$B$2)</f>
        <v>53474</v>
      </c>
      <c r="D102" s="13">
        <f ca="1">_xll.DBRW($B$1,$A102,$B102,$B$3,$B$5,D$8,$B$4,$B$2)</f>
        <v>36542</v>
      </c>
      <c r="E102" s="13">
        <f ca="1">_xll.DBRW($B$1,$A102,$B102,$B$3,$B$5,E$8,$B$4,$B$2)</f>
        <v>82</v>
      </c>
      <c r="F102" s="13">
        <f ca="1">_xll.DBRW($B$1,$A102,$B102,$B$3,$B$5,F$8,$B$4,$B$2)</f>
        <v>15800</v>
      </c>
      <c r="G102" s="13">
        <f ca="1">_xll.DBRW($B$1,$A102,$B102,$B$3,$B$5,G$8,$B$4,$B$2)</f>
        <v>90</v>
      </c>
      <c r="H102" s="13">
        <f ca="1">_xll.DBRW($B$1,$A102,$B102,$B$3,$B$5,H$8,$B$4,$B$2)</f>
        <v>706</v>
      </c>
      <c r="I102" s="13">
        <f ca="1">_xll.DBRW($B$1,$A102,$B102,$B$3,$B$5,I$8,$B$4,$B$2)</f>
        <v>121</v>
      </c>
      <c r="J102" s="13">
        <f ca="1">_xll.DBRW($B$1,$A102,$B102,$B$3,$B$5,J$8,$B$4,$B$2)</f>
        <v>70</v>
      </c>
      <c r="K102" s="13">
        <f ca="1">_xll.DBRW($B$1,$A102,$B102,$B$3,$B$5,K$8,$B$4,$B$2)</f>
        <v>63</v>
      </c>
      <c r="L102" s="13">
        <f ca="1">_xll.DBRW($B$1,$A102,$B102,$B$3,$B$5,L$8,$B$4,$B$2)</f>
        <v>0</v>
      </c>
    </row>
    <row r="103" spans="1:12" x14ac:dyDescent="0.25">
      <c r="A103" s="12">
        <f t="shared" si="1"/>
        <v>2026</v>
      </c>
      <c r="B103" s="12" t="s">
        <v>33</v>
      </c>
      <c r="C103" s="13">
        <f ca="1">_xll.DBRW($B$1,$A103,$B103,$B$3,$B$5,C$8,$B$4,$B$2)</f>
        <v>53488</v>
      </c>
      <c r="D103" s="13">
        <f ca="1">_xll.DBRW($B$1,$A103,$B103,$B$3,$B$5,D$8,$B$4,$B$2)</f>
        <v>36553</v>
      </c>
      <c r="E103" s="13">
        <f ca="1">_xll.DBRW($B$1,$A103,$B103,$B$3,$B$5,E$8,$B$4,$B$2)</f>
        <v>82</v>
      </c>
      <c r="F103" s="13">
        <f ca="1">_xll.DBRW($B$1,$A103,$B103,$B$3,$B$5,F$8,$B$4,$B$2)</f>
        <v>15803</v>
      </c>
      <c r="G103" s="13">
        <f ca="1">_xll.DBRW($B$1,$A103,$B103,$B$3,$B$5,G$8,$B$4,$B$2)</f>
        <v>90</v>
      </c>
      <c r="H103" s="13">
        <f ca="1">_xll.DBRW($B$1,$A103,$B103,$B$3,$B$5,H$8,$B$4,$B$2)</f>
        <v>706</v>
      </c>
      <c r="I103" s="13">
        <f ca="1">_xll.DBRW($B$1,$A103,$B103,$B$3,$B$5,I$8,$B$4,$B$2)</f>
        <v>121</v>
      </c>
      <c r="J103" s="13">
        <f ca="1">_xll.DBRW($B$1,$A103,$B103,$B$3,$B$5,J$8,$B$4,$B$2)</f>
        <v>70</v>
      </c>
      <c r="K103" s="13">
        <f ca="1">_xll.DBRW($B$1,$A103,$B103,$B$3,$B$5,K$8,$B$4,$B$2)</f>
        <v>63</v>
      </c>
      <c r="L103" s="13">
        <f ca="1">_xll.DBRW($B$1,$A103,$B103,$B$3,$B$5,L$8,$B$4,$B$2)</f>
        <v>0</v>
      </c>
    </row>
    <row r="104" spans="1:12" x14ac:dyDescent="0.25">
      <c r="A104" s="12">
        <f t="shared" si="1"/>
        <v>2026</v>
      </c>
      <c r="B104" s="12" t="s">
        <v>34</v>
      </c>
      <c r="C104" s="13">
        <f ca="1">_xll.DBRW($B$1,$A104,$B104,$B$3,$B$5,C$8,$B$4,$B$2)</f>
        <v>53513</v>
      </c>
      <c r="D104" s="13">
        <f ca="1">_xll.DBRW($B$1,$A104,$B104,$B$3,$B$5,D$8,$B$4,$B$2)</f>
        <v>36575</v>
      </c>
      <c r="E104" s="13">
        <f ca="1">_xll.DBRW($B$1,$A104,$B104,$B$3,$B$5,E$8,$B$4,$B$2)</f>
        <v>82</v>
      </c>
      <c r="F104" s="13">
        <f ca="1">_xll.DBRW($B$1,$A104,$B104,$B$3,$B$5,F$8,$B$4,$B$2)</f>
        <v>15806</v>
      </c>
      <c r="G104" s="13">
        <f ca="1">_xll.DBRW($B$1,$A104,$B104,$B$3,$B$5,G$8,$B$4,$B$2)</f>
        <v>90</v>
      </c>
      <c r="H104" s="13">
        <f ca="1">_xll.DBRW($B$1,$A104,$B104,$B$3,$B$5,H$8,$B$4,$B$2)</f>
        <v>706</v>
      </c>
      <c r="I104" s="13">
        <f ca="1">_xll.DBRW($B$1,$A104,$B104,$B$3,$B$5,I$8,$B$4,$B$2)</f>
        <v>121</v>
      </c>
      <c r="J104" s="13">
        <f ca="1">_xll.DBRW($B$1,$A104,$B104,$B$3,$B$5,J$8,$B$4,$B$2)</f>
        <v>70</v>
      </c>
      <c r="K104" s="13">
        <f ca="1">_xll.DBRW($B$1,$A104,$B104,$B$3,$B$5,K$8,$B$4,$B$2)</f>
        <v>63</v>
      </c>
      <c r="L104" s="13">
        <f ca="1">_xll.DBRW($B$1,$A104,$B104,$B$3,$B$5,L$8,$B$4,$B$2)</f>
        <v>0</v>
      </c>
    </row>
    <row r="105" spans="1:12" x14ac:dyDescent="0.25">
      <c r="A105" s="12">
        <f t="shared" si="1"/>
        <v>2027</v>
      </c>
      <c r="B105" s="12" t="s">
        <v>23</v>
      </c>
      <c r="C105" s="13">
        <f ca="1">_xll.DBRW($B$1,$A105,$B105,$B$3,$B$5,C$8,$B$4,$B$2)</f>
        <v>53563</v>
      </c>
      <c r="D105" s="13">
        <f ca="1">_xll.DBRW($B$1,$A105,$B105,$B$3,$B$5,D$8,$B$4,$B$2)</f>
        <v>36619</v>
      </c>
      <c r="E105" s="13">
        <f ca="1">_xll.DBRW($B$1,$A105,$B105,$B$3,$B$5,E$8,$B$4,$B$2)</f>
        <v>81</v>
      </c>
      <c r="F105" s="13">
        <f ca="1">_xll.DBRW($B$1,$A105,$B105,$B$3,$B$5,F$8,$B$4,$B$2)</f>
        <v>15813</v>
      </c>
      <c r="G105" s="13">
        <f ca="1">_xll.DBRW($B$1,$A105,$B105,$B$3,$B$5,G$8,$B$4,$B$2)</f>
        <v>90</v>
      </c>
      <c r="H105" s="13">
        <f ca="1">_xll.DBRW($B$1,$A105,$B105,$B$3,$B$5,H$8,$B$4,$B$2)</f>
        <v>706</v>
      </c>
      <c r="I105" s="13">
        <f ca="1">_xll.DBRW($B$1,$A105,$B105,$B$3,$B$5,I$8,$B$4,$B$2)</f>
        <v>121</v>
      </c>
      <c r="J105" s="13">
        <f ca="1">_xll.DBRW($B$1,$A105,$B105,$B$3,$B$5,J$8,$B$4,$B$2)</f>
        <v>70</v>
      </c>
      <c r="K105" s="13">
        <f ca="1">_xll.DBRW($B$1,$A105,$B105,$B$3,$B$5,K$8,$B$4,$B$2)</f>
        <v>63</v>
      </c>
      <c r="L105" s="13">
        <f ca="1">_xll.DBRW($B$1,$A105,$B105,$B$3,$B$5,L$8,$B$4,$B$2)</f>
        <v>0</v>
      </c>
    </row>
    <row r="106" spans="1:12" x14ac:dyDescent="0.25">
      <c r="A106" s="12">
        <f t="shared" si="1"/>
        <v>2027</v>
      </c>
      <c r="B106" s="12" t="s">
        <v>24</v>
      </c>
      <c r="C106" s="13">
        <f ca="1">_xll.DBRW($B$1,$A106,$B106,$B$3,$B$5,C$8,$B$4,$B$2)</f>
        <v>53613</v>
      </c>
      <c r="D106" s="13">
        <f ca="1">_xll.DBRW($B$1,$A106,$B106,$B$3,$B$5,D$8,$B$4,$B$2)</f>
        <v>36662</v>
      </c>
      <c r="E106" s="13">
        <f ca="1">_xll.DBRW($B$1,$A106,$B106,$B$3,$B$5,E$8,$B$4,$B$2)</f>
        <v>81</v>
      </c>
      <c r="F106" s="13">
        <f ca="1">_xll.DBRW($B$1,$A106,$B106,$B$3,$B$5,F$8,$B$4,$B$2)</f>
        <v>15820</v>
      </c>
      <c r="G106" s="13">
        <f ca="1">_xll.DBRW($B$1,$A106,$B106,$B$3,$B$5,G$8,$B$4,$B$2)</f>
        <v>90</v>
      </c>
      <c r="H106" s="13">
        <f ca="1">_xll.DBRW($B$1,$A106,$B106,$B$3,$B$5,H$8,$B$4,$B$2)</f>
        <v>706</v>
      </c>
      <c r="I106" s="13">
        <f ca="1">_xll.DBRW($B$1,$A106,$B106,$B$3,$B$5,I$8,$B$4,$B$2)</f>
        <v>121</v>
      </c>
      <c r="J106" s="13">
        <f ca="1">_xll.DBRW($B$1,$A106,$B106,$B$3,$B$5,J$8,$B$4,$B$2)</f>
        <v>70</v>
      </c>
      <c r="K106" s="13">
        <f ca="1">_xll.DBRW($B$1,$A106,$B106,$B$3,$B$5,K$8,$B$4,$B$2)</f>
        <v>63</v>
      </c>
      <c r="L106" s="13">
        <f ca="1">_xll.DBRW($B$1,$A106,$B106,$B$3,$B$5,L$8,$B$4,$B$2)</f>
        <v>0</v>
      </c>
    </row>
    <row r="107" spans="1:12" x14ac:dyDescent="0.25">
      <c r="A107" s="12">
        <f t="shared" si="1"/>
        <v>2027</v>
      </c>
      <c r="B107" s="12" t="s">
        <v>25</v>
      </c>
      <c r="C107" s="13">
        <f ca="1">_xll.DBRW($B$1,$A107,$B107,$B$3,$B$5,C$8,$B$4,$B$2)</f>
        <v>53659</v>
      </c>
      <c r="D107" s="13">
        <f ca="1">_xll.DBRW($B$1,$A107,$B107,$B$3,$B$5,D$8,$B$4,$B$2)</f>
        <v>36701</v>
      </c>
      <c r="E107" s="13">
        <f ca="1">_xll.DBRW($B$1,$A107,$B107,$B$3,$B$5,E$8,$B$4,$B$2)</f>
        <v>81</v>
      </c>
      <c r="F107" s="13">
        <f ca="1">_xll.DBRW($B$1,$A107,$B107,$B$3,$B$5,F$8,$B$4,$B$2)</f>
        <v>15827</v>
      </c>
      <c r="G107" s="13">
        <f ca="1">_xll.DBRW($B$1,$A107,$B107,$B$3,$B$5,G$8,$B$4,$B$2)</f>
        <v>90</v>
      </c>
      <c r="H107" s="13">
        <f ca="1">_xll.DBRW($B$1,$A107,$B107,$B$3,$B$5,H$8,$B$4,$B$2)</f>
        <v>706</v>
      </c>
      <c r="I107" s="13">
        <f ca="1">_xll.DBRW($B$1,$A107,$B107,$B$3,$B$5,I$8,$B$4,$B$2)</f>
        <v>121</v>
      </c>
      <c r="J107" s="13">
        <f ca="1">_xll.DBRW($B$1,$A107,$B107,$B$3,$B$5,J$8,$B$4,$B$2)</f>
        <v>70</v>
      </c>
      <c r="K107" s="13">
        <f ca="1">_xll.DBRW($B$1,$A107,$B107,$B$3,$B$5,K$8,$B$4,$B$2)</f>
        <v>63</v>
      </c>
      <c r="L107" s="13">
        <f ca="1">_xll.DBRW($B$1,$A107,$B107,$B$3,$B$5,L$8,$B$4,$B$2)</f>
        <v>0</v>
      </c>
    </row>
    <row r="108" spans="1:12" x14ac:dyDescent="0.25">
      <c r="A108" s="12">
        <f t="shared" si="1"/>
        <v>2027</v>
      </c>
      <c r="B108" s="12" t="s">
        <v>26</v>
      </c>
      <c r="C108" s="13">
        <f ca="1">_xll.DBRW($B$1,$A108,$B108,$B$3,$B$5,C$8,$B$4,$B$2)</f>
        <v>53695</v>
      </c>
      <c r="D108" s="13">
        <f ca="1">_xll.DBRW($B$1,$A108,$B108,$B$3,$B$5,D$8,$B$4,$B$2)</f>
        <v>36733</v>
      </c>
      <c r="E108" s="13">
        <f ca="1">_xll.DBRW($B$1,$A108,$B108,$B$3,$B$5,E$8,$B$4,$B$2)</f>
        <v>81</v>
      </c>
      <c r="F108" s="13">
        <f ca="1">_xll.DBRW($B$1,$A108,$B108,$B$3,$B$5,F$8,$B$4,$B$2)</f>
        <v>15831</v>
      </c>
      <c r="G108" s="13">
        <f ca="1">_xll.DBRW($B$1,$A108,$B108,$B$3,$B$5,G$8,$B$4,$B$2)</f>
        <v>90</v>
      </c>
      <c r="H108" s="13">
        <f ca="1">_xll.DBRW($B$1,$A108,$B108,$B$3,$B$5,H$8,$B$4,$B$2)</f>
        <v>706</v>
      </c>
      <c r="I108" s="13">
        <f ca="1">_xll.DBRW($B$1,$A108,$B108,$B$3,$B$5,I$8,$B$4,$B$2)</f>
        <v>121</v>
      </c>
      <c r="J108" s="13">
        <f ca="1">_xll.DBRW($B$1,$A108,$B108,$B$3,$B$5,J$8,$B$4,$B$2)</f>
        <v>70</v>
      </c>
      <c r="K108" s="13">
        <f ca="1">_xll.DBRW($B$1,$A108,$B108,$B$3,$B$5,K$8,$B$4,$B$2)</f>
        <v>63</v>
      </c>
      <c r="L108" s="13">
        <f ca="1">_xll.DBRW($B$1,$A108,$B108,$B$3,$B$5,L$8,$B$4,$B$2)</f>
        <v>0</v>
      </c>
    </row>
    <row r="109" spans="1:12" x14ac:dyDescent="0.25">
      <c r="A109" s="12">
        <f t="shared" si="1"/>
        <v>2027</v>
      </c>
      <c r="B109" s="12" t="s">
        <v>27</v>
      </c>
      <c r="C109" s="13">
        <f ca="1">_xll.DBRW($B$1,$A109,$B109,$B$3,$B$5,C$8,$B$4,$B$2)</f>
        <v>53737</v>
      </c>
      <c r="D109" s="13">
        <f ca="1">_xll.DBRW($B$1,$A109,$B109,$B$3,$B$5,D$8,$B$4,$B$2)</f>
        <v>36769</v>
      </c>
      <c r="E109" s="13">
        <f ca="1">_xll.DBRW($B$1,$A109,$B109,$B$3,$B$5,E$8,$B$4,$B$2)</f>
        <v>81</v>
      </c>
      <c r="F109" s="13">
        <f ca="1">_xll.DBRW($B$1,$A109,$B109,$B$3,$B$5,F$8,$B$4,$B$2)</f>
        <v>15837</v>
      </c>
      <c r="G109" s="13">
        <f ca="1">_xll.DBRW($B$1,$A109,$B109,$B$3,$B$5,G$8,$B$4,$B$2)</f>
        <v>90</v>
      </c>
      <c r="H109" s="13">
        <f ca="1">_xll.DBRW($B$1,$A109,$B109,$B$3,$B$5,H$8,$B$4,$B$2)</f>
        <v>706</v>
      </c>
      <c r="I109" s="13">
        <f ca="1">_xll.DBRW($B$1,$A109,$B109,$B$3,$B$5,I$8,$B$4,$B$2)</f>
        <v>121</v>
      </c>
      <c r="J109" s="13">
        <f ca="1">_xll.DBRW($B$1,$A109,$B109,$B$3,$B$5,J$8,$B$4,$B$2)</f>
        <v>70</v>
      </c>
      <c r="K109" s="13">
        <f ca="1">_xll.DBRW($B$1,$A109,$B109,$B$3,$B$5,K$8,$B$4,$B$2)</f>
        <v>63</v>
      </c>
      <c r="L109" s="13">
        <f ca="1">_xll.DBRW($B$1,$A109,$B109,$B$3,$B$5,L$8,$B$4,$B$2)</f>
        <v>0</v>
      </c>
    </row>
    <row r="110" spans="1:12" x14ac:dyDescent="0.25">
      <c r="A110" s="12">
        <f t="shared" si="1"/>
        <v>2027</v>
      </c>
      <c r="B110" s="12" t="s">
        <v>28</v>
      </c>
      <c r="C110" s="13">
        <f ca="1">_xll.DBRW($B$1,$A110,$B110,$B$3,$B$5,C$8,$B$4,$B$2)</f>
        <v>53794</v>
      </c>
      <c r="D110" s="13">
        <f ca="1">_xll.DBRW($B$1,$A110,$B110,$B$3,$B$5,D$8,$B$4,$B$2)</f>
        <v>36819</v>
      </c>
      <c r="E110" s="13">
        <f ca="1">_xll.DBRW($B$1,$A110,$B110,$B$3,$B$5,E$8,$B$4,$B$2)</f>
        <v>81</v>
      </c>
      <c r="F110" s="13">
        <f ca="1">_xll.DBRW($B$1,$A110,$B110,$B$3,$B$5,F$8,$B$4,$B$2)</f>
        <v>15844</v>
      </c>
      <c r="G110" s="13">
        <f ca="1">_xll.DBRW($B$1,$A110,$B110,$B$3,$B$5,G$8,$B$4,$B$2)</f>
        <v>90</v>
      </c>
      <c r="H110" s="13">
        <f ca="1">_xll.DBRW($B$1,$A110,$B110,$B$3,$B$5,H$8,$B$4,$B$2)</f>
        <v>706</v>
      </c>
      <c r="I110" s="13">
        <f ca="1">_xll.DBRW($B$1,$A110,$B110,$B$3,$B$5,I$8,$B$4,$B$2)</f>
        <v>121</v>
      </c>
      <c r="J110" s="13">
        <f ca="1">_xll.DBRW($B$1,$A110,$B110,$B$3,$B$5,J$8,$B$4,$B$2)</f>
        <v>70</v>
      </c>
      <c r="K110" s="13">
        <f ca="1">_xll.DBRW($B$1,$A110,$B110,$B$3,$B$5,K$8,$B$4,$B$2)</f>
        <v>63</v>
      </c>
      <c r="L110" s="13">
        <f ca="1">_xll.DBRW($B$1,$A110,$B110,$B$3,$B$5,L$8,$B$4,$B$2)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10"/>
  <sheetViews>
    <sheetView workbookViewId="0">
      <selection activeCell="Q16" sqref="Q16"/>
    </sheetView>
  </sheetViews>
  <sheetFormatPr defaultRowHeight="15" x14ac:dyDescent="0.25"/>
  <sheetData>
    <row r="1" spans="1:14" x14ac:dyDescent="0.25">
      <c r="A1" t="s">
        <v>1</v>
      </c>
      <c r="B1" t="s">
        <v>56</v>
      </c>
    </row>
    <row r="2" spans="1:14" x14ac:dyDescent="0.25">
      <c r="A2" t="s">
        <v>2</v>
      </c>
      <c r="B2" t="s">
        <v>79</v>
      </c>
    </row>
    <row r="3" spans="1:14" x14ac:dyDescent="0.25">
      <c r="A3" t="s">
        <v>3</v>
      </c>
      <c r="B3" t="s">
        <v>58</v>
      </c>
    </row>
    <row r="4" spans="1:14" x14ac:dyDescent="0.25">
      <c r="A4" t="s">
        <v>4</v>
      </c>
      <c r="B4" t="s">
        <v>59</v>
      </c>
    </row>
    <row r="5" spans="1:14" x14ac:dyDescent="0.25">
      <c r="A5" t="s">
        <v>5</v>
      </c>
      <c r="B5" t="s">
        <v>62</v>
      </c>
    </row>
    <row r="8" spans="1:14" x14ac:dyDescent="0.25">
      <c r="C8" t="s">
        <v>6</v>
      </c>
      <c r="D8" t="s">
        <v>10</v>
      </c>
      <c r="E8" t="s">
        <v>11</v>
      </c>
      <c r="F8" t="s">
        <v>12</v>
      </c>
      <c r="G8" t="s">
        <v>13</v>
      </c>
      <c r="H8" t="s">
        <v>14</v>
      </c>
      <c r="I8" t="s">
        <v>15</v>
      </c>
      <c r="J8" t="s">
        <v>16</v>
      </c>
      <c r="K8" t="s">
        <v>18</v>
      </c>
      <c r="L8" t="s">
        <v>21</v>
      </c>
      <c r="M8" s="14" t="s">
        <v>72</v>
      </c>
      <c r="N8" s="14" t="s">
        <v>18</v>
      </c>
    </row>
    <row r="9" spans="1:14" x14ac:dyDescent="0.25">
      <c r="A9">
        <v>2019</v>
      </c>
      <c r="B9" t="s">
        <v>23</v>
      </c>
      <c r="C9">
        <v>49493</v>
      </c>
      <c r="D9">
        <v>33058</v>
      </c>
      <c r="E9">
        <v>104</v>
      </c>
      <c r="F9">
        <v>15286</v>
      </c>
      <c r="G9">
        <v>90</v>
      </c>
      <c r="H9">
        <v>703</v>
      </c>
      <c r="I9">
        <v>119</v>
      </c>
      <c r="J9">
        <v>70</v>
      </c>
      <c r="K9">
        <v>63</v>
      </c>
      <c r="L9">
        <v>0</v>
      </c>
      <c r="M9" s="14">
        <v>1</v>
      </c>
      <c r="N9" s="14">
        <f>K9+L9-M9</f>
        <v>62</v>
      </c>
    </row>
    <row r="10" spans="1:14" x14ac:dyDescent="0.25">
      <c r="A10">
        <v>2019</v>
      </c>
      <c r="B10" t="s">
        <v>24</v>
      </c>
      <c r="C10">
        <v>49536</v>
      </c>
      <c r="D10">
        <v>33099</v>
      </c>
      <c r="E10">
        <v>104</v>
      </c>
      <c r="F10">
        <v>15284</v>
      </c>
      <c r="G10">
        <v>91</v>
      </c>
      <c r="H10">
        <v>706</v>
      </c>
      <c r="I10">
        <v>119</v>
      </c>
      <c r="J10">
        <v>70</v>
      </c>
      <c r="K10">
        <v>63</v>
      </c>
      <c r="L10">
        <v>0</v>
      </c>
      <c r="M10" s="14">
        <v>1</v>
      </c>
      <c r="N10" s="14">
        <f t="shared" ref="N10:N73" si="0">K10+L10-M10</f>
        <v>62</v>
      </c>
    </row>
    <row r="11" spans="1:14" x14ac:dyDescent="0.25">
      <c r="A11">
        <v>2019</v>
      </c>
      <c r="B11" t="s">
        <v>25</v>
      </c>
      <c r="C11">
        <v>49624</v>
      </c>
      <c r="D11">
        <v>33197</v>
      </c>
      <c r="E11">
        <v>104</v>
      </c>
      <c r="F11">
        <v>15275</v>
      </c>
      <c r="G11">
        <v>90</v>
      </c>
      <c r="H11">
        <v>706</v>
      </c>
      <c r="I11">
        <v>119</v>
      </c>
      <c r="J11">
        <v>70</v>
      </c>
      <c r="K11">
        <v>63</v>
      </c>
      <c r="L11">
        <v>0</v>
      </c>
      <c r="M11" s="14">
        <v>1</v>
      </c>
      <c r="N11" s="14">
        <f t="shared" si="0"/>
        <v>62</v>
      </c>
    </row>
    <row r="12" spans="1:14" x14ac:dyDescent="0.25">
      <c r="A12">
        <v>2019</v>
      </c>
      <c r="B12" t="s">
        <v>26</v>
      </c>
      <c r="C12">
        <v>49663</v>
      </c>
      <c r="D12">
        <v>33227</v>
      </c>
      <c r="E12">
        <v>104</v>
      </c>
      <c r="F12">
        <v>15284</v>
      </c>
      <c r="G12">
        <v>90</v>
      </c>
      <c r="H12">
        <v>706</v>
      </c>
      <c r="I12">
        <v>119</v>
      </c>
      <c r="J12">
        <v>70</v>
      </c>
      <c r="K12">
        <v>63</v>
      </c>
      <c r="L12">
        <v>0</v>
      </c>
      <c r="M12" s="14">
        <v>1</v>
      </c>
      <c r="N12" s="14">
        <f t="shared" si="0"/>
        <v>62</v>
      </c>
    </row>
    <row r="13" spans="1:14" x14ac:dyDescent="0.25">
      <c r="A13">
        <v>2019</v>
      </c>
      <c r="B13" t="s">
        <v>27</v>
      </c>
      <c r="C13">
        <v>49706</v>
      </c>
      <c r="D13">
        <v>33261</v>
      </c>
      <c r="E13">
        <v>104</v>
      </c>
      <c r="F13">
        <v>15293</v>
      </c>
      <c r="G13">
        <v>90</v>
      </c>
      <c r="H13">
        <v>706</v>
      </c>
      <c r="I13">
        <v>119</v>
      </c>
      <c r="J13">
        <v>70</v>
      </c>
      <c r="K13">
        <v>63</v>
      </c>
      <c r="L13">
        <v>0</v>
      </c>
      <c r="M13" s="14">
        <v>1</v>
      </c>
      <c r="N13" s="14">
        <f t="shared" si="0"/>
        <v>62</v>
      </c>
    </row>
    <row r="14" spans="1:14" x14ac:dyDescent="0.25">
      <c r="A14">
        <v>2019</v>
      </c>
      <c r="B14" t="s">
        <v>28</v>
      </c>
      <c r="C14">
        <v>49744</v>
      </c>
      <c r="D14">
        <v>33295</v>
      </c>
      <c r="E14">
        <v>104</v>
      </c>
      <c r="F14">
        <v>15296</v>
      </c>
      <c r="G14">
        <v>90</v>
      </c>
      <c r="H14">
        <v>707</v>
      </c>
      <c r="I14">
        <v>119</v>
      </c>
      <c r="J14">
        <v>70</v>
      </c>
      <c r="K14">
        <v>63</v>
      </c>
      <c r="L14">
        <v>0</v>
      </c>
      <c r="M14" s="14">
        <v>1</v>
      </c>
      <c r="N14" s="14">
        <f t="shared" si="0"/>
        <v>62</v>
      </c>
    </row>
    <row r="15" spans="1:14" x14ac:dyDescent="0.25">
      <c r="A15">
        <v>2019</v>
      </c>
      <c r="B15" t="s">
        <v>29</v>
      </c>
      <c r="C15">
        <v>49779</v>
      </c>
      <c r="D15">
        <v>33331</v>
      </c>
      <c r="E15">
        <v>104</v>
      </c>
      <c r="F15">
        <v>15295</v>
      </c>
      <c r="G15">
        <v>90</v>
      </c>
      <c r="H15">
        <v>707</v>
      </c>
      <c r="I15">
        <v>119</v>
      </c>
      <c r="J15">
        <v>70</v>
      </c>
      <c r="K15">
        <v>63</v>
      </c>
      <c r="L15">
        <v>0</v>
      </c>
      <c r="M15" s="14">
        <v>1</v>
      </c>
      <c r="N15" s="14">
        <f t="shared" si="0"/>
        <v>62</v>
      </c>
    </row>
    <row r="16" spans="1:14" x14ac:dyDescent="0.25">
      <c r="A16">
        <v>2019</v>
      </c>
      <c r="B16" t="s">
        <v>30</v>
      </c>
      <c r="C16">
        <v>49825</v>
      </c>
      <c r="D16">
        <v>33371</v>
      </c>
      <c r="E16">
        <v>104</v>
      </c>
      <c r="F16">
        <v>15302</v>
      </c>
      <c r="G16">
        <v>90</v>
      </c>
      <c r="H16">
        <v>705</v>
      </c>
      <c r="I16">
        <v>120</v>
      </c>
      <c r="J16">
        <v>70</v>
      </c>
      <c r="K16">
        <v>63</v>
      </c>
      <c r="L16">
        <v>0</v>
      </c>
      <c r="M16" s="14">
        <v>1</v>
      </c>
      <c r="N16" s="14">
        <f t="shared" si="0"/>
        <v>62</v>
      </c>
    </row>
    <row r="17" spans="1:14" x14ac:dyDescent="0.25">
      <c r="A17">
        <v>2019</v>
      </c>
      <c r="B17" t="s">
        <v>31</v>
      </c>
      <c r="C17">
        <v>49846</v>
      </c>
      <c r="D17">
        <v>33389</v>
      </c>
      <c r="E17">
        <v>104</v>
      </c>
      <c r="F17">
        <v>15305</v>
      </c>
      <c r="G17">
        <v>90</v>
      </c>
      <c r="H17">
        <v>705</v>
      </c>
      <c r="I17">
        <v>120</v>
      </c>
      <c r="J17">
        <v>70</v>
      </c>
      <c r="K17">
        <v>63</v>
      </c>
      <c r="L17">
        <v>0</v>
      </c>
      <c r="M17" s="14">
        <v>1</v>
      </c>
      <c r="N17" s="14">
        <f t="shared" si="0"/>
        <v>62</v>
      </c>
    </row>
    <row r="18" spans="1:14" x14ac:dyDescent="0.25">
      <c r="A18">
        <v>2019</v>
      </c>
      <c r="B18" t="s">
        <v>32</v>
      </c>
      <c r="C18">
        <v>49881</v>
      </c>
      <c r="D18">
        <v>33419</v>
      </c>
      <c r="E18">
        <v>104</v>
      </c>
      <c r="F18">
        <v>15309</v>
      </c>
      <c r="G18">
        <v>90</v>
      </c>
      <c r="H18">
        <v>706</v>
      </c>
      <c r="I18">
        <v>120</v>
      </c>
      <c r="J18">
        <v>70</v>
      </c>
      <c r="K18">
        <v>63</v>
      </c>
      <c r="L18">
        <v>0</v>
      </c>
      <c r="M18" s="14">
        <v>1</v>
      </c>
      <c r="N18" s="14">
        <f t="shared" si="0"/>
        <v>62</v>
      </c>
    </row>
    <row r="19" spans="1:14" x14ac:dyDescent="0.25">
      <c r="A19">
        <v>2019</v>
      </c>
      <c r="B19" t="s">
        <v>33</v>
      </c>
      <c r="C19">
        <v>49915</v>
      </c>
      <c r="D19">
        <v>33447</v>
      </c>
      <c r="E19">
        <v>104</v>
      </c>
      <c r="F19">
        <v>15314</v>
      </c>
      <c r="G19">
        <v>90</v>
      </c>
      <c r="H19">
        <v>706</v>
      </c>
      <c r="I19">
        <v>121</v>
      </c>
      <c r="J19">
        <v>70</v>
      </c>
      <c r="K19">
        <v>63</v>
      </c>
      <c r="L19">
        <v>0</v>
      </c>
      <c r="M19" s="14">
        <v>1</v>
      </c>
      <c r="N19" s="14">
        <f t="shared" si="0"/>
        <v>62</v>
      </c>
    </row>
    <row r="20" spans="1:14" x14ac:dyDescent="0.25">
      <c r="A20">
        <v>2019</v>
      </c>
      <c r="B20" t="s">
        <v>34</v>
      </c>
      <c r="C20">
        <v>49938</v>
      </c>
      <c r="D20">
        <v>33461</v>
      </c>
      <c r="E20">
        <v>104</v>
      </c>
      <c r="F20">
        <v>15323</v>
      </c>
      <c r="G20">
        <v>90</v>
      </c>
      <c r="H20">
        <v>706</v>
      </c>
      <c r="I20">
        <v>121</v>
      </c>
      <c r="J20">
        <v>70</v>
      </c>
      <c r="K20">
        <v>63</v>
      </c>
      <c r="L20">
        <v>0</v>
      </c>
      <c r="M20" s="14">
        <v>1</v>
      </c>
      <c r="N20" s="14">
        <f t="shared" si="0"/>
        <v>62</v>
      </c>
    </row>
    <row r="21" spans="1:14" x14ac:dyDescent="0.25">
      <c r="A21">
        <v>2020</v>
      </c>
      <c r="B21" t="s">
        <v>23</v>
      </c>
      <c r="C21">
        <v>50036</v>
      </c>
      <c r="D21">
        <v>33545</v>
      </c>
      <c r="E21">
        <v>104</v>
      </c>
      <c r="F21">
        <v>15337</v>
      </c>
      <c r="G21">
        <v>90</v>
      </c>
      <c r="H21">
        <v>706</v>
      </c>
      <c r="I21">
        <v>121</v>
      </c>
      <c r="J21">
        <v>70</v>
      </c>
      <c r="K21">
        <v>63</v>
      </c>
      <c r="L21">
        <v>0</v>
      </c>
      <c r="M21" s="14">
        <v>1</v>
      </c>
      <c r="N21" s="14">
        <f t="shared" si="0"/>
        <v>62</v>
      </c>
    </row>
    <row r="22" spans="1:14" x14ac:dyDescent="0.25">
      <c r="A22">
        <v>2020</v>
      </c>
      <c r="B22" t="s">
        <v>24</v>
      </c>
      <c r="C22">
        <v>50131</v>
      </c>
      <c r="D22">
        <v>33627</v>
      </c>
      <c r="E22">
        <v>104</v>
      </c>
      <c r="F22">
        <v>15350</v>
      </c>
      <c r="G22">
        <v>90</v>
      </c>
      <c r="H22">
        <v>706</v>
      </c>
      <c r="I22">
        <v>121</v>
      </c>
      <c r="J22">
        <v>70</v>
      </c>
      <c r="K22">
        <v>63</v>
      </c>
      <c r="L22">
        <v>0</v>
      </c>
      <c r="M22" s="14">
        <v>1</v>
      </c>
      <c r="N22" s="14">
        <f t="shared" si="0"/>
        <v>62</v>
      </c>
    </row>
    <row r="23" spans="1:14" x14ac:dyDescent="0.25">
      <c r="A23">
        <v>2020</v>
      </c>
      <c r="B23" t="s">
        <v>25</v>
      </c>
      <c r="C23">
        <v>50220</v>
      </c>
      <c r="D23">
        <v>33704</v>
      </c>
      <c r="E23">
        <v>104</v>
      </c>
      <c r="F23">
        <v>15362</v>
      </c>
      <c r="G23">
        <v>90</v>
      </c>
      <c r="H23">
        <v>706</v>
      </c>
      <c r="I23">
        <v>121</v>
      </c>
      <c r="J23">
        <v>70</v>
      </c>
      <c r="K23">
        <v>63</v>
      </c>
      <c r="L23">
        <v>0</v>
      </c>
      <c r="M23" s="14">
        <v>1</v>
      </c>
      <c r="N23" s="14">
        <f t="shared" si="0"/>
        <v>62</v>
      </c>
    </row>
    <row r="24" spans="1:14" x14ac:dyDescent="0.25">
      <c r="A24">
        <v>2020</v>
      </c>
      <c r="B24" t="s">
        <v>26</v>
      </c>
      <c r="C24">
        <v>50291</v>
      </c>
      <c r="D24">
        <v>33766</v>
      </c>
      <c r="E24">
        <v>103</v>
      </c>
      <c r="F24">
        <v>15372</v>
      </c>
      <c r="G24">
        <v>90</v>
      </c>
      <c r="H24">
        <v>706</v>
      </c>
      <c r="I24">
        <v>121</v>
      </c>
      <c r="J24">
        <v>70</v>
      </c>
      <c r="K24">
        <v>63</v>
      </c>
      <c r="L24">
        <v>0</v>
      </c>
      <c r="M24" s="14">
        <v>1</v>
      </c>
      <c r="N24" s="14">
        <f t="shared" si="0"/>
        <v>62</v>
      </c>
    </row>
    <row r="25" spans="1:14" x14ac:dyDescent="0.25">
      <c r="A25">
        <v>2020</v>
      </c>
      <c r="B25" t="s">
        <v>27</v>
      </c>
      <c r="C25">
        <v>50371</v>
      </c>
      <c r="D25">
        <v>33835</v>
      </c>
      <c r="E25">
        <v>103</v>
      </c>
      <c r="F25">
        <v>15383</v>
      </c>
      <c r="G25">
        <v>90</v>
      </c>
      <c r="H25">
        <v>706</v>
      </c>
      <c r="I25">
        <v>121</v>
      </c>
      <c r="J25">
        <v>70</v>
      </c>
      <c r="K25">
        <v>63</v>
      </c>
      <c r="L25">
        <v>0</v>
      </c>
      <c r="M25" s="14">
        <v>1</v>
      </c>
      <c r="N25" s="14">
        <f t="shared" si="0"/>
        <v>62</v>
      </c>
    </row>
    <row r="26" spans="1:14" x14ac:dyDescent="0.25">
      <c r="A26">
        <v>2020</v>
      </c>
      <c r="B26" t="s">
        <v>28</v>
      </c>
      <c r="C26">
        <v>50480</v>
      </c>
      <c r="D26">
        <v>33930</v>
      </c>
      <c r="E26">
        <v>102</v>
      </c>
      <c r="F26">
        <v>15398</v>
      </c>
      <c r="G26">
        <v>90</v>
      </c>
      <c r="H26">
        <v>706</v>
      </c>
      <c r="I26">
        <v>121</v>
      </c>
      <c r="J26">
        <v>70</v>
      </c>
      <c r="K26">
        <v>63</v>
      </c>
      <c r="L26">
        <v>0</v>
      </c>
      <c r="M26" s="14">
        <v>1</v>
      </c>
      <c r="N26" s="14">
        <f t="shared" si="0"/>
        <v>62</v>
      </c>
    </row>
    <row r="27" spans="1:14" x14ac:dyDescent="0.25">
      <c r="A27">
        <v>2020</v>
      </c>
      <c r="B27" t="s">
        <v>29</v>
      </c>
      <c r="C27">
        <v>50555</v>
      </c>
      <c r="D27">
        <v>33995</v>
      </c>
      <c r="E27">
        <v>102</v>
      </c>
      <c r="F27">
        <v>15408</v>
      </c>
      <c r="G27">
        <v>90</v>
      </c>
      <c r="H27">
        <v>706</v>
      </c>
      <c r="I27">
        <v>121</v>
      </c>
      <c r="J27">
        <v>70</v>
      </c>
      <c r="K27">
        <v>63</v>
      </c>
      <c r="L27">
        <v>0</v>
      </c>
      <c r="M27" s="14">
        <v>1</v>
      </c>
      <c r="N27" s="14">
        <f t="shared" si="0"/>
        <v>62</v>
      </c>
    </row>
    <row r="28" spans="1:14" x14ac:dyDescent="0.25">
      <c r="A28">
        <v>2020</v>
      </c>
      <c r="B28" t="s">
        <v>30</v>
      </c>
      <c r="C28">
        <v>50600</v>
      </c>
      <c r="D28">
        <v>34034</v>
      </c>
      <c r="E28">
        <v>102</v>
      </c>
      <c r="F28">
        <v>15414</v>
      </c>
      <c r="G28">
        <v>90</v>
      </c>
      <c r="H28">
        <v>706</v>
      </c>
      <c r="I28">
        <v>121</v>
      </c>
      <c r="J28">
        <v>70</v>
      </c>
      <c r="K28">
        <v>63</v>
      </c>
      <c r="L28">
        <v>0</v>
      </c>
      <c r="M28" s="14">
        <v>1</v>
      </c>
      <c r="N28" s="14">
        <f t="shared" si="0"/>
        <v>62</v>
      </c>
    </row>
    <row r="29" spans="1:14" x14ac:dyDescent="0.25">
      <c r="A29">
        <v>2020</v>
      </c>
      <c r="B29" t="s">
        <v>31</v>
      </c>
      <c r="C29">
        <v>50599</v>
      </c>
      <c r="D29">
        <v>34034</v>
      </c>
      <c r="E29">
        <v>101</v>
      </c>
      <c r="F29">
        <v>15414</v>
      </c>
      <c r="G29">
        <v>90</v>
      </c>
      <c r="H29">
        <v>706</v>
      </c>
      <c r="I29">
        <v>121</v>
      </c>
      <c r="J29">
        <v>70</v>
      </c>
      <c r="K29">
        <v>63</v>
      </c>
      <c r="L29">
        <v>0</v>
      </c>
      <c r="M29" s="14">
        <v>1</v>
      </c>
      <c r="N29" s="14">
        <f t="shared" si="0"/>
        <v>62</v>
      </c>
    </row>
    <row r="30" spans="1:14" x14ac:dyDescent="0.25">
      <c r="A30">
        <v>2020</v>
      </c>
      <c r="B30" t="s">
        <v>32</v>
      </c>
      <c r="C30">
        <v>50599</v>
      </c>
      <c r="D30">
        <v>34034</v>
      </c>
      <c r="E30">
        <v>101</v>
      </c>
      <c r="F30">
        <v>15414</v>
      </c>
      <c r="G30">
        <v>90</v>
      </c>
      <c r="H30">
        <v>706</v>
      </c>
      <c r="I30">
        <v>121</v>
      </c>
      <c r="J30">
        <v>70</v>
      </c>
      <c r="K30">
        <v>63</v>
      </c>
      <c r="L30">
        <v>0</v>
      </c>
      <c r="M30" s="14">
        <v>1</v>
      </c>
      <c r="N30" s="14">
        <f t="shared" si="0"/>
        <v>62</v>
      </c>
    </row>
    <row r="31" spans="1:14" x14ac:dyDescent="0.25">
      <c r="A31">
        <v>2020</v>
      </c>
      <c r="B31" t="s">
        <v>33</v>
      </c>
      <c r="C31">
        <v>50622</v>
      </c>
      <c r="D31">
        <v>34054</v>
      </c>
      <c r="E31">
        <v>100</v>
      </c>
      <c r="F31">
        <v>15418</v>
      </c>
      <c r="G31">
        <v>90</v>
      </c>
      <c r="H31">
        <v>706</v>
      </c>
      <c r="I31">
        <v>121</v>
      </c>
      <c r="J31">
        <v>70</v>
      </c>
      <c r="K31">
        <v>63</v>
      </c>
      <c r="L31">
        <v>0</v>
      </c>
      <c r="M31" s="14">
        <v>1</v>
      </c>
      <c r="N31" s="14">
        <f t="shared" si="0"/>
        <v>62</v>
      </c>
    </row>
    <row r="32" spans="1:14" x14ac:dyDescent="0.25">
      <c r="A32">
        <v>2020</v>
      </c>
      <c r="B32" t="s">
        <v>34</v>
      </c>
      <c r="C32">
        <v>50668</v>
      </c>
      <c r="D32">
        <v>34094</v>
      </c>
      <c r="E32">
        <v>100</v>
      </c>
      <c r="F32">
        <v>15424</v>
      </c>
      <c r="G32">
        <v>90</v>
      </c>
      <c r="H32">
        <v>706</v>
      </c>
      <c r="I32">
        <v>121</v>
      </c>
      <c r="J32">
        <v>70</v>
      </c>
      <c r="K32">
        <v>63</v>
      </c>
      <c r="L32">
        <v>0</v>
      </c>
      <c r="M32" s="14">
        <v>1</v>
      </c>
      <c r="N32" s="14">
        <f t="shared" si="0"/>
        <v>62</v>
      </c>
    </row>
    <row r="33" spans="1:14" x14ac:dyDescent="0.25">
      <c r="A33">
        <v>2021</v>
      </c>
      <c r="B33" t="s">
        <v>23</v>
      </c>
      <c r="C33">
        <v>50756</v>
      </c>
      <c r="D33">
        <v>34170</v>
      </c>
      <c r="E33">
        <v>100</v>
      </c>
      <c r="F33">
        <v>15436</v>
      </c>
      <c r="G33">
        <v>90</v>
      </c>
      <c r="H33">
        <v>706</v>
      </c>
      <c r="I33">
        <v>121</v>
      </c>
      <c r="J33">
        <v>70</v>
      </c>
      <c r="K33">
        <v>63</v>
      </c>
      <c r="L33">
        <v>0</v>
      </c>
      <c r="M33" s="14">
        <v>1</v>
      </c>
      <c r="N33" s="14">
        <f t="shared" si="0"/>
        <v>62</v>
      </c>
    </row>
    <row r="34" spans="1:14" x14ac:dyDescent="0.25">
      <c r="A34">
        <v>2021</v>
      </c>
      <c r="B34" t="s">
        <v>24</v>
      </c>
      <c r="C34">
        <v>50841</v>
      </c>
      <c r="D34">
        <v>34243</v>
      </c>
      <c r="E34">
        <v>100</v>
      </c>
      <c r="F34">
        <v>15448</v>
      </c>
      <c r="G34">
        <v>90</v>
      </c>
      <c r="H34">
        <v>706</v>
      </c>
      <c r="I34">
        <v>121</v>
      </c>
      <c r="J34">
        <v>70</v>
      </c>
      <c r="K34">
        <v>63</v>
      </c>
      <c r="L34">
        <v>0</v>
      </c>
      <c r="M34" s="14">
        <v>1</v>
      </c>
      <c r="N34" s="14">
        <f t="shared" si="0"/>
        <v>62</v>
      </c>
    </row>
    <row r="35" spans="1:14" x14ac:dyDescent="0.25">
      <c r="A35">
        <v>2021</v>
      </c>
      <c r="B35" t="s">
        <v>25</v>
      </c>
      <c r="C35">
        <v>50920</v>
      </c>
      <c r="D35">
        <v>34312</v>
      </c>
      <c r="E35">
        <v>100</v>
      </c>
      <c r="F35">
        <v>15458</v>
      </c>
      <c r="G35">
        <v>90</v>
      </c>
      <c r="H35">
        <v>706</v>
      </c>
      <c r="I35">
        <v>121</v>
      </c>
      <c r="J35">
        <v>70</v>
      </c>
      <c r="K35">
        <v>63</v>
      </c>
      <c r="L35">
        <v>0</v>
      </c>
      <c r="M35" s="14">
        <v>1</v>
      </c>
      <c r="N35" s="14">
        <f t="shared" si="0"/>
        <v>62</v>
      </c>
    </row>
    <row r="36" spans="1:14" x14ac:dyDescent="0.25">
      <c r="A36">
        <v>2021</v>
      </c>
      <c r="B36" t="s">
        <v>26</v>
      </c>
      <c r="C36">
        <v>50983</v>
      </c>
      <c r="D36">
        <v>34367</v>
      </c>
      <c r="E36">
        <v>100</v>
      </c>
      <c r="F36">
        <v>15466</v>
      </c>
      <c r="G36">
        <v>90</v>
      </c>
      <c r="H36">
        <v>706</v>
      </c>
      <c r="I36">
        <v>121</v>
      </c>
      <c r="J36">
        <v>70</v>
      </c>
      <c r="K36">
        <v>63</v>
      </c>
      <c r="L36">
        <v>0</v>
      </c>
      <c r="M36" s="14">
        <v>1</v>
      </c>
      <c r="N36" s="14">
        <f t="shared" si="0"/>
        <v>62</v>
      </c>
    </row>
    <row r="37" spans="1:14" x14ac:dyDescent="0.25">
      <c r="A37">
        <v>2021</v>
      </c>
      <c r="B37" t="s">
        <v>27</v>
      </c>
      <c r="C37">
        <v>51055</v>
      </c>
      <c r="D37">
        <v>34430</v>
      </c>
      <c r="E37">
        <v>99</v>
      </c>
      <c r="F37">
        <v>15476</v>
      </c>
      <c r="G37">
        <v>90</v>
      </c>
      <c r="H37">
        <v>706</v>
      </c>
      <c r="I37">
        <v>121</v>
      </c>
      <c r="J37">
        <v>70</v>
      </c>
      <c r="K37">
        <v>63</v>
      </c>
      <c r="L37">
        <v>0</v>
      </c>
      <c r="M37" s="14">
        <v>1</v>
      </c>
      <c r="N37" s="14">
        <f t="shared" si="0"/>
        <v>62</v>
      </c>
    </row>
    <row r="38" spans="1:14" x14ac:dyDescent="0.25">
      <c r="A38">
        <v>2021</v>
      </c>
      <c r="B38" t="s">
        <v>28</v>
      </c>
      <c r="C38">
        <v>51152</v>
      </c>
      <c r="D38">
        <v>34514</v>
      </c>
      <c r="E38">
        <v>98</v>
      </c>
      <c r="F38">
        <v>15490</v>
      </c>
      <c r="G38">
        <v>90</v>
      </c>
      <c r="H38">
        <v>706</v>
      </c>
      <c r="I38">
        <v>121</v>
      </c>
      <c r="J38">
        <v>70</v>
      </c>
      <c r="K38">
        <v>63</v>
      </c>
      <c r="L38">
        <v>0</v>
      </c>
      <c r="M38" s="14">
        <v>1</v>
      </c>
      <c r="N38" s="14">
        <f t="shared" si="0"/>
        <v>62</v>
      </c>
    </row>
    <row r="39" spans="1:14" x14ac:dyDescent="0.25">
      <c r="A39">
        <v>2021</v>
      </c>
      <c r="B39" t="s">
        <v>29</v>
      </c>
      <c r="C39">
        <v>51219</v>
      </c>
      <c r="D39">
        <v>34572</v>
      </c>
      <c r="E39">
        <v>98</v>
      </c>
      <c r="F39">
        <v>15499</v>
      </c>
      <c r="G39">
        <v>90</v>
      </c>
      <c r="H39">
        <v>706</v>
      </c>
      <c r="I39">
        <v>121</v>
      </c>
      <c r="J39">
        <v>70</v>
      </c>
      <c r="K39">
        <v>63</v>
      </c>
      <c r="L39">
        <v>0</v>
      </c>
      <c r="M39" s="14">
        <v>1</v>
      </c>
      <c r="N39" s="14">
        <f t="shared" si="0"/>
        <v>62</v>
      </c>
    </row>
    <row r="40" spans="1:14" x14ac:dyDescent="0.25">
      <c r="A40">
        <v>2021</v>
      </c>
      <c r="B40" t="s">
        <v>30</v>
      </c>
      <c r="C40">
        <v>51259</v>
      </c>
      <c r="D40">
        <v>34607</v>
      </c>
      <c r="E40">
        <v>98</v>
      </c>
      <c r="F40">
        <v>15504</v>
      </c>
      <c r="G40">
        <v>90</v>
      </c>
      <c r="H40">
        <v>706</v>
      </c>
      <c r="I40">
        <v>121</v>
      </c>
      <c r="J40">
        <v>70</v>
      </c>
      <c r="K40">
        <v>63</v>
      </c>
      <c r="L40">
        <v>0</v>
      </c>
      <c r="M40" s="14">
        <v>1</v>
      </c>
      <c r="N40" s="14">
        <f t="shared" si="0"/>
        <v>62</v>
      </c>
    </row>
    <row r="41" spans="1:14" x14ac:dyDescent="0.25">
      <c r="A41">
        <v>2021</v>
      </c>
      <c r="B41" t="s">
        <v>31</v>
      </c>
      <c r="C41">
        <v>51258</v>
      </c>
      <c r="D41">
        <v>34606</v>
      </c>
      <c r="E41">
        <v>98</v>
      </c>
      <c r="F41">
        <v>15504</v>
      </c>
      <c r="G41">
        <v>90</v>
      </c>
      <c r="H41">
        <v>706</v>
      </c>
      <c r="I41">
        <v>121</v>
      </c>
      <c r="J41">
        <v>70</v>
      </c>
      <c r="K41">
        <v>63</v>
      </c>
      <c r="L41">
        <v>0</v>
      </c>
      <c r="M41" s="14">
        <v>1</v>
      </c>
      <c r="N41" s="14">
        <f t="shared" si="0"/>
        <v>62</v>
      </c>
    </row>
    <row r="42" spans="1:14" x14ac:dyDescent="0.25">
      <c r="A42">
        <v>2021</v>
      </c>
      <c r="B42" t="s">
        <v>32</v>
      </c>
      <c r="C42">
        <v>51258</v>
      </c>
      <c r="D42">
        <v>34606</v>
      </c>
      <c r="E42">
        <v>98</v>
      </c>
      <c r="F42">
        <v>15504</v>
      </c>
      <c r="G42">
        <v>90</v>
      </c>
      <c r="H42">
        <v>706</v>
      </c>
      <c r="I42">
        <v>121</v>
      </c>
      <c r="J42">
        <v>70</v>
      </c>
      <c r="K42">
        <v>63</v>
      </c>
      <c r="L42">
        <v>0</v>
      </c>
      <c r="M42" s="14">
        <v>1</v>
      </c>
      <c r="N42" s="14">
        <f t="shared" si="0"/>
        <v>62</v>
      </c>
    </row>
    <row r="43" spans="1:14" x14ac:dyDescent="0.25">
      <c r="A43">
        <v>2021</v>
      </c>
      <c r="B43" t="s">
        <v>33</v>
      </c>
      <c r="C43">
        <v>51280</v>
      </c>
      <c r="D43">
        <v>34625</v>
      </c>
      <c r="E43">
        <v>98</v>
      </c>
      <c r="F43">
        <v>15507</v>
      </c>
      <c r="G43">
        <v>90</v>
      </c>
      <c r="H43">
        <v>706</v>
      </c>
      <c r="I43">
        <v>121</v>
      </c>
      <c r="J43">
        <v>70</v>
      </c>
      <c r="K43">
        <v>63</v>
      </c>
      <c r="L43">
        <v>0</v>
      </c>
      <c r="M43" s="14">
        <v>1</v>
      </c>
      <c r="N43" s="14">
        <f t="shared" si="0"/>
        <v>62</v>
      </c>
    </row>
    <row r="44" spans="1:14" x14ac:dyDescent="0.25">
      <c r="A44">
        <v>2021</v>
      </c>
      <c r="B44" t="s">
        <v>34</v>
      </c>
      <c r="C44">
        <v>51321</v>
      </c>
      <c r="D44">
        <v>34661</v>
      </c>
      <c r="E44">
        <v>98</v>
      </c>
      <c r="F44">
        <v>15512</v>
      </c>
      <c r="G44">
        <v>90</v>
      </c>
      <c r="H44">
        <v>706</v>
      </c>
      <c r="I44">
        <v>121</v>
      </c>
      <c r="J44">
        <v>70</v>
      </c>
      <c r="K44">
        <v>63</v>
      </c>
      <c r="L44">
        <v>0</v>
      </c>
      <c r="M44" s="14">
        <v>1</v>
      </c>
      <c r="N44" s="14">
        <f t="shared" si="0"/>
        <v>62</v>
      </c>
    </row>
    <row r="45" spans="1:14" x14ac:dyDescent="0.25">
      <c r="A45">
        <v>2022</v>
      </c>
      <c r="B45" t="s">
        <v>23</v>
      </c>
      <c r="C45">
        <v>51398</v>
      </c>
      <c r="D45">
        <v>34728</v>
      </c>
      <c r="E45">
        <v>98</v>
      </c>
      <c r="F45">
        <v>15522</v>
      </c>
      <c r="G45">
        <v>90</v>
      </c>
      <c r="H45">
        <v>706</v>
      </c>
      <c r="I45">
        <v>121</v>
      </c>
      <c r="J45">
        <v>70</v>
      </c>
      <c r="K45">
        <v>63</v>
      </c>
      <c r="L45">
        <v>0</v>
      </c>
      <c r="M45" s="14">
        <v>1</v>
      </c>
      <c r="N45" s="14">
        <f t="shared" si="0"/>
        <v>62</v>
      </c>
    </row>
    <row r="46" spans="1:14" x14ac:dyDescent="0.25">
      <c r="A46">
        <v>2022</v>
      </c>
      <c r="B46" t="s">
        <v>24</v>
      </c>
      <c r="C46">
        <v>51471</v>
      </c>
      <c r="D46">
        <v>34792</v>
      </c>
      <c r="E46">
        <v>97</v>
      </c>
      <c r="F46">
        <v>15532</v>
      </c>
      <c r="G46">
        <v>90</v>
      </c>
      <c r="H46">
        <v>706</v>
      </c>
      <c r="I46">
        <v>121</v>
      </c>
      <c r="J46">
        <v>70</v>
      </c>
      <c r="K46">
        <v>63</v>
      </c>
      <c r="L46">
        <v>0</v>
      </c>
      <c r="M46" s="14">
        <v>1</v>
      </c>
      <c r="N46" s="14">
        <f t="shared" si="0"/>
        <v>62</v>
      </c>
    </row>
    <row r="47" spans="1:14" x14ac:dyDescent="0.25">
      <c r="A47">
        <v>2022</v>
      </c>
      <c r="B47" t="s">
        <v>25</v>
      </c>
      <c r="C47">
        <v>51540</v>
      </c>
      <c r="D47">
        <v>34852</v>
      </c>
      <c r="E47">
        <v>96</v>
      </c>
      <c r="F47">
        <v>15542</v>
      </c>
      <c r="G47">
        <v>90</v>
      </c>
      <c r="H47">
        <v>706</v>
      </c>
      <c r="I47">
        <v>121</v>
      </c>
      <c r="J47">
        <v>70</v>
      </c>
      <c r="K47">
        <v>63</v>
      </c>
      <c r="L47">
        <v>0</v>
      </c>
      <c r="M47" s="14">
        <v>1</v>
      </c>
      <c r="N47" s="14">
        <f t="shared" si="0"/>
        <v>62</v>
      </c>
    </row>
    <row r="48" spans="1:14" x14ac:dyDescent="0.25">
      <c r="A48">
        <v>2022</v>
      </c>
      <c r="B48" t="s">
        <v>26</v>
      </c>
      <c r="C48">
        <v>51595</v>
      </c>
      <c r="D48">
        <v>34899</v>
      </c>
      <c r="E48">
        <v>96</v>
      </c>
      <c r="F48">
        <v>15550</v>
      </c>
      <c r="G48">
        <v>90</v>
      </c>
      <c r="H48">
        <v>706</v>
      </c>
      <c r="I48">
        <v>121</v>
      </c>
      <c r="J48">
        <v>70</v>
      </c>
      <c r="K48">
        <v>63</v>
      </c>
      <c r="L48">
        <v>0</v>
      </c>
      <c r="M48" s="14">
        <v>1</v>
      </c>
      <c r="N48" s="14">
        <f t="shared" si="0"/>
        <v>62</v>
      </c>
    </row>
    <row r="49" spans="1:14" x14ac:dyDescent="0.25">
      <c r="A49">
        <v>2022</v>
      </c>
      <c r="B49" t="s">
        <v>27</v>
      </c>
      <c r="C49">
        <v>51658</v>
      </c>
      <c r="D49">
        <v>34955</v>
      </c>
      <c r="E49">
        <v>95</v>
      </c>
      <c r="F49">
        <v>15558</v>
      </c>
      <c r="G49">
        <v>90</v>
      </c>
      <c r="H49">
        <v>706</v>
      </c>
      <c r="I49">
        <v>121</v>
      </c>
      <c r="J49">
        <v>70</v>
      </c>
      <c r="K49">
        <v>63</v>
      </c>
      <c r="L49">
        <v>0</v>
      </c>
      <c r="M49" s="14">
        <v>1</v>
      </c>
      <c r="N49" s="14">
        <f t="shared" si="0"/>
        <v>62</v>
      </c>
    </row>
    <row r="50" spans="1:14" x14ac:dyDescent="0.25">
      <c r="A50">
        <v>2022</v>
      </c>
      <c r="B50" t="s">
        <v>28</v>
      </c>
      <c r="C50">
        <v>51743</v>
      </c>
      <c r="D50">
        <v>35028</v>
      </c>
      <c r="E50">
        <v>95</v>
      </c>
      <c r="F50">
        <v>15570</v>
      </c>
      <c r="G50">
        <v>90</v>
      </c>
      <c r="H50">
        <v>706</v>
      </c>
      <c r="I50">
        <v>121</v>
      </c>
      <c r="J50">
        <v>70</v>
      </c>
      <c r="K50">
        <v>63</v>
      </c>
      <c r="L50">
        <v>0</v>
      </c>
      <c r="M50" s="14">
        <v>1</v>
      </c>
      <c r="N50" s="14">
        <f t="shared" si="0"/>
        <v>62</v>
      </c>
    </row>
    <row r="51" spans="1:14" x14ac:dyDescent="0.25">
      <c r="A51">
        <v>2022</v>
      </c>
      <c r="B51" t="s">
        <v>29</v>
      </c>
      <c r="C51">
        <v>51802</v>
      </c>
      <c r="D51">
        <v>35079</v>
      </c>
      <c r="E51">
        <v>95</v>
      </c>
      <c r="F51">
        <v>15578</v>
      </c>
      <c r="G51">
        <v>90</v>
      </c>
      <c r="H51">
        <v>706</v>
      </c>
      <c r="I51">
        <v>121</v>
      </c>
      <c r="J51">
        <v>70</v>
      </c>
      <c r="K51">
        <v>63</v>
      </c>
      <c r="L51">
        <v>0</v>
      </c>
      <c r="M51" s="14">
        <v>1</v>
      </c>
      <c r="N51" s="14">
        <f t="shared" si="0"/>
        <v>62</v>
      </c>
    </row>
    <row r="52" spans="1:14" x14ac:dyDescent="0.25">
      <c r="A52">
        <v>2022</v>
      </c>
      <c r="B52" t="s">
        <v>30</v>
      </c>
      <c r="C52">
        <v>51836</v>
      </c>
      <c r="D52">
        <v>35109</v>
      </c>
      <c r="E52">
        <v>95</v>
      </c>
      <c r="F52">
        <v>15582</v>
      </c>
      <c r="G52">
        <v>90</v>
      </c>
      <c r="H52">
        <v>706</v>
      </c>
      <c r="I52">
        <v>121</v>
      </c>
      <c r="J52">
        <v>70</v>
      </c>
      <c r="K52">
        <v>63</v>
      </c>
      <c r="L52">
        <v>0</v>
      </c>
      <c r="M52" s="14">
        <v>1</v>
      </c>
      <c r="N52" s="14">
        <f t="shared" si="0"/>
        <v>62</v>
      </c>
    </row>
    <row r="53" spans="1:14" x14ac:dyDescent="0.25">
      <c r="A53">
        <v>2022</v>
      </c>
      <c r="B53" t="s">
        <v>31</v>
      </c>
      <c r="C53">
        <v>51836</v>
      </c>
      <c r="D53">
        <v>35110</v>
      </c>
      <c r="E53">
        <v>94</v>
      </c>
      <c r="F53">
        <v>15582</v>
      </c>
      <c r="G53">
        <v>90</v>
      </c>
      <c r="H53">
        <v>706</v>
      </c>
      <c r="I53">
        <v>121</v>
      </c>
      <c r="J53">
        <v>70</v>
      </c>
      <c r="K53">
        <v>63</v>
      </c>
      <c r="L53">
        <v>0</v>
      </c>
      <c r="M53" s="14">
        <v>1</v>
      </c>
      <c r="N53" s="14">
        <f t="shared" si="0"/>
        <v>62</v>
      </c>
    </row>
    <row r="54" spans="1:14" x14ac:dyDescent="0.25">
      <c r="A54">
        <v>2022</v>
      </c>
      <c r="B54" t="s">
        <v>32</v>
      </c>
      <c r="C54">
        <v>51836</v>
      </c>
      <c r="D54">
        <v>35110</v>
      </c>
      <c r="E54">
        <v>94</v>
      </c>
      <c r="F54">
        <v>15582</v>
      </c>
      <c r="G54">
        <v>90</v>
      </c>
      <c r="H54">
        <v>706</v>
      </c>
      <c r="I54">
        <v>121</v>
      </c>
      <c r="J54">
        <v>70</v>
      </c>
      <c r="K54">
        <v>63</v>
      </c>
      <c r="L54">
        <v>0</v>
      </c>
      <c r="M54" s="14">
        <v>1</v>
      </c>
      <c r="N54" s="14">
        <f t="shared" si="0"/>
        <v>62</v>
      </c>
    </row>
    <row r="55" spans="1:14" x14ac:dyDescent="0.25">
      <c r="A55">
        <v>2022</v>
      </c>
      <c r="B55" t="s">
        <v>33</v>
      </c>
      <c r="C55">
        <v>51854</v>
      </c>
      <c r="D55">
        <v>35125</v>
      </c>
      <c r="E55">
        <v>94</v>
      </c>
      <c r="F55">
        <v>15585</v>
      </c>
      <c r="G55">
        <v>90</v>
      </c>
      <c r="H55">
        <v>706</v>
      </c>
      <c r="I55">
        <v>121</v>
      </c>
      <c r="J55">
        <v>70</v>
      </c>
      <c r="K55">
        <v>63</v>
      </c>
      <c r="L55">
        <v>0</v>
      </c>
      <c r="M55" s="14">
        <v>1</v>
      </c>
      <c r="N55" s="14">
        <f t="shared" si="0"/>
        <v>62</v>
      </c>
    </row>
    <row r="56" spans="1:14" x14ac:dyDescent="0.25">
      <c r="A56">
        <v>2022</v>
      </c>
      <c r="B56" t="s">
        <v>34</v>
      </c>
      <c r="C56">
        <v>51890</v>
      </c>
      <c r="D56">
        <v>35157</v>
      </c>
      <c r="E56">
        <v>94</v>
      </c>
      <c r="F56">
        <v>15589</v>
      </c>
      <c r="G56">
        <v>90</v>
      </c>
      <c r="H56">
        <v>706</v>
      </c>
      <c r="I56">
        <v>121</v>
      </c>
      <c r="J56">
        <v>70</v>
      </c>
      <c r="K56">
        <v>63</v>
      </c>
      <c r="L56">
        <v>0</v>
      </c>
      <c r="M56" s="14">
        <v>1</v>
      </c>
      <c r="N56" s="14">
        <f t="shared" si="0"/>
        <v>62</v>
      </c>
    </row>
    <row r="57" spans="1:14" x14ac:dyDescent="0.25">
      <c r="A57">
        <v>2023</v>
      </c>
      <c r="B57" t="s">
        <v>23</v>
      </c>
      <c r="C57">
        <v>51954</v>
      </c>
      <c r="D57">
        <v>35213</v>
      </c>
      <c r="E57">
        <v>94</v>
      </c>
      <c r="F57">
        <v>15597</v>
      </c>
      <c r="G57">
        <v>90</v>
      </c>
      <c r="H57">
        <v>706</v>
      </c>
      <c r="I57">
        <v>121</v>
      </c>
      <c r="J57">
        <v>70</v>
      </c>
      <c r="K57">
        <v>63</v>
      </c>
      <c r="L57">
        <v>0</v>
      </c>
      <c r="M57" s="14">
        <v>1</v>
      </c>
      <c r="N57" s="14">
        <f t="shared" si="0"/>
        <v>62</v>
      </c>
    </row>
    <row r="58" spans="1:14" x14ac:dyDescent="0.25">
      <c r="A58">
        <v>2023</v>
      </c>
      <c r="B58" t="s">
        <v>24</v>
      </c>
      <c r="C58">
        <v>52016</v>
      </c>
      <c r="D58">
        <v>35267</v>
      </c>
      <c r="E58">
        <v>94</v>
      </c>
      <c r="F58">
        <v>15605</v>
      </c>
      <c r="G58">
        <v>90</v>
      </c>
      <c r="H58">
        <v>706</v>
      </c>
      <c r="I58">
        <v>121</v>
      </c>
      <c r="J58">
        <v>70</v>
      </c>
      <c r="K58">
        <v>63</v>
      </c>
      <c r="L58">
        <v>0</v>
      </c>
      <c r="M58" s="14">
        <v>1</v>
      </c>
      <c r="N58" s="14">
        <f t="shared" si="0"/>
        <v>62</v>
      </c>
    </row>
    <row r="59" spans="1:14" x14ac:dyDescent="0.25">
      <c r="A59">
        <v>2023</v>
      </c>
      <c r="B59" t="s">
        <v>25</v>
      </c>
      <c r="C59">
        <v>52074</v>
      </c>
      <c r="D59">
        <v>35317</v>
      </c>
      <c r="E59">
        <v>94</v>
      </c>
      <c r="F59">
        <v>15613</v>
      </c>
      <c r="G59">
        <v>90</v>
      </c>
      <c r="H59">
        <v>706</v>
      </c>
      <c r="I59">
        <v>121</v>
      </c>
      <c r="J59">
        <v>70</v>
      </c>
      <c r="K59">
        <v>63</v>
      </c>
      <c r="L59">
        <v>0</v>
      </c>
      <c r="M59" s="14">
        <v>1</v>
      </c>
      <c r="N59" s="14">
        <f t="shared" si="0"/>
        <v>62</v>
      </c>
    </row>
    <row r="60" spans="1:14" x14ac:dyDescent="0.25">
      <c r="A60">
        <v>2023</v>
      </c>
      <c r="B60" t="s">
        <v>26</v>
      </c>
      <c r="C60">
        <v>52121</v>
      </c>
      <c r="D60">
        <v>35357</v>
      </c>
      <c r="E60">
        <v>94</v>
      </c>
      <c r="F60">
        <v>15620</v>
      </c>
      <c r="G60">
        <v>90</v>
      </c>
      <c r="H60">
        <v>706</v>
      </c>
      <c r="I60">
        <v>121</v>
      </c>
      <c r="J60">
        <v>70</v>
      </c>
      <c r="K60">
        <v>63</v>
      </c>
      <c r="L60">
        <v>0</v>
      </c>
      <c r="M60" s="14">
        <v>1</v>
      </c>
      <c r="N60" s="14">
        <f t="shared" si="0"/>
        <v>62</v>
      </c>
    </row>
    <row r="61" spans="1:14" x14ac:dyDescent="0.25">
      <c r="A61">
        <v>2023</v>
      </c>
      <c r="B61" t="s">
        <v>27</v>
      </c>
      <c r="C61">
        <v>52173</v>
      </c>
      <c r="D61">
        <v>35404</v>
      </c>
      <c r="E61">
        <v>92</v>
      </c>
      <c r="F61">
        <v>15627</v>
      </c>
      <c r="G61">
        <v>90</v>
      </c>
      <c r="H61">
        <v>706</v>
      </c>
      <c r="I61">
        <v>121</v>
      </c>
      <c r="J61">
        <v>70</v>
      </c>
      <c r="K61">
        <v>63</v>
      </c>
      <c r="L61">
        <v>0</v>
      </c>
      <c r="M61" s="14">
        <v>1</v>
      </c>
      <c r="N61" s="14">
        <f t="shared" si="0"/>
        <v>62</v>
      </c>
    </row>
    <row r="62" spans="1:14" x14ac:dyDescent="0.25">
      <c r="A62">
        <v>2023</v>
      </c>
      <c r="B62" t="s">
        <v>28</v>
      </c>
      <c r="C62">
        <v>52244</v>
      </c>
      <c r="D62">
        <v>35465</v>
      </c>
      <c r="E62">
        <v>92</v>
      </c>
      <c r="F62">
        <v>15637</v>
      </c>
      <c r="G62">
        <v>90</v>
      </c>
      <c r="H62">
        <v>706</v>
      </c>
      <c r="I62">
        <v>121</v>
      </c>
      <c r="J62">
        <v>70</v>
      </c>
      <c r="K62">
        <v>63</v>
      </c>
      <c r="L62">
        <v>0</v>
      </c>
      <c r="M62" s="14">
        <v>1</v>
      </c>
      <c r="N62" s="14">
        <f t="shared" si="0"/>
        <v>62</v>
      </c>
    </row>
    <row r="63" spans="1:14" x14ac:dyDescent="0.25">
      <c r="A63">
        <v>2023</v>
      </c>
      <c r="B63" t="s">
        <v>29</v>
      </c>
      <c r="C63">
        <v>52292</v>
      </c>
      <c r="D63">
        <v>35506</v>
      </c>
      <c r="E63">
        <v>92</v>
      </c>
      <c r="F63">
        <v>15644</v>
      </c>
      <c r="G63">
        <v>90</v>
      </c>
      <c r="H63">
        <v>706</v>
      </c>
      <c r="I63">
        <v>121</v>
      </c>
      <c r="J63">
        <v>70</v>
      </c>
      <c r="K63">
        <v>63</v>
      </c>
      <c r="L63">
        <v>0</v>
      </c>
      <c r="M63" s="14">
        <v>1</v>
      </c>
      <c r="N63" s="14">
        <f t="shared" si="0"/>
        <v>62</v>
      </c>
    </row>
    <row r="64" spans="1:14" x14ac:dyDescent="0.25">
      <c r="A64">
        <v>2023</v>
      </c>
      <c r="B64" t="s">
        <v>30</v>
      </c>
      <c r="C64">
        <v>52321</v>
      </c>
      <c r="D64">
        <v>35531</v>
      </c>
      <c r="E64">
        <v>92</v>
      </c>
      <c r="F64">
        <v>15648</v>
      </c>
      <c r="G64">
        <v>90</v>
      </c>
      <c r="H64">
        <v>706</v>
      </c>
      <c r="I64">
        <v>121</v>
      </c>
      <c r="J64">
        <v>70</v>
      </c>
      <c r="K64">
        <v>63</v>
      </c>
      <c r="L64">
        <v>0</v>
      </c>
      <c r="M64" s="14">
        <v>1</v>
      </c>
      <c r="N64" s="14">
        <f t="shared" si="0"/>
        <v>62</v>
      </c>
    </row>
    <row r="65" spans="1:14" x14ac:dyDescent="0.25">
      <c r="A65">
        <v>2023</v>
      </c>
      <c r="B65" t="s">
        <v>31</v>
      </c>
      <c r="C65">
        <v>52321</v>
      </c>
      <c r="D65">
        <v>35532</v>
      </c>
      <c r="E65">
        <v>91</v>
      </c>
      <c r="F65">
        <v>15648</v>
      </c>
      <c r="G65">
        <v>90</v>
      </c>
      <c r="H65">
        <v>706</v>
      </c>
      <c r="I65">
        <v>121</v>
      </c>
      <c r="J65">
        <v>70</v>
      </c>
      <c r="K65">
        <v>63</v>
      </c>
      <c r="L65">
        <v>0</v>
      </c>
      <c r="M65" s="14">
        <v>1</v>
      </c>
      <c r="N65" s="14">
        <f t="shared" si="0"/>
        <v>62</v>
      </c>
    </row>
    <row r="66" spans="1:14" x14ac:dyDescent="0.25">
      <c r="A66">
        <v>2023</v>
      </c>
      <c r="B66" t="s">
        <v>32</v>
      </c>
      <c r="C66">
        <v>52321</v>
      </c>
      <c r="D66">
        <v>35532</v>
      </c>
      <c r="E66">
        <v>91</v>
      </c>
      <c r="F66">
        <v>15648</v>
      </c>
      <c r="G66">
        <v>90</v>
      </c>
      <c r="H66">
        <v>706</v>
      </c>
      <c r="I66">
        <v>121</v>
      </c>
      <c r="J66">
        <v>70</v>
      </c>
      <c r="K66">
        <v>63</v>
      </c>
      <c r="L66">
        <v>0</v>
      </c>
      <c r="M66" s="14">
        <v>1</v>
      </c>
      <c r="N66" s="14">
        <f t="shared" si="0"/>
        <v>62</v>
      </c>
    </row>
    <row r="67" spans="1:14" x14ac:dyDescent="0.25">
      <c r="A67">
        <v>2023</v>
      </c>
      <c r="B67" t="s">
        <v>33</v>
      </c>
      <c r="C67">
        <v>52336</v>
      </c>
      <c r="D67">
        <v>35544</v>
      </c>
      <c r="E67">
        <v>91</v>
      </c>
      <c r="F67">
        <v>15651</v>
      </c>
      <c r="G67">
        <v>90</v>
      </c>
      <c r="H67">
        <v>706</v>
      </c>
      <c r="I67">
        <v>121</v>
      </c>
      <c r="J67">
        <v>70</v>
      </c>
      <c r="K67">
        <v>63</v>
      </c>
      <c r="L67">
        <v>0</v>
      </c>
      <c r="M67" s="14">
        <v>1</v>
      </c>
      <c r="N67" s="14">
        <f t="shared" si="0"/>
        <v>62</v>
      </c>
    </row>
    <row r="68" spans="1:14" x14ac:dyDescent="0.25">
      <c r="A68">
        <v>2023</v>
      </c>
      <c r="B68" t="s">
        <v>34</v>
      </c>
      <c r="C68">
        <v>52365</v>
      </c>
      <c r="D68">
        <v>35569</v>
      </c>
      <c r="E68">
        <v>91</v>
      </c>
      <c r="F68">
        <v>15655</v>
      </c>
      <c r="G68">
        <v>90</v>
      </c>
      <c r="H68">
        <v>706</v>
      </c>
      <c r="I68">
        <v>121</v>
      </c>
      <c r="J68">
        <v>70</v>
      </c>
      <c r="K68">
        <v>63</v>
      </c>
      <c r="L68">
        <v>0</v>
      </c>
      <c r="M68" s="14">
        <v>1</v>
      </c>
      <c r="N68" s="14">
        <f t="shared" si="0"/>
        <v>62</v>
      </c>
    </row>
    <row r="69" spans="1:14" x14ac:dyDescent="0.25">
      <c r="A69">
        <v>2024</v>
      </c>
      <c r="B69" t="s">
        <v>23</v>
      </c>
      <c r="C69">
        <v>52418</v>
      </c>
      <c r="D69">
        <v>35616</v>
      </c>
      <c r="E69">
        <v>90</v>
      </c>
      <c r="F69">
        <v>15662</v>
      </c>
      <c r="G69">
        <v>90</v>
      </c>
      <c r="H69">
        <v>706</v>
      </c>
      <c r="I69">
        <v>121</v>
      </c>
      <c r="J69">
        <v>70</v>
      </c>
      <c r="K69">
        <v>63</v>
      </c>
      <c r="L69">
        <v>0</v>
      </c>
      <c r="M69" s="14">
        <v>1</v>
      </c>
      <c r="N69" s="14">
        <f t="shared" si="0"/>
        <v>62</v>
      </c>
    </row>
    <row r="70" spans="1:14" x14ac:dyDescent="0.25">
      <c r="A70">
        <v>2024</v>
      </c>
      <c r="B70" t="s">
        <v>24</v>
      </c>
      <c r="C70">
        <v>52468</v>
      </c>
      <c r="D70">
        <v>35659</v>
      </c>
      <c r="E70">
        <v>90</v>
      </c>
      <c r="F70">
        <v>15669</v>
      </c>
      <c r="G70">
        <v>90</v>
      </c>
      <c r="H70">
        <v>706</v>
      </c>
      <c r="I70">
        <v>121</v>
      </c>
      <c r="J70">
        <v>70</v>
      </c>
      <c r="K70">
        <v>63</v>
      </c>
      <c r="L70">
        <v>0</v>
      </c>
      <c r="M70" s="14">
        <v>1</v>
      </c>
      <c r="N70" s="14">
        <f t="shared" si="0"/>
        <v>62</v>
      </c>
    </row>
    <row r="71" spans="1:14" x14ac:dyDescent="0.25">
      <c r="A71">
        <v>2024</v>
      </c>
      <c r="B71" t="s">
        <v>25</v>
      </c>
      <c r="C71">
        <v>52515</v>
      </c>
      <c r="D71">
        <v>35699</v>
      </c>
      <c r="E71">
        <v>90</v>
      </c>
      <c r="F71">
        <v>15676</v>
      </c>
      <c r="G71">
        <v>90</v>
      </c>
      <c r="H71">
        <v>706</v>
      </c>
      <c r="I71">
        <v>121</v>
      </c>
      <c r="J71">
        <v>70</v>
      </c>
      <c r="K71">
        <v>63</v>
      </c>
      <c r="L71">
        <v>0</v>
      </c>
      <c r="M71" s="14">
        <v>1</v>
      </c>
      <c r="N71" s="14">
        <f t="shared" si="0"/>
        <v>62</v>
      </c>
    </row>
    <row r="72" spans="1:14" x14ac:dyDescent="0.25">
      <c r="A72">
        <v>2024</v>
      </c>
      <c r="B72" t="s">
        <v>26</v>
      </c>
      <c r="C72">
        <v>52554</v>
      </c>
      <c r="D72">
        <v>35734</v>
      </c>
      <c r="E72">
        <v>90</v>
      </c>
      <c r="F72">
        <v>15680</v>
      </c>
      <c r="G72">
        <v>90</v>
      </c>
      <c r="H72">
        <v>706</v>
      </c>
      <c r="I72">
        <v>121</v>
      </c>
      <c r="J72">
        <v>70</v>
      </c>
      <c r="K72">
        <v>63</v>
      </c>
      <c r="L72">
        <v>0</v>
      </c>
      <c r="M72" s="14">
        <v>1</v>
      </c>
      <c r="N72" s="14">
        <f t="shared" si="0"/>
        <v>62</v>
      </c>
    </row>
    <row r="73" spans="1:14" x14ac:dyDescent="0.25">
      <c r="A73">
        <v>2024</v>
      </c>
      <c r="B73" t="s">
        <v>27</v>
      </c>
      <c r="C73">
        <v>52597</v>
      </c>
      <c r="D73">
        <v>35770</v>
      </c>
      <c r="E73">
        <v>90</v>
      </c>
      <c r="F73">
        <v>15687</v>
      </c>
      <c r="G73">
        <v>90</v>
      </c>
      <c r="H73">
        <v>706</v>
      </c>
      <c r="I73">
        <v>121</v>
      </c>
      <c r="J73">
        <v>70</v>
      </c>
      <c r="K73">
        <v>63</v>
      </c>
      <c r="L73">
        <v>0</v>
      </c>
      <c r="M73" s="14">
        <v>1</v>
      </c>
      <c r="N73" s="14">
        <f t="shared" si="0"/>
        <v>62</v>
      </c>
    </row>
    <row r="74" spans="1:14" x14ac:dyDescent="0.25">
      <c r="A74">
        <v>2024</v>
      </c>
      <c r="B74" t="s">
        <v>28</v>
      </c>
      <c r="C74">
        <v>52654</v>
      </c>
      <c r="D74">
        <v>35821</v>
      </c>
      <c r="E74">
        <v>89</v>
      </c>
      <c r="F74">
        <v>15694</v>
      </c>
      <c r="G74">
        <v>90</v>
      </c>
      <c r="H74">
        <v>706</v>
      </c>
      <c r="I74">
        <v>121</v>
      </c>
      <c r="J74">
        <v>70</v>
      </c>
      <c r="K74">
        <v>63</v>
      </c>
      <c r="L74">
        <v>0</v>
      </c>
      <c r="M74" s="14">
        <v>1</v>
      </c>
      <c r="N74" s="14">
        <f t="shared" ref="N74:N110" si="1">K74+L74-M74</f>
        <v>62</v>
      </c>
    </row>
    <row r="75" spans="1:14" x14ac:dyDescent="0.25">
      <c r="A75">
        <v>2024</v>
      </c>
      <c r="B75" t="s">
        <v>29</v>
      </c>
      <c r="C75">
        <v>52693</v>
      </c>
      <c r="D75">
        <v>35856</v>
      </c>
      <c r="E75">
        <v>89</v>
      </c>
      <c r="F75">
        <v>15698</v>
      </c>
      <c r="G75">
        <v>90</v>
      </c>
      <c r="H75">
        <v>706</v>
      </c>
      <c r="I75">
        <v>121</v>
      </c>
      <c r="J75">
        <v>70</v>
      </c>
      <c r="K75">
        <v>63</v>
      </c>
      <c r="L75">
        <v>0</v>
      </c>
      <c r="M75" s="14">
        <v>1</v>
      </c>
      <c r="N75" s="14">
        <f t="shared" si="1"/>
        <v>62</v>
      </c>
    </row>
    <row r="76" spans="1:14" x14ac:dyDescent="0.25">
      <c r="A76">
        <v>2024</v>
      </c>
      <c r="B76" t="s">
        <v>30</v>
      </c>
      <c r="C76">
        <v>52717</v>
      </c>
      <c r="D76">
        <v>35877</v>
      </c>
      <c r="E76">
        <v>89</v>
      </c>
      <c r="F76">
        <v>15701</v>
      </c>
      <c r="G76">
        <v>90</v>
      </c>
      <c r="H76">
        <v>706</v>
      </c>
      <c r="I76">
        <v>121</v>
      </c>
      <c r="J76">
        <v>70</v>
      </c>
      <c r="K76">
        <v>63</v>
      </c>
      <c r="L76">
        <v>0</v>
      </c>
      <c r="M76" s="14">
        <v>1</v>
      </c>
      <c r="N76" s="14">
        <f t="shared" si="1"/>
        <v>62</v>
      </c>
    </row>
    <row r="77" spans="1:14" x14ac:dyDescent="0.25">
      <c r="A77">
        <v>2024</v>
      </c>
      <c r="B77" t="s">
        <v>31</v>
      </c>
      <c r="C77">
        <v>52717</v>
      </c>
      <c r="D77">
        <v>35878</v>
      </c>
      <c r="E77">
        <v>88</v>
      </c>
      <c r="F77">
        <v>15701</v>
      </c>
      <c r="G77">
        <v>90</v>
      </c>
      <c r="H77">
        <v>706</v>
      </c>
      <c r="I77">
        <v>121</v>
      </c>
      <c r="J77">
        <v>70</v>
      </c>
      <c r="K77">
        <v>63</v>
      </c>
      <c r="L77">
        <v>0</v>
      </c>
      <c r="M77" s="14">
        <v>1</v>
      </c>
      <c r="N77" s="14">
        <f t="shared" si="1"/>
        <v>62</v>
      </c>
    </row>
    <row r="78" spans="1:14" x14ac:dyDescent="0.25">
      <c r="A78">
        <v>2024</v>
      </c>
      <c r="B78" t="s">
        <v>32</v>
      </c>
      <c r="C78">
        <v>52717</v>
      </c>
      <c r="D78">
        <v>35878</v>
      </c>
      <c r="E78">
        <v>88</v>
      </c>
      <c r="F78">
        <v>15701</v>
      </c>
      <c r="G78">
        <v>90</v>
      </c>
      <c r="H78">
        <v>706</v>
      </c>
      <c r="I78">
        <v>121</v>
      </c>
      <c r="J78">
        <v>70</v>
      </c>
      <c r="K78">
        <v>63</v>
      </c>
      <c r="L78">
        <v>0</v>
      </c>
      <c r="M78" s="14">
        <v>1</v>
      </c>
      <c r="N78" s="14">
        <f t="shared" si="1"/>
        <v>62</v>
      </c>
    </row>
    <row r="79" spans="1:14" x14ac:dyDescent="0.25">
      <c r="A79">
        <v>2024</v>
      </c>
      <c r="B79" t="s">
        <v>33</v>
      </c>
      <c r="C79">
        <v>52731</v>
      </c>
      <c r="D79">
        <v>35889</v>
      </c>
      <c r="E79">
        <v>88</v>
      </c>
      <c r="F79">
        <v>15704</v>
      </c>
      <c r="G79">
        <v>90</v>
      </c>
      <c r="H79">
        <v>706</v>
      </c>
      <c r="I79">
        <v>121</v>
      </c>
      <c r="J79">
        <v>70</v>
      </c>
      <c r="K79">
        <v>63</v>
      </c>
      <c r="L79">
        <v>0</v>
      </c>
      <c r="M79" s="14">
        <v>1</v>
      </c>
      <c r="N79" s="14">
        <f t="shared" si="1"/>
        <v>62</v>
      </c>
    </row>
    <row r="80" spans="1:14" x14ac:dyDescent="0.25">
      <c r="A80">
        <v>2024</v>
      </c>
      <c r="B80" t="s">
        <v>34</v>
      </c>
      <c r="C80">
        <v>52756</v>
      </c>
      <c r="D80">
        <v>35911</v>
      </c>
      <c r="E80">
        <v>88</v>
      </c>
      <c r="F80">
        <v>15707</v>
      </c>
      <c r="G80">
        <v>90</v>
      </c>
      <c r="H80">
        <v>706</v>
      </c>
      <c r="I80">
        <v>121</v>
      </c>
      <c r="J80">
        <v>70</v>
      </c>
      <c r="K80">
        <v>63</v>
      </c>
      <c r="L80">
        <v>0</v>
      </c>
      <c r="M80" s="14">
        <v>1</v>
      </c>
      <c r="N80" s="14">
        <f t="shared" si="1"/>
        <v>62</v>
      </c>
    </row>
    <row r="81" spans="1:14" x14ac:dyDescent="0.25">
      <c r="A81">
        <v>2025</v>
      </c>
      <c r="B81" t="s">
        <v>23</v>
      </c>
      <c r="C81">
        <v>52806</v>
      </c>
      <c r="D81">
        <v>35954</v>
      </c>
      <c r="E81">
        <v>88</v>
      </c>
      <c r="F81">
        <v>15714</v>
      </c>
      <c r="G81">
        <v>90</v>
      </c>
      <c r="H81">
        <v>706</v>
      </c>
      <c r="I81">
        <v>121</v>
      </c>
      <c r="J81">
        <v>70</v>
      </c>
      <c r="K81">
        <v>63</v>
      </c>
      <c r="L81">
        <v>0</v>
      </c>
      <c r="M81" s="14">
        <v>1</v>
      </c>
      <c r="N81" s="14">
        <f t="shared" si="1"/>
        <v>62</v>
      </c>
    </row>
    <row r="82" spans="1:14" x14ac:dyDescent="0.25">
      <c r="A82">
        <v>2025</v>
      </c>
      <c r="B82" t="s">
        <v>24</v>
      </c>
      <c r="C82">
        <v>52853</v>
      </c>
      <c r="D82">
        <v>35994</v>
      </c>
      <c r="E82">
        <v>88</v>
      </c>
      <c r="F82">
        <v>15721</v>
      </c>
      <c r="G82">
        <v>90</v>
      </c>
      <c r="H82">
        <v>706</v>
      </c>
      <c r="I82">
        <v>121</v>
      </c>
      <c r="J82">
        <v>70</v>
      </c>
      <c r="K82">
        <v>63</v>
      </c>
      <c r="L82">
        <v>0</v>
      </c>
      <c r="M82" s="14">
        <v>1</v>
      </c>
      <c r="N82" s="14">
        <f t="shared" si="1"/>
        <v>62</v>
      </c>
    </row>
    <row r="83" spans="1:14" x14ac:dyDescent="0.25">
      <c r="A83">
        <v>2025</v>
      </c>
      <c r="B83" t="s">
        <v>25</v>
      </c>
      <c r="C83">
        <v>52898</v>
      </c>
      <c r="D83">
        <v>36032</v>
      </c>
      <c r="E83">
        <v>88</v>
      </c>
      <c r="F83">
        <v>15728</v>
      </c>
      <c r="G83">
        <v>90</v>
      </c>
      <c r="H83">
        <v>706</v>
      </c>
      <c r="I83">
        <v>121</v>
      </c>
      <c r="J83">
        <v>70</v>
      </c>
      <c r="K83">
        <v>63</v>
      </c>
      <c r="L83">
        <v>0</v>
      </c>
      <c r="M83" s="14">
        <v>1</v>
      </c>
      <c r="N83" s="14">
        <f t="shared" si="1"/>
        <v>62</v>
      </c>
    </row>
    <row r="84" spans="1:14" x14ac:dyDescent="0.25">
      <c r="A84">
        <v>2025</v>
      </c>
      <c r="B84" t="s">
        <v>26</v>
      </c>
      <c r="C84">
        <v>52934</v>
      </c>
      <c r="D84">
        <v>36064</v>
      </c>
      <c r="E84">
        <v>88</v>
      </c>
      <c r="F84">
        <v>15732</v>
      </c>
      <c r="G84">
        <v>90</v>
      </c>
      <c r="H84">
        <v>706</v>
      </c>
      <c r="I84">
        <v>121</v>
      </c>
      <c r="J84">
        <v>70</v>
      </c>
      <c r="K84">
        <v>63</v>
      </c>
      <c r="L84">
        <v>0</v>
      </c>
      <c r="M84" s="14">
        <v>1</v>
      </c>
      <c r="N84" s="14">
        <f t="shared" si="1"/>
        <v>62</v>
      </c>
    </row>
    <row r="85" spans="1:14" x14ac:dyDescent="0.25">
      <c r="A85">
        <v>2025</v>
      </c>
      <c r="B85" t="s">
        <v>27</v>
      </c>
      <c r="C85">
        <v>52974</v>
      </c>
      <c r="D85">
        <v>36102</v>
      </c>
      <c r="E85">
        <v>86</v>
      </c>
      <c r="F85">
        <v>15736</v>
      </c>
      <c r="G85">
        <v>90</v>
      </c>
      <c r="H85">
        <v>706</v>
      </c>
      <c r="I85">
        <v>121</v>
      </c>
      <c r="J85">
        <v>70</v>
      </c>
      <c r="K85">
        <v>63</v>
      </c>
      <c r="L85">
        <v>0</v>
      </c>
      <c r="M85" s="14">
        <v>1</v>
      </c>
      <c r="N85" s="14">
        <f t="shared" si="1"/>
        <v>62</v>
      </c>
    </row>
    <row r="86" spans="1:14" x14ac:dyDescent="0.25">
      <c r="A86">
        <v>2025</v>
      </c>
      <c r="B86" t="s">
        <v>28</v>
      </c>
      <c r="C86">
        <v>53028</v>
      </c>
      <c r="D86">
        <v>36149</v>
      </c>
      <c r="E86">
        <v>86</v>
      </c>
      <c r="F86">
        <v>15743</v>
      </c>
      <c r="G86">
        <v>90</v>
      </c>
      <c r="H86">
        <v>706</v>
      </c>
      <c r="I86">
        <v>121</v>
      </c>
      <c r="J86">
        <v>70</v>
      </c>
      <c r="K86">
        <v>63</v>
      </c>
      <c r="L86">
        <v>0</v>
      </c>
      <c r="M86" s="14">
        <v>1</v>
      </c>
      <c r="N86" s="14">
        <f t="shared" si="1"/>
        <v>62</v>
      </c>
    </row>
    <row r="87" spans="1:14" x14ac:dyDescent="0.25">
      <c r="A87">
        <v>2025</v>
      </c>
      <c r="B87" t="s">
        <v>29</v>
      </c>
      <c r="C87">
        <v>53067</v>
      </c>
      <c r="D87">
        <v>36185</v>
      </c>
      <c r="E87">
        <v>85</v>
      </c>
      <c r="F87">
        <v>15747</v>
      </c>
      <c r="G87">
        <v>90</v>
      </c>
      <c r="H87">
        <v>706</v>
      </c>
      <c r="I87">
        <v>121</v>
      </c>
      <c r="J87">
        <v>70</v>
      </c>
      <c r="K87">
        <v>63</v>
      </c>
      <c r="L87">
        <v>0</v>
      </c>
      <c r="M87" s="14">
        <v>1</v>
      </c>
      <c r="N87" s="14">
        <f t="shared" si="1"/>
        <v>62</v>
      </c>
    </row>
    <row r="88" spans="1:14" x14ac:dyDescent="0.25">
      <c r="A88">
        <v>2025</v>
      </c>
      <c r="B88" t="s">
        <v>30</v>
      </c>
      <c r="C88">
        <v>53089</v>
      </c>
      <c r="D88">
        <v>36204</v>
      </c>
      <c r="E88">
        <v>85</v>
      </c>
      <c r="F88">
        <v>15750</v>
      </c>
      <c r="G88">
        <v>90</v>
      </c>
      <c r="H88">
        <v>706</v>
      </c>
      <c r="I88">
        <v>121</v>
      </c>
      <c r="J88">
        <v>70</v>
      </c>
      <c r="K88">
        <v>63</v>
      </c>
      <c r="L88">
        <v>0</v>
      </c>
      <c r="M88" s="14">
        <v>1</v>
      </c>
      <c r="N88" s="14">
        <f t="shared" si="1"/>
        <v>62</v>
      </c>
    </row>
    <row r="89" spans="1:14" x14ac:dyDescent="0.25">
      <c r="A89">
        <v>2025</v>
      </c>
      <c r="B89" t="s">
        <v>31</v>
      </c>
      <c r="C89">
        <v>53089</v>
      </c>
      <c r="D89">
        <v>36204</v>
      </c>
      <c r="E89">
        <v>85</v>
      </c>
      <c r="F89">
        <v>15750</v>
      </c>
      <c r="G89">
        <v>90</v>
      </c>
      <c r="H89">
        <v>706</v>
      </c>
      <c r="I89">
        <v>121</v>
      </c>
      <c r="J89">
        <v>70</v>
      </c>
      <c r="K89">
        <v>63</v>
      </c>
      <c r="L89">
        <v>0</v>
      </c>
      <c r="M89" s="14">
        <v>1</v>
      </c>
      <c r="N89" s="14">
        <f t="shared" si="1"/>
        <v>62</v>
      </c>
    </row>
    <row r="90" spans="1:14" x14ac:dyDescent="0.25">
      <c r="A90">
        <v>2025</v>
      </c>
      <c r="B90" t="s">
        <v>32</v>
      </c>
      <c r="C90">
        <v>53089</v>
      </c>
      <c r="D90">
        <v>36204</v>
      </c>
      <c r="E90">
        <v>85</v>
      </c>
      <c r="F90">
        <v>15750</v>
      </c>
      <c r="G90">
        <v>90</v>
      </c>
      <c r="H90">
        <v>706</v>
      </c>
      <c r="I90">
        <v>121</v>
      </c>
      <c r="J90">
        <v>70</v>
      </c>
      <c r="K90">
        <v>63</v>
      </c>
      <c r="L90">
        <v>0</v>
      </c>
      <c r="M90" s="14">
        <v>1</v>
      </c>
      <c r="N90" s="14">
        <f t="shared" si="1"/>
        <v>62</v>
      </c>
    </row>
    <row r="91" spans="1:14" x14ac:dyDescent="0.25">
      <c r="A91">
        <v>2025</v>
      </c>
      <c r="B91" t="s">
        <v>33</v>
      </c>
      <c r="C91">
        <v>53100</v>
      </c>
      <c r="D91">
        <v>36214</v>
      </c>
      <c r="E91">
        <v>85</v>
      </c>
      <c r="F91">
        <v>15751</v>
      </c>
      <c r="G91">
        <v>90</v>
      </c>
      <c r="H91">
        <v>706</v>
      </c>
      <c r="I91">
        <v>121</v>
      </c>
      <c r="J91">
        <v>70</v>
      </c>
      <c r="K91">
        <v>63</v>
      </c>
      <c r="L91">
        <v>0</v>
      </c>
      <c r="M91" s="14">
        <v>1</v>
      </c>
      <c r="N91" s="14">
        <f t="shared" si="1"/>
        <v>62</v>
      </c>
    </row>
    <row r="92" spans="1:14" x14ac:dyDescent="0.25">
      <c r="A92">
        <v>2025</v>
      </c>
      <c r="B92" t="s">
        <v>34</v>
      </c>
      <c r="C92">
        <v>53122</v>
      </c>
      <c r="D92">
        <v>36233</v>
      </c>
      <c r="E92">
        <v>85</v>
      </c>
      <c r="F92">
        <v>15754</v>
      </c>
      <c r="G92">
        <v>90</v>
      </c>
      <c r="H92">
        <v>706</v>
      </c>
      <c r="I92">
        <v>121</v>
      </c>
      <c r="J92">
        <v>70</v>
      </c>
      <c r="K92">
        <v>63</v>
      </c>
      <c r="L92">
        <v>0</v>
      </c>
      <c r="M92" s="14">
        <v>1</v>
      </c>
      <c r="N92" s="14">
        <f t="shared" si="1"/>
        <v>62</v>
      </c>
    </row>
    <row r="93" spans="1:14" x14ac:dyDescent="0.25">
      <c r="A93">
        <v>2026</v>
      </c>
      <c r="B93" t="s">
        <v>23</v>
      </c>
      <c r="C93">
        <v>53175</v>
      </c>
      <c r="D93">
        <v>36280</v>
      </c>
      <c r="E93">
        <v>84</v>
      </c>
      <c r="F93">
        <v>15761</v>
      </c>
      <c r="G93">
        <v>90</v>
      </c>
      <c r="H93">
        <v>706</v>
      </c>
      <c r="I93">
        <v>121</v>
      </c>
      <c r="J93">
        <v>70</v>
      </c>
      <c r="K93">
        <v>63</v>
      </c>
      <c r="L93">
        <v>0</v>
      </c>
      <c r="M93" s="14">
        <v>1</v>
      </c>
      <c r="N93" s="14">
        <f t="shared" si="1"/>
        <v>62</v>
      </c>
    </row>
    <row r="94" spans="1:14" x14ac:dyDescent="0.25">
      <c r="A94">
        <v>2026</v>
      </c>
      <c r="B94" t="s">
        <v>24</v>
      </c>
      <c r="C94">
        <v>53225</v>
      </c>
      <c r="D94">
        <v>36323</v>
      </c>
      <c r="E94">
        <v>84</v>
      </c>
      <c r="F94">
        <v>15768</v>
      </c>
      <c r="G94">
        <v>90</v>
      </c>
      <c r="H94">
        <v>706</v>
      </c>
      <c r="I94">
        <v>121</v>
      </c>
      <c r="J94">
        <v>70</v>
      </c>
      <c r="K94">
        <v>63</v>
      </c>
      <c r="L94">
        <v>0</v>
      </c>
      <c r="M94" s="14">
        <v>1</v>
      </c>
      <c r="N94" s="14">
        <f t="shared" si="1"/>
        <v>62</v>
      </c>
    </row>
    <row r="95" spans="1:14" x14ac:dyDescent="0.25">
      <c r="A95">
        <v>2026</v>
      </c>
      <c r="B95" t="s">
        <v>25</v>
      </c>
      <c r="C95">
        <v>53272</v>
      </c>
      <c r="D95">
        <v>36363</v>
      </c>
      <c r="E95">
        <v>84</v>
      </c>
      <c r="F95">
        <v>15775</v>
      </c>
      <c r="G95">
        <v>90</v>
      </c>
      <c r="H95">
        <v>706</v>
      </c>
      <c r="I95">
        <v>121</v>
      </c>
      <c r="J95">
        <v>70</v>
      </c>
      <c r="K95">
        <v>63</v>
      </c>
      <c r="L95">
        <v>0</v>
      </c>
      <c r="M95" s="14">
        <v>1</v>
      </c>
      <c r="N95" s="14">
        <f t="shared" si="1"/>
        <v>62</v>
      </c>
    </row>
    <row r="96" spans="1:14" x14ac:dyDescent="0.25">
      <c r="A96">
        <v>2026</v>
      </c>
      <c r="B96" t="s">
        <v>26</v>
      </c>
      <c r="C96">
        <v>53311</v>
      </c>
      <c r="D96">
        <v>36398</v>
      </c>
      <c r="E96">
        <v>84</v>
      </c>
      <c r="F96">
        <v>15779</v>
      </c>
      <c r="G96">
        <v>90</v>
      </c>
      <c r="H96">
        <v>706</v>
      </c>
      <c r="I96">
        <v>121</v>
      </c>
      <c r="J96">
        <v>70</v>
      </c>
      <c r="K96">
        <v>63</v>
      </c>
      <c r="L96">
        <v>0</v>
      </c>
      <c r="M96" s="14">
        <v>1</v>
      </c>
      <c r="N96" s="14">
        <f t="shared" si="1"/>
        <v>62</v>
      </c>
    </row>
    <row r="97" spans="1:14" x14ac:dyDescent="0.25">
      <c r="A97">
        <v>2026</v>
      </c>
      <c r="B97" t="s">
        <v>27</v>
      </c>
      <c r="C97">
        <v>53354</v>
      </c>
      <c r="D97">
        <v>36434</v>
      </c>
      <c r="E97">
        <v>84</v>
      </c>
      <c r="F97">
        <v>15786</v>
      </c>
      <c r="G97">
        <v>90</v>
      </c>
      <c r="H97">
        <v>706</v>
      </c>
      <c r="I97">
        <v>121</v>
      </c>
      <c r="J97">
        <v>70</v>
      </c>
      <c r="K97">
        <v>63</v>
      </c>
      <c r="L97">
        <v>0</v>
      </c>
      <c r="M97" s="14">
        <v>1</v>
      </c>
      <c r="N97" s="14">
        <f t="shared" si="1"/>
        <v>62</v>
      </c>
    </row>
    <row r="98" spans="1:14" x14ac:dyDescent="0.25">
      <c r="A98">
        <v>2026</v>
      </c>
      <c r="B98" t="s">
        <v>28</v>
      </c>
      <c r="C98">
        <v>53411</v>
      </c>
      <c r="D98">
        <v>36484</v>
      </c>
      <c r="E98">
        <v>84</v>
      </c>
      <c r="F98">
        <v>15793</v>
      </c>
      <c r="G98">
        <v>90</v>
      </c>
      <c r="H98">
        <v>706</v>
      </c>
      <c r="I98">
        <v>121</v>
      </c>
      <c r="J98">
        <v>70</v>
      </c>
      <c r="K98">
        <v>63</v>
      </c>
      <c r="L98">
        <v>0</v>
      </c>
      <c r="M98" s="14">
        <v>1</v>
      </c>
      <c r="N98" s="14">
        <f t="shared" si="1"/>
        <v>62</v>
      </c>
    </row>
    <row r="99" spans="1:14" x14ac:dyDescent="0.25">
      <c r="A99">
        <v>2026</v>
      </c>
      <c r="B99" t="s">
        <v>29</v>
      </c>
      <c r="C99">
        <v>53450</v>
      </c>
      <c r="D99">
        <v>36519</v>
      </c>
      <c r="E99">
        <v>84</v>
      </c>
      <c r="F99">
        <v>15797</v>
      </c>
      <c r="G99">
        <v>90</v>
      </c>
      <c r="H99">
        <v>706</v>
      </c>
      <c r="I99">
        <v>121</v>
      </c>
      <c r="J99">
        <v>70</v>
      </c>
      <c r="K99">
        <v>63</v>
      </c>
      <c r="L99">
        <v>0</v>
      </c>
      <c r="M99" s="14">
        <v>1</v>
      </c>
      <c r="N99" s="14">
        <f t="shared" si="1"/>
        <v>62</v>
      </c>
    </row>
    <row r="100" spans="1:14" x14ac:dyDescent="0.25">
      <c r="A100">
        <v>2026</v>
      </c>
      <c r="B100" t="s">
        <v>30</v>
      </c>
      <c r="C100">
        <v>53474</v>
      </c>
      <c r="D100">
        <v>36540</v>
      </c>
      <c r="E100">
        <v>84</v>
      </c>
      <c r="F100">
        <v>15800</v>
      </c>
      <c r="G100">
        <v>90</v>
      </c>
      <c r="H100">
        <v>706</v>
      </c>
      <c r="I100">
        <v>121</v>
      </c>
      <c r="J100">
        <v>70</v>
      </c>
      <c r="K100">
        <v>63</v>
      </c>
      <c r="L100">
        <v>0</v>
      </c>
      <c r="M100" s="14">
        <v>1</v>
      </c>
      <c r="N100" s="14">
        <f t="shared" si="1"/>
        <v>62</v>
      </c>
    </row>
    <row r="101" spans="1:14" x14ac:dyDescent="0.25">
      <c r="A101">
        <v>2026</v>
      </c>
      <c r="B101" t="s">
        <v>31</v>
      </c>
      <c r="C101">
        <v>53474</v>
      </c>
      <c r="D101">
        <v>36541</v>
      </c>
      <c r="E101">
        <v>83</v>
      </c>
      <c r="F101">
        <v>15800</v>
      </c>
      <c r="G101">
        <v>90</v>
      </c>
      <c r="H101">
        <v>706</v>
      </c>
      <c r="I101">
        <v>121</v>
      </c>
      <c r="J101">
        <v>70</v>
      </c>
      <c r="K101">
        <v>63</v>
      </c>
      <c r="L101">
        <v>0</v>
      </c>
      <c r="M101" s="14">
        <v>1</v>
      </c>
      <c r="N101" s="14">
        <f t="shared" si="1"/>
        <v>62</v>
      </c>
    </row>
    <row r="102" spans="1:14" x14ac:dyDescent="0.25">
      <c r="A102">
        <v>2026</v>
      </c>
      <c r="B102" t="s">
        <v>32</v>
      </c>
      <c r="C102">
        <v>53474</v>
      </c>
      <c r="D102">
        <v>36542</v>
      </c>
      <c r="E102">
        <v>82</v>
      </c>
      <c r="F102">
        <v>15800</v>
      </c>
      <c r="G102">
        <v>90</v>
      </c>
      <c r="H102">
        <v>706</v>
      </c>
      <c r="I102">
        <v>121</v>
      </c>
      <c r="J102">
        <v>70</v>
      </c>
      <c r="K102">
        <v>63</v>
      </c>
      <c r="L102">
        <v>0</v>
      </c>
      <c r="M102" s="14">
        <v>1</v>
      </c>
      <c r="N102" s="14">
        <f t="shared" si="1"/>
        <v>62</v>
      </c>
    </row>
    <row r="103" spans="1:14" x14ac:dyDescent="0.25">
      <c r="A103">
        <v>2026</v>
      </c>
      <c r="B103" t="s">
        <v>33</v>
      </c>
      <c r="C103">
        <v>53488</v>
      </c>
      <c r="D103">
        <v>36553</v>
      </c>
      <c r="E103">
        <v>82</v>
      </c>
      <c r="F103">
        <v>15803</v>
      </c>
      <c r="G103">
        <v>90</v>
      </c>
      <c r="H103">
        <v>706</v>
      </c>
      <c r="I103">
        <v>121</v>
      </c>
      <c r="J103">
        <v>70</v>
      </c>
      <c r="K103">
        <v>63</v>
      </c>
      <c r="L103">
        <v>0</v>
      </c>
      <c r="M103" s="14">
        <v>1</v>
      </c>
      <c r="N103" s="14">
        <f t="shared" si="1"/>
        <v>62</v>
      </c>
    </row>
    <row r="104" spans="1:14" x14ac:dyDescent="0.25">
      <c r="A104">
        <v>2026</v>
      </c>
      <c r="B104" t="s">
        <v>34</v>
      </c>
      <c r="C104">
        <v>53513</v>
      </c>
      <c r="D104">
        <v>36575</v>
      </c>
      <c r="E104">
        <v>82</v>
      </c>
      <c r="F104">
        <v>15806</v>
      </c>
      <c r="G104">
        <v>90</v>
      </c>
      <c r="H104">
        <v>706</v>
      </c>
      <c r="I104">
        <v>121</v>
      </c>
      <c r="J104">
        <v>70</v>
      </c>
      <c r="K104">
        <v>63</v>
      </c>
      <c r="L104">
        <v>0</v>
      </c>
      <c r="M104" s="14">
        <v>1</v>
      </c>
      <c r="N104" s="14">
        <f t="shared" si="1"/>
        <v>62</v>
      </c>
    </row>
    <row r="105" spans="1:14" x14ac:dyDescent="0.25">
      <c r="A105">
        <v>2027</v>
      </c>
      <c r="B105" t="s">
        <v>23</v>
      </c>
      <c r="C105">
        <v>53563</v>
      </c>
      <c r="D105">
        <v>36619</v>
      </c>
      <c r="E105">
        <v>81</v>
      </c>
      <c r="F105">
        <v>15813</v>
      </c>
      <c r="G105">
        <v>90</v>
      </c>
      <c r="H105">
        <v>706</v>
      </c>
      <c r="I105">
        <v>121</v>
      </c>
      <c r="J105">
        <v>70</v>
      </c>
      <c r="K105">
        <v>63</v>
      </c>
      <c r="L105">
        <v>0</v>
      </c>
      <c r="M105" s="14">
        <v>1</v>
      </c>
      <c r="N105" s="14">
        <f t="shared" si="1"/>
        <v>62</v>
      </c>
    </row>
    <row r="106" spans="1:14" x14ac:dyDescent="0.25">
      <c r="A106">
        <v>2027</v>
      </c>
      <c r="B106" t="s">
        <v>24</v>
      </c>
      <c r="C106">
        <v>53613</v>
      </c>
      <c r="D106">
        <v>36662</v>
      </c>
      <c r="E106">
        <v>81</v>
      </c>
      <c r="F106">
        <v>15820</v>
      </c>
      <c r="G106">
        <v>90</v>
      </c>
      <c r="H106">
        <v>706</v>
      </c>
      <c r="I106">
        <v>121</v>
      </c>
      <c r="J106">
        <v>70</v>
      </c>
      <c r="K106">
        <v>63</v>
      </c>
      <c r="L106">
        <v>0</v>
      </c>
      <c r="M106" s="14">
        <v>1</v>
      </c>
      <c r="N106" s="14">
        <f t="shared" si="1"/>
        <v>62</v>
      </c>
    </row>
    <row r="107" spans="1:14" x14ac:dyDescent="0.25">
      <c r="A107">
        <v>2027</v>
      </c>
      <c r="B107" t="s">
        <v>25</v>
      </c>
      <c r="C107">
        <v>53659</v>
      </c>
      <c r="D107">
        <v>36701</v>
      </c>
      <c r="E107">
        <v>81</v>
      </c>
      <c r="F107">
        <v>15827</v>
      </c>
      <c r="G107">
        <v>90</v>
      </c>
      <c r="H107">
        <v>706</v>
      </c>
      <c r="I107">
        <v>121</v>
      </c>
      <c r="J107">
        <v>70</v>
      </c>
      <c r="K107">
        <v>63</v>
      </c>
      <c r="L107">
        <v>0</v>
      </c>
      <c r="M107" s="14">
        <v>1</v>
      </c>
      <c r="N107" s="14">
        <f t="shared" si="1"/>
        <v>62</v>
      </c>
    </row>
    <row r="108" spans="1:14" x14ac:dyDescent="0.25">
      <c r="A108">
        <v>2027</v>
      </c>
      <c r="B108" t="s">
        <v>26</v>
      </c>
      <c r="C108">
        <v>53695</v>
      </c>
      <c r="D108">
        <v>36733</v>
      </c>
      <c r="E108">
        <v>81</v>
      </c>
      <c r="F108">
        <v>15831</v>
      </c>
      <c r="G108">
        <v>90</v>
      </c>
      <c r="H108">
        <v>706</v>
      </c>
      <c r="I108">
        <v>121</v>
      </c>
      <c r="J108">
        <v>70</v>
      </c>
      <c r="K108">
        <v>63</v>
      </c>
      <c r="L108">
        <v>0</v>
      </c>
      <c r="M108" s="14">
        <v>1</v>
      </c>
      <c r="N108" s="14">
        <f t="shared" si="1"/>
        <v>62</v>
      </c>
    </row>
    <row r="109" spans="1:14" x14ac:dyDescent="0.25">
      <c r="A109">
        <v>2027</v>
      </c>
      <c r="B109" t="s">
        <v>27</v>
      </c>
      <c r="C109">
        <v>53737</v>
      </c>
      <c r="D109">
        <v>36769</v>
      </c>
      <c r="E109">
        <v>81</v>
      </c>
      <c r="F109">
        <v>15837</v>
      </c>
      <c r="G109">
        <v>90</v>
      </c>
      <c r="H109">
        <v>706</v>
      </c>
      <c r="I109">
        <v>121</v>
      </c>
      <c r="J109">
        <v>70</v>
      </c>
      <c r="K109">
        <v>63</v>
      </c>
      <c r="L109">
        <v>0</v>
      </c>
      <c r="M109" s="14">
        <v>1</v>
      </c>
      <c r="N109" s="14">
        <f t="shared" si="1"/>
        <v>62</v>
      </c>
    </row>
    <row r="110" spans="1:14" x14ac:dyDescent="0.25">
      <c r="A110">
        <v>2027</v>
      </c>
      <c r="B110" t="s">
        <v>28</v>
      </c>
      <c r="C110">
        <v>53794</v>
      </c>
      <c r="D110">
        <v>36819</v>
      </c>
      <c r="E110">
        <v>81</v>
      </c>
      <c r="F110">
        <v>15844</v>
      </c>
      <c r="G110">
        <v>90</v>
      </c>
      <c r="H110">
        <v>706</v>
      </c>
      <c r="I110">
        <v>121</v>
      </c>
      <c r="J110">
        <v>70</v>
      </c>
      <c r="K110">
        <v>63</v>
      </c>
      <c r="L110">
        <v>0</v>
      </c>
      <c r="M110" s="14">
        <v>1</v>
      </c>
      <c r="N110" s="14">
        <f t="shared" si="1"/>
        <v>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10"/>
  <sheetViews>
    <sheetView workbookViewId="0">
      <selection sqref="A1:N1048576"/>
    </sheetView>
  </sheetViews>
  <sheetFormatPr defaultRowHeight="15" x14ac:dyDescent="0.25"/>
  <cols>
    <col min="1" max="1" width="13.85546875" bestFit="1" customWidth="1"/>
    <col min="2" max="2" width="19" bestFit="1" customWidth="1"/>
    <col min="3" max="3" width="12.42578125" bestFit="1" customWidth="1"/>
    <col min="4" max="4" width="9.42578125" bestFit="1" customWidth="1"/>
    <col min="5" max="5" width="10.7109375" bestFit="1" customWidth="1"/>
    <col min="6" max="6" width="5.7109375" bestFit="1" customWidth="1"/>
    <col min="7" max="7" width="7" bestFit="1" customWidth="1"/>
    <col min="8" max="8" width="3" bestFit="1" customWidth="1"/>
    <col min="9" max="9" width="4" bestFit="1" customWidth="1"/>
    <col min="10" max="10" width="10.28515625" bestFit="1" customWidth="1"/>
    <col min="11" max="11" width="4.28515625" bestFit="1" customWidth="1"/>
    <col min="12" max="12" width="8" bestFit="1" customWidth="1"/>
    <col min="13" max="13" width="10.85546875" bestFit="1" customWidth="1"/>
    <col min="14" max="14" width="4.42578125" bestFit="1" customWidth="1"/>
  </cols>
  <sheetData>
    <row r="1" spans="1:14" x14ac:dyDescent="0.25">
      <c r="A1" t="s">
        <v>1</v>
      </c>
      <c r="B1" t="str">
        <f ca="1">_xll.VIEW("Forecasting:OpStat2","!","!",$B$3,$B$5,"!",$B$4,$B$2)</f>
        <v>Forecasting:OpStat2</v>
      </c>
    </row>
    <row r="2" spans="1:14" x14ac:dyDescent="0.25">
      <c r="A2" s="10" t="s">
        <v>2</v>
      </c>
      <c r="B2" t="str">
        <f>control!C8</f>
        <v>B2019A</v>
      </c>
    </row>
    <row r="3" spans="1:14" x14ac:dyDescent="0.25">
      <c r="A3" s="10" t="s">
        <v>3</v>
      </c>
      <c r="B3" t="str">
        <f ca="1">_xll.SUBNM("Forecasting:Location","","Total Location","Location Code")</f>
        <v>FPC</v>
      </c>
    </row>
    <row r="4" spans="1:14" x14ac:dyDescent="0.25">
      <c r="A4" s="10" t="s">
        <v>4</v>
      </c>
      <c r="B4" t="str">
        <f ca="1">_xll.SUBNM("Forecasting:Op Stat","","Service Pt Count")</f>
        <v>Service Pt Count</v>
      </c>
    </row>
    <row r="5" spans="1:14" x14ac:dyDescent="0.25">
      <c r="A5" s="10" t="s">
        <v>5</v>
      </c>
      <c r="B5" t="str">
        <f ca="1">_xll.SUBNM("Forecasting:Revenue Class","","Industrial")</f>
        <v>Industrial</v>
      </c>
    </row>
    <row r="8" spans="1:14" x14ac:dyDescent="0.25">
      <c r="C8" s="11" t="s">
        <v>6</v>
      </c>
      <c r="D8" s="11" t="s">
        <v>10</v>
      </c>
      <c r="E8" s="11" t="s">
        <v>12</v>
      </c>
      <c r="F8" s="11" t="s">
        <v>13</v>
      </c>
      <c r="G8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t="s">
        <v>19</v>
      </c>
      <c r="M8" s="11" t="s">
        <v>20</v>
      </c>
      <c r="N8" s="11" t="s">
        <v>21</v>
      </c>
    </row>
    <row r="9" spans="1:14" x14ac:dyDescent="0.25">
      <c r="A9" s="12">
        <f>control!C5</f>
        <v>2019</v>
      </c>
      <c r="B9" s="12" t="s">
        <v>23</v>
      </c>
      <c r="C9" s="13">
        <f ca="1">_xll.DBRW($B$1,$A9,$B9,$B$3,$B$5,C$8,$B$4,$B$2)</f>
        <v>251</v>
      </c>
      <c r="D9" s="13">
        <f ca="1">_xll.DBRW($B$1,$A9,$B9,$B$3,$B$5,D$8,$B$4,$B$2)</f>
        <v>31</v>
      </c>
      <c r="E9" s="13">
        <f ca="1">_xll.DBRW($B$1,$A9,$B9,$B$3,$B$5,E$8,$B$4,$B$2)</f>
        <v>126</v>
      </c>
      <c r="F9" s="13">
        <f ca="1">_xll.DBRW($B$1,$A9,$B9,$B$3,$B$5,F$8,$B$4,$B$2)</f>
        <v>2</v>
      </c>
      <c r="G9" s="13">
        <f ca="1">_xll.DBRW($B$1,$A9,$B9,$B$3,$B$5,G$8,$B$4,$B$2)</f>
        <v>4</v>
      </c>
      <c r="H9" s="13">
        <f ca="1">_xll.DBRW($B$1,$A9,$B9,$B$3,$B$5,H$8,$B$4,$B$2)</f>
        <v>7</v>
      </c>
      <c r="I9" s="13">
        <f ca="1">_xll.DBRW($B$1,$A9,$B9,$B$3,$B$5,I$8,$B$4,$B$2)</f>
        <v>12</v>
      </c>
      <c r="J9" s="13">
        <f ca="1">_xll.DBRW($B$1,$A9,$B9,$B$3,$B$5,J$8,$B$4,$B$2)</f>
        <v>1</v>
      </c>
      <c r="K9" s="13">
        <f ca="1">_xll.DBRW($B$1,$A9,$B9,$B$3,$B$5,K$8,$B$4,$B$2)</f>
        <v>62</v>
      </c>
      <c r="L9" s="13">
        <f ca="1">_xll.DBRW($B$1,$A9,$B9,$B$3,$B$5,L$8,$B$4,$B$2)</f>
        <v>1</v>
      </c>
      <c r="M9" s="13">
        <f ca="1">_xll.DBRW($B$1,$A9,$B9,$B$3,$B$5,M$8,$B$4,$B$2)</f>
        <v>2</v>
      </c>
      <c r="N9" s="13">
        <f ca="1">_xll.DBRW($B$1,$A9,$B9,$B$3,$B$5,N$8,$B$4,$B$2)</f>
        <v>3</v>
      </c>
    </row>
    <row r="10" spans="1:14" x14ac:dyDescent="0.25">
      <c r="A10" s="12">
        <f>IF(B9="Dec",A9+1,A9)</f>
        <v>2019</v>
      </c>
      <c r="B10" s="12" t="s">
        <v>24</v>
      </c>
      <c r="C10" s="13">
        <f ca="1">_xll.DBRW($B$1,$A10,$B10,$B$3,$B$5,C$8,$B$4,$B$2)</f>
        <v>251</v>
      </c>
      <c r="D10" s="13">
        <f ca="1">_xll.DBRW($B$1,$A10,$B10,$B$3,$B$5,D$8,$B$4,$B$2)</f>
        <v>31</v>
      </c>
      <c r="E10" s="13">
        <f ca="1">_xll.DBRW($B$1,$A10,$B10,$B$3,$B$5,E$8,$B$4,$B$2)</f>
        <v>126</v>
      </c>
      <c r="F10" s="13">
        <f ca="1">_xll.DBRW($B$1,$A10,$B10,$B$3,$B$5,F$8,$B$4,$B$2)</f>
        <v>2</v>
      </c>
      <c r="G10" s="13">
        <f ca="1">_xll.DBRW($B$1,$A10,$B10,$B$3,$B$5,G$8,$B$4,$B$2)</f>
        <v>4</v>
      </c>
      <c r="H10" s="13">
        <f ca="1">_xll.DBRW($B$1,$A10,$B10,$B$3,$B$5,H$8,$B$4,$B$2)</f>
        <v>7</v>
      </c>
      <c r="I10" s="13">
        <f ca="1">_xll.DBRW($B$1,$A10,$B10,$B$3,$B$5,I$8,$B$4,$B$2)</f>
        <v>12</v>
      </c>
      <c r="J10" s="13">
        <f ca="1">_xll.DBRW($B$1,$A10,$B10,$B$3,$B$5,J$8,$B$4,$B$2)</f>
        <v>1</v>
      </c>
      <c r="K10" s="13">
        <f ca="1">_xll.DBRW($B$1,$A10,$B10,$B$3,$B$5,K$8,$B$4,$B$2)</f>
        <v>62</v>
      </c>
      <c r="L10" s="13">
        <f ca="1">_xll.DBRW($B$1,$A10,$B10,$B$3,$B$5,L$8,$B$4,$B$2)</f>
        <v>1</v>
      </c>
      <c r="M10" s="13">
        <f ca="1">_xll.DBRW($B$1,$A10,$B10,$B$3,$B$5,M$8,$B$4,$B$2)</f>
        <v>2</v>
      </c>
      <c r="N10" s="13">
        <f ca="1">_xll.DBRW($B$1,$A10,$B10,$B$3,$B$5,N$8,$B$4,$B$2)</f>
        <v>3</v>
      </c>
    </row>
    <row r="11" spans="1:14" x14ac:dyDescent="0.25">
      <c r="A11" s="12">
        <f t="shared" ref="A11:A74" si="0">IF(B10="Dec",A10+1,A10)</f>
        <v>2019</v>
      </c>
      <c r="B11" s="12" t="s">
        <v>25</v>
      </c>
      <c r="C11" s="13">
        <f ca="1">_xll.DBRW($B$1,$A11,$B11,$B$3,$B$5,C$8,$B$4,$B$2)</f>
        <v>251</v>
      </c>
      <c r="D11" s="13">
        <f ca="1">_xll.DBRW($B$1,$A11,$B11,$B$3,$B$5,D$8,$B$4,$B$2)</f>
        <v>31</v>
      </c>
      <c r="E11" s="13">
        <f ca="1">_xll.DBRW($B$1,$A11,$B11,$B$3,$B$5,E$8,$B$4,$B$2)</f>
        <v>126</v>
      </c>
      <c r="F11" s="13">
        <f ca="1">_xll.DBRW($B$1,$A11,$B11,$B$3,$B$5,F$8,$B$4,$B$2)</f>
        <v>2</v>
      </c>
      <c r="G11" s="13">
        <f ca="1">_xll.DBRW($B$1,$A11,$B11,$B$3,$B$5,G$8,$B$4,$B$2)</f>
        <v>4</v>
      </c>
      <c r="H11" s="13">
        <f ca="1">_xll.DBRW($B$1,$A11,$B11,$B$3,$B$5,H$8,$B$4,$B$2)</f>
        <v>7</v>
      </c>
      <c r="I11" s="13">
        <f ca="1">_xll.DBRW($B$1,$A11,$B11,$B$3,$B$5,I$8,$B$4,$B$2)</f>
        <v>12</v>
      </c>
      <c r="J11" s="13">
        <f ca="1">_xll.DBRW($B$1,$A11,$B11,$B$3,$B$5,J$8,$B$4,$B$2)</f>
        <v>1</v>
      </c>
      <c r="K11" s="13">
        <f ca="1">_xll.DBRW($B$1,$A11,$B11,$B$3,$B$5,K$8,$B$4,$B$2)</f>
        <v>62</v>
      </c>
      <c r="L11" s="13">
        <f ca="1">_xll.DBRW($B$1,$A11,$B11,$B$3,$B$5,L$8,$B$4,$B$2)</f>
        <v>1</v>
      </c>
      <c r="M11" s="13">
        <f ca="1">_xll.DBRW($B$1,$A11,$B11,$B$3,$B$5,M$8,$B$4,$B$2)</f>
        <v>2</v>
      </c>
      <c r="N11" s="13">
        <f ca="1">_xll.DBRW($B$1,$A11,$B11,$B$3,$B$5,N$8,$B$4,$B$2)</f>
        <v>3</v>
      </c>
    </row>
    <row r="12" spans="1:14" x14ac:dyDescent="0.25">
      <c r="A12" s="12">
        <f t="shared" si="0"/>
        <v>2019</v>
      </c>
      <c r="B12" s="12" t="s">
        <v>26</v>
      </c>
      <c r="C12" s="13">
        <f ca="1">_xll.DBRW($B$1,$A12,$B12,$B$3,$B$5,C$8,$B$4,$B$2)</f>
        <v>251</v>
      </c>
      <c r="D12" s="13">
        <f ca="1">_xll.DBRW($B$1,$A12,$B12,$B$3,$B$5,D$8,$B$4,$B$2)</f>
        <v>31</v>
      </c>
      <c r="E12" s="13">
        <f ca="1">_xll.DBRW($B$1,$A12,$B12,$B$3,$B$5,E$8,$B$4,$B$2)</f>
        <v>126</v>
      </c>
      <c r="F12" s="13">
        <f ca="1">_xll.DBRW($B$1,$A12,$B12,$B$3,$B$5,F$8,$B$4,$B$2)</f>
        <v>2</v>
      </c>
      <c r="G12" s="13">
        <f ca="1">_xll.DBRW($B$1,$A12,$B12,$B$3,$B$5,G$8,$B$4,$B$2)</f>
        <v>4</v>
      </c>
      <c r="H12" s="13">
        <f ca="1">_xll.DBRW($B$1,$A12,$B12,$B$3,$B$5,H$8,$B$4,$B$2)</f>
        <v>7</v>
      </c>
      <c r="I12" s="13">
        <f ca="1">_xll.DBRW($B$1,$A12,$B12,$B$3,$B$5,I$8,$B$4,$B$2)</f>
        <v>12</v>
      </c>
      <c r="J12" s="13">
        <f ca="1">_xll.DBRW($B$1,$A12,$B12,$B$3,$B$5,J$8,$B$4,$B$2)</f>
        <v>1</v>
      </c>
      <c r="K12" s="13">
        <f ca="1">_xll.DBRW($B$1,$A12,$B12,$B$3,$B$5,K$8,$B$4,$B$2)</f>
        <v>62</v>
      </c>
      <c r="L12" s="13">
        <f ca="1">_xll.DBRW($B$1,$A12,$B12,$B$3,$B$5,L$8,$B$4,$B$2)</f>
        <v>1</v>
      </c>
      <c r="M12" s="13">
        <f ca="1">_xll.DBRW($B$1,$A12,$B12,$B$3,$B$5,M$8,$B$4,$B$2)</f>
        <v>2</v>
      </c>
      <c r="N12" s="13">
        <f ca="1">_xll.DBRW($B$1,$A12,$B12,$B$3,$B$5,N$8,$B$4,$B$2)</f>
        <v>3</v>
      </c>
    </row>
    <row r="13" spans="1:14" x14ac:dyDescent="0.25">
      <c r="A13" s="12">
        <f t="shared" si="0"/>
        <v>2019</v>
      </c>
      <c r="B13" s="12" t="s">
        <v>27</v>
      </c>
      <c r="C13" s="13">
        <f ca="1">_xll.DBRW($B$1,$A13,$B13,$B$3,$B$5,C$8,$B$4,$B$2)</f>
        <v>251</v>
      </c>
      <c r="D13" s="13">
        <f ca="1">_xll.DBRW($B$1,$A13,$B13,$B$3,$B$5,D$8,$B$4,$B$2)</f>
        <v>31</v>
      </c>
      <c r="E13" s="13">
        <f ca="1">_xll.DBRW($B$1,$A13,$B13,$B$3,$B$5,E$8,$B$4,$B$2)</f>
        <v>126</v>
      </c>
      <c r="F13" s="13">
        <f ca="1">_xll.DBRW($B$1,$A13,$B13,$B$3,$B$5,F$8,$B$4,$B$2)</f>
        <v>2</v>
      </c>
      <c r="G13" s="13">
        <f ca="1">_xll.DBRW($B$1,$A13,$B13,$B$3,$B$5,G$8,$B$4,$B$2)</f>
        <v>4</v>
      </c>
      <c r="H13" s="13">
        <f ca="1">_xll.DBRW($B$1,$A13,$B13,$B$3,$B$5,H$8,$B$4,$B$2)</f>
        <v>7</v>
      </c>
      <c r="I13" s="13">
        <f ca="1">_xll.DBRW($B$1,$A13,$B13,$B$3,$B$5,I$8,$B$4,$B$2)</f>
        <v>12</v>
      </c>
      <c r="J13" s="13">
        <f ca="1">_xll.DBRW($B$1,$A13,$B13,$B$3,$B$5,J$8,$B$4,$B$2)</f>
        <v>1</v>
      </c>
      <c r="K13" s="13">
        <f ca="1">_xll.DBRW($B$1,$A13,$B13,$B$3,$B$5,K$8,$B$4,$B$2)</f>
        <v>62</v>
      </c>
      <c r="L13" s="13">
        <f ca="1">_xll.DBRW($B$1,$A13,$B13,$B$3,$B$5,L$8,$B$4,$B$2)</f>
        <v>1</v>
      </c>
      <c r="M13" s="13">
        <f ca="1">_xll.DBRW($B$1,$A13,$B13,$B$3,$B$5,M$8,$B$4,$B$2)</f>
        <v>2</v>
      </c>
      <c r="N13" s="13">
        <f ca="1">_xll.DBRW($B$1,$A13,$B13,$B$3,$B$5,N$8,$B$4,$B$2)</f>
        <v>3</v>
      </c>
    </row>
    <row r="14" spans="1:14" x14ac:dyDescent="0.25">
      <c r="A14" s="12">
        <f t="shared" si="0"/>
        <v>2019</v>
      </c>
      <c r="B14" s="12" t="s">
        <v>28</v>
      </c>
      <c r="C14" s="13">
        <f ca="1">_xll.DBRW($B$1,$A14,$B14,$B$3,$B$5,C$8,$B$4,$B$2)</f>
        <v>251</v>
      </c>
      <c r="D14" s="13">
        <f ca="1">_xll.DBRW($B$1,$A14,$B14,$B$3,$B$5,D$8,$B$4,$B$2)</f>
        <v>31</v>
      </c>
      <c r="E14" s="13">
        <f ca="1">_xll.DBRW($B$1,$A14,$B14,$B$3,$B$5,E$8,$B$4,$B$2)</f>
        <v>126</v>
      </c>
      <c r="F14" s="13">
        <f ca="1">_xll.DBRW($B$1,$A14,$B14,$B$3,$B$5,F$8,$B$4,$B$2)</f>
        <v>2</v>
      </c>
      <c r="G14" s="13">
        <f ca="1">_xll.DBRW($B$1,$A14,$B14,$B$3,$B$5,G$8,$B$4,$B$2)</f>
        <v>4</v>
      </c>
      <c r="H14" s="13">
        <f ca="1">_xll.DBRW($B$1,$A14,$B14,$B$3,$B$5,H$8,$B$4,$B$2)</f>
        <v>7</v>
      </c>
      <c r="I14" s="13">
        <f ca="1">_xll.DBRW($B$1,$A14,$B14,$B$3,$B$5,I$8,$B$4,$B$2)</f>
        <v>12</v>
      </c>
      <c r="J14" s="13">
        <f ca="1">_xll.DBRW($B$1,$A14,$B14,$B$3,$B$5,J$8,$B$4,$B$2)</f>
        <v>1</v>
      </c>
      <c r="K14" s="13">
        <f ca="1">_xll.DBRW($B$1,$A14,$B14,$B$3,$B$5,K$8,$B$4,$B$2)</f>
        <v>62</v>
      </c>
      <c r="L14" s="13">
        <f ca="1">_xll.DBRW($B$1,$A14,$B14,$B$3,$B$5,L$8,$B$4,$B$2)</f>
        <v>1</v>
      </c>
      <c r="M14" s="13">
        <f ca="1">_xll.DBRW($B$1,$A14,$B14,$B$3,$B$5,M$8,$B$4,$B$2)</f>
        <v>2</v>
      </c>
      <c r="N14" s="13">
        <f ca="1">_xll.DBRW($B$1,$A14,$B14,$B$3,$B$5,N$8,$B$4,$B$2)</f>
        <v>3</v>
      </c>
    </row>
    <row r="15" spans="1:14" x14ac:dyDescent="0.25">
      <c r="A15" s="12">
        <f t="shared" si="0"/>
        <v>2019</v>
      </c>
      <c r="B15" s="12" t="s">
        <v>29</v>
      </c>
      <c r="C15" s="13">
        <f ca="1">_xll.DBRW($B$1,$A15,$B15,$B$3,$B$5,C$8,$B$4,$B$2)</f>
        <v>251</v>
      </c>
      <c r="D15" s="13">
        <f ca="1">_xll.DBRW($B$1,$A15,$B15,$B$3,$B$5,D$8,$B$4,$B$2)</f>
        <v>31</v>
      </c>
      <c r="E15" s="13">
        <f ca="1">_xll.DBRW($B$1,$A15,$B15,$B$3,$B$5,E$8,$B$4,$B$2)</f>
        <v>126</v>
      </c>
      <c r="F15" s="13">
        <f ca="1">_xll.DBRW($B$1,$A15,$B15,$B$3,$B$5,F$8,$B$4,$B$2)</f>
        <v>2</v>
      </c>
      <c r="G15" s="13">
        <f ca="1">_xll.DBRW($B$1,$A15,$B15,$B$3,$B$5,G$8,$B$4,$B$2)</f>
        <v>4</v>
      </c>
      <c r="H15" s="13">
        <f ca="1">_xll.DBRW($B$1,$A15,$B15,$B$3,$B$5,H$8,$B$4,$B$2)</f>
        <v>7</v>
      </c>
      <c r="I15" s="13">
        <f ca="1">_xll.DBRW($B$1,$A15,$B15,$B$3,$B$5,I$8,$B$4,$B$2)</f>
        <v>12</v>
      </c>
      <c r="J15" s="13">
        <f ca="1">_xll.DBRW($B$1,$A15,$B15,$B$3,$B$5,J$8,$B$4,$B$2)</f>
        <v>1</v>
      </c>
      <c r="K15" s="13">
        <f ca="1">_xll.DBRW($B$1,$A15,$B15,$B$3,$B$5,K$8,$B$4,$B$2)</f>
        <v>62</v>
      </c>
      <c r="L15" s="13">
        <f ca="1">_xll.DBRW($B$1,$A15,$B15,$B$3,$B$5,L$8,$B$4,$B$2)</f>
        <v>1</v>
      </c>
      <c r="M15" s="13">
        <f ca="1">_xll.DBRW($B$1,$A15,$B15,$B$3,$B$5,M$8,$B$4,$B$2)</f>
        <v>2</v>
      </c>
      <c r="N15" s="13">
        <f ca="1">_xll.DBRW($B$1,$A15,$B15,$B$3,$B$5,N$8,$B$4,$B$2)</f>
        <v>3</v>
      </c>
    </row>
    <row r="16" spans="1:14" x14ac:dyDescent="0.25">
      <c r="A16" s="12">
        <f t="shared" si="0"/>
        <v>2019</v>
      </c>
      <c r="B16" s="12" t="s">
        <v>30</v>
      </c>
      <c r="C16" s="13">
        <f ca="1">_xll.DBRW($B$1,$A16,$B16,$B$3,$B$5,C$8,$B$4,$B$2)</f>
        <v>251</v>
      </c>
      <c r="D16" s="13">
        <f ca="1">_xll.DBRW($B$1,$A16,$B16,$B$3,$B$5,D$8,$B$4,$B$2)</f>
        <v>31</v>
      </c>
      <c r="E16" s="13">
        <f ca="1">_xll.DBRW($B$1,$A16,$B16,$B$3,$B$5,E$8,$B$4,$B$2)</f>
        <v>126</v>
      </c>
      <c r="F16" s="13">
        <f ca="1">_xll.DBRW($B$1,$A16,$B16,$B$3,$B$5,F$8,$B$4,$B$2)</f>
        <v>2</v>
      </c>
      <c r="G16" s="13">
        <f ca="1">_xll.DBRW($B$1,$A16,$B16,$B$3,$B$5,G$8,$B$4,$B$2)</f>
        <v>4</v>
      </c>
      <c r="H16" s="13">
        <f ca="1">_xll.DBRW($B$1,$A16,$B16,$B$3,$B$5,H$8,$B$4,$B$2)</f>
        <v>7</v>
      </c>
      <c r="I16" s="13">
        <f ca="1">_xll.DBRW($B$1,$A16,$B16,$B$3,$B$5,I$8,$B$4,$B$2)</f>
        <v>12</v>
      </c>
      <c r="J16" s="13">
        <f ca="1">_xll.DBRW($B$1,$A16,$B16,$B$3,$B$5,J$8,$B$4,$B$2)</f>
        <v>1</v>
      </c>
      <c r="K16" s="13">
        <f ca="1">_xll.DBRW($B$1,$A16,$B16,$B$3,$B$5,K$8,$B$4,$B$2)</f>
        <v>62</v>
      </c>
      <c r="L16" s="13">
        <f ca="1">_xll.DBRW($B$1,$A16,$B16,$B$3,$B$5,L$8,$B$4,$B$2)</f>
        <v>1</v>
      </c>
      <c r="M16" s="13">
        <f ca="1">_xll.DBRW($B$1,$A16,$B16,$B$3,$B$5,M$8,$B$4,$B$2)</f>
        <v>2</v>
      </c>
      <c r="N16" s="13">
        <f ca="1">_xll.DBRW($B$1,$A16,$B16,$B$3,$B$5,N$8,$B$4,$B$2)</f>
        <v>3</v>
      </c>
    </row>
    <row r="17" spans="1:14" x14ac:dyDescent="0.25">
      <c r="A17" s="12">
        <f t="shared" si="0"/>
        <v>2019</v>
      </c>
      <c r="B17" s="12" t="s">
        <v>31</v>
      </c>
      <c r="C17" s="13">
        <f ca="1">_xll.DBRW($B$1,$A17,$B17,$B$3,$B$5,C$8,$B$4,$B$2)</f>
        <v>251</v>
      </c>
      <c r="D17" s="13">
        <f ca="1">_xll.DBRW($B$1,$A17,$B17,$B$3,$B$5,D$8,$B$4,$B$2)</f>
        <v>31</v>
      </c>
      <c r="E17" s="13">
        <f ca="1">_xll.DBRW($B$1,$A17,$B17,$B$3,$B$5,E$8,$B$4,$B$2)</f>
        <v>126</v>
      </c>
      <c r="F17" s="13">
        <f ca="1">_xll.DBRW($B$1,$A17,$B17,$B$3,$B$5,F$8,$B$4,$B$2)</f>
        <v>2</v>
      </c>
      <c r="G17" s="13">
        <f ca="1">_xll.DBRW($B$1,$A17,$B17,$B$3,$B$5,G$8,$B$4,$B$2)</f>
        <v>4</v>
      </c>
      <c r="H17" s="13">
        <f ca="1">_xll.DBRW($B$1,$A17,$B17,$B$3,$B$5,H$8,$B$4,$B$2)</f>
        <v>7</v>
      </c>
      <c r="I17" s="13">
        <f ca="1">_xll.DBRW($B$1,$A17,$B17,$B$3,$B$5,I$8,$B$4,$B$2)</f>
        <v>12</v>
      </c>
      <c r="J17" s="13">
        <f ca="1">_xll.DBRW($B$1,$A17,$B17,$B$3,$B$5,J$8,$B$4,$B$2)</f>
        <v>1</v>
      </c>
      <c r="K17" s="13">
        <f ca="1">_xll.DBRW($B$1,$A17,$B17,$B$3,$B$5,K$8,$B$4,$B$2)</f>
        <v>62</v>
      </c>
      <c r="L17" s="13">
        <f ca="1">_xll.DBRW($B$1,$A17,$B17,$B$3,$B$5,L$8,$B$4,$B$2)</f>
        <v>1</v>
      </c>
      <c r="M17" s="13">
        <f ca="1">_xll.DBRW($B$1,$A17,$B17,$B$3,$B$5,M$8,$B$4,$B$2)</f>
        <v>2</v>
      </c>
      <c r="N17" s="13">
        <f ca="1">_xll.DBRW($B$1,$A17,$B17,$B$3,$B$5,N$8,$B$4,$B$2)</f>
        <v>3</v>
      </c>
    </row>
    <row r="18" spans="1:14" x14ac:dyDescent="0.25">
      <c r="A18" s="12">
        <f t="shared" si="0"/>
        <v>2019</v>
      </c>
      <c r="B18" s="12" t="s">
        <v>32</v>
      </c>
      <c r="C18" s="13">
        <f ca="1">_xll.DBRW($B$1,$A18,$B18,$B$3,$B$5,C$8,$B$4,$B$2)</f>
        <v>251</v>
      </c>
      <c r="D18" s="13">
        <f ca="1">_xll.DBRW($B$1,$A18,$B18,$B$3,$B$5,D$8,$B$4,$B$2)</f>
        <v>31</v>
      </c>
      <c r="E18" s="13">
        <f ca="1">_xll.DBRW($B$1,$A18,$B18,$B$3,$B$5,E$8,$B$4,$B$2)</f>
        <v>126</v>
      </c>
      <c r="F18" s="13">
        <f ca="1">_xll.DBRW($B$1,$A18,$B18,$B$3,$B$5,F$8,$B$4,$B$2)</f>
        <v>2</v>
      </c>
      <c r="G18" s="13">
        <f ca="1">_xll.DBRW($B$1,$A18,$B18,$B$3,$B$5,G$8,$B$4,$B$2)</f>
        <v>4</v>
      </c>
      <c r="H18" s="13">
        <f ca="1">_xll.DBRW($B$1,$A18,$B18,$B$3,$B$5,H$8,$B$4,$B$2)</f>
        <v>7</v>
      </c>
      <c r="I18" s="13">
        <f ca="1">_xll.DBRW($B$1,$A18,$B18,$B$3,$B$5,I$8,$B$4,$B$2)</f>
        <v>12</v>
      </c>
      <c r="J18" s="13">
        <f ca="1">_xll.DBRW($B$1,$A18,$B18,$B$3,$B$5,J$8,$B$4,$B$2)</f>
        <v>1</v>
      </c>
      <c r="K18" s="13">
        <f ca="1">_xll.DBRW($B$1,$A18,$B18,$B$3,$B$5,K$8,$B$4,$B$2)</f>
        <v>62</v>
      </c>
      <c r="L18" s="13">
        <f ca="1">_xll.DBRW($B$1,$A18,$B18,$B$3,$B$5,L$8,$B$4,$B$2)</f>
        <v>1</v>
      </c>
      <c r="M18" s="13">
        <f ca="1">_xll.DBRW($B$1,$A18,$B18,$B$3,$B$5,M$8,$B$4,$B$2)</f>
        <v>2</v>
      </c>
      <c r="N18" s="13">
        <f ca="1">_xll.DBRW($B$1,$A18,$B18,$B$3,$B$5,N$8,$B$4,$B$2)</f>
        <v>3</v>
      </c>
    </row>
    <row r="19" spans="1:14" x14ac:dyDescent="0.25">
      <c r="A19" s="12">
        <f t="shared" si="0"/>
        <v>2019</v>
      </c>
      <c r="B19" s="12" t="s">
        <v>33</v>
      </c>
      <c r="C19" s="13">
        <f ca="1">_xll.DBRW($B$1,$A19,$B19,$B$3,$B$5,C$8,$B$4,$B$2)</f>
        <v>251</v>
      </c>
      <c r="D19" s="13">
        <f ca="1">_xll.DBRW($B$1,$A19,$B19,$B$3,$B$5,D$8,$B$4,$B$2)</f>
        <v>31</v>
      </c>
      <c r="E19" s="13">
        <f ca="1">_xll.DBRW($B$1,$A19,$B19,$B$3,$B$5,E$8,$B$4,$B$2)</f>
        <v>126</v>
      </c>
      <c r="F19" s="13">
        <f ca="1">_xll.DBRW($B$1,$A19,$B19,$B$3,$B$5,F$8,$B$4,$B$2)</f>
        <v>2</v>
      </c>
      <c r="G19" s="13">
        <f ca="1">_xll.DBRW($B$1,$A19,$B19,$B$3,$B$5,G$8,$B$4,$B$2)</f>
        <v>4</v>
      </c>
      <c r="H19" s="13">
        <f ca="1">_xll.DBRW($B$1,$A19,$B19,$B$3,$B$5,H$8,$B$4,$B$2)</f>
        <v>7</v>
      </c>
      <c r="I19" s="13">
        <f ca="1">_xll.DBRW($B$1,$A19,$B19,$B$3,$B$5,I$8,$B$4,$B$2)</f>
        <v>12</v>
      </c>
      <c r="J19" s="13">
        <f ca="1">_xll.DBRW($B$1,$A19,$B19,$B$3,$B$5,J$8,$B$4,$B$2)</f>
        <v>1</v>
      </c>
      <c r="K19" s="13">
        <f ca="1">_xll.DBRW($B$1,$A19,$B19,$B$3,$B$5,K$8,$B$4,$B$2)</f>
        <v>62</v>
      </c>
      <c r="L19" s="13">
        <f ca="1">_xll.DBRW($B$1,$A19,$B19,$B$3,$B$5,L$8,$B$4,$B$2)</f>
        <v>1</v>
      </c>
      <c r="M19" s="13">
        <f ca="1">_xll.DBRW($B$1,$A19,$B19,$B$3,$B$5,M$8,$B$4,$B$2)</f>
        <v>2</v>
      </c>
      <c r="N19" s="13">
        <f ca="1">_xll.DBRW($B$1,$A19,$B19,$B$3,$B$5,N$8,$B$4,$B$2)</f>
        <v>3</v>
      </c>
    </row>
    <row r="20" spans="1:14" x14ac:dyDescent="0.25">
      <c r="A20" s="12">
        <f t="shared" si="0"/>
        <v>2019</v>
      </c>
      <c r="B20" s="12" t="s">
        <v>34</v>
      </c>
      <c r="C20" s="13">
        <f ca="1">_xll.DBRW($B$1,$A20,$B20,$B$3,$B$5,C$8,$B$4,$B$2)</f>
        <v>251</v>
      </c>
      <c r="D20" s="13">
        <f ca="1">_xll.DBRW($B$1,$A20,$B20,$B$3,$B$5,D$8,$B$4,$B$2)</f>
        <v>31</v>
      </c>
      <c r="E20" s="13">
        <f ca="1">_xll.DBRW($B$1,$A20,$B20,$B$3,$B$5,E$8,$B$4,$B$2)</f>
        <v>126</v>
      </c>
      <c r="F20" s="13">
        <f ca="1">_xll.DBRW($B$1,$A20,$B20,$B$3,$B$5,F$8,$B$4,$B$2)</f>
        <v>2</v>
      </c>
      <c r="G20" s="13">
        <f ca="1">_xll.DBRW($B$1,$A20,$B20,$B$3,$B$5,G$8,$B$4,$B$2)</f>
        <v>4</v>
      </c>
      <c r="H20" s="13">
        <f ca="1">_xll.DBRW($B$1,$A20,$B20,$B$3,$B$5,H$8,$B$4,$B$2)</f>
        <v>7</v>
      </c>
      <c r="I20" s="13">
        <f ca="1">_xll.DBRW($B$1,$A20,$B20,$B$3,$B$5,I$8,$B$4,$B$2)</f>
        <v>12</v>
      </c>
      <c r="J20" s="13">
        <f ca="1">_xll.DBRW($B$1,$A20,$B20,$B$3,$B$5,J$8,$B$4,$B$2)</f>
        <v>1</v>
      </c>
      <c r="K20" s="13">
        <f ca="1">_xll.DBRW($B$1,$A20,$B20,$B$3,$B$5,K$8,$B$4,$B$2)</f>
        <v>62</v>
      </c>
      <c r="L20" s="13">
        <f ca="1">_xll.DBRW($B$1,$A20,$B20,$B$3,$B$5,L$8,$B$4,$B$2)</f>
        <v>1</v>
      </c>
      <c r="M20" s="13">
        <f ca="1">_xll.DBRW($B$1,$A20,$B20,$B$3,$B$5,M$8,$B$4,$B$2)</f>
        <v>2</v>
      </c>
      <c r="N20" s="13">
        <f ca="1">_xll.DBRW($B$1,$A20,$B20,$B$3,$B$5,N$8,$B$4,$B$2)</f>
        <v>3</v>
      </c>
    </row>
    <row r="21" spans="1:14" x14ac:dyDescent="0.25">
      <c r="A21" s="12">
        <f t="shared" si="0"/>
        <v>2020</v>
      </c>
      <c r="B21" s="12" t="s">
        <v>23</v>
      </c>
      <c r="C21" s="13">
        <f ca="1">_xll.DBRW($B$1,$A21,$B21,$B$3,$B$5,C$8,$B$4,$B$2)</f>
        <v>251</v>
      </c>
      <c r="D21" s="13">
        <f ca="1">_xll.DBRW($B$1,$A21,$B21,$B$3,$B$5,D$8,$B$4,$B$2)</f>
        <v>31</v>
      </c>
      <c r="E21" s="13">
        <f ca="1">_xll.DBRW($B$1,$A21,$B21,$B$3,$B$5,E$8,$B$4,$B$2)</f>
        <v>126</v>
      </c>
      <c r="F21" s="13">
        <f ca="1">_xll.DBRW($B$1,$A21,$B21,$B$3,$B$5,F$8,$B$4,$B$2)</f>
        <v>2</v>
      </c>
      <c r="G21" s="13">
        <f ca="1">_xll.DBRW($B$1,$A21,$B21,$B$3,$B$5,G$8,$B$4,$B$2)</f>
        <v>4</v>
      </c>
      <c r="H21" s="13">
        <f ca="1">_xll.DBRW($B$1,$A21,$B21,$B$3,$B$5,H$8,$B$4,$B$2)</f>
        <v>7</v>
      </c>
      <c r="I21" s="13">
        <f ca="1">_xll.DBRW($B$1,$A21,$B21,$B$3,$B$5,I$8,$B$4,$B$2)</f>
        <v>12</v>
      </c>
      <c r="J21" s="13">
        <f ca="1">_xll.DBRW($B$1,$A21,$B21,$B$3,$B$5,J$8,$B$4,$B$2)</f>
        <v>1</v>
      </c>
      <c r="K21" s="13">
        <f ca="1">_xll.DBRW($B$1,$A21,$B21,$B$3,$B$5,K$8,$B$4,$B$2)</f>
        <v>62</v>
      </c>
      <c r="L21" s="13">
        <f ca="1">_xll.DBRW($B$1,$A21,$B21,$B$3,$B$5,L$8,$B$4,$B$2)</f>
        <v>1</v>
      </c>
      <c r="M21" s="13">
        <f ca="1">_xll.DBRW($B$1,$A21,$B21,$B$3,$B$5,M$8,$B$4,$B$2)</f>
        <v>2</v>
      </c>
      <c r="N21" s="13">
        <f ca="1">_xll.DBRW($B$1,$A21,$B21,$B$3,$B$5,N$8,$B$4,$B$2)</f>
        <v>3</v>
      </c>
    </row>
    <row r="22" spans="1:14" x14ac:dyDescent="0.25">
      <c r="A22" s="12">
        <f t="shared" si="0"/>
        <v>2020</v>
      </c>
      <c r="B22" s="12" t="s">
        <v>24</v>
      </c>
      <c r="C22" s="13">
        <f ca="1">_xll.DBRW($B$1,$A22,$B22,$B$3,$B$5,C$8,$B$4,$B$2)</f>
        <v>251</v>
      </c>
      <c r="D22" s="13">
        <f ca="1">_xll.DBRW($B$1,$A22,$B22,$B$3,$B$5,D$8,$B$4,$B$2)</f>
        <v>31</v>
      </c>
      <c r="E22" s="13">
        <f ca="1">_xll.DBRW($B$1,$A22,$B22,$B$3,$B$5,E$8,$B$4,$B$2)</f>
        <v>126</v>
      </c>
      <c r="F22" s="13">
        <f ca="1">_xll.DBRW($B$1,$A22,$B22,$B$3,$B$5,F$8,$B$4,$B$2)</f>
        <v>2</v>
      </c>
      <c r="G22" s="13">
        <f ca="1">_xll.DBRW($B$1,$A22,$B22,$B$3,$B$5,G$8,$B$4,$B$2)</f>
        <v>4</v>
      </c>
      <c r="H22" s="13">
        <f ca="1">_xll.DBRW($B$1,$A22,$B22,$B$3,$B$5,H$8,$B$4,$B$2)</f>
        <v>7</v>
      </c>
      <c r="I22" s="13">
        <f ca="1">_xll.DBRW($B$1,$A22,$B22,$B$3,$B$5,I$8,$B$4,$B$2)</f>
        <v>12</v>
      </c>
      <c r="J22" s="13">
        <f ca="1">_xll.DBRW($B$1,$A22,$B22,$B$3,$B$5,J$8,$B$4,$B$2)</f>
        <v>1</v>
      </c>
      <c r="K22" s="13">
        <f ca="1">_xll.DBRW($B$1,$A22,$B22,$B$3,$B$5,K$8,$B$4,$B$2)</f>
        <v>62</v>
      </c>
      <c r="L22" s="13">
        <f ca="1">_xll.DBRW($B$1,$A22,$B22,$B$3,$B$5,L$8,$B$4,$B$2)</f>
        <v>1</v>
      </c>
      <c r="M22" s="13">
        <f ca="1">_xll.DBRW($B$1,$A22,$B22,$B$3,$B$5,M$8,$B$4,$B$2)</f>
        <v>2</v>
      </c>
      <c r="N22" s="13">
        <f ca="1">_xll.DBRW($B$1,$A22,$B22,$B$3,$B$5,N$8,$B$4,$B$2)</f>
        <v>3</v>
      </c>
    </row>
    <row r="23" spans="1:14" x14ac:dyDescent="0.25">
      <c r="A23" s="12">
        <f t="shared" si="0"/>
        <v>2020</v>
      </c>
      <c r="B23" s="12" t="s">
        <v>25</v>
      </c>
      <c r="C23" s="13">
        <f ca="1">_xll.DBRW($B$1,$A23,$B23,$B$3,$B$5,C$8,$B$4,$B$2)</f>
        <v>251</v>
      </c>
      <c r="D23" s="13">
        <f ca="1">_xll.DBRW($B$1,$A23,$B23,$B$3,$B$5,D$8,$B$4,$B$2)</f>
        <v>31</v>
      </c>
      <c r="E23" s="13">
        <f ca="1">_xll.DBRW($B$1,$A23,$B23,$B$3,$B$5,E$8,$B$4,$B$2)</f>
        <v>126</v>
      </c>
      <c r="F23" s="13">
        <f ca="1">_xll.DBRW($B$1,$A23,$B23,$B$3,$B$5,F$8,$B$4,$B$2)</f>
        <v>2</v>
      </c>
      <c r="G23" s="13">
        <f ca="1">_xll.DBRW($B$1,$A23,$B23,$B$3,$B$5,G$8,$B$4,$B$2)</f>
        <v>4</v>
      </c>
      <c r="H23" s="13">
        <f ca="1">_xll.DBRW($B$1,$A23,$B23,$B$3,$B$5,H$8,$B$4,$B$2)</f>
        <v>7</v>
      </c>
      <c r="I23" s="13">
        <f ca="1">_xll.DBRW($B$1,$A23,$B23,$B$3,$B$5,I$8,$B$4,$B$2)</f>
        <v>12</v>
      </c>
      <c r="J23" s="13">
        <f ca="1">_xll.DBRW($B$1,$A23,$B23,$B$3,$B$5,J$8,$B$4,$B$2)</f>
        <v>1</v>
      </c>
      <c r="K23" s="13">
        <f ca="1">_xll.DBRW($B$1,$A23,$B23,$B$3,$B$5,K$8,$B$4,$B$2)</f>
        <v>62</v>
      </c>
      <c r="L23" s="13">
        <f ca="1">_xll.DBRW($B$1,$A23,$B23,$B$3,$B$5,L$8,$B$4,$B$2)</f>
        <v>1</v>
      </c>
      <c r="M23" s="13">
        <f ca="1">_xll.DBRW($B$1,$A23,$B23,$B$3,$B$5,M$8,$B$4,$B$2)</f>
        <v>2</v>
      </c>
      <c r="N23" s="13">
        <f ca="1">_xll.DBRW($B$1,$A23,$B23,$B$3,$B$5,N$8,$B$4,$B$2)</f>
        <v>3</v>
      </c>
    </row>
    <row r="24" spans="1:14" x14ac:dyDescent="0.25">
      <c r="A24" s="12">
        <f t="shared" si="0"/>
        <v>2020</v>
      </c>
      <c r="B24" s="12" t="s">
        <v>26</v>
      </c>
      <c r="C24" s="13">
        <f ca="1">_xll.DBRW($B$1,$A24,$B24,$B$3,$B$5,C$8,$B$4,$B$2)</f>
        <v>251</v>
      </c>
      <c r="D24" s="13">
        <f ca="1">_xll.DBRW($B$1,$A24,$B24,$B$3,$B$5,D$8,$B$4,$B$2)</f>
        <v>31</v>
      </c>
      <c r="E24" s="13">
        <f ca="1">_xll.DBRW($B$1,$A24,$B24,$B$3,$B$5,E$8,$B$4,$B$2)</f>
        <v>126</v>
      </c>
      <c r="F24" s="13">
        <f ca="1">_xll.DBRW($B$1,$A24,$B24,$B$3,$B$5,F$8,$B$4,$B$2)</f>
        <v>2</v>
      </c>
      <c r="G24" s="13">
        <f ca="1">_xll.DBRW($B$1,$A24,$B24,$B$3,$B$5,G$8,$B$4,$B$2)</f>
        <v>4</v>
      </c>
      <c r="H24" s="13">
        <f ca="1">_xll.DBRW($B$1,$A24,$B24,$B$3,$B$5,H$8,$B$4,$B$2)</f>
        <v>7</v>
      </c>
      <c r="I24" s="13">
        <f ca="1">_xll.DBRW($B$1,$A24,$B24,$B$3,$B$5,I$8,$B$4,$B$2)</f>
        <v>12</v>
      </c>
      <c r="J24" s="13">
        <f ca="1">_xll.DBRW($B$1,$A24,$B24,$B$3,$B$5,J$8,$B$4,$B$2)</f>
        <v>1</v>
      </c>
      <c r="K24" s="13">
        <f ca="1">_xll.DBRW($B$1,$A24,$B24,$B$3,$B$5,K$8,$B$4,$B$2)</f>
        <v>62</v>
      </c>
      <c r="L24" s="13">
        <f ca="1">_xll.DBRW($B$1,$A24,$B24,$B$3,$B$5,L$8,$B$4,$B$2)</f>
        <v>1</v>
      </c>
      <c r="M24" s="13">
        <f ca="1">_xll.DBRW($B$1,$A24,$B24,$B$3,$B$5,M$8,$B$4,$B$2)</f>
        <v>2</v>
      </c>
      <c r="N24" s="13">
        <f ca="1">_xll.DBRW($B$1,$A24,$B24,$B$3,$B$5,N$8,$B$4,$B$2)</f>
        <v>3</v>
      </c>
    </row>
    <row r="25" spans="1:14" x14ac:dyDescent="0.25">
      <c r="A25" s="12">
        <f t="shared" si="0"/>
        <v>2020</v>
      </c>
      <c r="B25" s="12" t="s">
        <v>27</v>
      </c>
      <c r="C25" s="13">
        <f ca="1">_xll.DBRW($B$1,$A25,$B25,$B$3,$B$5,C$8,$B$4,$B$2)</f>
        <v>251</v>
      </c>
      <c r="D25" s="13">
        <f ca="1">_xll.DBRW($B$1,$A25,$B25,$B$3,$B$5,D$8,$B$4,$B$2)</f>
        <v>31</v>
      </c>
      <c r="E25" s="13">
        <f ca="1">_xll.DBRW($B$1,$A25,$B25,$B$3,$B$5,E$8,$B$4,$B$2)</f>
        <v>126</v>
      </c>
      <c r="F25" s="13">
        <f ca="1">_xll.DBRW($B$1,$A25,$B25,$B$3,$B$5,F$8,$B$4,$B$2)</f>
        <v>2</v>
      </c>
      <c r="G25" s="13">
        <f ca="1">_xll.DBRW($B$1,$A25,$B25,$B$3,$B$5,G$8,$B$4,$B$2)</f>
        <v>4</v>
      </c>
      <c r="H25" s="13">
        <f ca="1">_xll.DBRW($B$1,$A25,$B25,$B$3,$B$5,H$8,$B$4,$B$2)</f>
        <v>7</v>
      </c>
      <c r="I25" s="13">
        <f ca="1">_xll.DBRW($B$1,$A25,$B25,$B$3,$B$5,I$8,$B$4,$B$2)</f>
        <v>12</v>
      </c>
      <c r="J25" s="13">
        <f ca="1">_xll.DBRW($B$1,$A25,$B25,$B$3,$B$5,J$8,$B$4,$B$2)</f>
        <v>1</v>
      </c>
      <c r="K25" s="13">
        <f ca="1">_xll.DBRW($B$1,$A25,$B25,$B$3,$B$5,K$8,$B$4,$B$2)</f>
        <v>62</v>
      </c>
      <c r="L25" s="13">
        <f ca="1">_xll.DBRW($B$1,$A25,$B25,$B$3,$B$5,L$8,$B$4,$B$2)</f>
        <v>1</v>
      </c>
      <c r="M25" s="13">
        <f ca="1">_xll.DBRW($B$1,$A25,$B25,$B$3,$B$5,M$8,$B$4,$B$2)</f>
        <v>2</v>
      </c>
      <c r="N25" s="13">
        <f ca="1">_xll.DBRW($B$1,$A25,$B25,$B$3,$B$5,N$8,$B$4,$B$2)</f>
        <v>3</v>
      </c>
    </row>
    <row r="26" spans="1:14" x14ac:dyDescent="0.25">
      <c r="A26" s="12">
        <f t="shared" si="0"/>
        <v>2020</v>
      </c>
      <c r="B26" s="12" t="s">
        <v>28</v>
      </c>
      <c r="C26" s="13">
        <f ca="1">_xll.DBRW($B$1,$A26,$B26,$B$3,$B$5,C$8,$B$4,$B$2)</f>
        <v>251</v>
      </c>
      <c r="D26" s="13">
        <f ca="1">_xll.DBRW($B$1,$A26,$B26,$B$3,$B$5,D$8,$B$4,$B$2)</f>
        <v>31</v>
      </c>
      <c r="E26" s="13">
        <f ca="1">_xll.DBRW($B$1,$A26,$B26,$B$3,$B$5,E$8,$B$4,$B$2)</f>
        <v>126</v>
      </c>
      <c r="F26" s="13">
        <f ca="1">_xll.DBRW($B$1,$A26,$B26,$B$3,$B$5,F$8,$B$4,$B$2)</f>
        <v>2</v>
      </c>
      <c r="G26" s="13">
        <f ca="1">_xll.DBRW($B$1,$A26,$B26,$B$3,$B$5,G$8,$B$4,$B$2)</f>
        <v>4</v>
      </c>
      <c r="H26" s="13">
        <f ca="1">_xll.DBRW($B$1,$A26,$B26,$B$3,$B$5,H$8,$B$4,$B$2)</f>
        <v>7</v>
      </c>
      <c r="I26" s="13">
        <f ca="1">_xll.DBRW($B$1,$A26,$B26,$B$3,$B$5,I$8,$B$4,$B$2)</f>
        <v>12</v>
      </c>
      <c r="J26" s="13">
        <f ca="1">_xll.DBRW($B$1,$A26,$B26,$B$3,$B$5,J$8,$B$4,$B$2)</f>
        <v>1</v>
      </c>
      <c r="K26" s="13">
        <f ca="1">_xll.DBRW($B$1,$A26,$B26,$B$3,$B$5,K$8,$B$4,$B$2)</f>
        <v>62</v>
      </c>
      <c r="L26" s="13">
        <f ca="1">_xll.DBRW($B$1,$A26,$B26,$B$3,$B$5,L$8,$B$4,$B$2)</f>
        <v>1</v>
      </c>
      <c r="M26" s="13">
        <f ca="1">_xll.DBRW($B$1,$A26,$B26,$B$3,$B$5,M$8,$B$4,$B$2)</f>
        <v>2</v>
      </c>
      <c r="N26" s="13">
        <f ca="1">_xll.DBRW($B$1,$A26,$B26,$B$3,$B$5,N$8,$B$4,$B$2)</f>
        <v>3</v>
      </c>
    </row>
    <row r="27" spans="1:14" x14ac:dyDescent="0.25">
      <c r="A27" s="12">
        <f t="shared" si="0"/>
        <v>2020</v>
      </c>
      <c r="B27" s="12" t="s">
        <v>29</v>
      </c>
      <c r="C27" s="13">
        <f ca="1">_xll.DBRW($B$1,$A27,$B27,$B$3,$B$5,C$8,$B$4,$B$2)</f>
        <v>251</v>
      </c>
      <c r="D27" s="13">
        <f ca="1">_xll.DBRW($B$1,$A27,$B27,$B$3,$B$5,D$8,$B$4,$B$2)</f>
        <v>31</v>
      </c>
      <c r="E27" s="13">
        <f ca="1">_xll.DBRW($B$1,$A27,$B27,$B$3,$B$5,E$8,$B$4,$B$2)</f>
        <v>126</v>
      </c>
      <c r="F27" s="13">
        <f ca="1">_xll.DBRW($B$1,$A27,$B27,$B$3,$B$5,F$8,$B$4,$B$2)</f>
        <v>2</v>
      </c>
      <c r="G27" s="13">
        <f ca="1">_xll.DBRW($B$1,$A27,$B27,$B$3,$B$5,G$8,$B$4,$B$2)</f>
        <v>4</v>
      </c>
      <c r="H27" s="13">
        <f ca="1">_xll.DBRW($B$1,$A27,$B27,$B$3,$B$5,H$8,$B$4,$B$2)</f>
        <v>7</v>
      </c>
      <c r="I27" s="13">
        <f ca="1">_xll.DBRW($B$1,$A27,$B27,$B$3,$B$5,I$8,$B$4,$B$2)</f>
        <v>12</v>
      </c>
      <c r="J27" s="13">
        <f ca="1">_xll.DBRW($B$1,$A27,$B27,$B$3,$B$5,J$8,$B$4,$B$2)</f>
        <v>1</v>
      </c>
      <c r="K27" s="13">
        <f ca="1">_xll.DBRW($B$1,$A27,$B27,$B$3,$B$5,K$8,$B$4,$B$2)</f>
        <v>62</v>
      </c>
      <c r="L27" s="13">
        <f ca="1">_xll.DBRW($B$1,$A27,$B27,$B$3,$B$5,L$8,$B$4,$B$2)</f>
        <v>1</v>
      </c>
      <c r="M27" s="13">
        <f ca="1">_xll.DBRW($B$1,$A27,$B27,$B$3,$B$5,M$8,$B$4,$B$2)</f>
        <v>2</v>
      </c>
      <c r="N27" s="13">
        <f ca="1">_xll.DBRW($B$1,$A27,$B27,$B$3,$B$5,N$8,$B$4,$B$2)</f>
        <v>3</v>
      </c>
    </row>
    <row r="28" spans="1:14" x14ac:dyDescent="0.25">
      <c r="A28" s="12">
        <f t="shared" si="0"/>
        <v>2020</v>
      </c>
      <c r="B28" s="12" t="s">
        <v>30</v>
      </c>
      <c r="C28" s="13">
        <f ca="1">_xll.DBRW($B$1,$A28,$B28,$B$3,$B$5,C$8,$B$4,$B$2)</f>
        <v>251</v>
      </c>
      <c r="D28" s="13">
        <f ca="1">_xll.DBRW($B$1,$A28,$B28,$B$3,$B$5,D$8,$B$4,$B$2)</f>
        <v>31</v>
      </c>
      <c r="E28" s="13">
        <f ca="1">_xll.DBRW($B$1,$A28,$B28,$B$3,$B$5,E$8,$B$4,$B$2)</f>
        <v>126</v>
      </c>
      <c r="F28" s="13">
        <f ca="1">_xll.DBRW($B$1,$A28,$B28,$B$3,$B$5,F$8,$B$4,$B$2)</f>
        <v>2</v>
      </c>
      <c r="G28" s="13">
        <f ca="1">_xll.DBRW($B$1,$A28,$B28,$B$3,$B$5,G$8,$B$4,$B$2)</f>
        <v>4</v>
      </c>
      <c r="H28" s="13">
        <f ca="1">_xll.DBRW($B$1,$A28,$B28,$B$3,$B$5,H$8,$B$4,$B$2)</f>
        <v>7</v>
      </c>
      <c r="I28" s="13">
        <f ca="1">_xll.DBRW($B$1,$A28,$B28,$B$3,$B$5,I$8,$B$4,$B$2)</f>
        <v>12</v>
      </c>
      <c r="J28" s="13">
        <f ca="1">_xll.DBRW($B$1,$A28,$B28,$B$3,$B$5,J$8,$B$4,$B$2)</f>
        <v>1</v>
      </c>
      <c r="K28" s="13">
        <f ca="1">_xll.DBRW($B$1,$A28,$B28,$B$3,$B$5,K$8,$B$4,$B$2)</f>
        <v>62</v>
      </c>
      <c r="L28" s="13">
        <f ca="1">_xll.DBRW($B$1,$A28,$B28,$B$3,$B$5,L$8,$B$4,$B$2)</f>
        <v>1</v>
      </c>
      <c r="M28" s="13">
        <f ca="1">_xll.DBRW($B$1,$A28,$B28,$B$3,$B$5,M$8,$B$4,$B$2)</f>
        <v>2</v>
      </c>
      <c r="N28" s="13">
        <f ca="1">_xll.DBRW($B$1,$A28,$B28,$B$3,$B$5,N$8,$B$4,$B$2)</f>
        <v>3</v>
      </c>
    </row>
    <row r="29" spans="1:14" x14ac:dyDescent="0.25">
      <c r="A29" s="12">
        <f t="shared" si="0"/>
        <v>2020</v>
      </c>
      <c r="B29" s="12" t="s">
        <v>31</v>
      </c>
      <c r="C29" s="13">
        <f ca="1">_xll.DBRW($B$1,$A29,$B29,$B$3,$B$5,C$8,$B$4,$B$2)</f>
        <v>251</v>
      </c>
      <c r="D29" s="13">
        <f ca="1">_xll.DBRW($B$1,$A29,$B29,$B$3,$B$5,D$8,$B$4,$B$2)</f>
        <v>31</v>
      </c>
      <c r="E29" s="13">
        <f ca="1">_xll.DBRW($B$1,$A29,$B29,$B$3,$B$5,E$8,$B$4,$B$2)</f>
        <v>126</v>
      </c>
      <c r="F29" s="13">
        <f ca="1">_xll.DBRW($B$1,$A29,$B29,$B$3,$B$5,F$8,$B$4,$B$2)</f>
        <v>2</v>
      </c>
      <c r="G29" s="13">
        <f ca="1">_xll.DBRW($B$1,$A29,$B29,$B$3,$B$5,G$8,$B$4,$B$2)</f>
        <v>4</v>
      </c>
      <c r="H29" s="13">
        <f ca="1">_xll.DBRW($B$1,$A29,$B29,$B$3,$B$5,H$8,$B$4,$B$2)</f>
        <v>7</v>
      </c>
      <c r="I29" s="13">
        <f ca="1">_xll.DBRW($B$1,$A29,$B29,$B$3,$B$5,I$8,$B$4,$B$2)</f>
        <v>12</v>
      </c>
      <c r="J29" s="13">
        <f ca="1">_xll.DBRW($B$1,$A29,$B29,$B$3,$B$5,J$8,$B$4,$B$2)</f>
        <v>1</v>
      </c>
      <c r="K29" s="13">
        <f ca="1">_xll.DBRW($B$1,$A29,$B29,$B$3,$B$5,K$8,$B$4,$B$2)</f>
        <v>62</v>
      </c>
      <c r="L29" s="13">
        <f ca="1">_xll.DBRW($B$1,$A29,$B29,$B$3,$B$5,L$8,$B$4,$B$2)</f>
        <v>1</v>
      </c>
      <c r="M29" s="13">
        <f ca="1">_xll.DBRW($B$1,$A29,$B29,$B$3,$B$5,M$8,$B$4,$B$2)</f>
        <v>2</v>
      </c>
      <c r="N29" s="13">
        <f ca="1">_xll.DBRW($B$1,$A29,$B29,$B$3,$B$5,N$8,$B$4,$B$2)</f>
        <v>3</v>
      </c>
    </row>
    <row r="30" spans="1:14" x14ac:dyDescent="0.25">
      <c r="A30" s="12">
        <f t="shared" si="0"/>
        <v>2020</v>
      </c>
      <c r="B30" s="12" t="s">
        <v>32</v>
      </c>
      <c r="C30" s="13">
        <f ca="1">_xll.DBRW($B$1,$A30,$B30,$B$3,$B$5,C$8,$B$4,$B$2)</f>
        <v>251</v>
      </c>
      <c r="D30" s="13">
        <f ca="1">_xll.DBRW($B$1,$A30,$B30,$B$3,$B$5,D$8,$B$4,$B$2)</f>
        <v>31</v>
      </c>
      <c r="E30" s="13">
        <f ca="1">_xll.DBRW($B$1,$A30,$B30,$B$3,$B$5,E$8,$B$4,$B$2)</f>
        <v>126</v>
      </c>
      <c r="F30" s="13">
        <f ca="1">_xll.DBRW($B$1,$A30,$B30,$B$3,$B$5,F$8,$B$4,$B$2)</f>
        <v>2</v>
      </c>
      <c r="G30" s="13">
        <f ca="1">_xll.DBRW($B$1,$A30,$B30,$B$3,$B$5,G$8,$B$4,$B$2)</f>
        <v>4</v>
      </c>
      <c r="H30" s="13">
        <f ca="1">_xll.DBRW($B$1,$A30,$B30,$B$3,$B$5,H$8,$B$4,$B$2)</f>
        <v>7</v>
      </c>
      <c r="I30" s="13">
        <f ca="1">_xll.DBRW($B$1,$A30,$B30,$B$3,$B$5,I$8,$B$4,$B$2)</f>
        <v>12</v>
      </c>
      <c r="J30" s="13">
        <f ca="1">_xll.DBRW($B$1,$A30,$B30,$B$3,$B$5,J$8,$B$4,$B$2)</f>
        <v>1</v>
      </c>
      <c r="K30" s="13">
        <f ca="1">_xll.DBRW($B$1,$A30,$B30,$B$3,$B$5,K$8,$B$4,$B$2)</f>
        <v>62</v>
      </c>
      <c r="L30" s="13">
        <f ca="1">_xll.DBRW($B$1,$A30,$B30,$B$3,$B$5,L$8,$B$4,$B$2)</f>
        <v>1</v>
      </c>
      <c r="M30" s="13">
        <f ca="1">_xll.DBRW($B$1,$A30,$B30,$B$3,$B$5,M$8,$B$4,$B$2)</f>
        <v>2</v>
      </c>
      <c r="N30" s="13">
        <f ca="1">_xll.DBRW($B$1,$A30,$B30,$B$3,$B$5,N$8,$B$4,$B$2)</f>
        <v>3</v>
      </c>
    </row>
    <row r="31" spans="1:14" x14ac:dyDescent="0.25">
      <c r="A31" s="12">
        <f t="shared" si="0"/>
        <v>2020</v>
      </c>
      <c r="B31" s="12" t="s">
        <v>33</v>
      </c>
      <c r="C31" s="13">
        <f ca="1">_xll.DBRW($B$1,$A31,$B31,$B$3,$B$5,C$8,$B$4,$B$2)</f>
        <v>251</v>
      </c>
      <c r="D31" s="13">
        <f ca="1">_xll.DBRW($B$1,$A31,$B31,$B$3,$B$5,D$8,$B$4,$B$2)</f>
        <v>31</v>
      </c>
      <c r="E31" s="13">
        <f ca="1">_xll.DBRW($B$1,$A31,$B31,$B$3,$B$5,E$8,$B$4,$B$2)</f>
        <v>126</v>
      </c>
      <c r="F31" s="13">
        <f ca="1">_xll.DBRW($B$1,$A31,$B31,$B$3,$B$5,F$8,$B$4,$B$2)</f>
        <v>2</v>
      </c>
      <c r="G31" s="13">
        <f ca="1">_xll.DBRW($B$1,$A31,$B31,$B$3,$B$5,G$8,$B$4,$B$2)</f>
        <v>4</v>
      </c>
      <c r="H31" s="13">
        <f ca="1">_xll.DBRW($B$1,$A31,$B31,$B$3,$B$5,H$8,$B$4,$B$2)</f>
        <v>7</v>
      </c>
      <c r="I31" s="13">
        <f ca="1">_xll.DBRW($B$1,$A31,$B31,$B$3,$B$5,I$8,$B$4,$B$2)</f>
        <v>12</v>
      </c>
      <c r="J31" s="13">
        <f ca="1">_xll.DBRW($B$1,$A31,$B31,$B$3,$B$5,J$8,$B$4,$B$2)</f>
        <v>1</v>
      </c>
      <c r="K31" s="13">
        <f ca="1">_xll.DBRW($B$1,$A31,$B31,$B$3,$B$5,K$8,$B$4,$B$2)</f>
        <v>62</v>
      </c>
      <c r="L31" s="13">
        <f ca="1">_xll.DBRW($B$1,$A31,$B31,$B$3,$B$5,L$8,$B$4,$B$2)</f>
        <v>1</v>
      </c>
      <c r="M31" s="13">
        <f ca="1">_xll.DBRW($B$1,$A31,$B31,$B$3,$B$5,M$8,$B$4,$B$2)</f>
        <v>2</v>
      </c>
      <c r="N31" s="13">
        <f ca="1">_xll.DBRW($B$1,$A31,$B31,$B$3,$B$5,N$8,$B$4,$B$2)</f>
        <v>3</v>
      </c>
    </row>
    <row r="32" spans="1:14" x14ac:dyDescent="0.25">
      <c r="A32" s="12">
        <f t="shared" si="0"/>
        <v>2020</v>
      </c>
      <c r="B32" s="12" t="s">
        <v>34</v>
      </c>
      <c r="C32" s="13">
        <f ca="1">_xll.DBRW($B$1,$A32,$B32,$B$3,$B$5,C$8,$B$4,$B$2)</f>
        <v>251</v>
      </c>
      <c r="D32" s="13">
        <f ca="1">_xll.DBRW($B$1,$A32,$B32,$B$3,$B$5,D$8,$B$4,$B$2)</f>
        <v>31</v>
      </c>
      <c r="E32" s="13">
        <f ca="1">_xll.DBRW($B$1,$A32,$B32,$B$3,$B$5,E$8,$B$4,$B$2)</f>
        <v>126</v>
      </c>
      <c r="F32" s="13">
        <f ca="1">_xll.DBRW($B$1,$A32,$B32,$B$3,$B$5,F$8,$B$4,$B$2)</f>
        <v>2</v>
      </c>
      <c r="G32" s="13">
        <f ca="1">_xll.DBRW($B$1,$A32,$B32,$B$3,$B$5,G$8,$B$4,$B$2)</f>
        <v>4</v>
      </c>
      <c r="H32" s="13">
        <f ca="1">_xll.DBRW($B$1,$A32,$B32,$B$3,$B$5,H$8,$B$4,$B$2)</f>
        <v>7</v>
      </c>
      <c r="I32" s="13">
        <f ca="1">_xll.DBRW($B$1,$A32,$B32,$B$3,$B$5,I$8,$B$4,$B$2)</f>
        <v>12</v>
      </c>
      <c r="J32" s="13">
        <f ca="1">_xll.DBRW($B$1,$A32,$B32,$B$3,$B$5,J$8,$B$4,$B$2)</f>
        <v>1</v>
      </c>
      <c r="K32" s="13">
        <f ca="1">_xll.DBRW($B$1,$A32,$B32,$B$3,$B$5,K$8,$B$4,$B$2)</f>
        <v>62</v>
      </c>
      <c r="L32" s="13">
        <f ca="1">_xll.DBRW($B$1,$A32,$B32,$B$3,$B$5,L$8,$B$4,$B$2)</f>
        <v>1</v>
      </c>
      <c r="M32" s="13">
        <f ca="1">_xll.DBRW($B$1,$A32,$B32,$B$3,$B$5,M$8,$B$4,$B$2)</f>
        <v>2</v>
      </c>
      <c r="N32" s="13">
        <f ca="1">_xll.DBRW($B$1,$A32,$B32,$B$3,$B$5,N$8,$B$4,$B$2)</f>
        <v>3</v>
      </c>
    </row>
    <row r="33" spans="1:14" x14ac:dyDescent="0.25">
      <c r="A33" s="12">
        <f t="shared" si="0"/>
        <v>2021</v>
      </c>
      <c r="B33" s="12" t="s">
        <v>23</v>
      </c>
      <c r="C33" s="13">
        <f ca="1">_xll.DBRW($B$1,$A33,$B33,$B$3,$B$5,C$8,$B$4,$B$2)</f>
        <v>251</v>
      </c>
      <c r="D33" s="13">
        <f ca="1">_xll.DBRW($B$1,$A33,$B33,$B$3,$B$5,D$8,$B$4,$B$2)</f>
        <v>31</v>
      </c>
      <c r="E33" s="13">
        <f ca="1">_xll.DBRW($B$1,$A33,$B33,$B$3,$B$5,E$8,$B$4,$B$2)</f>
        <v>126</v>
      </c>
      <c r="F33" s="13">
        <f ca="1">_xll.DBRW($B$1,$A33,$B33,$B$3,$B$5,F$8,$B$4,$B$2)</f>
        <v>2</v>
      </c>
      <c r="G33" s="13">
        <f ca="1">_xll.DBRW($B$1,$A33,$B33,$B$3,$B$5,G$8,$B$4,$B$2)</f>
        <v>4</v>
      </c>
      <c r="H33" s="13">
        <f ca="1">_xll.DBRW($B$1,$A33,$B33,$B$3,$B$5,H$8,$B$4,$B$2)</f>
        <v>7</v>
      </c>
      <c r="I33" s="13">
        <f ca="1">_xll.DBRW($B$1,$A33,$B33,$B$3,$B$5,I$8,$B$4,$B$2)</f>
        <v>12</v>
      </c>
      <c r="J33" s="13">
        <f ca="1">_xll.DBRW($B$1,$A33,$B33,$B$3,$B$5,J$8,$B$4,$B$2)</f>
        <v>1</v>
      </c>
      <c r="K33" s="13">
        <f ca="1">_xll.DBRW($B$1,$A33,$B33,$B$3,$B$5,K$8,$B$4,$B$2)</f>
        <v>63</v>
      </c>
      <c r="L33" s="13">
        <f ca="1">_xll.DBRW($B$1,$A33,$B33,$B$3,$B$5,L$8,$B$4,$B$2)</f>
        <v>1</v>
      </c>
      <c r="M33" s="13">
        <f ca="1">_xll.DBRW($B$1,$A33,$B33,$B$3,$B$5,M$8,$B$4,$B$2)</f>
        <v>2</v>
      </c>
      <c r="N33" s="13">
        <f ca="1">_xll.DBRW($B$1,$A33,$B33,$B$3,$B$5,N$8,$B$4,$B$2)</f>
        <v>2</v>
      </c>
    </row>
    <row r="34" spans="1:14" x14ac:dyDescent="0.25">
      <c r="A34" s="12">
        <f t="shared" si="0"/>
        <v>2021</v>
      </c>
      <c r="B34" s="12" t="s">
        <v>24</v>
      </c>
      <c r="C34" s="13">
        <f ca="1">_xll.DBRW($B$1,$A34,$B34,$B$3,$B$5,C$8,$B$4,$B$2)</f>
        <v>251</v>
      </c>
      <c r="D34" s="13">
        <f ca="1">_xll.DBRW($B$1,$A34,$B34,$B$3,$B$5,D$8,$B$4,$B$2)</f>
        <v>31</v>
      </c>
      <c r="E34" s="13">
        <f ca="1">_xll.DBRW($B$1,$A34,$B34,$B$3,$B$5,E$8,$B$4,$B$2)</f>
        <v>126</v>
      </c>
      <c r="F34" s="13">
        <f ca="1">_xll.DBRW($B$1,$A34,$B34,$B$3,$B$5,F$8,$B$4,$B$2)</f>
        <v>2</v>
      </c>
      <c r="G34" s="13">
        <f ca="1">_xll.DBRW($B$1,$A34,$B34,$B$3,$B$5,G$8,$B$4,$B$2)</f>
        <v>4</v>
      </c>
      <c r="H34" s="13">
        <f ca="1">_xll.DBRW($B$1,$A34,$B34,$B$3,$B$5,H$8,$B$4,$B$2)</f>
        <v>7</v>
      </c>
      <c r="I34" s="13">
        <f ca="1">_xll.DBRW($B$1,$A34,$B34,$B$3,$B$5,I$8,$B$4,$B$2)</f>
        <v>12</v>
      </c>
      <c r="J34" s="13">
        <f ca="1">_xll.DBRW($B$1,$A34,$B34,$B$3,$B$5,J$8,$B$4,$B$2)</f>
        <v>1</v>
      </c>
      <c r="K34" s="13">
        <f ca="1">_xll.DBRW($B$1,$A34,$B34,$B$3,$B$5,K$8,$B$4,$B$2)</f>
        <v>63</v>
      </c>
      <c r="L34" s="13">
        <f ca="1">_xll.DBRW($B$1,$A34,$B34,$B$3,$B$5,L$8,$B$4,$B$2)</f>
        <v>1</v>
      </c>
      <c r="M34" s="13">
        <f ca="1">_xll.DBRW($B$1,$A34,$B34,$B$3,$B$5,M$8,$B$4,$B$2)</f>
        <v>2</v>
      </c>
      <c r="N34" s="13">
        <f ca="1">_xll.DBRW($B$1,$A34,$B34,$B$3,$B$5,N$8,$B$4,$B$2)</f>
        <v>2</v>
      </c>
    </row>
    <row r="35" spans="1:14" x14ac:dyDescent="0.25">
      <c r="A35" s="12">
        <f t="shared" si="0"/>
        <v>2021</v>
      </c>
      <c r="B35" s="12" t="s">
        <v>25</v>
      </c>
      <c r="C35" s="13">
        <f ca="1">_xll.DBRW($B$1,$A35,$B35,$B$3,$B$5,C$8,$B$4,$B$2)</f>
        <v>251</v>
      </c>
      <c r="D35" s="13">
        <f ca="1">_xll.DBRW($B$1,$A35,$B35,$B$3,$B$5,D$8,$B$4,$B$2)</f>
        <v>31</v>
      </c>
      <c r="E35" s="13">
        <f ca="1">_xll.DBRW($B$1,$A35,$B35,$B$3,$B$5,E$8,$B$4,$B$2)</f>
        <v>126</v>
      </c>
      <c r="F35" s="13">
        <f ca="1">_xll.DBRW($B$1,$A35,$B35,$B$3,$B$5,F$8,$B$4,$B$2)</f>
        <v>2</v>
      </c>
      <c r="G35" s="13">
        <f ca="1">_xll.DBRW($B$1,$A35,$B35,$B$3,$B$5,G$8,$B$4,$B$2)</f>
        <v>4</v>
      </c>
      <c r="H35" s="13">
        <f ca="1">_xll.DBRW($B$1,$A35,$B35,$B$3,$B$5,H$8,$B$4,$B$2)</f>
        <v>7</v>
      </c>
      <c r="I35" s="13">
        <f ca="1">_xll.DBRW($B$1,$A35,$B35,$B$3,$B$5,I$8,$B$4,$B$2)</f>
        <v>12</v>
      </c>
      <c r="J35" s="13">
        <f ca="1">_xll.DBRW($B$1,$A35,$B35,$B$3,$B$5,J$8,$B$4,$B$2)</f>
        <v>1</v>
      </c>
      <c r="K35" s="13">
        <f ca="1">_xll.DBRW($B$1,$A35,$B35,$B$3,$B$5,K$8,$B$4,$B$2)</f>
        <v>63</v>
      </c>
      <c r="L35" s="13">
        <f ca="1">_xll.DBRW($B$1,$A35,$B35,$B$3,$B$5,L$8,$B$4,$B$2)</f>
        <v>1</v>
      </c>
      <c r="M35" s="13">
        <f ca="1">_xll.DBRW($B$1,$A35,$B35,$B$3,$B$5,M$8,$B$4,$B$2)</f>
        <v>2</v>
      </c>
      <c r="N35" s="13">
        <f ca="1">_xll.DBRW($B$1,$A35,$B35,$B$3,$B$5,N$8,$B$4,$B$2)</f>
        <v>2</v>
      </c>
    </row>
    <row r="36" spans="1:14" x14ac:dyDescent="0.25">
      <c r="A36" s="12">
        <f t="shared" si="0"/>
        <v>2021</v>
      </c>
      <c r="B36" s="12" t="s">
        <v>26</v>
      </c>
      <c r="C36" s="13">
        <f ca="1">_xll.DBRW($B$1,$A36,$B36,$B$3,$B$5,C$8,$B$4,$B$2)</f>
        <v>251</v>
      </c>
      <c r="D36" s="13">
        <f ca="1">_xll.DBRW($B$1,$A36,$B36,$B$3,$B$5,D$8,$B$4,$B$2)</f>
        <v>31</v>
      </c>
      <c r="E36" s="13">
        <f ca="1">_xll.DBRW($B$1,$A36,$B36,$B$3,$B$5,E$8,$B$4,$B$2)</f>
        <v>126</v>
      </c>
      <c r="F36" s="13">
        <f ca="1">_xll.DBRW($B$1,$A36,$B36,$B$3,$B$5,F$8,$B$4,$B$2)</f>
        <v>2</v>
      </c>
      <c r="G36" s="13">
        <f ca="1">_xll.DBRW($B$1,$A36,$B36,$B$3,$B$5,G$8,$B$4,$B$2)</f>
        <v>4</v>
      </c>
      <c r="H36" s="13">
        <f ca="1">_xll.DBRW($B$1,$A36,$B36,$B$3,$B$5,H$8,$B$4,$B$2)</f>
        <v>7</v>
      </c>
      <c r="I36" s="13">
        <f ca="1">_xll.DBRW($B$1,$A36,$B36,$B$3,$B$5,I$8,$B$4,$B$2)</f>
        <v>12</v>
      </c>
      <c r="J36" s="13">
        <f ca="1">_xll.DBRW($B$1,$A36,$B36,$B$3,$B$5,J$8,$B$4,$B$2)</f>
        <v>1</v>
      </c>
      <c r="K36" s="13">
        <f ca="1">_xll.DBRW($B$1,$A36,$B36,$B$3,$B$5,K$8,$B$4,$B$2)</f>
        <v>63</v>
      </c>
      <c r="L36" s="13">
        <f ca="1">_xll.DBRW($B$1,$A36,$B36,$B$3,$B$5,L$8,$B$4,$B$2)</f>
        <v>1</v>
      </c>
      <c r="M36" s="13">
        <f ca="1">_xll.DBRW($B$1,$A36,$B36,$B$3,$B$5,M$8,$B$4,$B$2)</f>
        <v>2</v>
      </c>
      <c r="N36" s="13">
        <f ca="1">_xll.DBRW($B$1,$A36,$B36,$B$3,$B$5,N$8,$B$4,$B$2)</f>
        <v>2</v>
      </c>
    </row>
    <row r="37" spans="1:14" x14ac:dyDescent="0.25">
      <c r="A37" s="12">
        <f t="shared" si="0"/>
        <v>2021</v>
      </c>
      <c r="B37" s="12" t="s">
        <v>27</v>
      </c>
      <c r="C37" s="13">
        <f ca="1">_xll.DBRW($B$1,$A37,$B37,$B$3,$B$5,C$8,$B$4,$B$2)</f>
        <v>251</v>
      </c>
      <c r="D37" s="13">
        <f ca="1">_xll.DBRW($B$1,$A37,$B37,$B$3,$B$5,D$8,$B$4,$B$2)</f>
        <v>31</v>
      </c>
      <c r="E37" s="13">
        <f ca="1">_xll.DBRW($B$1,$A37,$B37,$B$3,$B$5,E$8,$B$4,$B$2)</f>
        <v>126</v>
      </c>
      <c r="F37" s="13">
        <f ca="1">_xll.DBRW($B$1,$A37,$B37,$B$3,$B$5,F$8,$B$4,$B$2)</f>
        <v>2</v>
      </c>
      <c r="G37" s="13">
        <f ca="1">_xll.DBRW($B$1,$A37,$B37,$B$3,$B$5,G$8,$B$4,$B$2)</f>
        <v>4</v>
      </c>
      <c r="H37" s="13">
        <f ca="1">_xll.DBRW($B$1,$A37,$B37,$B$3,$B$5,H$8,$B$4,$B$2)</f>
        <v>7</v>
      </c>
      <c r="I37" s="13">
        <f ca="1">_xll.DBRW($B$1,$A37,$B37,$B$3,$B$5,I$8,$B$4,$B$2)</f>
        <v>12</v>
      </c>
      <c r="J37" s="13">
        <f ca="1">_xll.DBRW($B$1,$A37,$B37,$B$3,$B$5,J$8,$B$4,$B$2)</f>
        <v>1</v>
      </c>
      <c r="K37" s="13">
        <f ca="1">_xll.DBRW($B$1,$A37,$B37,$B$3,$B$5,K$8,$B$4,$B$2)</f>
        <v>63</v>
      </c>
      <c r="L37" s="13">
        <f ca="1">_xll.DBRW($B$1,$A37,$B37,$B$3,$B$5,L$8,$B$4,$B$2)</f>
        <v>1</v>
      </c>
      <c r="M37" s="13">
        <f ca="1">_xll.DBRW($B$1,$A37,$B37,$B$3,$B$5,M$8,$B$4,$B$2)</f>
        <v>2</v>
      </c>
      <c r="N37" s="13">
        <f ca="1">_xll.DBRW($B$1,$A37,$B37,$B$3,$B$5,N$8,$B$4,$B$2)</f>
        <v>2</v>
      </c>
    </row>
    <row r="38" spans="1:14" x14ac:dyDescent="0.25">
      <c r="A38" s="12">
        <f t="shared" si="0"/>
        <v>2021</v>
      </c>
      <c r="B38" s="12" t="s">
        <v>28</v>
      </c>
      <c r="C38" s="13">
        <f ca="1">_xll.DBRW($B$1,$A38,$B38,$B$3,$B$5,C$8,$B$4,$B$2)</f>
        <v>251</v>
      </c>
      <c r="D38" s="13">
        <f ca="1">_xll.DBRW($B$1,$A38,$B38,$B$3,$B$5,D$8,$B$4,$B$2)</f>
        <v>31</v>
      </c>
      <c r="E38" s="13">
        <f ca="1">_xll.DBRW($B$1,$A38,$B38,$B$3,$B$5,E$8,$B$4,$B$2)</f>
        <v>126</v>
      </c>
      <c r="F38" s="13">
        <f ca="1">_xll.DBRW($B$1,$A38,$B38,$B$3,$B$5,F$8,$B$4,$B$2)</f>
        <v>2</v>
      </c>
      <c r="G38" s="13">
        <f ca="1">_xll.DBRW($B$1,$A38,$B38,$B$3,$B$5,G$8,$B$4,$B$2)</f>
        <v>4</v>
      </c>
      <c r="H38" s="13">
        <f ca="1">_xll.DBRW($B$1,$A38,$B38,$B$3,$B$5,H$8,$B$4,$B$2)</f>
        <v>7</v>
      </c>
      <c r="I38" s="13">
        <f ca="1">_xll.DBRW($B$1,$A38,$B38,$B$3,$B$5,I$8,$B$4,$B$2)</f>
        <v>12</v>
      </c>
      <c r="J38" s="13">
        <f ca="1">_xll.DBRW($B$1,$A38,$B38,$B$3,$B$5,J$8,$B$4,$B$2)</f>
        <v>1</v>
      </c>
      <c r="K38" s="13">
        <f ca="1">_xll.DBRW($B$1,$A38,$B38,$B$3,$B$5,K$8,$B$4,$B$2)</f>
        <v>63</v>
      </c>
      <c r="L38" s="13">
        <f ca="1">_xll.DBRW($B$1,$A38,$B38,$B$3,$B$5,L$8,$B$4,$B$2)</f>
        <v>1</v>
      </c>
      <c r="M38" s="13">
        <f ca="1">_xll.DBRW($B$1,$A38,$B38,$B$3,$B$5,M$8,$B$4,$B$2)</f>
        <v>2</v>
      </c>
      <c r="N38" s="13">
        <f ca="1">_xll.DBRW($B$1,$A38,$B38,$B$3,$B$5,N$8,$B$4,$B$2)</f>
        <v>2</v>
      </c>
    </row>
    <row r="39" spans="1:14" x14ac:dyDescent="0.25">
      <c r="A39" s="12">
        <f t="shared" si="0"/>
        <v>2021</v>
      </c>
      <c r="B39" s="12" t="s">
        <v>29</v>
      </c>
      <c r="C39" s="13">
        <f ca="1">_xll.DBRW($B$1,$A39,$B39,$B$3,$B$5,C$8,$B$4,$B$2)</f>
        <v>251</v>
      </c>
      <c r="D39" s="13">
        <f ca="1">_xll.DBRW($B$1,$A39,$B39,$B$3,$B$5,D$8,$B$4,$B$2)</f>
        <v>31</v>
      </c>
      <c r="E39" s="13">
        <f ca="1">_xll.DBRW($B$1,$A39,$B39,$B$3,$B$5,E$8,$B$4,$B$2)</f>
        <v>126</v>
      </c>
      <c r="F39" s="13">
        <f ca="1">_xll.DBRW($B$1,$A39,$B39,$B$3,$B$5,F$8,$B$4,$B$2)</f>
        <v>2</v>
      </c>
      <c r="G39" s="13">
        <f ca="1">_xll.DBRW($B$1,$A39,$B39,$B$3,$B$5,G$8,$B$4,$B$2)</f>
        <v>4</v>
      </c>
      <c r="H39" s="13">
        <f ca="1">_xll.DBRW($B$1,$A39,$B39,$B$3,$B$5,H$8,$B$4,$B$2)</f>
        <v>7</v>
      </c>
      <c r="I39" s="13">
        <f ca="1">_xll.DBRW($B$1,$A39,$B39,$B$3,$B$5,I$8,$B$4,$B$2)</f>
        <v>12</v>
      </c>
      <c r="J39" s="13">
        <f ca="1">_xll.DBRW($B$1,$A39,$B39,$B$3,$B$5,J$8,$B$4,$B$2)</f>
        <v>1</v>
      </c>
      <c r="K39" s="13">
        <f ca="1">_xll.DBRW($B$1,$A39,$B39,$B$3,$B$5,K$8,$B$4,$B$2)</f>
        <v>63</v>
      </c>
      <c r="L39" s="13">
        <f ca="1">_xll.DBRW($B$1,$A39,$B39,$B$3,$B$5,L$8,$B$4,$B$2)</f>
        <v>1</v>
      </c>
      <c r="M39" s="13">
        <f ca="1">_xll.DBRW($B$1,$A39,$B39,$B$3,$B$5,M$8,$B$4,$B$2)</f>
        <v>2</v>
      </c>
      <c r="N39" s="13">
        <f ca="1">_xll.DBRW($B$1,$A39,$B39,$B$3,$B$5,N$8,$B$4,$B$2)</f>
        <v>2</v>
      </c>
    </row>
    <row r="40" spans="1:14" x14ac:dyDescent="0.25">
      <c r="A40" s="12">
        <f t="shared" si="0"/>
        <v>2021</v>
      </c>
      <c r="B40" s="12" t="s">
        <v>30</v>
      </c>
      <c r="C40" s="13">
        <f ca="1">_xll.DBRW($B$1,$A40,$B40,$B$3,$B$5,C$8,$B$4,$B$2)</f>
        <v>251</v>
      </c>
      <c r="D40" s="13">
        <f ca="1">_xll.DBRW($B$1,$A40,$B40,$B$3,$B$5,D$8,$B$4,$B$2)</f>
        <v>31</v>
      </c>
      <c r="E40" s="13">
        <f ca="1">_xll.DBRW($B$1,$A40,$B40,$B$3,$B$5,E$8,$B$4,$B$2)</f>
        <v>126</v>
      </c>
      <c r="F40" s="13">
        <f ca="1">_xll.DBRW($B$1,$A40,$B40,$B$3,$B$5,F$8,$B$4,$B$2)</f>
        <v>2</v>
      </c>
      <c r="G40" s="13">
        <f ca="1">_xll.DBRW($B$1,$A40,$B40,$B$3,$B$5,G$8,$B$4,$B$2)</f>
        <v>4</v>
      </c>
      <c r="H40" s="13">
        <f ca="1">_xll.DBRW($B$1,$A40,$B40,$B$3,$B$5,H$8,$B$4,$B$2)</f>
        <v>7</v>
      </c>
      <c r="I40" s="13">
        <f ca="1">_xll.DBRW($B$1,$A40,$B40,$B$3,$B$5,I$8,$B$4,$B$2)</f>
        <v>12</v>
      </c>
      <c r="J40" s="13">
        <f ca="1">_xll.DBRW($B$1,$A40,$B40,$B$3,$B$5,J$8,$B$4,$B$2)</f>
        <v>1</v>
      </c>
      <c r="K40" s="13">
        <f ca="1">_xll.DBRW($B$1,$A40,$B40,$B$3,$B$5,K$8,$B$4,$B$2)</f>
        <v>63</v>
      </c>
      <c r="L40" s="13">
        <f ca="1">_xll.DBRW($B$1,$A40,$B40,$B$3,$B$5,L$8,$B$4,$B$2)</f>
        <v>1</v>
      </c>
      <c r="M40" s="13">
        <f ca="1">_xll.DBRW($B$1,$A40,$B40,$B$3,$B$5,M$8,$B$4,$B$2)</f>
        <v>2</v>
      </c>
      <c r="N40" s="13">
        <f ca="1">_xll.DBRW($B$1,$A40,$B40,$B$3,$B$5,N$8,$B$4,$B$2)</f>
        <v>2</v>
      </c>
    </row>
    <row r="41" spans="1:14" x14ac:dyDescent="0.25">
      <c r="A41" s="12">
        <f t="shared" si="0"/>
        <v>2021</v>
      </c>
      <c r="B41" s="12" t="s">
        <v>31</v>
      </c>
      <c r="C41" s="13">
        <f ca="1">_xll.DBRW($B$1,$A41,$B41,$B$3,$B$5,C$8,$B$4,$B$2)</f>
        <v>251</v>
      </c>
      <c r="D41" s="13">
        <f ca="1">_xll.DBRW($B$1,$A41,$B41,$B$3,$B$5,D$8,$B$4,$B$2)</f>
        <v>31</v>
      </c>
      <c r="E41" s="13">
        <f ca="1">_xll.DBRW($B$1,$A41,$B41,$B$3,$B$5,E$8,$B$4,$B$2)</f>
        <v>126</v>
      </c>
      <c r="F41" s="13">
        <f ca="1">_xll.DBRW($B$1,$A41,$B41,$B$3,$B$5,F$8,$B$4,$B$2)</f>
        <v>2</v>
      </c>
      <c r="G41" s="13">
        <f ca="1">_xll.DBRW($B$1,$A41,$B41,$B$3,$B$5,G$8,$B$4,$B$2)</f>
        <v>4</v>
      </c>
      <c r="H41" s="13">
        <f ca="1">_xll.DBRW($B$1,$A41,$B41,$B$3,$B$5,H$8,$B$4,$B$2)</f>
        <v>7</v>
      </c>
      <c r="I41" s="13">
        <f ca="1">_xll.DBRW($B$1,$A41,$B41,$B$3,$B$5,I$8,$B$4,$B$2)</f>
        <v>12</v>
      </c>
      <c r="J41" s="13">
        <f ca="1">_xll.DBRW($B$1,$A41,$B41,$B$3,$B$5,J$8,$B$4,$B$2)</f>
        <v>1</v>
      </c>
      <c r="K41" s="13">
        <f ca="1">_xll.DBRW($B$1,$A41,$B41,$B$3,$B$5,K$8,$B$4,$B$2)</f>
        <v>63</v>
      </c>
      <c r="L41" s="13">
        <f ca="1">_xll.DBRW($B$1,$A41,$B41,$B$3,$B$5,L$8,$B$4,$B$2)</f>
        <v>1</v>
      </c>
      <c r="M41" s="13">
        <f ca="1">_xll.DBRW($B$1,$A41,$B41,$B$3,$B$5,M$8,$B$4,$B$2)</f>
        <v>2</v>
      </c>
      <c r="N41" s="13">
        <f ca="1">_xll.DBRW($B$1,$A41,$B41,$B$3,$B$5,N$8,$B$4,$B$2)</f>
        <v>2</v>
      </c>
    </row>
    <row r="42" spans="1:14" x14ac:dyDescent="0.25">
      <c r="A42" s="12">
        <f t="shared" si="0"/>
        <v>2021</v>
      </c>
      <c r="B42" s="12" t="s">
        <v>32</v>
      </c>
      <c r="C42" s="13">
        <f ca="1">_xll.DBRW($B$1,$A42,$B42,$B$3,$B$5,C$8,$B$4,$B$2)</f>
        <v>251</v>
      </c>
      <c r="D42" s="13">
        <f ca="1">_xll.DBRW($B$1,$A42,$B42,$B$3,$B$5,D$8,$B$4,$B$2)</f>
        <v>31</v>
      </c>
      <c r="E42" s="13">
        <f ca="1">_xll.DBRW($B$1,$A42,$B42,$B$3,$B$5,E$8,$B$4,$B$2)</f>
        <v>126</v>
      </c>
      <c r="F42" s="13">
        <f ca="1">_xll.DBRW($B$1,$A42,$B42,$B$3,$B$5,F$8,$B$4,$B$2)</f>
        <v>2</v>
      </c>
      <c r="G42" s="13">
        <f ca="1">_xll.DBRW($B$1,$A42,$B42,$B$3,$B$5,G$8,$B$4,$B$2)</f>
        <v>4</v>
      </c>
      <c r="H42" s="13">
        <f ca="1">_xll.DBRW($B$1,$A42,$B42,$B$3,$B$5,H$8,$B$4,$B$2)</f>
        <v>7</v>
      </c>
      <c r="I42" s="13">
        <f ca="1">_xll.DBRW($B$1,$A42,$B42,$B$3,$B$5,I$8,$B$4,$B$2)</f>
        <v>12</v>
      </c>
      <c r="J42" s="13">
        <f ca="1">_xll.DBRW($B$1,$A42,$B42,$B$3,$B$5,J$8,$B$4,$B$2)</f>
        <v>1</v>
      </c>
      <c r="K42" s="13">
        <f ca="1">_xll.DBRW($B$1,$A42,$B42,$B$3,$B$5,K$8,$B$4,$B$2)</f>
        <v>63</v>
      </c>
      <c r="L42" s="13">
        <f ca="1">_xll.DBRW($B$1,$A42,$B42,$B$3,$B$5,L$8,$B$4,$B$2)</f>
        <v>1</v>
      </c>
      <c r="M42" s="13">
        <f ca="1">_xll.DBRW($B$1,$A42,$B42,$B$3,$B$5,M$8,$B$4,$B$2)</f>
        <v>2</v>
      </c>
      <c r="N42" s="13">
        <f ca="1">_xll.DBRW($B$1,$A42,$B42,$B$3,$B$5,N$8,$B$4,$B$2)</f>
        <v>2</v>
      </c>
    </row>
    <row r="43" spans="1:14" x14ac:dyDescent="0.25">
      <c r="A43" s="12">
        <f t="shared" si="0"/>
        <v>2021</v>
      </c>
      <c r="B43" s="12" t="s">
        <v>33</v>
      </c>
      <c r="C43" s="13">
        <f ca="1">_xll.DBRW($B$1,$A43,$B43,$B$3,$B$5,C$8,$B$4,$B$2)</f>
        <v>251</v>
      </c>
      <c r="D43" s="13">
        <f ca="1">_xll.DBRW($B$1,$A43,$B43,$B$3,$B$5,D$8,$B$4,$B$2)</f>
        <v>31</v>
      </c>
      <c r="E43" s="13">
        <f ca="1">_xll.DBRW($B$1,$A43,$B43,$B$3,$B$5,E$8,$B$4,$B$2)</f>
        <v>126</v>
      </c>
      <c r="F43" s="13">
        <f ca="1">_xll.DBRW($B$1,$A43,$B43,$B$3,$B$5,F$8,$B$4,$B$2)</f>
        <v>2</v>
      </c>
      <c r="G43" s="13">
        <f ca="1">_xll.DBRW($B$1,$A43,$B43,$B$3,$B$5,G$8,$B$4,$B$2)</f>
        <v>4</v>
      </c>
      <c r="H43" s="13">
        <f ca="1">_xll.DBRW($B$1,$A43,$B43,$B$3,$B$5,H$8,$B$4,$B$2)</f>
        <v>7</v>
      </c>
      <c r="I43" s="13">
        <f ca="1">_xll.DBRW($B$1,$A43,$B43,$B$3,$B$5,I$8,$B$4,$B$2)</f>
        <v>12</v>
      </c>
      <c r="J43" s="13">
        <f ca="1">_xll.DBRW($B$1,$A43,$B43,$B$3,$B$5,J$8,$B$4,$B$2)</f>
        <v>1</v>
      </c>
      <c r="K43" s="13">
        <f ca="1">_xll.DBRW($B$1,$A43,$B43,$B$3,$B$5,K$8,$B$4,$B$2)</f>
        <v>63</v>
      </c>
      <c r="L43" s="13">
        <f ca="1">_xll.DBRW($B$1,$A43,$B43,$B$3,$B$5,L$8,$B$4,$B$2)</f>
        <v>1</v>
      </c>
      <c r="M43" s="13">
        <f ca="1">_xll.DBRW($B$1,$A43,$B43,$B$3,$B$5,M$8,$B$4,$B$2)</f>
        <v>2</v>
      </c>
      <c r="N43" s="13">
        <f ca="1">_xll.DBRW($B$1,$A43,$B43,$B$3,$B$5,N$8,$B$4,$B$2)</f>
        <v>2</v>
      </c>
    </row>
    <row r="44" spans="1:14" x14ac:dyDescent="0.25">
      <c r="A44" s="12">
        <f t="shared" si="0"/>
        <v>2021</v>
      </c>
      <c r="B44" s="12" t="s">
        <v>34</v>
      </c>
      <c r="C44" s="13">
        <f ca="1">_xll.DBRW($B$1,$A44,$B44,$B$3,$B$5,C$8,$B$4,$B$2)</f>
        <v>251</v>
      </c>
      <c r="D44" s="13">
        <f ca="1">_xll.DBRW($B$1,$A44,$B44,$B$3,$B$5,D$8,$B$4,$B$2)</f>
        <v>31</v>
      </c>
      <c r="E44" s="13">
        <f ca="1">_xll.DBRW($B$1,$A44,$B44,$B$3,$B$5,E$8,$B$4,$B$2)</f>
        <v>126</v>
      </c>
      <c r="F44" s="13">
        <f ca="1">_xll.DBRW($B$1,$A44,$B44,$B$3,$B$5,F$8,$B$4,$B$2)</f>
        <v>2</v>
      </c>
      <c r="G44" s="13">
        <f ca="1">_xll.DBRW($B$1,$A44,$B44,$B$3,$B$5,G$8,$B$4,$B$2)</f>
        <v>4</v>
      </c>
      <c r="H44" s="13">
        <f ca="1">_xll.DBRW($B$1,$A44,$B44,$B$3,$B$5,H$8,$B$4,$B$2)</f>
        <v>7</v>
      </c>
      <c r="I44" s="13">
        <f ca="1">_xll.DBRW($B$1,$A44,$B44,$B$3,$B$5,I$8,$B$4,$B$2)</f>
        <v>12</v>
      </c>
      <c r="J44" s="13">
        <f ca="1">_xll.DBRW($B$1,$A44,$B44,$B$3,$B$5,J$8,$B$4,$B$2)</f>
        <v>1</v>
      </c>
      <c r="K44" s="13">
        <f ca="1">_xll.DBRW($B$1,$A44,$B44,$B$3,$B$5,K$8,$B$4,$B$2)</f>
        <v>63</v>
      </c>
      <c r="L44" s="13">
        <f ca="1">_xll.DBRW($B$1,$A44,$B44,$B$3,$B$5,L$8,$B$4,$B$2)</f>
        <v>1</v>
      </c>
      <c r="M44" s="13">
        <f ca="1">_xll.DBRW($B$1,$A44,$B44,$B$3,$B$5,M$8,$B$4,$B$2)</f>
        <v>2</v>
      </c>
      <c r="N44" s="13">
        <f ca="1">_xll.DBRW($B$1,$A44,$B44,$B$3,$B$5,N$8,$B$4,$B$2)</f>
        <v>2</v>
      </c>
    </row>
    <row r="45" spans="1:14" x14ac:dyDescent="0.25">
      <c r="A45" s="12">
        <f t="shared" si="0"/>
        <v>2022</v>
      </c>
      <c r="B45" s="12" t="s">
        <v>23</v>
      </c>
      <c r="C45" s="13">
        <f ca="1">_xll.DBRW($B$1,$A45,$B45,$B$3,$B$5,C$8,$B$4,$B$2)</f>
        <v>251</v>
      </c>
      <c r="D45" s="13">
        <f ca="1">_xll.DBRW($B$1,$A45,$B45,$B$3,$B$5,D$8,$B$4,$B$2)</f>
        <v>31</v>
      </c>
      <c r="E45" s="13">
        <f ca="1">_xll.DBRW($B$1,$A45,$B45,$B$3,$B$5,E$8,$B$4,$B$2)</f>
        <v>126</v>
      </c>
      <c r="F45" s="13">
        <f ca="1">_xll.DBRW($B$1,$A45,$B45,$B$3,$B$5,F$8,$B$4,$B$2)</f>
        <v>2</v>
      </c>
      <c r="G45" s="13">
        <f ca="1">_xll.DBRW($B$1,$A45,$B45,$B$3,$B$5,G$8,$B$4,$B$2)</f>
        <v>4</v>
      </c>
      <c r="H45" s="13">
        <f ca="1">_xll.DBRW($B$1,$A45,$B45,$B$3,$B$5,H$8,$B$4,$B$2)</f>
        <v>7</v>
      </c>
      <c r="I45" s="13">
        <f ca="1">_xll.DBRW($B$1,$A45,$B45,$B$3,$B$5,I$8,$B$4,$B$2)</f>
        <v>12</v>
      </c>
      <c r="J45" s="13">
        <f ca="1">_xll.DBRW($B$1,$A45,$B45,$B$3,$B$5,J$8,$B$4,$B$2)</f>
        <v>1</v>
      </c>
      <c r="K45" s="13">
        <f ca="1">_xll.DBRW($B$1,$A45,$B45,$B$3,$B$5,K$8,$B$4,$B$2)</f>
        <v>63</v>
      </c>
      <c r="L45" s="13">
        <f ca="1">_xll.DBRW($B$1,$A45,$B45,$B$3,$B$5,L$8,$B$4,$B$2)</f>
        <v>1</v>
      </c>
      <c r="M45" s="13">
        <f ca="1">_xll.DBRW($B$1,$A45,$B45,$B$3,$B$5,M$8,$B$4,$B$2)</f>
        <v>2</v>
      </c>
      <c r="N45" s="13">
        <f ca="1">_xll.DBRW($B$1,$A45,$B45,$B$3,$B$5,N$8,$B$4,$B$2)</f>
        <v>2</v>
      </c>
    </row>
    <row r="46" spans="1:14" x14ac:dyDescent="0.25">
      <c r="A46" s="12">
        <f t="shared" si="0"/>
        <v>2022</v>
      </c>
      <c r="B46" s="12" t="s">
        <v>24</v>
      </c>
      <c r="C46" s="13">
        <f ca="1">_xll.DBRW($B$1,$A46,$B46,$B$3,$B$5,C$8,$B$4,$B$2)</f>
        <v>251</v>
      </c>
      <c r="D46" s="13">
        <f ca="1">_xll.DBRW($B$1,$A46,$B46,$B$3,$B$5,D$8,$B$4,$B$2)</f>
        <v>31</v>
      </c>
      <c r="E46" s="13">
        <f ca="1">_xll.DBRW($B$1,$A46,$B46,$B$3,$B$5,E$8,$B$4,$B$2)</f>
        <v>126</v>
      </c>
      <c r="F46" s="13">
        <f ca="1">_xll.DBRW($B$1,$A46,$B46,$B$3,$B$5,F$8,$B$4,$B$2)</f>
        <v>2</v>
      </c>
      <c r="G46" s="13">
        <f ca="1">_xll.DBRW($B$1,$A46,$B46,$B$3,$B$5,G$8,$B$4,$B$2)</f>
        <v>4</v>
      </c>
      <c r="H46" s="13">
        <f ca="1">_xll.DBRW($B$1,$A46,$B46,$B$3,$B$5,H$8,$B$4,$B$2)</f>
        <v>7</v>
      </c>
      <c r="I46" s="13">
        <f ca="1">_xll.DBRW($B$1,$A46,$B46,$B$3,$B$5,I$8,$B$4,$B$2)</f>
        <v>12</v>
      </c>
      <c r="J46" s="13">
        <f ca="1">_xll.DBRW($B$1,$A46,$B46,$B$3,$B$5,J$8,$B$4,$B$2)</f>
        <v>1</v>
      </c>
      <c r="K46" s="13">
        <f ca="1">_xll.DBRW($B$1,$A46,$B46,$B$3,$B$5,K$8,$B$4,$B$2)</f>
        <v>63</v>
      </c>
      <c r="L46" s="13">
        <f ca="1">_xll.DBRW($B$1,$A46,$B46,$B$3,$B$5,L$8,$B$4,$B$2)</f>
        <v>1</v>
      </c>
      <c r="M46" s="13">
        <f ca="1">_xll.DBRW($B$1,$A46,$B46,$B$3,$B$5,M$8,$B$4,$B$2)</f>
        <v>2</v>
      </c>
      <c r="N46" s="13">
        <f ca="1">_xll.DBRW($B$1,$A46,$B46,$B$3,$B$5,N$8,$B$4,$B$2)</f>
        <v>2</v>
      </c>
    </row>
    <row r="47" spans="1:14" x14ac:dyDescent="0.25">
      <c r="A47" s="12">
        <f t="shared" si="0"/>
        <v>2022</v>
      </c>
      <c r="B47" s="12" t="s">
        <v>25</v>
      </c>
      <c r="C47" s="13">
        <f ca="1">_xll.DBRW($B$1,$A47,$B47,$B$3,$B$5,C$8,$B$4,$B$2)</f>
        <v>251</v>
      </c>
      <c r="D47" s="13">
        <f ca="1">_xll.DBRW($B$1,$A47,$B47,$B$3,$B$5,D$8,$B$4,$B$2)</f>
        <v>31</v>
      </c>
      <c r="E47" s="13">
        <f ca="1">_xll.DBRW($B$1,$A47,$B47,$B$3,$B$5,E$8,$B$4,$B$2)</f>
        <v>126</v>
      </c>
      <c r="F47" s="13">
        <f ca="1">_xll.DBRW($B$1,$A47,$B47,$B$3,$B$5,F$8,$B$4,$B$2)</f>
        <v>2</v>
      </c>
      <c r="G47" s="13">
        <f ca="1">_xll.DBRW($B$1,$A47,$B47,$B$3,$B$5,G$8,$B$4,$B$2)</f>
        <v>4</v>
      </c>
      <c r="H47" s="13">
        <f ca="1">_xll.DBRW($B$1,$A47,$B47,$B$3,$B$5,H$8,$B$4,$B$2)</f>
        <v>7</v>
      </c>
      <c r="I47" s="13">
        <f ca="1">_xll.DBRW($B$1,$A47,$B47,$B$3,$B$5,I$8,$B$4,$B$2)</f>
        <v>12</v>
      </c>
      <c r="J47" s="13">
        <f ca="1">_xll.DBRW($B$1,$A47,$B47,$B$3,$B$5,J$8,$B$4,$B$2)</f>
        <v>1</v>
      </c>
      <c r="K47" s="13">
        <f ca="1">_xll.DBRW($B$1,$A47,$B47,$B$3,$B$5,K$8,$B$4,$B$2)</f>
        <v>63</v>
      </c>
      <c r="L47" s="13">
        <f ca="1">_xll.DBRW($B$1,$A47,$B47,$B$3,$B$5,L$8,$B$4,$B$2)</f>
        <v>1</v>
      </c>
      <c r="M47" s="13">
        <f ca="1">_xll.DBRW($B$1,$A47,$B47,$B$3,$B$5,M$8,$B$4,$B$2)</f>
        <v>2</v>
      </c>
      <c r="N47" s="13">
        <f ca="1">_xll.DBRW($B$1,$A47,$B47,$B$3,$B$5,N$8,$B$4,$B$2)</f>
        <v>2</v>
      </c>
    </row>
    <row r="48" spans="1:14" x14ac:dyDescent="0.25">
      <c r="A48" s="12">
        <f t="shared" si="0"/>
        <v>2022</v>
      </c>
      <c r="B48" s="12" t="s">
        <v>26</v>
      </c>
      <c r="C48" s="13">
        <f ca="1">_xll.DBRW($B$1,$A48,$B48,$B$3,$B$5,C$8,$B$4,$B$2)</f>
        <v>251</v>
      </c>
      <c r="D48" s="13">
        <f ca="1">_xll.DBRW($B$1,$A48,$B48,$B$3,$B$5,D$8,$B$4,$B$2)</f>
        <v>31</v>
      </c>
      <c r="E48" s="13">
        <f ca="1">_xll.DBRW($B$1,$A48,$B48,$B$3,$B$5,E$8,$B$4,$B$2)</f>
        <v>126</v>
      </c>
      <c r="F48" s="13">
        <f ca="1">_xll.DBRW($B$1,$A48,$B48,$B$3,$B$5,F$8,$B$4,$B$2)</f>
        <v>2</v>
      </c>
      <c r="G48" s="13">
        <f ca="1">_xll.DBRW($B$1,$A48,$B48,$B$3,$B$5,G$8,$B$4,$B$2)</f>
        <v>4</v>
      </c>
      <c r="H48" s="13">
        <f ca="1">_xll.DBRW($B$1,$A48,$B48,$B$3,$B$5,H$8,$B$4,$B$2)</f>
        <v>7</v>
      </c>
      <c r="I48" s="13">
        <f ca="1">_xll.DBRW($B$1,$A48,$B48,$B$3,$B$5,I$8,$B$4,$B$2)</f>
        <v>12</v>
      </c>
      <c r="J48" s="13">
        <f ca="1">_xll.DBRW($B$1,$A48,$B48,$B$3,$B$5,J$8,$B$4,$B$2)</f>
        <v>1</v>
      </c>
      <c r="K48" s="13">
        <f ca="1">_xll.DBRW($B$1,$A48,$B48,$B$3,$B$5,K$8,$B$4,$B$2)</f>
        <v>63</v>
      </c>
      <c r="L48" s="13">
        <f ca="1">_xll.DBRW($B$1,$A48,$B48,$B$3,$B$5,L$8,$B$4,$B$2)</f>
        <v>1</v>
      </c>
      <c r="M48" s="13">
        <f ca="1">_xll.DBRW($B$1,$A48,$B48,$B$3,$B$5,M$8,$B$4,$B$2)</f>
        <v>2</v>
      </c>
      <c r="N48" s="13">
        <f ca="1">_xll.DBRW($B$1,$A48,$B48,$B$3,$B$5,N$8,$B$4,$B$2)</f>
        <v>2</v>
      </c>
    </row>
    <row r="49" spans="1:14" x14ac:dyDescent="0.25">
      <c r="A49" s="12">
        <f t="shared" si="0"/>
        <v>2022</v>
      </c>
      <c r="B49" s="12" t="s">
        <v>27</v>
      </c>
      <c r="C49" s="13">
        <f ca="1">_xll.DBRW($B$1,$A49,$B49,$B$3,$B$5,C$8,$B$4,$B$2)</f>
        <v>251</v>
      </c>
      <c r="D49" s="13">
        <f ca="1">_xll.DBRW($B$1,$A49,$B49,$B$3,$B$5,D$8,$B$4,$B$2)</f>
        <v>31</v>
      </c>
      <c r="E49" s="13">
        <f ca="1">_xll.DBRW($B$1,$A49,$B49,$B$3,$B$5,E$8,$B$4,$B$2)</f>
        <v>126</v>
      </c>
      <c r="F49" s="13">
        <f ca="1">_xll.DBRW($B$1,$A49,$B49,$B$3,$B$5,F$8,$B$4,$B$2)</f>
        <v>2</v>
      </c>
      <c r="G49" s="13">
        <f ca="1">_xll.DBRW($B$1,$A49,$B49,$B$3,$B$5,G$8,$B$4,$B$2)</f>
        <v>4</v>
      </c>
      <c r="H49" s="13">
        <f ca="1">_xll.DBRW($B$1,$A49,$B49,$B$3,$B$5,H$8,$B$4,$B$2)</f>
        <v>7</v>
      </c>
      <c r="I49" s="13">
        <f ca="1">_xll.DBRW($B$1,$A49,$B49,$B$3,$B$5,I$8,$B$4,$B$2)</f>
        <v>12</v>
      </c>
      <c r="J49" s="13">
        <f ca="1">_xll.DBRW($B$1,$A49,$B49,$B$3,$B$5,J$8,$B$4,$B$2)</f>
        <v>1</v>
      </c>
      <c r="K49" s="13">
        <f ca="1">_xll.DBRW($B$1,$A49,$B49,$B$3,$B$5,K$8,$B$4,$B$2)</f>
        <v>63</v>
      </c>
      <c r="L49" s="13">
        <f ca="1">_xll.DBRW($B$1,$A49,$B49,$B$3,$B$5,L$8,$B$4,$B$2)</f>
        <v>1</v>
      </c>
      <c r="M49" s="13">
        <f ca="1">_xll.DBRW($B$1,$A49,$B49,$B$3,$B$5,M$8,$B$4,$B$2)</f>
        <v>2</v>
      </c>
      <c r="N49" s="13">
        <f ca="1">_xll.DBRW($B$1,$A49,$B49,$B$3,$B$5,N$8,$B$4,$B$2)</f>
        <v>2</v>
      </c>
    </row>
    <row r="50" spans="1:14" x14ac:dyDescent="0.25">
      <c r="A50" s="12">
        <f t="shared" si="0"/>
        <v>2022</v>
      </c>
      <c r="B50" s="12" t="s">
        <v>28</v>
      </c>
      <c r="C50" s="13">
        <f ca="1">_xll.DBRW($B$1,$A50,$B50,$B$3,$B$5,C$8,$B$4,$B$2)</f>
        <v>251</v>
      </c>
      <c r="D50" s="13">
        <f ca="1">_xll.DBRW($B$1,$A50,$B50,$B$3,$B$5,D$8,$B$4,$B$2)</f>
        <v>31</v>
      </c>
      <c r="E50" s="13">
        <f ca="1">_xll.DBRW($B$1,$A50,$B50,$B$3,$B$5,E$8,$B$4,$B$2)</f>
        <v>126</v>
      </c>
      <c r="F50" s="13">
        <f ca="1">_xll.DBRW($B$1,$A50,$B50,$B$3,$B$5,F$8,$B$4,$B$2)</f>
        <v>2</v>
      </c>
      <c r="G50" s="13">
        <f ca="1">_xll.DBRW($B$1,$A50,$B50,$B$3,$B$5,G$8,$B$4,$B$2)</f>
        <v>4</v>
      </c>
      <c r="H50" s="13">
        <f ca="1">_xll.DBRW($B$1,$A50,$B50,$B$3,$B$5,H$8,$B$4,$B$2)</f>
        <v>7</v>
      </c>
      <c r="I50" s="13">
        <f ca="1">_xll.DBRW($B$1,$A50,$B50,$B$3,$B$5,I$8,$B$4,$B$2)</f>
        <v>12</v>
      </c>
      <c r="J50" s="13">
        <f ca="1">_xll.DBRW($B$1,$A50,$B50,$B$3,$B$5,J$8,$B$4,$B$2)</f>
        <v>1</v>
      </c>
      <c r="K50" s="13">
        <f ca="1">_xll.DBRW($B$1,$A50,$B50,$B$3,$B$5,K$8,$B$4,$B$2)</f>
        <v>63</v>
      </c>
      <c r="L50" s="13">
        <f ca="1">_xll.DBRW($B$1,$A50,$B50,$B$3,$B$5,L$8,$B$4,$B$2)</f>
        <v>1</v>
      </c>
      <c r="M50" s="13">
        <f ca="1">_xll.DBRW($B$1,$A50,$B50,$B$3,$B$5,M$8,$B$4,$B$2)</f>
        <v>2</v>
      </c>
      <c r="N50" s="13">
        <f ca="1">_xll.DBRW($B$1,$A50,$B50,$B$3,$B$5,N$8,$B$4,$B$2)</f>
        <v>2</v>
      </c>
    </row>
    <row r="51" spans="1:14" x14ac:dyDescent="0.25">
      <c r="A51" s="12">
        <f t="shared" si="0"/>
        <v>2022</v>
      </c>
      <c r="B51" s="12" t="s">
        <v>29</v>
      </c>
      <c r="C51" s="13">
        <f ca="1">_xll.DBRW($B$1,$A51,$B51,$B$3,$B$5,C$8,$B$4,$B$2)</f>
        <v>251</v>
      </c>
      <c r="D51" s="13">
        <f ca="1">_xll.DBRW($B$1,$A51,$B51,$B$3,$B$5,D$8,$B$4,$B$2)</f>
        <v>31</v>
      </c>
      <c r="E51" s="13">
        <f ca="1">_xll.DBRW($B$1,$A51,$B51,$B$3,$B$5,E$8,$B$4,$B$2)</f>
        <v>126</v>
      </c>
      <c r="F51" s="13">
        <f ca="1">_xll.DBRW($B$1,$A51,$B51,$B$3,$B$5,F$8,$B$4,$B$2)</f>
        <v>2</v>
      </c>
      <c r="G51" s="13">
        <f ca="1">_xll.DBRW($B$1,$A51,$B51,$B$3,$B$5,G$8,$B$4,$B$2)</f>
        <v>4</v>
      </c>
      <c r="H51" s="13">
        <f ca="1">_xll.DBRW($B$1,$A51,$B51,$B$3,$B$5,H$8,$B$4,$B$2)</f>
        <v>7</v>
      </c>
      <c r="I51" s="13">
        <f ca="1">_xll.DBRW($B$1,$A51,$B51,$B$3,$B$5,I$8,$B$4,$B$2)</f>
        <v>12</v>
      </c>
      <c r="J51" s="13">
        <f ca="1">_xll.DBRW($B$1,$A51,$B51,$B$3,$B$5,J$8,$B$4,$B$2)</f>
        <v>1</v>
      </c>
      <c r="K51" s="13">
        <f ca="1">_xll.DBRW($B$1,$A51,$B51,$B$3,$B$5,K$8,$B$4,$B$2)</f>
        <v>63</v>
      </c>
      <c r="L51" s="13">
        <f ca="1">_xll.DBRW($B$1,$A51,$B51,$B$3,$B$5,L$8,$B$4,$B$2)</f>
        <v>1</v>
      </c>
      <c r="M51" s="13">
        <f ca="1">_xll.DBRW($B$1,$A51,$B51,$B$3,$B$5,M$8,$B$4,$B$2)</f>
        <v>2</v>
      </c>
      <c r="N51" s="13">
        <f ca="1">_xll.DBRW($B$1,$A51,$B51,$B$3,$B$5,N$8,$B$4,$B$2)</f>
        <v>2</v>
      </c>
    </row>
    <row r="52" spans="1:14" x14ac:dyDescent="0.25">
      <c r="A52" s="12">
        <f t="shared" si="0"/>
        <v>2022</v>
      </c>
      <c r="B52" s="12" t="s">
        <v>30</v>
      </c>
      <c r="C52" s="13">
        <f ca="1">_xll.DBRW($B$1,$A52,$B52,$B$3,$B$5,C$8,$B$4,$B$2)</f>
        <v>251</v>
      </c>
      <c r="D52" s="13">
        <f ca="1">_xll.DBRW($B$1,$A52,$B52,$B$3,$B$5,D$8,$B$4,$B$2)</f>
        <v>31</v>
      </c>
      <c r="E52" s="13">
        <f ca="1">_xll.DBRW($B$1,$A52,$B52,$B$3,$B$5,E$8,$B$4,$B$2)</f>
        <v>126</v>
      </c>
      <c r="F52" s="13">
        <f ca="1">_xll.DBRW($B$1,$A52,$B52,$B$3,$B$5,F$8,$B$4,$B$2)</f>
        <v>2</v>
      </c>
      <c r="G52" s="13">
        <f ca="1">_xll.DBRW($B$1,$A52,$B52,$B$3,$B$5,G$8,$B$4,$B$2)</f>
        <v>4</v>
      </c>
      <c r="H52" s="13">
        <f ca="1">_xll.DBRW($B$1,$A52,$B52,$B$3,$B$5,H$8,$B$4,$B$2)</f>
        <v>7</v>
      </c>
      <c r="I52" s="13">
        <f ca="1">_xll.DBRW($B$1,$A52,$B52,$B$3,$B$5,I$8,$B$4,$B$2)</f>
        <v>12</v>
      </c>
      <c r="J52" s="13">
        <f ca="1">_xll.DBRW($B$1,$A52,$B52,$B$3,$B$5,J$8,$B$4,$B$2)</f>
        <v>1</v>
      </c>
      <c r="K52" s="13">
        <f ca="1">_xll.DBRW($B$1,$A52,$B52,$B$3,$B$5,K$8,$B$4,$B$2)</f>
        <v>63</v>
      </c>
      <c r="L52" s="13">
        <f ca="1">_xll.DBRW($B$1,$A52,$B52,$B$3,$B$5,L$8,$B$4,$B$2)</f>
        <v>1</v>
      </c>
      <c r="M52" s="13">
        <f ca="1">_xll.DBRW($B$1,$A52,$B52,$B$3,$B$5,M$8,$B$4,$B$2)</f>
        <v>2</v>
      </c>
      <c r="N52" s="13">
        <f ca="1">_xll.DBRW($B$1,$A52,$B52,$B$3,$B$5,N$8,$B$4,$B$2)</f>
        <v>2</v>
      </c>
    </row>
    <row r="53" spans="1:14" x14ac:dyDescent="0.25">
      <c r="A53" s="12">
        <f t="shared" si="0"/>
        <v>2022</v>
      </c>
      <c r="B53" s="12" t="s">
        <v>31</v>
      </c>
      <c r="C53" s="13">
        <f ca="1">_xll.DBRW($B$1,$A53,$B53,$B$3,$B$5,C$8,$B$4,$B$2)</f>
        <v>251</v>
      </c>
      <c r="D53" s="13">
        <f ca="1">_xll.DBRW($B$1,$A53,$B53,$B$3,$B$5,D$8,$B$4,$B$2)</f>
        <v>31</v>
      </c>
      <c r="E53" s="13">
        <f ca="1">_xll.DBRW($B$1,$A53,$B53,$B$3,$B$5,E$8,$B$4,$B$2)</f>
        <v>126</v>
      </c>
      <c r="F53" s="13">
        <f ca="1">_xll.DBRW($B$1,$A53,$B53,$B$3,$B$5,F$8,$B$4,$B$2)</f>
        <v>2</v>
      </c>
      <c r="G53" s="13">
        <f ca="1">_xll.DBRW($B$1,$A53,$B53,$B$3,$B$5,G$8,$B$4,$B$2)</f>
        <v>4</v>
      </c>
      <c r="H53" s="13">
        <f ca="1">_xll.DBRW($B$1,$A53,$B53,$B$3,$B$5,H$8,$B$4,$B$2)</f>
        <v>7</v>
      </c>
      <c r="I53" s="13">
        <f ca="1">_xll.DBRW($B$1,$A53,$B53,$B$3,$B$5,I$8,$B$4,$B$2)</f>
        <v>12</v>
      </c>
      <c r="J53" s="13">
        <f ca="1">_xll.DBRW($B$1,$A53,$B53,$B$3,$B$5,J$8,$B$4,$B$2)</f>
        <v>1</v>
      </c>
      <c r="K53" s="13">
        <f ca="1">_xll.DBRW($B$1,$A53,$B53,$B$3,$B$5,K$8,$B$4,$B$2)</f>
        <v>63</v>
      </c>
      <c r="L53" s="13">
        <f ca="1">_xll.DBRW($B$1,$A53,$B53,$B$3,$B$5,L$8,$B$4,$B$2)</f>
        <v>1</v>
      </c>
      <c r="M53" s="13">
        <f ca="1">_xll.DBRW($B$1,$A53,$B53,$B$3,$B$5,M$8,$B$4,$B$2)</f>
        <v>2</v>
      </c>
      <c r="N53" s="13">
        <f ca="1">_xll.DBRW($B$1,$A53,$B53,$B$3,$B$5,N$8,$B$4,$B$2)</f>
        <v>2</v>
      </c>
    </row>
    <row r="54" spans="1:14" x14ac:dyDescent="0.25">
      <c r="A54" s="12">
        <f t="shared" si="0"/>
        <v>2022</v>
      </c>
      <c r="B54" s="12" t="s">
        <v>32</v>
      </c>
      <c r="C54" s="13">
        <f ca="1">_xll.DBRW($B$1,$A54,$B54,$B$3,$B$5,C$8,$B$4,$B$2)</f>
        <v>251</v>
      </c>
      <c r="D54" s="13">
        <f ca="1">_xll.DBRW($B$1,$A54,$B54,$B$3,$B$5,D$8,$B$4,$B$2)</f>
        <v>31</v>
      </c>
      <c r="E54" s="13">
        <f ca="1">_xll.DBRW($B$1,$A54,$B54,$B$3,$B$5,E$8,$B$4,$B$2)</f>
        <v>126</v>
      </c>
      <c r="F54" s="13">
        <f ca="1">_xll.DBRW($B$1,$A54,$B54,$B$3,$B$5,F$8,$B$4,$B$2)</f>
        <v>2</v>
      </c>
      <c r="G54" s="13">
        <f ca="1">_xll.DBRW($B$1,$A54,$B54,$B$3,$B$5,G$8,$B$4,$B$2)</f>
        <v>4</v>
      </c>
      <c r="H54" s="13">
        <f ca="1">_xll.DBRW($B$1,$A54,$B54,$B$3,$B$5,H$8,$B$4,$B$2)</f>
        <v>7</v>
      </c>
      <c r="I54" s="13">
        <f ca="1">_xll.DBRW($B$1,$A54,$B54,$B$3,$B$5,I$8,$B$4,$B$2)</f>
        <v>12</v>
      </c>
      <c r="J54" s="13">
        <f ca="1">_xll.DBRW($B$1,$A54,$B54,$B$3,$B$5,J$8,$B$4,$B$2)</f>
        <v>1</v>
      </c>
      <c r="K54" s="13">
        <f ca="1">_xll.DBRW($B$1,$A54,$B54,$B$3,$B$5,K$8,$B$4,$B$2)</f>
        <v>63</v>
      </c>
      <c r="L54" s="13">
        <f ca="1">_xll.DBRW($B$1,$A54,$B54,$B$3,$B$5,L$8,$B$4,$B$2)</f>
        <v>1</v>
      </c>
      <c r="M54" s="13">
        <f ca="1">_xll.DBRW($B$1,$A54,$B54,$B$3,$B$5,M$8,$B$4,$B$2)</f>
        <v>2</v>
      </c>
      <c r="N54" s="13">
        <f ca="1">_xll.DBRW($B$1,$A54,$B54,$B$3,$B$5,N$8,$B$4,$B$2)</f>
        <v>2</v>
      </c>
    </row>
    <row r="55" spans="1:14" x14ac:dyDescent="0.25">
      <c r="A55" s="12">
        <f t="shared" si="0"/>
        <v>2022</v>
      </c>
      <c r="B55" s="12" t="s">
        <v>33</v>
      </c>
      <c r="C55" s="13">
        <f ca="1">_xll.DBRW($B$1,$A55,$B55,$B$3,$B$5,C$8,$B$4,$B$2)</f>
        <v>251</v>
      </c>
      <c r="D55" s="13">
        <f ca="1">_xll.DBRW($B$1,$A55,$B55,$B$3,$B$5,D$8,$B$4,$B$2)</f>
        <v>31</v>
      </c>
      <c r="E55" s="13">
        <f ca="1">_xll.DBRW($B$1,$A55,$B55,$B$3,$B$5,E$8,$B$4,$B$2)</f>
        <v>126</v>
      </c>
      <c r="F55" s="13">
        <f ca="1">_xll.DBRW($B$1,$A55,$B55,$B$3,$B$5,F$8,$B$4,$B$2)</f>
        <v>2</v>
      </c>
      <c r="G55" s="13">
        <f ca="1">_xll.DBRW($B$1,$A55,$B55,$B$3,$B$5,G$8,$B$4,$B$2)</f>
        <v>4</v>
      </c>
      <c r="H55" s="13">
        <f ca="1">_xll.DBRW($B$1,$A55,$B55,$B$3,$B$5,H$8,$B$4,$B$2)</f>
        <v>7</v>
      </c>
      <c r="I55" s="13">
        <f ca="1">_xll.DBRW($B$1,$A55,$B55,$B$3,$B$5,I$8,$B$4,$B$2)</f>
        <v>12</v>
      </c>
      <c r="J55" s="13">
        <f ca="1">_xll.DBRW($B$1,$A55,$B55,$B$3,$B$5,J$8,$B$4,$B$2)</f>
        <v>1</v>
      </c>
      <c r="K55" s="13">
        <f ca="1">_xll.DBRW($B$1,$A55,$B55,$B$3,$B$5,K$8,$B$4,$B$2)</f>
        <v>63</v>
      </c>
      <c r="L55" s="13">
        <f ca="1">_xll.DBRW($B$1,$A55,$B55,$B$3,$B$5,L$8,$B$4,$B$2)</f>
        <v>1</v>
      </c>
      <c r="M55" s="13">
        <f ca="1">_xll.DBRW($B$1,$A55,$B55,$B$3,$B$5,M$8,$B$4,$B$2)</f>
        <v>2</v>
      </c>
      <c r="N55" s="13">
        <f ca="1">_xll.DBRW($B$1,$A55,$B55,$B$3,$B$5,N$8,$B$4,$B$2)</f>
        <v>2</v>
      </c>
    </row>
    <row r="56" spans="1:14" x14ac:dyDescent="0.25">
      <c r="A56" s="12">
        <f t="shared" si="0"/>
        <v>2022</v>
      </c>
      <c r="B56" s="12" t="s">
        <v>34</v>
      </c>
      <c r="C56" s="13">
        <f ca="1">_xll.DBRW($B$1,$A56,$B56,$B$3,$B$5,C$8,$B$4,$B$2)</f>
        <v>251</v>
      </c>
      <c r="D56" s="13">
        <f ca="1">_xll.DBRW($B$1,$A56,$B56,$B$3,$B$5,D$8,$B$4,$B$2)</f>
        <v>31</v>
      </c>
      <c r="E56" s="13">
        <f ca="1">_xll.DBRW($B$1,$A56,$B56,$B$3,$B$5,E$8,$B$4,$B$2)</f>
        <v>126</v>
      </c>
      <c r="F56" s="13">
        <f ca="1">_xll.DBRW($B$1,$A56,$B56,$B$3,$B$5,F$8,$B$4,$B$2)</f>
        <v>2</v>
      </c>
      <c r="G56" s="13">
        <f ca="1">_xll.DBRW($B$1,$A56,$B56,$B$3,$B$5,G$8,$B$4,$B$2)</f>
        <v>4</v>
      </c>
      <c r="H56" s="13">
        <f ca="1">_xll.DBRW($B$1,$A56,$B56,$B$3,$B$5,H$8,$B$4,$B$2)</f>
        <v>7</v>
      </c>
      <c r="I56" s="13">
        <f ca="1">_xll.DBRW($B$1,$A56,$B56,$B$3,$B$5,I$8,$B$4,$B$2)</f>
        <v>12</v>
      </c>
      <c r="J56" s="13">
        <f ca="1">_xll.DBRW($B$1,$A56,$B56,$B$3,$B$5,J$8,$B$4,$B$2)</f>
        <v>1</v>
      </c>
      <c r="K56" s="13">
        <f ca="1">_xll.DBRW($B$1,$A56,$B56,$B$3,$B$5,K$8,$B$4,$B$2)</f>
        <v>63</v>
      </c>
      <c r="L56" s="13">
        <f ca="1">_xll.DBRW($B$1,$A56,$B56,$B$3,$B$5,L$8,$B$4,$B$2)</f>
        <v>1</v>
      </c>
      <c r="M56" s="13">
        <f ca="1">_xll.DBRW($B$1,$A56,$B56,$B$3,$B$5,M$8,$B$4,$B$2)</f>
        <v>2</v>
      </c>
      <c r="N56" s="13">
        <f ca="1">_xll.DBRW($B$1,$A56,$B56,$B$3,$B$5,N$8,$B$4,$B$2)</f>
        <v>2</v>
      </c>
    </row>
    <row r="57" spans="1:14" x14ac:dyDescent="0.25">
      <c r="A57" s="12">
        <f t="shared" si="0"/>
        <v>2023</v>
      </c>
      <c r="B57" s="12" t="s">
        <v>23</v>
      </c>
      <c r="C57" s="13">
        <f ca="1">_xll.DBRW($B$1,$A57,$B57,$B$3,$B$5,C$8,$B$4,$B$2)</f>
        <v>251</v>
      </c>
      <c r="D57" s="13">
        <f ca="1">_xll.DBRW($B$1,$A57,$B57,$B$3,$B$5,D$8,$B$4,$B$2)</f>
        <v>31</v>
      </c>
      <c r="E57" s="13">
        <f ca="1">_xll.DBRW($B$1,$A57,$B57,$B$3,$B$5,E$8,$B$4,$B$2)</f>
        <v>126</v>
      </c>
      <c r="F57" s="13">
        <f ca="1">_xll.DBRW($B$1,$A57,$B57,$B$3,$B$5,F$8,$B$4,$B$2)</f>
        <v>2</v>
      </c>
      <c r="G57" s="13">
        <f ca="1">_xll.DBRW($B$1,$A57,$B57,$B$3,$B$5,G$8,$B$4,$B$2)</f>
        <v>4</v>
      </c>
      <c r="H57" s="13">
        <f ca="1">_xll.DBRW($B$1,$A57,$B57,$B$3,$B$5,H$8,$B$4,$B$2)</f>
        <v>7</v>
      </c>
      <c r="I57" s="13">
        <f ca="1">_xll.DBRW($B$1,$A57,$B57,$B$3,$B$5,I$8,$B$4,$B$2)</f>
        <v>12</v>
      </c>
      <c r="J57" s="13">
        <f ca="1">_xll.DBRW($B$1,$A57,$B57,$B$3,$B$5,J$8,$B$4,$B$2)</f>
        <v>1</v>
      </c>
      <c r="K57" s="13">
        <f ca="1">_xll.DBRW($B$1,$A57,$B57,$B$3,$B$5,K$8,$B$4,$B$2)</f>
        <v>64</v>
      </c>
      <c r="L57" s="13">
        <f ca="1">_xll.DBRW($B$1,$A57,$B57,$B$3,$B$5,L$8,$B$4,$B$2)</f>
        <v>1</v>
      </c>
      <c r="M57" s="13">
        <f ca="1">_xll.DBRW($B$1,$A57,$B57,$B$3,$B$5,M$8,$B$4,$B$2)</f>
        <v>2</v>
      </c>
      <c r="N57" s="13">
        <f ca="1">_xll.DBRW($B$1,$A57,$B57,$B$3,$B$5,N$8,$B$4,$B$2)</f>
        <v>1</v>
      </c>
    </row>
    <row r="58" spans="1:14" x14ac:dyDescent="0.25">
      <c r="A58" s="12">
        <f t="shared" si="0"/>
        <v>2023</v>
      </c>
      <c r="B58" s="12" t="s">
        <v>24</v>
      </c>
      <c r="C58" s="13">
        <f ca="1">_xll.DBRW($B$1,$A58,$B58,$B$3,$B$5,C$8,$B$4,$B$2)</f>
        <v>251</v>
      </c>
      <c r="D58" s="13">
        <f ca="1">_xll.DBRW($B$1,$A58,$B58,$B$3,$B$5,D$8,$B$4,$B$2)</f>
        <v>31</v>
      </c>
      <c r="E58" s="13">
        <f ca="1">_xll.DBRW($B$1,$A58,$B58,$B$3,$B$5,E$8,$B$4,$B$2)</f>
        <v>126</v>
      </c>
      <c r="F58" s="13">
        <f ca="1">_xll.DBRW($B$1,$A58,$B58,$B$3,$B$5,F$8,$B$4,$B$2)</f>
        <v>2</v>
      </c>
      <c r="G58" s="13">
        <f ca="1">_xll.DBRW($B$1,$A58,$B58,$B$3,$B$5,G$8,$B$4,$B$2)</f>
        <v>4</v>
      </c>
      <c r="H58" s="13">
        <f ca="1">_xll.DBRW($B$1,$A58,$B58,$B$3,$B$5,H$8,$B$4,$B$2)</f>
        <v>7</v>
      </c>
      <c r="I58" s="13">
        <f ca="1">_xll.DBRW($B$1,$A58,$B58,$B$3,$B$5,I$8,$B$4,$B$2)</f>
        <v>12</v>
      </c>
      <c r="J58" s="13">
        <f ca="1">_xll.DBRW($B$1,$A58,$B58,$B$3,$B$5,J$8,$B$4,$B$2)</f>
        <v>1</v>
      </c>
      <c r="K58" s="13">
        <f ca="1">_xll.DBRW($B$1,$A58,$B58,$B$3,$B$5,K$8,$B$4,$B$2)</f>
        <v>64</v>
      </c>
      <c r="L58" s="13">
        <f ca="1">_xll.DBRW($B$1,$A58,$B58,$B$3,$B$5,L$8,$B$4,$B$2)</f>
        <v>1</v>
      </c>
      <c r="M58" s="13">
        <f ca="1">_xll.DBRW($B$1,$A58,$B58,$B$3,$B$5,M$8,$B$4,$B$2)</f>
        <v>2</v>
      </c>
      <c r="N58" s="13">
        <f ca="1">_xll.DBRW($B$1,$A58,$B58,$B$3,$B$5,N$8,$B$4,$B$2)</f>
        <v>1</v>
      </c>
    </row>
    <row r="59" spans="1:14" x14ac:dyDescent="0.25">
      <c r="A59" s="12">
        <f t="shared" si="0"/>
        <v>2023</v>
      </c>
      <c r="B59" s="12" t="s">
        <v>25</v>
      </c>
      <c r="C59" s="13">
        <f ca="1">_xll.DBRW($B$1,$A59,$B59,$B$3,$B$5,C$8,$B$4,$B$2)</f>
        <v>251</v>
      </c>
      <c r="D59" s="13">
        <f ca="1">_xll.DBRW($B$1,$A59,$B59,$B$3,$B$5,D$8,$B$4,$B$2)</f>
        <v>31</v>
      </c>
      <c r="E59" s="13">
        <f ca="1">_xll.DBRW($B$1,$A59,$B59,$B$3,$B$5,E$8,$B$4,$B$2)</f>
        <v>126</v>
      </c>
      <c r="F59" s="13">
        <f ca="1">_xll.DBRW($B$1,$A59,$B59,$B$3,$B$5,F$8,$B$4,$B$2)</f>
        <v>2</v>
      </c>
      <c r="G59" s="13">
        <f ca="1">_xll.DBRW($B$1,$A59,$B59,$B$3,$B$5,G$8,$B$4,$B$2)</f>
        <v>4</v>
      </c>
      <c r="H59" s="13">
        <f ca="1">_xll.DBRW($B$1,$A59,$B59,$B$3,$B$5,H$8,$B$4,$B$2)</f>
        <v>7</v>
      </c>
      <c r="I59" s="13">
        <f ca="1">_xll.DBRW($B$1,$A59,$B59,$B$3,$B$5,I$8,$B$4,$B$2)</f>
        <v>12</v>
      </c>
      <c r="J59" s="13">
        <f ca="1">_xll.DBRW($B$1,$A59,$B59,$B$3,$B$5,J$8,$B$4,$B$2)</f>
        <v>1</v>
      </c>
      <c r="K59" s="13">
        <f ca="1">_xll.DBRW($B$1,$A59,$B59,$B$3,$B$5,K$8,$B$4,$B$2)</f>
        <v>64</v>
      </c>
      <c r="L59" s="13">
        <f ca="1">_xll.DBRW($B$1,$A59,$B59,$B$3,$B$5,L$8,$B$4,$B$2)</f>
        <v>1</v>
      </c>
      <c r="M59" s="13">
        <f ca="1">_xll.DBRW($B$1,$A59,$B59,$B$3,$B$5,M$8,$B$4,$B$2)</f>
        <v>2</v>
      </c>
      <c r="N59" s="13">
        <f ca="1">_xll.DBRW($B$1,$A59,$B59,$B$3,$B$5,N$8,$B$4,$B$2)</f>
        <v>1</v>
      </c>
    </row>
    <row r="60" spans="1:14" x14ac:dyDescent="0.25">
      <c r="A60" s="12">
        <f t="shared" si="0"/>
        <v>2023</v>
      </c>
      <c r="B60" s="12" t="s">
        <v>26</v>
      </c>
      <c r="C60" s="13">
        <f ca="1">_xll.DBRW($B$1,$A60,$B60,$B$3,$B$5,C$8,$B$4,$B$2)</f>
        <v>251</v>
      </c>
      <c r="D60" s="13">
        <f ca="1">_xll.DBRW($B$1,$A60,$B60,$B$3,$B$5,D$8,$B$4,$B$2)</f>
        <v>31</v>
      </c>
      <c r="E60" s="13">
        <f ca="1">_xll.DBRW($B$1,$A60,$B60,$B$3,$B$5,E$8,$B$4,$B$2)</f>
        <v>126</v>
      </c>
      <c r="F60" s="13">
        <f ca="1">_xll.DBRW($B$1,$A60,$B60,$B$3,$B$5,F$8,$B$4,$B$2)</f>
        <v>2</v>
      </c>
      <c r="G60" s="13">
        <f ca="1">_xll.DBRW($B$1,$A60,$B60,$B$3,$B$5,G$8,$B$4,$B$2)</f>
        <v>4</v>
      </c>
      <c r="H60" s="13">
        <f ca="1">_xll.DBRW($B$1,$A60,$B60,$B$3,$B$5,H$8,$B$4,$B$2)</f>
        <v>7</v>
      </c>
      <c r="I60" s="13">
        <f ca="1">_xll.DBRW($B$1,$A60,$B60,$B$3,$B$5,I$8,$B$4,$B$2)</f>
        <v>12</v>
      </c>
      <c r="J60" s="13">
        <f ca="1">_xll.DBRW($B$1,$A60,$B60,$B$3,$B$5,J$8,$B$4,$B$2)</f>
        <v>1</v>
      </c>
      <c r="K60" s="13">
        <f ca="1">_xll.DBRW($B$1,$A60,$B60,$B$3,$B$5,K$8,$B$4,$B$2)</f>
        <v>64</v>
      </c>
      <c r="L60" s="13">
        <f ca="1">_xll.DBRW($B$1,$A60,$B60,$B$3,$B$5,L$8,$B$4,$B$2)</f>
        <v>1</v>
      </c>
      <c r="M60" s="13">
        <f ca="1">_xll.DBRW($B$1,$A60,$B60,$B$3,$B$5,M$8,$B$4,$B$2)</f>
        <v>2</v>
      </c>
      <c r="N60" s="13">
        <f ca="1">_xll.DBRW($B$1,$A60,$B60,$B$3,$B$5,N$8,$B$4,$B$2)</f>
        <v>1</v>
      </c>
    </row>
    <row r="61" spans="1:14" x14ac:dyDescent="0.25">
      <c r="A61" s="12">
        <f t="shared" si="0"/>
        <v>2023</v>
      </c>
      <c r="B61" s="12" t="s">
        <v>27</v>
      </c>
      <c r="C61" s="13">
        <f ca="1">_xll.DBRW($B$1,$A61,$B61,$B$3,$B$5,C$8,$B$4,$B$2)</f>
        <v>251</v>
      </c>
      <c r="D61" s="13">
        <f ca="1">_xll.DBRW($B$1,$A61,$B61,$B$3,$B$5,D$8,$B$4,$B$2)</f>
        <v>31</v>
      </c>
      <c r="E61" s="13">
        <f ca="1">_xll.DBRW($B$1,$A61,$B61,$B$3,$B$5,E$8,$B$4,$B$2)</f>
        <v>126</v>
      </c>
      <c r="F61" s="13">
        <f ca="1">_xll.DBRW($B$1,$A61,$B61,$B$3,$B$5,F$8,$B$4,$B$2)</f>
        <v>2</v>
      </c>
      <c r="G61" s="13">
        <f ca="1">_xll.DBRW($B$1,$A61,$B61,$B$3,$B$5,G$8,$B$4,$B$2)</f>
        <v>4</v>
      </c>
      <c r="H61" s="13">
        <f ca="1">_xll.DBRW($B$1,$A61,$B61,$B$3,$B$5,H$8,$B$4,$B$2)</f>
        <v>7</v>
      </c>
      <c r="I61" s="13">
        <f ca="1">_xll.DBRW($B$1,$A61,$B61,$B$3,$B$5,I$8,$B$4,$B$2)</f>
        <v>12</v>
      </c>
      <c r="J61" s="13">
        <f ca="1">_xll.DBRW($B$1,$A61,$B61,$B$3,$B$5,J$8,$B$4,$B$2)</f>
        <v>1</v>
      </c>
      <c r="K61" s="13">
        <f ca="1">_xll.DBRW($B$1,$A61,$B61,$B$3,$B$5,K$8,$B$4,$B$2)</f>
        <v>64</v>
      </c>
      <c r="L61" s="13">
        <f ca="1">_xll.DBRW($B$1,$A61,$B61,$B$3,$B$5,L$8,$B$4,$B$2)</f>
        <v>1</v>
      </c>
      <c r="M61" s="13">
        <f ca="1">_xll.DBRW($B$1,$A61,$B61,$B$3,$B$5,M$8,$B$4,$B$2)</f>
        <v>2</v>
      </c>
      <c r="N61" s="13">
        <f ca="1">_xll.DBRW($B$1,$A61,$B61,$B$3,$B$5,N$8,$B$4,$B$2)</f>
        <v>1</v>
      </c>
    </row>
    <row r="62" spans="1:14" x14ac:dyDescent="0.25">
      <c r="A62" s="12">
        <f t="shared" si="0"/>
        <v>2023</v>
      </c>
      <c r="B62" s="12" t="s">
        <v>28</v>
      </c>
      <c r="C62" s="13">
        <f ca="1">_xll.DBRW($B$1,$A62,$B62,$B$3,$B$5,C$8,$B$4,$B$2)</f>
        <v>251</v>
      </c>
      <c r="D62" s="13">
        <f ca="1">_xll.DBRW($B$1,$A62,$B62,$B$3,$B$5,D$8,$B$4,$B$2)</f>
        <v>31</v>
      </c>
      <c r="E62" s="13">
        <f ca="1">_xll.DBRW($B$1,$A62,$B62,$B$3,$B$5,E$8,$B$4,$B$2)</f>
        <v>126</v>
      </c>
      <c r="F62" s="13">
        <f ca="1">_xll.DBRW($B$1,$A62,$B62,$B$3,$B$5,F$8,$B$4,$B$2)</f>
        <v>2</v>
      </c>
      <c r="G62" s="13">
        <f ca="1">_xll.DBRW($B$1,$A62,$B62,$B$3,$B$5,G$8,$B$4,$B$2)</f>
        <v>4</v>
      </c>
      <c r="H62" s="13">
        <f ca="1">_xll.DBRW($B$1,$A62,$B62,$B$3,$B$5,H$8,$B$4,$B$2)</f>
        <v>7</v>
      </c>
      <c r="I62" s="13">
        <f ca="1">_xll.DBRW($B$1,$A62,$B62,$B$3,$B$5,I$8,$B$4,$B$2)</f>
        <v>12</v>
      </c>
      <c r="J62" s="13">
        <f ca="1">_xll.DBRW($B$1,$A62,$B62,$B$3,$B$5,J$8,$B$4,$B$2)</f>
        <v>1</v>
      </c>
      <c r="K62" s="13">
        <f ca="1">_xll.DBRW($B$1,$A62,$B62,$B$3,$B$5,K$8,$B$4,$B$2)</f>
        <v>64</v>
      </c>
      <c r="L62" s="13">
        <f ca="1">_xll.DBRW($B$1,$A62,$B62,$B$3,$B$5,L$8,$B$4,$B$2)</f>
        <v>1</v>
      </c>
      <c r="M62" s="13">
        <f ca="1">_xll.DBRW($B$1,$A62,$B62,$B$3,$B$5,M$8,$B$4,$B$2)</f>
        <v>2</v>
      </c>
      <c r="N62" s="13">
        <f ca="1">_xll.DBRW($B$1,$A62,$B62,$B$3,$B$5,N$8,$B$4,$B$2)</f>
        <v>1</v>
      </c>
    </row>
    <row r="63" spans="1:14" x14ac:dyDescent="0.25">
      <c r="A63" s="12">
        <f t="shared" si="0"/>
        <v>2023</v>
      </c>
      <c r="B63" s="12" t="s">
        <v>29</v>
      </c>
      <c r="C63" s="13">
        <f ca="1">_xll.DBRW($B$1,$A63,$B63,$B$3,$B$5,C$8,$B$4,$B$2)</f>
        <v>251</v>
      </c>
      <c r="D63" s="13">
        <f ca="1">_xll.DBRW($B$1,$A63,$B63,$B$3,$B$5,D$8,$B$4,$B$2)</f>
        <v>31</v>
      </c>
      <c r="E63" s="13">
        <f ca="1">_xll.DBRW($B$1,$A63,$B63,$B$3,$B$5,E$8,$B$4,$B$2)</f>
        <v>126</v>
      </c>
      <c r="F63" s="13">
        <f ca="1">_xll.DBRW($B$1,$A63,$B63,$B$3,$B$5,F$8,$B$4,$B$2)</f>
        <v>2</v>
      </c>
      <c r="G63" s="13">
        <f ca="1">_xll.DBRW($B$1,$A63,$B63,$B$3,$B$5,G$8,$B$4,$B$2)</f>
        <v>4</v>
      </c>
      <c r="H63" s="13">
        <f ca="1">_xll.DBRW($B$1,$A63,$B63,$B$3,$B$5,H$8,$B$4,$B$2)</f>
        <v>7</v>
      </c>
      <c r="I63" s="13">
        <f ca="1">_xll.DBRW($B$1,$A63,$B63,$B$3,$B$5,I$8,$B$4,$B$2)</f>
        <v>12</v>
      </c>
      <c r="J63" s="13">
        <f ca="1">_xll.DBRW($B$1,$A63,$B63,$B$3,$B$5,J$8,$B$4,$B$2)</f>
        <v>1</v>
      </c>
      <c r="K63" s="13">
        <f ca="1">_xll.DBRW($B$1,$A63,$B63,$B$3,$B$5,K$8,$B$4,$B$2)</f>
        <v>64</v>
      </c>
      <c r="L63" s="13">
        <f ca="1">_xll.DBRW($B$1,$A63,$B63,$B$3,$B$5,L$8,$B$4,$B$2)</f>
        <v>1</v>
      </c>
      <c r="M63" s="13">
        <f ca="1">_xll.DBRW($B$1,$A63,$B63,$B$3,$B$5,M$8,$B$4,$B$2)</f>
        <v>2</v>
      </c>
      <c r="N63" s="13">
        <f ca="1">_xll.DBRW($B$1,$A63,$B63,$B$3,$B$5,N$8,$B$4,$B$2)</f>
        <v>1</v>
      </c>
    </row>
    <row r="64" spans="1:14" x14ac:dyDescent="0.25">
      <c r="A64" s="12">
        <f t="shared" si="0"/>
        <v>2023</v>
      </c>
      <c r="B64" s="12" t="s">
        <v>30</v>
      </c>
      <c r="C64" s="13">
        <f ca="1">_xll.DBRW($B$1,$A64,$B64,$B$3,$B$5,C$8,$B$4,$B$2)</f>
        <v>251</v>
      </c>
      <c r="D64" s="13">
        <f ca="1">_xll.DBRW($B$1,$A64,$B64,$B$3,$B$5,D$8,$B$4,$B$2)</f>
        <v>31</v>
      </c>
      <c r="E64" s="13">
        <f ca="1">_xll.DBRW($B$1,$A64,$B64,$B$3,$B$5,E$8,$B$4,$B$2)</f>
        <v>126</v>
      </c>
      <c r="F64" s="13">
        <f ca="1">_xll.DBRW($B$1,$A64,$B64,$B$3,$B$5,F$8,$B$4,$B$2)</f>
        <v>2</v>
      </c>
      <c r="G64" s="13">
        <f ca="1">_xll.DBRW($B$1,$A64,$B64,$B$3,$B$5,G$8,$B$4,$B$2)</f>
        <v>4</v>
      </c>
      <c r="H64" s="13">
        <f ca="1">_xll.DBRW($B$1,$A64,$B64,$B$3,$B$5,H$8,$B$4,$B$2)</f>
        <v>7</v>
      </c>
      <c r="I64" s="13">
        <f ca="1">_xll.DBRW($B$1,$A64,$B64,$B$3,$B$5,I$8,$B$4,$B$2)</f>
        <v>12</v>
      </c>
      <c r="J64" s="13">
        <f ca="1">_xll.DBRW($B$1,$A64,$B64,$B$3,$B$5,J$8,$B$4,$B$2)</f>
        <v>1</v>
      </c>
      <c r="K64" s="13">
        <f ca="1">_xll.DBRW($B$1,$A64,$B64,$B$3,$B$5,K$8,$B$4,$B$2)</f>
        <v>64</v>
      </c>
      <c r="L64" s="13">
        <f ca="1">_xll.DBRW($B$1,$A64,$B64,$B$3,$B$5,L$8,$B$4,$B$2)</f>
        <v>1</v>
      </c>
      <c r="M64" s="13">
        <f ca="1">_xll.DBRW($B$1,$A64,$B64,$B$3,$B$5,M$8,$B$4,$B$2)</f>
        <v>2</v>
      </c>
      <c r="N64" s="13">
        <f ca="1">_xll.DBRW($B$1,$A64,$B64,$B$3,$B$5,N$8,$B$4,$B$2)</f>
        <v>1</v>
      </c>
    </row>
    <row r="65" spans="1:14" x14ac:dyDescent="0.25">
      <c r="A65" s="12">
        <f t="shared" si="0"/>
        <v>2023</v>
      </c>
      <c r="B65" s="12" t="s">
        <v>31</v>
      </c>
      <c r="C65" s="13">
        <f ca="1">_xll.DBRW($B$1,$A65,$B65,$B$3,$B$5,C$8,$B$4,$B$2)</f>
        <v>251</v>
      </c>
      <c r="D65" s="13">
        <f ca="1">_xll.DBRW($B$1,$A65,$B65,$B$3,$B$5,D$8,$B$4,$B$2)</f>
        <v>31</v>
      </c>
      <c r="E65" s="13">
        <f ca="1">_xll.DBRW($B$1,$A65,$B65,$B$3,$B$5,E$8,$B$4,$B$2)</f>
        <v>126</v>
      </c>
      <c r="F65" s="13">
        <f ca="1">_xll.DBRW($B$1,$A65,$B65,$B$3,$B$5,F$8,$B$4,$B$2)</f>
        <v>2</v>
      </c>
      <c r="G65" s="13">
        <f ca="1">_xll.DBRW($B$1,$A65,$B65,$B$3,$B$5,G$8,$B$4,$B$2)</f>
        <v>4</v>
      </c>
      <c r="H65" s="13">
        <f ca="1">_xll.DBRW($B$1,$A65,$B65,$B$3,$B$5,H$8,$B$4,$B$2)</f>
        <v>7</v>
      </c>
      <c r="I65" s="13">
        <f ca="1">_xll.DBRW($B$1,$A65,$B65,$B$3,$B$5,I$8,$B$4,$B$2)</f>
        <v>12</v>
      </c>
      <c r="J65" s="13">
        <f ca="1">_xll.DBRW($B$1,$A65,$B65,$B$3,$B$5,J$8,$B$4,$B$2)</f>
        <v>1</v>
      </c>
      <c r="K65" s="13">
        <f ca="1">_xll.DBRW($B$1,$A65,$B65,$B$3,$B$5,K$8,$B$4,$B$2)</f>
        <v>64</v>
      </c>
      <c r="L65" s="13">
        <f ca="1">_xll.DBRW($B$1,$A65,$B65,$B$3,$B$5,L$8,$B$4,$B$2)</f>
        <v>1</v>
      </c>
      <c r="M65" s="13">
        <f ca="1">_xll.DBRW($B$1,$A65,$B65,$B$3,$B$5,M$8,$B$4,$B$2)</f>
        <v>2</v>
      </c>
      <c r="N65" s="13">
        <f ca="1">_xll.DBRW($B$1,$A65,$B65,$B$3,$B$5,N$8,$B$4,$B$2)</f>
        <v>1</v>
      </c>
    </row>
    <row r="66" spans="1:14" x14ac:dyDescent="0.25">
      <c r="A66" s="12">
        <f t="shared" si="0"/>
        <v>2023</v>
      </c>
      <c r="B66" s="12" t="s">
        <v>32</v>
      </c>
      <c r="C66" s="13">
        <f ca="1">_xll.DBRW($B$1,$A66,$B66,$B$3,$B$5,C$8,$B$4,$B$2)</f>
        <v>251</v>
      </c>
      <c r="D66" s="13">
        <f ca="1">_xll.DBRW($B$1,$A66,$B66,$B$3,$B$5,D$8,$B$4,$B$2)</f>
        <v>31</v>
      </c>
      <c r="E66" s="13">
        <f ca="1">_xll.DBRW($B$1,$A66,$B66,$B$3,$B$5,E$8,$B$4,$B$2)</f>
        <v>126</v>
      </c>
      <c r="F66" s="13">
        <f ca="1">_xll.DBRW($B$1,$A66,$B66,$B$3,$B$5,F$8,$B$4,$B$2)</f>
        <v>2</v>
      </c>
      <c r="G66" s="13">
        <f ca="1">_xll.DBRW($B$1,$A66,$B66,$B$3,$B$5,G$8,$B$4,$B$2)</f>
        <v>4</v>
      </c>
      <c r="H66" s="13">
        <f ca="1">_xll.DBRW($B$1,$A66,$B66,$B$3,$B$5,H$8,$B$4,$B$2)</f>
        <v>7</v>
      </c>
      <c r="I66" s="13">
        <f ca="1">_xll.DBRW($B$1,$A66,$B66,$B$3,$B$5,I$8,$B$4,$B$2)</f>
        <v>12</v>
      </c>
      <c r="J66" s="13">
        <f ca="1">_xll.DBRW($B$1,$A66,$B66,$B$3,$B$5,J$8,$B$4,$B$2)</f>
        <v>1</v>
      </c>
      <c r="K66" s="13">
        <f ca="1">_xll.DBRW($B$1,$A66,$B66,$B$3,$B$5,K$8,$B$4,$B$2)</f>
        <v>64</v>
      </c>
      <c r="L66" s="13">
        <f ca="1">_xll.DBRW($B$1,$A66,$B66,$B$3,$B$5,L$8,$B$4,$B$2)</f>
        <v>1</v>
      </c>
      <c r="M66" s="13">
        <f ca="1">_xll.DBRW($B$1,$A66,$B66,$B$3,$B$5,M$8,$B$4,$B$2)</f>
        <v>2</v>
      </c>
      <c r="N66" s="13">
        <f ca="1">_xll.DBRW($B$1,$A66,$B66,$B$3,$B$5,N$8,$B$4,$B$2)</f>
        <v>1</v>
      </c>
    </row>
    <row r="67" spans="1:14" x14ac:dyDescent="0.25">
      <c r="A67" s="12">
        <f t="shared" si="0"/>
        <v>2023</v>
      </c>
      <c r="B67" s="12" t="s">
        <v>33</v>
      </c>
      <c r="C67" s="13">
        <f ca="1">_xll.DBRW($B$1,$A67,$B67,$B$3,$B$5,C$8,$B$4,$B$2)</f>
        <v>251</v>
      </c>
      <c r="D67" s="13">
        <f ca="1">_xll.DBRW($B$1,$A67,$B67,$B$3,$B$5,D$8,$B$4,$B$2)</f>
        <v>31</v>
      </c>
      <c r="E67" s="13">
        <f ca="1">_xll.DBRW($B$1,$A67,$B67,$B$3,$B$5,E$8,$B$4,$B$2)</f>
        <v>126</v>
      </c>
      <c r="F67" s="13">
        <f ca="1">_xll.DBRW($B$1,$A67,$B67,$B$3,$B$5,F$8,$B$4,$B$2)</f>
        <v>2</v>
      </c>
      <c r="G67" s="13">
        <f ca="1">_xll.DBRW($B$1,$A67,$B67,$B$3,$B$5,G$8,$B$4,$B$2)</f>
        <v>4</v>
      </c>
      <c r="H67" s="13">
        <f ca="1">_xll.DBRW($B$1,$A67,$B67,$B$3,$B$5,H$8,$B$4,$B$2)</f>
        <v>7</v>
      </c>
      <c r="I67" s="13">
        <f ca="1">_xll.DBRW($B$1,$A67,$B67,$B$3,$B$5,I$8,$B$4,$B$2)</f>
        <v>12</v>
      </c>
      <c r="J67" s="13">
        <f ca="1">_xll.DBRW($B$1,$A67,$B67,$B$3,$B$5,J$8,$B$4,$B$2)</f>
        <v>1</v>
      </c>
      <c r="K67" s="13">
        <f ca="1">_xll.DBRW($B$1,$A67,$B67,$B$3,$B$5,K$8,$B$4,$B$2)</f>
        <v>64</v>
      </c>
      <c r="L67" s="13">
        <f ca="1">_xll.DBRW($B$1,$A67,$B67,$B$3,$B$5,L$8,$B$4,$B$2)</f>
        <v>1</v>
      </c>
      <c r="M67" s="13">
        <f ca="1">_xll.DBRW($B$1,$A67,$B67,$B$3,$B$5,M$8,$B$4,$B$2)</f>
        <v>2</v>
      </c>
      <c r="N67" s="13">
        <f ca="1">_xll.DBRW($B$1,$A67,$B67,$B$3,$B$5,N$8,$B$4,$B$2)</f>
        <v>1</v>
      </c>
    </row>
    <row r="68" spans="1:14" x14ac:dyDescent="0.25">
      <c r="A68" s="12">
        <f t="shared" si="0"/>
        <v>2023</v>
      </c>
      <c r="B68" s="12" t="s">
        <v>34</v>
      </c>
      <c r="C68" s="13">
        <f ca="1">_xll.DBRW($B$1,$A68,$B68,$B$3,$B$5,C$8,$B$4,$B$2)</f>
        <v>251</v>
      </c>
      <c r="D68" s="13">
        <f ca="1">_xll.DBRW($B$1,$A68,$B68,$B$3,$B$5,D$8,$B$4,$B$2)</f>
        <v>31</v>
      </c>
      <c r="E68" s="13">
        <f ca="1">_xll.DBRW($B$1,$A68,$B68,$B$3,$B$5,E$8,$B$4,$B$2)</f>
        <v>126</v>
      </c>
      <c r="F68" s="13">
        <f ca="1">_xll.DBRW($B$1,$A68,$B68,$B$3,$B$5,F$8,$B$4,$B$2)</f>
        <v>2</v>
      </c>
      <c r="G68" s="13">
        <f ca="1">_xll.DBRW($B$1,$A68,$B68,$B$3,$B$5,G$8,$B$4,$B$2)</f>
        <v>4</v>
      </c>
      <c r="H68" s="13">
        <f ca="1">_xll.DBRW($B$1,$A68,$B68,$B$3,$B$5,H$8,$B$4,$B$2)</f>
        <v>7</v>
      </c>
      <c r="I68" s="13">
        <f ca="1">_xll.DBRW($B$1,$A68,$B68,$B$3,$B$5,I$8,$B$4,$B$2)</f>
        <v>12</v>
      </c>
      <c r="J68" s="13">
        <f ca="1">_xll.DBRW($B$1,$A68,$B68,$B$3,$B$5,J$8,$B$4,$B$2)</f>
        <v>1</v>
      </c>
      <c r="K68" s="13">
        <f ca="1">_xll.DBRW($B$1,$A68,$B68,$B$3,$B$5,K$8,$B$4,$B$2)</f>
        <v>64</v>
      </c>
      <c r="L68" s="13">
        <f ca="1">_xll.DBRW($B$1,$A68,$B68,$B$3,$B$5,L$8,$B$4,$B$2)</f>
        <v>1</v>
      </c>
      <c r="M68" s="13">
        <f ca="1">_xll.DBRW($B$1,$A68,$B68,$B$3,$B$5,M$8,$B$4,$B$2)</f>
        <v>2</v>
      </c>
      <c r="N68" s="13">
        <f ca="1">_xll.DBRW($B$1,$A68,$B68,$B$3,$B$5,N$8,$B$4,$B$2)</f>
        <v>1</v>
      </c>
    </row>
    <row r="69" spans="1:14" x14ac:dyDescent="0.25">
      <c r="A69" s="12">
        <f t="shared" si="0"/>
        <v>2024</v>
      </c>
      <c r="B69" s="12" t="s">
        <v>23</v>
      </c>
      <c r="C69" s="13">
        <f ca="1">_xll.DBRW($B$1,$A69,$B69,$B$3,$B$5,C$8,$B$4,$B$2)</f>
        <v>251</v>
      </c>
      <c r="D69" s="13">
        <f ca="1">_xll.DBRW($B$1,$A69,$B69,$B$3,$B$5,D$8,$B$4,$B$2)</f>
        <v>31</v>
      </c>
      <c r="E69" s="13">
        <f ca="1">_xll.DBRW($B$1,$A69,$B69,$B$3,$B$5,E$8,$B$4,$B$2)</f>
        <v>126</v>
      </c>
      <c r="F69" s="13">
        <f ca="1">_xll.DBRW($B$1,$A69,$B69,$B$3,$B$5,F$8,$B$4,$B$2)</f>
        <v>2</v>
      </c>
      <c r="G69" s="13">
        <f ca="1">_xll.DBRW($B$1,$A69,$B69,$B$3,$B$5,G$8,$B$4,$B$2)</f>
        <v>4</v>
      </c>
      <c r="H69" s="13">
        <f ca="1">_xll.DBRW($B$1,$A69,$B69,$B$3,$B$5,H$8,$B$4,$B$2)</f>
        <v>7</v>
      </c>
      <c r="I69" s="13">
        <f ca="1">_xll.DBRW($B$1,$A69,$B69,$B$3,$B$5,I$8,$B$4,$B$2)</f>
        <v>12</v>
      </c>
      <c r="J69" s="13">
        <f ca="1">_xll.DBRW($B$1,$A69,$B69,$B$3,$B$5,J$8,$B$4,$B$2)</f>
        <v>1</v>
      </c>
      <c r="K69" s="13">
        <f ca="1">_xll.DBRW($B$1,$A69,$B69,$B$3,$B$5,K$8,$B$4,$B$2)</f>
        <v>64</v>
      </c>
      <c r="L69" s="13">
        <f ca="1">_xll.DBRW($B$1,$A69,$B69,$B$3,$B$5,L$8,$B$4,$B$2)</f>
        <v>1</v>
      </c>
      <c r="M69" s="13">
        <f ca="1">_xll.DBRW($B$1,$A69,$B69,$B$3,$B$5,M$8,$B$4,$B$2)</f>
        <v>2</v>
      </c>
      <c r="N69" s="13">
        <f ca="1">_xll.DBRW($B$1,$A69,$B69,$B$3,$B$5,N$8,$B$4,$B$2)</f>
        <v>1</v>
      </c>
    </row>
    <row r="70" spans="1:14" x14ac:dyDescent="0.25">
      <c r="A70" s="12">
        <f t="shared" si="0"/>
        <v>2024</v>
      </c>
      <c r="B70" s="12" t="s">
        <v>24</v>
      </c>
      <c r="C70" s="13">
        <f ca="1">_xll.DBRW($B$1,$A70,$B70,$B$3,$B$5,C$8,$B$4,$B$2)</f>
        <v>251</v>
      </c>
      <c r="D70" s="13">
        <f ca="1">_xll.DBRW($B$1,$A70,$B70,$B$3,$B$5,D$8,$B$4,$B$2)</f>
        <v>31</v>
      </c>
      <c r="E70" s="13">
        <f ca="1">_xll.DBRW($B$1,$A70,$B70,$B$3,$B$5,E$8,$B$4,$B$2)</f>
        <v>126</v>
      </c>
      <c r="F70" s="13">
        <f ca="1">_xll.DBRW($B$1,$A70,$B70,$B$3,$B$5,F$8,$B$4,$B$2)</f>
        <v>2</v>
      </c>
      <c r="G70" s="13">
        <f ca="1">_xll.DBRW($B$1,$A70,$B70,$B$3,$B$5,G$8,$B$4,$B$2)</f>
        <v>4</v>
      </c>
      <c r="H70" s="13">
        <f ca="1">_xll.DBRW($B$1,$A70,$B70,$B$3,$B$5,H$8,$B$4,$B$2)</f>
        <v>7</v>
      </c>
      <c r="I70" s="13">
        <f ca="1">_xll.DBRW($B$1,$A70,$B70,$B$3,$B$5,I$8,$B$4,$B$2)</f>
        <v>12</v>
      </c>
      <c r="J70" s="13">
        <f ca="1">_xll.DBRW($B$1,$A70,$B70,$B$3,$B$5,J$8,$B$4,$B$2)</f>
        <v>1</v>
      </c>
      <c r="K70" s="13">
        <f ca="1">_xll.DBRW($B$1,$A70,$B70,$B$3,$B$5,K$8,$B$4,$B$2)</f>
        <v>64</v>
      </c>
      <c r="L70" s="13">
        <f ca="1">_xll.DBRW($B$1,$A70,$B70,$B$3,$B$5,L$8,$B$4,$B$2)</f>
        <v>1</v>
      </c>
      <c r="M70" s="13">
        <f ca="1">_xll.DBRW($B$1,$A70,$B70,$B$3,$B$5,M$8,$B$4,$B$2)</f>
        <v>2</v>
      </c>
      <c r="N70" s="13">
        <f ca="1">_xll.DBRW($B$1,$A70,$B70,$B$3,$B$5,N$8,$B$4,$B$2)</f>
        <v>1</v>
      </c>
    </row>
    <row r="71" spans="1:14" x14ac:dyDescent="0.25">
      <c r="A71" s="12">
        <f t="shared" si="0"/>
        <v>2024</v>
      </c>
      <c r="B71" s="12" t="s">
        <v>25</v>
      </c>
      <c r="C71" s="13">
        <f ca="1">_xll.DBRW($B$1,$A71,$B71,$B$3,$B$5,C$8,$B$4,$B$2)</f>
        <v>251</v>
      </c>
      <c r="D71" s="13">
        <f ca="1">_xll.DBRW($B$1,$A71,$B71,$B$3,$B$5,D$8,$B$4,$B$2)</f>
        <v>31</v>
      </c>
      <c r="E71" s="13">
        <f ca="1">_xll.DBRW($B$1,$A71,$B71,$B$3,$B$5,E$8,$B$4,$B$2)</f>
        <v>126</v>
      </c>
      <c r="F71" s="13">
        <f ca="1">_xll.DBRW($B$1,$A71,$B71,$B$3,$B$5,F$8,$B$4,$B$2)</f>
        <v>2</v>
      </c>
      <c r="G71" s="13">
        <f ca="1">_xll.DBRW($B$1,$A71,$B71,$B$3,$B$5,G$8,$B$4,$B$2)</f>
        <v>4</v>
      </c>
      <c r="H71" s="13">
        <f ca="1">_xll.DBRW($B$1,$A71,$B71,$B$3,$B$5,H$8,$B$4,$B$2)</f>
        <v>7</v>
      </c>
      <c r="I71" s="13">
        <f ca="1">_xll.DBRW($B$1,$A71,$B71,$B$3,$B$5,I$8,$B$4,$B$2)</f>
        <v>12</v>
      </c>
      <c r="J71" s="13">
        <f ca="1">_xll.DBRW($B$1,$A71,$B71,$B$3,$B$5,J$8,$B$4,$B$2)</f>
        <v>1</v>
      </c>
      <c r="K71" s="13">
        <f ca="1">_xll.DBRW($B$1,$A71,$B71,$B$3,$B$5,K$8,$B$4,$B$2)</f>
        <v>64</v>
      </c>
      <c r="L71" s="13">
        <f ca="1">_xll.DBRW($B$1,$A71,$B71,$B$3,$B$5,L$8,$B$4,$B$2)</f>
        <v>1</v>
      </c>
      <c r="M71" s="13">
        <f ca="1">_xll.DBRW($B$1,$A71,$B71,$B$3,$B$5,M$8,$B$4,$B$2)</f>
        <v>2</v>
      </c>
      <c r="N71" s="13">
        <f ca="1">_xll.DBRW($B$1,$A71,$B71,$B$3,$B$5,N$8,$B$4,$B$2)</f>
        <v>1</v>
      </c>
    </row>
    <row r="72" spans="1:14" x14ac:dyDescent="0.25">
      <c r="A72" s="12">
        <f t="shared" si="0"/>
        <v>2024</v>
      </c>
      <c r="B72" s="12" t="s">
        <v>26</v>
      </c>
      <c r="C72" s="13">
        <f ca="1">_xll.DBRW($B$1,$A72,$B72,$B$3,$B$5,C$8,$B$4,$B$2)</f>
        <v>251</v>
      </c>
      <c r="D72" s="13">
        <f ca="1">_xll.DBRW($B$1,$A72,$B72,$B$3,$B$5,D$8,$B$4,$B$2)</f>
        <v>31</v>
      </c>
      <c r="E72" s="13">
        <f ca="1">_xll.DBRW($B$1,$A72,$B72,$B$3,$B$5,E$8,$B$4,$B$2)</f>
        <v>126</v>
      </c>
      <c r="F72" s="13">
        <f ca="1">_xll.DBRW($B$1,$A72,$B72,$B$3,$B$5,F$8,$B$4,$B$2)</f>
        <v>2</v>
      </c>
      <c r="G72" s="13">
        <f ca="1">_xll.DBRW($B$1,$A72,$B72,$B$3,$B$5,G$8,$B$4,$B$2)</f>
        <v>4</v>
      </c>
      <c r="H72" s="13">
        <f ca="1">_xll.DBRW($B$1,$A72,$B72,$B$3,$B$5,H$8,$B$4,$B$2)</f>
        <v>7</v>
      </c>
      <c r="I72" s="13">
        <f ca="1">_xll.DBRW($B$1,$A72,$B72,$B$3,$B$5,I$8,$B$4,$B$2)</f>
        <v>12</v>
      </c>
      <c r="J72" s="13">
        <f ca="1">_xll.DBRW($B$1,$A72,$B72,$B$3,$B$5,J$8,$B$4,$B$2)</f>
        <v>1</v>
      </c>
      <c r="K72" s="13">
        <f ca="1">_xll.DBRW($B$1,$A72,$B72,$B$3,$B$5,K$8,$B$4,$B$2)</f>
        <v>64</v>
      </c>
      <c r="L72" s="13">
        <f ca="1">_xll.DBRW($B$1,$A72,$B72,$B$3,$B$5,L$8,$B$4,$B$2)</f>
        <v>1</v>
      </c>
      <c r="M72" s="13">
        <f ca="1">_xll.DBRW($B$1,$A72,$B72,$B$3,$B$5,M$8,$B$4,$B$2)</f>
        <v>2</v>
      </c>
      <c r="N72" s="13">
        <f ca="1">_xll.DBRW($B$1,$A72,$B72,$B$3,$B$5,N$8,$B$4,$B$2)</f>
        <v>1</v>
      </c>
    </row>
    <row r="73" spans="1:14" x14ac:dyDescent="0.25">
      <c r="A73" s="12">
        <f t="shared" si="0"/>
        <v>2024</v>
      </c>
      <c r="B73" s="12" t="s">
        <v>27</v>
      </c>
      <c r="C73" s="13">
        <f ca="1">_xll.DBRW($B$1,$A73,$B73,$B$3,$B$5,C$8,$B$4,$B$2)</f>
        <v>251</v>
      </c>
      <c r="D73" s="13">
        <f ca="1">_xll.DBRW($B$1,$A73,$B73,$B$3,$B$5,D$8,$B$4,$B$2)</f>
        <v>31</v>
      </c>
      <c r="E73" s="13">
        <f ca="1">_xll.DBRW($B$1,$A73,$B73,$B$3,$B$5,E$8,$B$4,$B$2)</f>
        <v>126</v>
      </c>
      <c r="F73" s="13">
        <f ca="1">_xll.DBRW($B$1,$A73,$B73,$B$3,$B$5,F$8,$B$4,$B$2)</f>
        <v>2</v>
      </c>
      <c r="G73" s="13">
        <f ca="1">_xll.DBRW($B$1,$A73,$B73,$B$3,$B$5,G$8,$B$4,$B$2)</f>
        <v>4</v>
      </c>
      <c r="H73" s="13">
        <f ca="1">_xll.DBRW($B$1,$A73,$B73,$B$3,$B$5,H$8,$B$4,$B$2)</f>
        <v>7</v>
      </c>
      <c r="I73" s="13">
        <f ca="1">_xll.DBRW($B$1,$A73,$B73,$B$3,$B$5,I$8,$B$4,$B$2)</f>
        <v>12</v>
      </c>
      <c r="J73" s="13">
        <f ca="1">_xll.DBRW($B$1,$A73,$B73,$B$3,$B$5,J$8,$B$4,$B$2)</f>
        <v>1</v>
      </c>
      <c r="K73" s="13">
        <f ca="1">_xll.DBRW($B$1,$A73,$B73,$B$3,$B$5,K$8,$B$4,$B$2)</f>
        <v>64</v>
      </c>
      <c r="L73" s="13">
        <f ca="1">_xll.DBRW($B$1,$A73,$B73,$B$3,$B$5,L$8,$B$4,$B$2)</f>
        <v>1</v>
      </c>
      <c r="M73" s="13">
        <f ca="1">_xll.DBRW($B$1,$A73,$B73,$B$3,$B$5,M$8,$B$4,$B$2)</f>
        <v>2</v>
      </c>
      <c r="N73" s="13">
        <f ca="1">_xll.DBRW($B$1,$A73,$B73,$B$3,$B$5,N$8,$B$4,$B$2)</f>
        <v>1</v>
      </c>
    </row>
    <row r="74" spans="1:14" x14ac:dyDescent="0.25">
      <c r="A74" s="12">
        <f t="shared" si="0"/>
        <v>2024</v>
      </c>
      <c r="B74" s="12" t="s">
        <v>28</v>
      </c>
      <c r="C74" s="13">
        <f ca="1">_xll.DBRW($B$1,$A74,$B74,$B$3,$B$5,C$8,$B$4,$B$2)</f>
        <v>251</v>
      </c>
      <c r="D74" s="13">
        <f ca="1">_xll.DBRW($B$1,$A74,$B74,$B$3,$B$5,D$8,$B$4,$B$2)</f>
        <v>31</v>
      </c>
      <c r="E74" s="13">
        <f ca="1">_xll.DBRW($B$1,$A74,$B74,$B$3,$B$5,E$8,$B$4,$B$2)</f>
        <v>126</v>
      </c>
      <c r="F74" s="13">
        <f ca="1">_xll.DBRW($B$1,$A74,$B74,$B$3,$B$5,F$8,$B$4,$B$2)</f>
        <v>2</v>
      </c>
      <c r="G74" s="13">
        <f ca="1">_xll.DBRW($B$1,$A74,$B74,$B$3,$B$5,G$8,$B$4,$B$2)</f>
        <v>4</v>
      </c>
      <c r="H74" s="13">
        <f ca="1">_xll.DBRW($B$1,$A74,$B74,$B$3,$B$5,H$8,$B$4,$B$2)</f>
        <v>7</v>
      </c>
      <c r="I74" s="13">
        <f ca="1">_xll.DBRW($B$1,$A74,$B74,$B$3,$B$5,I$8,$B$4,$B$2)</f>
        <v>12</v>
      </c>
      <c r="J74" s="13">
        <f ca="1">_xll.DBRW($B$1,$A74,$B74,$B$3,$B$5,J$8,$B$4,$B$2)</f>
        <v>1</v>
      </c>
      <c r="K74" s="13">
        <f ca="1">_xll.DBRW($B$1,$A74,$B74,$B$3,$B$5,K$8,$B$4,$B$2)</f>
        <v>64</v>
      </c>
      <c r="L74" s="13">
        <f ca="1">_xll.DBRW($B$1,$A74,$B74,$B$3,$B$5,L$8,$B$4,$B$2)</f>
        <v>1</v>
      </c>
      <c r="M74" s="13">
        <f ca="1">_xll.DBRW($B$1,$A74,$B74,$B$3,$B$5,M$8,$B$4,$B$2)</f>
        <v>2</v>
      </c>
      <c r="N74" s="13">
        <f ca="1">_xll.DBRW($B$1,$A74,$B74,$B$3,$B$5,N$8,$B$4,$B$2)</f>
        <v>1</v>
      </c>
    </row>
    <row r="75" spans="1:14" x14ac:dyDescent="0.25">
      <c r="A75" s="12">
        <f t="shared" ref="A75:A110" si="1">IF(B74="Dec",A74+1,A74)</f>
        <v>2024</v>
      </c>
      <c r="B75" s="12" t="s">
        <v>29</v>
      </c>
      <c r="C75" s="13">
        <f ca="1">_xll.DBRW($B$1,$A75,$B75,$B$3,$B$5,C$8,$B$4,$B$2)</f>
        <v>251</v>
      </c>
      <c r="D75" s="13">
        <f ca="1">_xll.DBRW($B$1,$A75,$B75,$B$3,$B$5,D$8,$B$4,$B$2)</f>
        <v>31</v>
      </c>
      <c r="E75" s="13">
        <f ca="1">_xll.DBRW($B$1,$A75,$B75,$B$3,$B$5,E$8,$B$4,$B$2)</f>
        <v>126</v>
      </c>
      <c r="F75" s="13">
        <f ca="1">_xll.DBRW($B$1,$A75,$B75,$B$3,$B$5,F$8,$B$4,$B$2)</f>
        <v>2</v>
      </c>
      <c r="G75" s="13">
        <f ca="1">_xll.DBRW($B$1,$A75,$B75,$B$3,$B$5,G$8,$B$4,$B$2)</f>
        <v>4</v>
      </c>
      <c r="H75" s="13">
        <f ca="1">_xll.DBRW($B$1,$A75,$B75,$B$3,$B$5,H$8,$B$4,$B$2)</f>
        <v>7</v>
      </c>
      <c r="I75" s="13">
        <f ca="1">_xll.DBRW($B$1,$A75,$B75,$B$3,$B$5,I$8,$B$4,$B$2)</f>
        <v>12</v>
      </c>
      <c r="J75" s="13">
        <f ca="1">_xll.DBRW($B$1,$A75,$B75,$B$3,$B$5,J$8,$B$4,$B$2)</f>
        <v>1</v>
      </c>
      <c r="K75" s="13">
        <f ca="1">_xll.DBRW($B$1,$A75,$B75,$B$3,$B$5,K$8,$B$4,$B$2)</f>
        <v>64</v>
      </c>
      <c r="L75" s="13">
        <f ca="1">_xll.DBRW($B$1,$A75,$B75,$B$3,$B$5,L$8,$B$4,$B$2)</f>
        <v>1</v>
      </c>
      <c r="M75" s="13">
        <f ca="1">_xll.DBRW($B$1,$A75,$B75,$B$3,$B$5,M$8,$B$4,$B$2)</f>
        <v>2</v>
      </c>
      <c r="N75" s="13">
        <f ca="1">_xll.DBRW($B$1,$A75,$B75,$B$3,$B$5,N$8,$B$4,$B$2)</f>
        <v>1</v>
      </c>
    </row>
    <row r="76" spans="1:14" x14ac:dyDescent="0.25">
      <c r="A76" s="12">
        <f t="shared" si="1"/>
        <v>2024</v>
      </c>
      <c r="B76" s="12" t="s">
        <v>30</v>
      </c>
      <c r="C76" s="13">
        <f ca="1">_xll.DBRW($B$1,$A76,$B76,$B$3,$B$5,C$8,$B$4,$B$2)</f>
        <v>251</v>
      </c>
      <c r="D76" s="13">
        <f ca="1">_xll.DBRW($B$1,$A76,$B76,$B$3,$B$5,D$8,$B$4,$B$2)</f>
        <v>31</v>
      </c>
      <c r="E76" s="13">
        <f ca="1">_xll.DBRW($B$1,$A76,$B76,$B$3,$B$5,E$8,$B$4,$B$2)</f>
        <v>126</v>
      </c>
      <c r="F76" s="13">
        <f ca="1">_xll.DBRW($B$1,$A76,$B76,$B$3,$B$5,F$8,$B$4,$B$2)</f>
        <v>2</v>
      </c>
      <c r="G76" s="13">
        <f ca="1">_xll.DBRW($B$1,$A76,$B76,$B$3,$B$5,G$8,$B$4,$B$2)</f>
        <v>4</v>
      </c>
      <c r="H76" s="13">
        <f ca="1">_xll.DBRW($B$1,$A76,$B76,$B$3,$B$5,H$8,$B$4,$B$2)</f>
        <v>7</v>
      </c>
      <c r="I76" s="13">
        <f ca="1">_xll.DBRW($B$1,$A76,$B76,$B$3,$B$5,I$8,$B$4,$B$2)</f>
        <v>12</v>
      </c>
      <c r="J76" s="13">
        <f ca="1">_xll.DBRW($B$1,$A76,$B76,$B$3,$B$5,J$8,$B$4,$B$2)</f>
        <v>1</v>
      </c>
      <c r="K76" s="13">
        <f ca="1">_xll.DBRW($B$1,$A76,$B76,$B$3,$B$5,K$8,$B$4,$B$2)</f>
        <v>64</v>
      </c>
      <c r="L76" s="13">
        <f ca="1">_xll.DBRW($B$1,$A76,$B76,$B$3,$B$5,L$8,$B$4,$B$2)</f>
        <v>1</v>
      </c>
      <c r="M76" s="13">
        <f ca="1">_xll.DBRW($B$1,$A76,$B76,$B$3,$B$5,M$8,$B$4,$B$2)</f>
        <v>2</v>
      </c>
      <c r="N76" s="13">
        <f ca="1">_xll.DBRW($B$1,$A76,$B76,$B$3,$B$5,N$8,$B$4,$B$2)</f>
        <v>1</v>
      </c>
    </row>
    <row r="77" spans="1:14" x14ac:dyDescent="0.25">
      <c r="A77" s="12">
        <f t="shared" si="1"/>
        <v>2024</v>
      </c>
      <c r="B77" s="12" t="s">
        <v>31</v>
      </c>
      <c r="C77" s="13">
        <f ca="1">_xll.DBRW($B$1,$A77,$B77,$B$3,$B$5,C$8,$B$4,$B$2)</f>
        <v>251</v>
      </c>
      <c r="D77" s="13">
        <f ca="1">_xll.DBRW($B$1,$A77,$B77,$B$3,$B$5,D$8,$B$4,$B$2)</f>
        <v>31</v>
      </c>
      <c r="E77" s="13">
        <f ca="1">_xll.DBRW($B$1,$A77,$B77,$B$3,$B$5,E$8,$B$4,$B$2)</f>
        <v>126</v>
      </c>
      <c r="F77" s="13">
        <f ca="1">_xll.DBRW($B$1,$A77,$B77,$B$3,$B$5,F$8,$B$4,$B$2)</f>
        <v>2</v>
      </c>
      <c r="G77" s="13">
        <f ca="1">_xll.DBRW($B$1,$A77,$B77,$B$3,$B$5,G$8,$B$4,$B$2)</f>
        <v>4</v>
      </c>
      <c r="H77" s="13">
        <f ca="1">_xll.DBRW($B$1,$A77,$B77,$B$3,$B$5,H$8,$B$4,$B$2)</f>
        <v>7</v>
      </c>
      <c r="I77" s="13">
        <f ca="1">_xll.DBRW($B$1,$A77,$B77,$B$3,$B$5,I$8,$B$4,$B$2)</f>
        <v>12</v>
      </c>
      <c r="J77" s="13">
        <f ca="1">_xll.DBRW($B$1,$A77,$B77,$B$3,$B$5,J$8,$B$4,$B$2)</f>
        <v>1</v>
      </c>
      <c r="K77" s="13">
        <f ca="1">_xll.DBRW($B$1,$A77,$B77,$B$3,$B$5,K$8,$B$4,$B$2)</f>
        <v>64</v>
      </c>
      <c r="L77" s="13">
        <f ca="1">_xll.DBRW($B$1,$A77,$B77,$B$3,$B$5,L$8,$B$4,$B$2)</f>
        <v>1</v>
      </c>
      <c r="M77" s="13">
        <f ca="1">_xll.DBRW($B$1,$A77,$B77,$B$3,$B$5,M$8,$B$4,$B$2)</f>
        <v>2</v>
      </c>
      <c r="N77" s="13">
        <f ca="1">_xll.DBRW($B$1,$A77,$B77,$B$3,$B$5,N$8,$B$4,$B$2)</f>
        <v>1</v>
      </c>
    </row>
    <row r="78" spans="1:14" x14ac:dyDescent="0.25">
      <c r="A78" s="12">
        <f t="shared" si="1"/>
        <v>2024</v>
      </c>
      <c r="B78" s="12" t="s">
        <v>32</v>
      </c>
      <c r="C78" s="13">
        <f ca="1">_xll.DBRW($B$1,$A78,$B78,$B$3,$B$5,C$8,$B$4,$B$2)</f>
        <v>251</v>
      </c>
      <c r="D78" s="13">
        <f ca="1">_xll.DBRW($B$1,$A78,$B78,$B$3,$B$5,D$8,$B$4,$B$2)</f>
        <v>31</v>
      </c>
      <c r="E78" s="13">
        <f ca="1">_xll.DBRW($B$1,$A78,$B78,$B$3,$B$5,E$8,$B$4,$B$2)</f>
        <v>126</v>
      </c>
      <c r="F78" s="13">
        <f ca="1">_xll.DBRW($B$1,$A78,$B78,$B$3,$B$5,F$8,$B$4,$B$2)</f>
        <v>2</v>
      </c>
      <c r="G78" s="13">
        <f ca="1">_xll.DBRW($B$1,$A78,$B78,$B$3,$B$5,G$8,$B$4,$B$2)</f>
        <v>4</v>
      </c>
      <c r="H78" s="13">
        <f ca="1">_xll.DBRW($B$1,$A78,$B78,$B$3,$B$5,H$8,$B$4,$B$2)</f>
        <v>7</v>
      </c>
      <c r="I78" s="13">
        <f ca="1">_xll.DBRW($B$1,$A78,$B78,$B$3,$B$5,I$8,$B$4,$B$2)</f>
        <v>12</v>
      </c>
      <c r="J78" s="13">
        <f ca="1">_xll.DBRW($B$1,$A78,$B78,$B$3,$B$5,J$8,$B$4,$B$2)</f>
        <v>1</v>
      </c>
      <c r="K78" s="13">
        <f ca="1">_xll.DBRW($B$1,$A78,$B78,$B$3,$B$5,K$8,$B$4,$B$2)</f>
        <v>64</v>
      </c>
      <c r="L78" s="13">
        <f ca="1">_xll.DBRW($B$1,$A78,$B78,$B$3,$B$5,L$8,$B$4,$B$2)</f>
        <v>1</v>
      </c>
      <c r="M78" s="13">
        <f ca="1">_xll.DBRW($B$1,$A78,$B78,$B$3,$B$5,M$8,$B$4,$B$2)</f>
        <v>2</v>
      </c>
      <c r="N78" s="13">
        <f ca="1">_xll.DBRW($B$1,$A78,$B78,$B$3,$B$5,N$8,$B$4,$B$2)</f>
        <v>1</v>
      </c>
    </row>
    <row r="79" spans="1:14" x14ac:dyDescent="0.25">
      <c r="A79" s="12">
        <f t="shared" si="1"/>
        <v>2024</v>
      </c>
      <c r="B79" s="12" t="s">
        <v>33</v>
      </c>
      <c r="C79" s="13">
        <f ca="1">_xll.DBRW($B$1,$A79,$B79,$B$3,$B$5,C$8,$B$4,$B$2)</f>
        <v>251</v>
      </c>
      <c r="D79" s="13">
        <f ca="1">_xll.DBRW($B$1,$A79,$B79,$B$3,$B$5,D$8,$B$4,$B$2)</f>
        <v>31</v>
      </c>
      <c r="E79" s="13">
        <f ca="1">_xll.DBRW($B$1,$A79,$B79,$B$3,$B$5,E$8,$B$4,$B$2)</f>
        <v>126</v>
      </c>
      <c r="F79" s="13">
        <f ca="1">_xll.DBRW($B$1,$A79,$B79,$B$3,$B$5,F$8,$B$4,$B$2)</f>
        <v>2</v>
      </c>
      <c r="G79" s="13">
        <f ca="1">_xll.DBRW($B$1,$A79,$B79,$B$3,$B$5,G$8,$B$4,$B$2)</f>
        <v>4</v>
      </c>
      <c r="H79" s="13">
        <f ca="1">_xll.DBRW($B$1,$A79,$B79,$B$3,$B$5,H$8,$B$4,$B$2)</f>
        <v>7</v>
      </c>
      <c r="I79" s="13">
        <f ca="1">_xll.DBRW($B$1,$A79,$B79,$B$3,$B$5,I$8,$B$4,$B$2)</f>
        <v>12</v>
      </c>
      <c r="J79" s="13">
        <f ca="1">_xll.DBRW($B$1,$A79,$B79,$B$3,$B$5,J$8,$B$4,$B$2)</f>
        <v>1</v>
      </c>
      <c r="K79" s="13">
        <f ca="1">_xll.DBRW($B$1,$A79,$B79,$B$3,$B$5,K$8,$B$4,$B$2)</f>
        <v>64</v>
      </c>
      <c r="L79" s="13">
        <f ca="1">_xll.DBRW($B$1,$A79,$B79,$B$3,$B$5,L$8,$B$4,$B$2)</f>
        <v>1</v>
      </c>
      <c r="M79" s="13">
        <f ca="1">_xll.DBRW($B$1,$A79,$B79,$B$3,$B$5,M$8,$B$4,$B$2)</f>
        <v>2</v>
      </c>
      <c r="N79" s="13">
        <f ca="1">_xll.DBRW($B$1,$A79,$B79,$B$3,$B$5,N$8,$B$4,$B$2)</f>
        <v>1</v>
      </c>
    </row>
    <row r="80" spans="1:14" x14ac:dyDescent="0.25">
      <c r="A80" s="12">
        <f t="shared" si="1"/>
        <v>2024</v>
      </c>
      <c r="B80" s="12" t="s">
        <v>34</v>
      </c>
      <c r="C80" s="13">
        <f ca="1">_xll.DBRW($B$1,$A80,$B80,$B$3,$B$5,C$8,$B$4,$B$2)</f>
        <v>251</v>
      </c>
      <c r="D80" s="13">
        <f ca="1">_xll.DBRW($B$1,$A80,$B80,$B$3,$B$5,D$8,$B$4,$B$2)</f>
        <v>31</v>
      </c>
      <c r="E80" s="13">
        <f ca="1">_xll.DBRW($B$1,$A80,$B80,$B$3,$B$5,E$8,$B$4,$B$2)</f>
        <v>126</v>
      </c>
      <c r="F80" s="13">
        <f ca="1">_xll.DBRW($B$1,$A80,$B80,$B$3,$B$5,F$8,$B$4,$B$2)</f>
        <v>2</v>
      </c>
      <c r="G80" s="13">
        <f ca="1">_xll.DBRW($B$1,$A80,$B80,$B$3,$B$5,G$8,$B$4,$B$2)</f>
        <v>4</v>
      </c>
      <c r="H80" s="13">
        <f ca="1">_xll.DBRW($B$1,$A80,$B80,$B$3,$B$5,H$8,$B$4,$B$2)</f>
        <v>7</v>
      </c>
      <c r="I80" s="13">
        <f ca="1">_xll.DBRW($B$1,$A80,$B80,$B$3,$B$5,I$8,$B$4,$B$2)</f>
        <v>12</v>
      </c>
      <c r="J80" s="13">
        <f ca="1">_xll.DBRW($B$1,$A80,$B80,$B$3,$B$5,J$8,$B$4,$B$2)</f>
        <v>1</v>
      </c>
      <c r="K80" s="13">
        <f ca="1">_xll.DBRW($B$1,$A80,$B80,$B$3,$B$5,K$8,$B$4,$B$2)</f>
        <v>64</v>
      </c>
      <c r="L80" s="13">
        <f ca="1">_xll.DBRW($B$1,$A80,$B80,$B$3,$B$5,L$8,$B$4,$B$2)</f>
        <v>1</v>
      </c>
      <c r="M80" s="13">
        <f ca="1">_xll.DBRW($B$1,$A80,$B80,$B$3,$B$5,M$8,$B$4,$B$2)</f>
        <v>2</v>
      </c>
      <c r="N80" s="13">
        <f ca="1">_xll.DBRW($B$1,$A80,$B80,$B$3,$B$5,N$8,$B$4,$B$2)</f>
        <v>1</v>
      </c>
    </row>
    <row r="81" spans="1:14" x14ac:dyDescent="0.25">
      <c r="A81" s="12">
        <f t="shared" si="1"/>
        <v>2025</v>
      </c>
      <c r="B81" s="12" t="s">
        <v>23</v>
      </c>
      <c r="C81" s="13">
        <f ca="1">_xll.DBRW($B$1,$A81,$B81,$B$3,$B$5,C$8,$B$4,$B$2)</f>
        <v>251</v>
      </c>
      <c r="D81" s="13">
        <f ca="1">_xll.DBRW($B$1,$A81,$B81,$B$3,$B$5,D$8,$B$4,$B$2)</f>
        <v>31</v>
      </c>
      <c r="E81" s="13">
        <f ca="1">_xll.DBRW($B$1,$A81,$B81,$B$3,$B$5,E$8,$B$4,$B$2)</f>
        <v>126</v>
      </c>
      <c r="F81" s="13">
        <f ca="1">_xll.DBRW($B$1,$A81,$B81,$B$3,$B$5,F$8,$B$4,$B$2)</f>
        <v>2</v>
      </c>
      <c r="G81" s="13">
        <f ca="1">_xll.DBRW($B$1,$A81,$B81,$B$3,$B$5,G$8,$B$4,$B$2)</f>
        <v>4</v>
      </c>
      <c r="H81" s="13">
        <f ca="1">_xll.DBRW($B$1,$A81,$B81,$B$3,$B$5,H$8,$B$4,$B$2)</f>
        <v>7</v>
      </c>
      <c r="I81" s="13">
        <f ca="1">_xll.DBRW($B$1,$A81,$B81,$B$3,$B$5,I$8,$B$4,$B$2)</f>
        <v>12</v>
      </c>
      <c r="J81" s="13">
        <f ca="1">_xll.DBRW($B$1,$A81,$B81,$B$3,$B$5,J$8,$B$4,$B$2)</f>
        <v>1</v>
      </c>
      <c r="K81" s="13">
        <f ca="1">_xll.DBRW($B$1,$A81,$B81,$B$3,$B$5,K$8,$B$4,$B$2)</f>
        <v>64</v>
      </c>
      <c r="L81" s="13">
        <f ca="1">_xll.DBRW($B$1,$A81,$B81,$B$3,$B$5,L$8,$B$4,$B$2)</f>
        <v>1</v>
      </c>
      <c r="M81" s="13">
        <f ca="1">_xll.DBRW($B$1,$A81,$B81,$B$3,$B$5,M$8,$B$4,$B$2)</f>
        <v>2</v>
      </c>
      <c r="N81" s="13">
        <f ca="1">_xll.DBRW($B$1,$A81,$B81,$B$3,$B$5,N$8,$B$4,$B$2)</f>
        <v>1</v>
      </c>
    </row>
    <row r="82" spans="1:14" x14ac:dyDescent="0.25">
      <c r="A82" s="12">
        <f t="shared" si="1"/>
        <v>2025</v>
      </c>
      <c r="B82" s="12" t="s">
        <v>24</v>
      </c>
      <c r="C82" s="13">
        <f ca="1">_xll.DBRW($B$1,$A82,$B82,$B$3,$B$5,C$8,$B$4,$B$2)</f>
        <v>251</v>
      </c>
      <c r="D82" s="13">
        <f ca="1">_xll.DBRW($B$1,$A82,$B82,$B$3,$B$5,D$8,$B$4,$B$2)</f>
        <v>31</v>
      </c>
      <c r="E82" s="13">
        <f ca="1">_xll.DBRW($B$1,$A82,$B82,$B$3,$B$5,E$8,$B$4,$B$2)</f>
        <v>126</v>
      </c>
      <c r="F82" s="13">
        <f ca="1">_xll.DBRW($B$1,$A82,$B82,$B$3,$B$5,F$8,$B$4,$B$2)</f>
        <v>2</v>
      </c>
      <c r="G82" s="13">
        <f ca="1">_xll.DBRW($B$1,$A82,$B82,$B$3,$B$5,G$8,$B$4,$B$2)</f>
        <v>4</v>
      </c>
      <c r="H82" s="13">
        <f ca="1">_xll.DBRW($B$1,$A82,$B82,$B$3,$B$5,H$8,$B$4,$B$2)</f>
        <v>7</v>
      </c>
      <c r="I82" s="13">
        <f ca="1">_xll.DBRW($B$1,$A82,$B82,$B$3,$B$5,I$8,$B$4,$B$2)</f>
        <v>12</v>
      </c>
      <c r="J82" s="13">
        <f ca="1">_xll.DBRW($B$1,$A82,$B82,$B$3,$B$5,J$8,$B$4,$B$2)</f>
        <v>1</v>
      </c>
      <c r="K82" s="13">
        <f ca="1">_xll.DBRW($B$1,$A82,$B82,$B$3,$B$5,K$8,$B$4,$B$2)</f>
        <v>64</v>
      </c>
      <c r="L82" s="13">
        <f ca="1">_xll.DBRW($B$1,$A82,$B82,$B$3,$B$5,L$8,$B$4,$B$2)</f>
        <v>1</v>
      </c>
      <c r="M82" s="13">
        <f ca="1">_xll.DBRW($B$1,$A82,$B82,$B$3,$B$5,M$8,$B$4,$B$2)</f>
        <v>2</v>
      </c>
      <c r="N82" s="13">
        <f ca="1">_xll.DBRW($B$1,$A82,$B82,$B$3,$B$5,N$8,$B$4,$B$2)</f>
        <v>1</v>
      </c>
    </row>
    <row r="83" spans="1:14" x14ac:dyDescent="0.25">
      <c r="A83" s="12">
        <f t="shared" si="1"/>
        <v>2025</v>
      </c>
      <c r="B83" s="12" t="s">
        <v>25</v>
      </c>
      <c r="C83" s="13">
        <f ca="1">_xll.DBRW($B$1,$A83,$B83,$B$3,$B$5,C$8,$B$4,$B$2)</f>
        <v>251</v>
      </c>
      <c r="D83" s="13">
        <f ca="1">_xll.DBRW($B$1,$A83,$B83,$B$3,$B$5,D$8,$B$4,$B$2)</f>
        <v>31</v>
      </c>
      <c r="E83" s="13">
        <f ca="1">_xll.DBRW($B$1,$A83,$B83,$B$3,$B$5,E$8,$B$4,$B$2)</f>
        <v>126</v>
      </c>
      <c r="F83" s="13">
        <f ca="1">_xll.DBRW($B$1,$A83,$B83,$B$3,$B$5,F$8,$B$4,$B$2)</f>
        <v>2</v>
      </c>
      <c r="G83" s="13">
        <f ca="1">_xll.DBRW($B$1,$A83,$B83,$B$3,$B$5,G$8,$B$4,$B$2)</f>
        <v>4</v>
      </c>
      <c r="H83" s="13">
        <f ca="1">_xll.DBRW($B$1,$A83,$B83,$B$3,$B$5,H$8,$B$4,$B$2)</f>
        <v>7</v>
      </c>
      <c r="I83" s="13">
        <f ca="1">_xll.DBRW($B$1,$A83,$B83,$B$3,$B$5,I$8,$B$4,$B$2)</f>
        <v>12</v>
      </c>
      <c r="J83" s="13">
        <f ca="1">_xll.DBRW($B$1,$A83,$B83,$B$3,$B$5,J$8,$B$4,$B$2)</f>
        <v>1</v>
      </c>
      <c r="K83" s="13">
        <f ca="1">_xll.DBRW($B$1,$A83,$B83,$B$3,$B$5,K$8,$B$4,$B$2)</f>
        <v>64</v>
      </c>
      <c r="L83" s="13">
        <f ca="1">_xll.DBRW($B$1,$A83,$B83,$B$3,$B$5,L$8,$B$4,$B$2)</f>
        <v>1</v>
      </c>
      <c r="M83" s="13">
        <f ca="1">_xll.DBRW($B$1,$A83,$B83,$B$3,$B$5,M$8,$B$4,$B$2)</f>
        <v>2</v>
      </c>
      <c r="N83" s="13">
        <f ca="1">_xll.DBRW($B$1,$A83,$B83,$B$3,$B$5,N$8,$B$4,$B$2)</f>
        <v>1</v>
      </c>
    </row>
    <row r="84" spans="1:14" x14ac:dyDescent="0.25">
      <c r="A84" s="12">
        <f t="shared" si="1"/>
        <v>2025</v>
      </c>
      <c r="B84" s="12" t="s">
        <v>26</v>
      </c>
      <c r="C84" s="13">
        <f ca="1">_xll.DBRW($B$1,$A84,$B84,$B$3,$B$5,C$8,$B$4,$B$2)</f>
        <v>251</v>
      </c>
      <c r="D84" s="13">
        <f ca="1">_xll.DBRW($B$1,$A84,$B84,$B$3,$B$5,D$8,$B$4,$B$2)</f>
        <v>31</v>
      </c>
      <c r="E84" s="13">
        <f ca="1">_xll.DBRW($B$1,$A84,$B84,$B$3,$B$5,E$8,$B$4,$B$2)</f>
        <v>126</v>
      </c>
      <c r="F84" s="13">
        <f ca="1">_xll.DBRW($B$1,$A84,$B84,$B$3,$B$5,F$8,$B$4,$B$2)</f>
        <v>2</v>
      </c>
      <c r="G84" s="13">
        <f ca="1">_xll.DBRW($B$1,$A84,$B84,$B$3,$B$5,G$8,$B$4,$B$2)</f>
        <v>4</v>
      </c>
      <c r="H84" s="13">
        <f ca="1">_xll.DBRW($B$1,$A84,$B84,$B$3,$B$5,H$8,$B$4,$B$2)</f>
        <v>7</v>
      </c>
      <c r="I84" s="13">
        <f ca="1">_xll.DBRW($B$1,$A84,$B84,$B$3,$B$5,I$8,$B$4,$B$2)</f>
        <v>12</v>
      </c>
      <c r="J84" s="13">
        <f ca="1">_xll.DBRW($B$1,$A84,$B84,$B$3,$B$5,J$8,$B$4,$B$2)</f>
        <v>1</v>
      </c>
      <c r="K84" s="13">
        <f ca="1">_xll.DBRW($B$1,$A84,$B84,$B$3,$B$5,K$8,$B$4,$B$2)</f>
        <v>64</v>
      </c>
      <c r="L84" s="13">
        <f ca="1">_xll.DBRW($B$1,$A84,$B84,$B$3,$B$5,L$8,$B$4,$B$2)</f>
        <v>1</v>
      </c>
      <c r="M84" s="13">
        <f ca="1">_xll.DBRW($B$1,$A84,$B84,$B$3,$B$5,M$8,$B$4,$B$2)</f>
        <v>2</v>
      </c>
      <c r="N84" s="13">
        <f ca="1">_xll.DBRW($B$1,$A84,$B84,$B$3,$B$5,N$8,$B$4,$B$2)</f>
        <v>1</v>
      </c>
    </row>
    <row r="85" spans="1:14" x14ac:dyDescent="0.25">
      <c r="A85" s="12">
        <f t="shared" si="1"/>
        <v>2025</v>
      </c>
      <c r="B85" s="12" t="s">
        <v>27</v>
      </c>
      <c r="C85" s="13">
        <f ca="1">_xll.DBRW($B$1,$A85,$B85,$B$3,$B$5,C$8,$B$4,$B$2)</f>
        <v>251</v>
      </c>
      <c r="D85" s="13">
        <f ca="1">_xll.DBRW($B$1,$A85,$B85,$B$3,$B$5,D$8,$B$4,$B$2)</f>
        <v>31</v>
      </c>
      <c r="E85" s="13">
        <f ca="1">_xll.DBRW($B$1,$A85,$B85,$B$3,$B$5,E$8,$B$4,$B$2)</f>
        <v>126</v>
      </c>
      <c r="F85" s="13">
        <f ca="1">_xll.DBRW($B$1,$A85,$B85,$B$3,$B$5,F$8,$B$4,$B$2)</f>
        <v>2</v>
      </c>
      <c r="G85" s="13">
        <f ca="1">_xll.DBRW($B$1,$A85,$B85,$B$3,$B$5,G$8,$B$4,$B$2)</f>
        <v>4</v>
      </c>
      <c r="H85" s="13">
        <f ca="1">_xll.DBRW($B$1,$A85,$B85,$B$3,$B$5,H$8,$B$4,$B$2)</f>
        <v>7</v>
      </c>
      <c r="I85" s="13">
        <f ca="1">_xll.DBRW($B$1,$A85,$B85,$B$3,$B$5,I$8,$B$4,$B$2)</f>
        <v>12</v>
      </c>
      <c r="J85" s="13">
        <f ca="1">_xll.DBRW($B$1,$A85,$B85,$B$3,$B$5,J$8,$B$4,$B$2)</f>
        <v>1</v>
      </c>
      <c r="K85" s="13">
        <f ca="1">_xll.DBRW($B$1,$A85,$B85,$B$3,$B$5,K$8,$B$4,$B$2)</f>
        <v>64</v>
      </c>
      <c r="L85" s="13">
        <f ca="1">_xll.DBRW($B$1,$A85,$B85,$B$3,$B$5,L$8,$B$4,$B$2)</f>
        <v>1</v>
      </c>
      <c r="M85" s="13">
        <f ca="1">_xll.DBRW($B$1,$A85,$B85,$B$3,$B$5,M$8,$B$4,$B$2)</f>
        <v>2</v>
      </c>
      <c r="N85" s="13">
        <f ca="1">_xll.DBRW($B$1,$A85,$B85,$B$3,$B$5,N$8,$B$4,$B$2)</f>
        <v>1</v>
      </c>
    </row>
    <row r="86" spans="1:14" x14ac:dyDescent="0.25">
      <c r="A86" s="12">
        <f t="shared" si="1"/>
        <v>2025</v>
      </c>
      <c r="B86" s="12" t="s">
        <v>28</v>
      </c>
      <c r="C86" s="13">
        <f ca="1">_xll.DBRW($B$1,$A86,$B86,$B$3,$B$5,C$8,$B$4,$B$2)</f>
        <v>251</v>
      </c>
      <c r="D86" s="13">
        <f ca="1">_xll.DBRW($B$1,$A86,$B86,$B$3,$B$5,D$8,$B$4,$B$2)</f>
        <v>31</v>
      </c>
      <c r="E86" s="13">
        <f ca="1">_xll.DBRW($B$1,$A86,$B86,$B$3,$B$5,E$8,$B$4,$B$2)</f>
        <v>126</v>
      </c>
      <c r="F86" s="13">
        <f ca="1">_xll.DBRW($B$1,$A86,$B86,$B$3,$B$5,F$8,$B$4,$B$2)</f>
        <v>2</v>
      </c>
      <c r="G86" s="13">
        <f ca="1">_xll.DBRW($B$1,$A86,$B86,$B$3,$B$5,G$8,$B$4,$B$2)</f>
        <v>4</v>
      </c>
      <c r="H86" s="13">
        <f ca="1">_xll.DBRW($B$1,$A86,$B86,$B$3,$B$5,H$8,$B$4,$B$2)</f>
        <v>7</v>
      </c>
      <c r="I86" s="13">
        <f ca="1">_xll.DBRW($B$1,$A86,$B86,$B$3,$B$5,I$8,$B$4,$B$2)</f>
        <v>12</v>
      </c>
      <c r="J86" s="13">
        <f ca="1">_xll.DBRW($B$1,$A86,$B86,$B$3,$B$5,J$8,$B$4,$B$2)</f>
        <v>1</v>
      </c>
      <c r="K86" s="13">
        <f ca="1">_xll.DBRW($B$1,$A86,$B86,$B$3,$B$5,K$8,$B$4,$B$2)</f>
        <v>64</v>
      </c>
      <c r="L86" s="13">
        <f ca="1">_xll.DBRW($B$1,$A86,$B86,$B$3,$B$5,L$8,$B$4,$B$2)</f>
        <v>1</v>
      </c>
      <c r="M86" s="13">
        <f ca="1">_xll.DBRW($B$1,$A86,$B86,$B$3,$B$5,M$8,$B$4,$B$2)</f>
        <v>2</v>
      </c>
      <c r="N86" s="13">
        <f ca="1">_xll.DBRW($B$1,$A86,$B86,$B$3,$B$5,N$8,$B$4,$B$2)</f>
        <v>1</v>
      </c>
    </row>
    <row r="87" spans="1:14" x14ac:dyDescent="0.25">
      <c r="A87" s="12">
        <f t="shared" si="1"/>
        <v>2025</v>
      </c>
      <c r="B87" s="12" t="s">
        <v>29</v>
      </c>
      <c r="C87" s="13">
        <f ca="1">_xll.DBRW($B$1,$A87,$B87,$B$3,$B$5,C$8,$B$4,$B$2)</f>
        <v>251</v>
      </c>
      <c r="D87" s="13">
        <f ca="1">_xll.DBRW($B$1,$A87,$B87,$B$3,$B$5,D$8,$B$4,$B$2)</f>
        <v>31</v>
      </c>
      <c r="E87" s="13">
        <f ca="1">_xll.DBRW($B$1,$A87,$B87,$B$3,$B$5,E$8,$B$4,$B$2)</f>
        <v>126</v>
      </c>
      <c r="F87" s="13">
        <f ca="1">_xll.DBRW($B$1,$A87,$B87,$B$3,$B$5,F$8,$B$4,$B$2)</f>
        <v>2</v>
      </c>
      <c r="G87" s="13">
        <f ca="1">_xll.DBRW($B$1,$A87,$B87,$B$3,$B$5,G$8,$B$4,$B$2)</f>
        <v>4</v>
      </c>
      <c r="H87" s="13">
        <f ca="1">_xll.DBRW($B$1,$A87,$B87,$B$3,$B$5,H$8,$B$4,$B$2)</f>
        <v>7</v>
      </c>
      <c r="I87" s="13">
        <f ca="1">_xll.DBRW($B$1,$A87,$B87,$B$3,$B$5,I$8,$B$4,$B$2)</f>
        <v>12</v>
      </c>
      <c r="J87" s="13">
        <f ca="1">_xll.DBRW($B$1,$A87,$B87,$B$3,$B$5,J$8,$B$4,$B$2)</f>
        <v>1</v>
      </c>
      <c r="K87" s="13">
        <f ca="1">_xll.DBRW($B$1,$A87,$B87,$B$3,$B$5,K$8,$B$4,$B$2)</f>
        <v>64</v>
      </c>
      <c r="L87" s="13">
        <f ca="1">_xll.DBRW($B$1,$A87,$B87,$B$3,$B$5,L$8,$B$4,$B$2)</f>
        <v>1</v>
      </c>
      <c r="M87" s="13">
        <f ca="1">_xll.DBRW($B$1,$A87,$B87,$B$3,$B$5,M$8,$B$4,$B$2)</f>
        <v>2</v>
      </c>
      <c r="N87" s="13">
        <f ca="1">_xll.DBRW($B$1,$A87,$B87,$B$3,$B$5,N$8,$B$4,$B$2)</f>
        <v>1</v>
      </c>
    </row>
    <row r="88" spans="1:14" x14ac:dyDescent="0.25">
      <c r="A88" s="12">
        <f t="shared" si="1"/>
        <v>2025</v>
      </c>
      <c r="B88" s="12" t="s">
        <v>30</v>
      </c>
      <c r="C88" s="13">
        <f ca="1">_xll.DBRW($B$1,$A88,$B88,$B$3,$B$5,C$8,$B$4,$B$2)</f>
        <v>251</v>
      </c>
      <c r="D88" s="13">
        <f ca="1">_xll.DBRW($B$1,$A88,$B88,$B$3,$B$5,D$8,$B$4,$B$2)</f>
        <v>31</v>
      </c>
      <c r="E88" s="13">
        <f ca="1">_xll.DBRW($B$1,$A88,$B88,$B$3,$B$5,E$8,$B$4,$B$2)</f>
        <v>126</v>
      </c>
      <c r="F88" s="13">
        <f ca="1">_xll.DBRW($B$1,$A88,$B88,$B$3,$B$5,F$8,$B$4,$B$2)</f>
        <v>2</v>
      </c>
      <c r="G88" s="13">
        <f ca="1">_xll.DBRW($B$1,$A88,$B88,$B$3,$B$5,G$8,$B$4,$B$2)</f>
        <v>4</v>
      </c>
      <c r="H88" s="13">
        <f ca="1">_xll.DBRW($B$1,$A88,$B88,$B$3,$B$5,H$8,$B$4,$B$2)</f>
        <v>7</v>
      </c>
      <c r="I88" s="13">
        <f ca="1">_xll.DBRW($B$1,$A88,$B88,$B$3,$B$5,I$8,$B$4,$B$2)</f>
        <v>12</v>
      </c>
      <c r="J88" s="13">
        <f ca="1">_xll.DBRW($B$1,$A88,$B88,$B$3,$B$5,J$8,$B$4,$B$2)</f>
        <v>1</v>
      </c>
      <c r="K88" s="13">
        <f ca="1">_xll.DBRW($B$1,$A88,$B88,$B$3,$B$5,K$8,$B$4,$B$2)</f>
        <v>64</v>
      </c>
      <c r="L88" s="13">
        <f ca="1">_xll.DBRW($B$1,$A88,$B88,$B$3,$B$5,L$8,$B$4,$B$2)</f>
        <v>1</v>
      </c>
      <c r="M88" s="13">
        <f ca="1">_xll.DBRW($B$1,$A88,$B88,$B$3,$B$5,M$8,$B$4,$B$2)</f>
        <v>2</v>
      </c>
      <c r="N88" s="13">
        <f ca="1">_xll.DBRW($B$1,$A88,$B88,$B$3,$B$5,N$8,$B$4,$B$2)</f>
        <v>1</v>
      </c>
    </row>
    <row r="89" spans="1:14" x14ac:dyDescent="0.25">
      <c r="A89" s="12">
        <f t="shared" si="1"/>
        <v>2025</v>
      </c>
      <c r="B89" s="12" t="s">
        <v>31</v>
      </c>
      <c r="C89" s="13">
        <f ca="1">_xll.DBRW($B$1,$A89,$B89,$B$3,$B$5,C$8,$B$4,$B$2)</f>
        <v>251</v>
      </c>
      <c r="D89" s="13">
        <f ca="1">_xll.DBRW($B$1,$A89,$B89,$B$3,$B$5,D$8,$B$4,$B$2)</f>
        <v>31</v>
      </c>
      <c r="E89" s="13">
        <f ca="1">_xll.DBRW($B$1,$A89,$B89,$B$3,$B$5,E$8,$B$4,$B$2)</f>
        <v>126</v>
      </c>
      <c r="F89" s="13">
        <f ca="1">_xll.DBRW($B$1,$A89,$B89,$B$3,$B$5,F$8,$B$4,$B$2)</f>
        <v>2</v>
      </c>
      <c r="G89" s="13">
        <f ca="1">_xll.DBRW($B$1,$A89,$B89,$B$3,$B$5,G$8,$B$4,$B$2)</f>
        <v>4</v>
      </c>
      <c r="H89" s="13">
        <f ca="1">_xll.DBRW($B$1,$A89,$B89,$B$3,$B$5,H$8,$B$4,$B$2)</f>
        <v>7</v>
      </c>
      <c r="I89" s="13">
        <f ca="1">_xll.DBRW($B$1,$A89,$B89,$B$3,$B$5,I$8,$B$4,$B$2)</f>
        <v>12</v>
      </c>
      <c r="J89" s="13">
        <f ca="1">_xll.DBRW($B$1,$A89,$B89,$B$3,$B$5,J$8,$B$4,$B$2)</f>
        <v>1</v>
      </c>
      <c r="K89" s="13">
        <f ca="1">_xll.DBRW($B$1,$A89,$B89,$B$3,$B$5,K$8,$B$4,$B$2)</f>
        <v>64</v>
      </c>
      <c r="L89" s="13">
        <f ca="1">_xll.DBRW($B$1,$A89,$B89,$B$3,$B$5,L$8,$B$4,$B$2)</f>
        <v>1</v>
      </c>
      <c r="M89" s="13">
        <f ca="1">_xll.DBRW($B$1,$A89,$B89,$B$3,$B$5,M$8,$B$4,$B$2)</f>
        <v>2</v>
      </c>
      <c r="N89" s="13">
        <f ca="1">_xll.DBRW($B$1,$A89,$B89,$B$3,$B$5,N$8,$B$4,$B$2)</f>
        <v>1</v>
      </c>
    </row>
    <row r="90" spans="1:14" x14ac:dyDescent="0.25">
      <c r="A90" s="12">
        <f t="shared" si="1"/>
        <v>2025</v>
      </c>
      <c r="B90" s="12" t="s">
        <v>32</v>
      </c>
      <c r="C90" s="13">
        <f ca="1">_xll.DBRW($B$1,$A90,$B90,$B$3,$B$5,C$8,$B$4,$B$2)</f>
        <v>251</v>
      </c>
      <c r="D90" s="13">
        <f ca="1">_xll.DBRW($B$1,$A90,$B90,$B$3,$B$5,D$8,$B$4,$B$2)</f>
        <v>31</v>
      </c>
      <c r="E90" s="13">
        <f ca="1">_xll.DBRW($B$1,$A90,$B90,$B$3,$B$5,E$8,$B$4,$B$2)</f>
        <v>126</v>
      </c>
      <c r="F90" s="13">
        <f ca="1">_xll.DBRW($B$1,$A90,$B90,$B$3,$B$5,F$8,$B$4,$B$2)</f>
        <v>2</v>
      </c>
      <c r="G90" s="13">
        <f ca="1">_xll.DBRW($B$1,$A90,$B90,$B$3,$B$5,G$8,$B$4,$B$2)</f>
        <v>4</v>
      </c>
      <c r="H90" s="13">
        <f ca="1">_xll.DBRW($B$1,$A90,$B90,$B$3,$B$5,H$8,$B$4,$B$2)</f>
        <v>7</v>
      </c>
      <c r="I90" s="13">
        <f ca="1">_xll.DBRW($B$1,$A90,$B90,$B$3,$B$5,I$8,$B$4,$B$2)</f>
        <v>12</v>
      </c>
      <c r="J90" s="13">
        <f ca="1">_xll.DBRW($B$1,$A90,$B90,$B$3,$B$5,J$8,$B$4,$B$2)</f>
        <v>1</v>
      </c>
      <c r="K90" s="13">
        <f ca="1">_xll.DBRW($B$1,$A90,$B90,$B$3,$B$5,K$8,$B$4,$B$2)</f>
        <v>64</v>
      </c>
      <c r="L90" s="13">
        <f ca="1">_xll.DBRW($B$1,$A90,$B90,$B$3,$B$5,L$8,$B$4,$B$2)</f>
        <v>1</v>
      </c>
      <c r="M90" s="13">
        <f ca="1">_xll.DBRW($B$1,$A90,$B90,$B$3,$B$5,M$8,$B$4,$B$2)</f>
        <v>2</v>
      </c>
      <c r="N90" s="13">
        <f ca="1">_xll.DBRW($B$1,$A90,$B90,$B$3,$B$5,N$8,$B$4,$B$2)</f>
        <v>1</v>
      </c>
    </row>
    <row r="91" spans="1:14" x14ac:dyDescent="0.25">
      <c r="A91" s="12">
        <f t="shared" si="1"/>
        <v>2025</v>
      </c>
      <c r="B91" s="12" t="s">
        <v>33</v>
      </c>
      <c r="C91" s="13">
        <f ca="1">_xll.DBRW($B$1,$A91,$B91,$B$3,$B$5,C$8,$B$4,$B$2)</f>
        <v>251</v>
      </c>
      <c r="D91" s="13">
        <f ca="1">_xll.DBRW($B$1,$A91,$B91,$B$3,$B$5,D$8,$B$4,$B$2)</f>
        <v>31</v>
      </c>
      <c r="E91" s="13">
        <f ca="1">_xll.DBRW($B$1,$A91,$B91,$B$3,$B$5,E$8,$B$4,$B$2)</f>
        <v>126</v>
      </c>
      <c r="F91" s="13">
        <f ca="1">_xll.DBRW($B$1,$A91,$B91,$B$3,$B$5,F$8,$B$4,$B$2)</f>
        <v>2</v>
      </c>
      <c r="G91" s="13">
        <f ca="1">_xll.DBRW($B$1,$A91,$B91,$B$3,$B$5,G$8,$B$4,$B$2)</f>
        <v>4</v>
      </c>
      <c r="H91" s="13">
        <f ca="1">_xll.DBRW($B$1,$A91,$B91,$B$3,$B$5,H$8,$B$4,$B$2)</f>
        <v>7</v>
      </c>
      <c r="I91" s="13">
        <f ca="1">_xll.DBRW($B$1,$A91,$B91,$B$3,$B$5,I$8,$B$4,$B$2)</f>
        <v>12</v>
      </c>
      <c r="J91" s="13">
        <f ca="1">_xll.DBRW($B$1,$A91,$B91,$B$3,$B$5,J$8,$B$4,$B$2)</f>
        <v>1</v>
      </c>
      <c r="K91" s="13">
        <f ca="1">_xll.DBRW($B$1,$A91,$B91,$B$3,$B$5,K$8,$B$4,$B$2)</f>
        <v>64</v>
      </c>
      <c r="L91" s="13">
        <f ca="1">_xll.DBRW($B$1,$A91,$B91,$B$3,$B$5,L$8,$B$4,$B$2)</f>
        <v>1</v>
      </c>
      <c r="M91" s="13">
        <f ca="1">_xll.DBRW($B$1,$A91,$B91,$B$3,$B$5,M$8,$B$4,$B$2)</f>
        <v>2</v>
      </c>
      <c r="N91" s="13">
        <f ca="1">_xll.DBRW($B$1,$A91,$B91,$B$3,$B$5,N$8,$B$4,$B$2)</f>
        <v>1</v>
      </c>
    </row>
    <row r="92" spans="1:14" x14ac:dyDescent="0.25">
      <c r="A92" s="12">
        <f t="shared" si="1"/>
        <v>2025</v>
      </c>
      <c r="B92" s="12" t="s">
        <v>34</v>
      </c>
      <c r="C92" s="13">
        <f ca="1">_xll.DBRW($B$1,$A92,$B92,$B$3,$B$5,C$8,$B$4,$B$2)</f>
        <v>251</v>
      </c>
      <c r="D92" s="13">
        <f ca="1">_xll.DBRW($B$1,$A92,$B92,$B$3,$B$5,D$8,$B$4,$B$2)</f>
        <v>31</v>
      </c>
      <c r="E92" s="13">
        <f ca="1">_xll.DBRW($B$1,$A92,$B92,$B$3,$B$5,E$8,$B$4,$B$2)</f>
        <v>126</v>
      </c>
      <c r="F92" s="13">
        <f ca="1">_xll.DBRW($B$1,$A92,$B92,$B$3,$B$5,F$8,$B$4,$B$2)</f>
        <v>2</v>
      </c>
      <c r="G92" s="13">
        <f ca="1">_xll.DBRW($B$1,$A92,$B92,$B$3,$B$5,G$8,$B$4,$B$2)</f>
        <v>4</v>
      </c>
      <c r="H92" s="13">
        <f ca="1">_xll.DBRW($B$1,$A92,$B92,$B$3,$B$5,H$8,$B$4,$B$2)</f>
        <v>7</v>
      </c>
      <c r="I92" s="13">
        <f ca="1">_xll.DBRW($B$1,$A92,$B92,$B$3,$B$5,I$8,$B$4,$B$2)</f>
        <v>12</v>
      </c>
      <c r="J92" s="13">
        <f ca="1">_xll.DBRW($B$1,$A92,$B92,$B$3,$B$5,J$8,$B$4,$B$2)</f>
        <v>1</v>
      </c>
      <c r="K92" s="13">
        <f ca="1">_xll.DBRW($B$1,$A92,$B92,$B$3,$B$5,K$8,$B$4,$B$2)</f>
        <v>64</v>
      </c>
      <c r="L92" s="13">
        <f ca="1">_xll.DBRW($B$1,$A92,$B92,$B$3,$B$5,L$8,$B$4,$B$2)</f>
        <v>1</v>
      </c>
      <c r="M92" s="13">
        <f ca="1">_xll.DBRW($B$1,$A92,$B92,$B$3,$B$5,M$8,$B$4,$B$2)</f>
        <v>2</v>
      </c>
      <c r="N92" s="13">
        <f ca="1">_xll.DBRW($B$1,$A92,$B92,$B$3,$B$5,N$8,$B$4,$B$2)</f>
        <v>1</v>
      </c>
    </row>
    <row r="93" spans="1:14" x14ac:dyDescent="0.25">
      <c r="A93" s="12">
        <f t="shared" si="1"/>
        <v>2026</v>
      </c>
      <c r="B93" s="12" t="s">
        <v>23</v>
      </c>
      <c r="C93" s="13">
        <f ca="1">_xll.DBRW($B$1,$A93,$B93,$B$3,$B$5,C$8,$B$4,$B$2)</f>
        <v>251</v>
      </c>
      <c r="D93" s="13">
        <f ca="1">_xll.DBRW($B$1,$A93,$B93,$B$3,$B$5,D$8,$B$4,$B$2)</f>
        <v>31</v>
      </c>
      <c r="E93" s="13">
        <f ca="1">_xll.DBRW($B$1,$A93,$B93,$B$3,$B$5,E$8,$B$4,$B$2)</f>
        <v>126</v>
      </c>
      <c r="F93" s="13">
        <f ca="1">_xll.DBRW($B$1,$A93,$B93,$B$3,$B$5,F$8,$B$4,$B$2)</f>
        <v>2</v>
      </c>
      <c r="G93" s="13">
        <f ca="1">_xll.DBRW($B$1,$A93,$B93,$B$3,$B$5,G$8,$B$4,$B$2)</f>
        <v>4</v>
      </c>
      <c r="H93" s="13">
        <f ca="1">_xll.DBRW($B$1,$A93,$B93,$B$3,$B$5,H$8,$B$4,$B$2)</f>
        <v>7</v>
      </c>
      <c r="I93" s="13">
        <f ca="1">_xll.DBRW($B$1,$A93,$B93,$B$3,$B$5,I$8,$B$4,$B$2)</f>
        <v>12</v>
      </c>
      <c r="J93" s="13">
        <f ca="1">_xll.DBRW($B$1,$A93,$B93,$B$3,$B$5,J$8,$B$4,$B$2)</f>
        <v>1</v>
      </c>
      <c r="K93" s="13">
        <f ca="1">_xll.DBRW($B$1,$A93,$B93,$B$3,$B$5,K$8,$B$4,$B$2)</f>
        <v>64</v>
      </c>
      <c r="L93" s="13">
        <f ca="1">_xll.DBRW($B$1,$A93,$B93,$B$3,$B$5,L$8,$B$4,$B$2)</f>
        <v>1</v>
      </c>
      <c r="M93" s="13">
        <f ca="1">_xll.DBRW($B$1,$A93,$B93,$B$3,$B$5,M$8,$B$4,$B$2)</f>
        <v>2</v>
      </c>
      <c r="N93" s="13">
        <f ca="1">_xll.DBRW($B$1,$A93,$B93,$B$3,$B$5,N$8,$B$4,$B$2)</f>
        <v>1</v>
      </c>
    </row>
    <row r="94" spans="1:14" x14ac:dyDescent="0.25">
      <c r="A94" s="12">
        <f t="shared" si="1"/>
        <v>2026</v>
      </c>
      <c r="B94" s="12" t="s">
        <v>24</v>
      </c>
      <c r="C94" s="13">
        <f ca="1">_xll.DBRW($B$1,$A94,$B94,$B$3,$B$5,C$8,$B$4,$B$2)</f>
        <v>251</v>
      </c>
      <c r="D94" s="13">
        <f ca="1">_xll.DBRW($B$1,$A94,$B94,$B$3,$B$5,D$8,$B$4,$B$2)</f>
        <v>31</v>
      </c>
      <c r="E94" s="13">
        <f ca="1">_xll.DBRW($B$1,$A94,$B94,$B$3,$B$5,E$8,$B$4,$B$2)</f>
        <v>126</v>
      </c>
      <c r="F94" s="13">
        <f ca="1">_xll.DBRW($B$1,$A94,$B94,$B$3,$B$5,F$8,$B$4,$B$2)</f>
        <v>2</v>
      </c>
      <c r="G94" s="13">
        <f ca="1">_xll.DBRW($B$1,$A94,$B94,$B$3,$B$5,G$8,$B$4,$B$2)</f>
        <v>4</v>
      </c>
      <c r="H94" s="13">
        <f ca="1">_xll.DBRW($B$1,$A94,$B94,$B$3,$B$5,H$8,$B$4,$B$2)</f>
        <v>7</v>
      </c>
      <c r="I94" s="13">
        <f ca="1">_xll.DBRW($B$1,$A94,$B94,$B$3,$B$5,I$8,$B$4,$B$2)</f>
        <v>12</v>
      </c>
      <c r="J94" s="13">
        <f ca="1">_xll.DBRW($B$1,$A94,$B94,$B$3,$B$5,J$8,$B$4,$B$2)</f>
        <v>1</v>
      </c>
      <c r="K94" s="13">
        <f ca="1">_xll.DBRW($B$1,$A94,$B94,$B$3,$B$5,K$8,$B$4,$B$2)</f>
        <v>64</v>
      </c>
      <c r="L94" s="13">
        <f ca="1">_xll.DBRW($B$1,$A94,$B94,$B$3,$B$5,L$8,$B$4,$B$2)</f>
        <v>1</v>
      </c>
      <c r="M94" s="13">
        <f ca="1">_xll.DBRW($B$1,$A94,$B94,$B$3,$B$5,M$8,$B$4,$B$2)</f>
        <v>2</v>
      </c>
      <c r="N94" s="13">
        <f ca="1">_xll.DBRW($B$1,$A94,$B94,$B$3,$B$5,N$8,$B$4,$B$2)</f>
        <v>1</v>
      </c>
    </row>
    <row r="95" spans="1:14" x14ac:dyDescent="0.25">
      <c r="A95" s="12">
        <f t="shared" si="1"/>
        <v>2026</v>
      </c>
      <c r="B95" s="12" t="s">
        <v>25</v>
      </c>
      <c r="C95" s="13">
        <f ca="1">_xll.DBRW($B$1,$A95,$B95,$B$3,$B$5,C$8,$B$4,$B$2)</f>
        <v>251</v>
      </c>
      <c r="D95" s="13">
        <f ca="1">_xll.DBRW($B$1,$A95,$B95,$B$3,$B$5,D$8,$B$4,$B$2)</f>
        <v>31</v>
      </c>
      <c r="E95" s="13">
        <f ca="1">_xll.DBRW($B$1,$A95,$B95,$B$3,$B$5,E$8,$B$4,$B$2)</f>
        <v>126</v>
      </c>
      <c r="F95" s="13">
        <f ca="1">_xll.DBRW($B$1,$A95,$B95,$B$3,$B$5,F$8,$B$4,$B$2)</f>
        <v>2</v>
      </c>
      <c r="G95" s="13">
        <f ca="1">_xll.DBRW($B$1,$A95,$B95,$B$3,$B$5,G$8,$B$4,$B$2)</f>
        <v>4</v>
      </c>
      <c r="H95" s="13">
        <f ca="1">_xll.DBRW($B$1,$A95,$B95,$B$3,$B$5,H$8,$B$4,$B$2)</f>
        <v>7</v>
      </c>
      <c r="I95" s="13">
        <f ca="1">_xll.DBRW($B$1,$A95,$B95,$B$3,$B$5,I$8,$B$4,$B$2)</f>
        <v>12</v>
      </c>
      <c r="J95" s="13">
        <f ca="1">_xll.DBRW($B$1,$A95,$B95,$B$3,$B$5,J$8,$B$4,$B$2)</f>
        <v>1</v>
      </c>
      <c r="K95" s="13">
        <f ca="1">_xll.DBRW($B$1,$A95,$B95,$B$3,$B$5,K$8,$B$4,$B$2)</f>
        <v>64</v>
      </c>
      <c r="L95" s="13">
        <f ca="1">_xll.DBRW($B$1,$A95,$B95,$B$3,$B$5,L$8,$B$4,$B$2)</f>
        <v>1</v>
      </c>
      <c r="M95" s="13">
        <f ca="1">_xll.DBRW($B$1,$A95,$B95,$B$3,$B$5,M$8,$B$4,$B$2)</f>
        <v>2</v>
      </c>
      <c r="N95" s="13">
        <f ca="1">_xll.DBRW($B$1,$A95,$B95,$B$3,$B$5,N$8,$B$4,$B$2)</f>
        <v>1</v>
      </c>
    </row>
    <row r="96" spans="1:14" x14ac:dyDescent="0.25">
      <c r="A96" s="12">
        <f t="shared" si="1"/>
        <v>2026</v>
      </c>
      <c r="B96" s="12" t="s">
        <v>26</v>
      </c>
      <c r="C96" s="13">
        <f ca="1">_xll.DBRW($B$1,$A96,$B96,$B$3,$B$5,C$8,$B$4,$B$2)</f>
        <v>251</v>
      </c>
      <c r="D96" s="13">
        <f ca="1">_xll.DBRW($B$1,$A96,$B96,$B$3,$B$5,D$8,$B$4,$B$2)</f>
        <v>31</v>
      </c>
      <c r="E96" s="13">
        <f ca="1">_xll.DBRW($B$1,$A96,$B96,$B$3,$B$5,E$8,$B$4,$B$2)</f>
        <v>126</v>
      </c>
      <c r="F96" s="13">
        <f ca="1">_xll.DBRW($B$1,$A96,$B96,$B$3,$B$5,F$8,$B$4,$B$2)</f>
        <v>2</v>
      </c>
      <c r="G96" s="13">
        <f ca="1">_xll.DBRW($B$1,$A96,$B96,$B$3,$B$5,G$8,$B$4,$B$2)</f>
        <v>4</v>
      </c>
      <c r="H96" s="13">
        <f ca="1">_xll.DBRW($B$1,$A96,$B96,$B$3,$B$5,H$8,$B$4,$B$2)</f>
        <v>7</v>
      </c>
      <c r="I96" s="13">
        <f ca="1">_xll.DBRW($B$1,$A96,$B96,$B$3,$B$5,I$8,$B$4,$B$2)</f>
        <v>12</v>
      </c>
      <c r="J96" s="13">
        <f ca="1">_xll.DBRW($B$1,$A96,$B96,$B$3,$B$5,J$8,$B$4,$B$2)</f>
        <v>1</v>
      </c>
      <c r="K96" s="13">
        <f ca="1">_xll.DBRW($B$1,$A96,$B96,$B$3,$B$5,K$8,$B$4,$B$2)</f>
        <v>64</v>
      </c>
      <c r="L96" s="13">
        <f ca="1">_xll.DBRW($B$1,$A96,$B96,$B$3,$B$5,L$8,$B$4,$B$2)</f>
        <v>1</v>
      </c>
      <c r="M96" s="13">
        <f ca="1">_xll.DBRW($B$1,$A96,$B96,$B$3,$B$5,M$8,$B$4,$B$2)</f>
        <v>2</v>
      </c>
      <c r="N96" s="13">
        <f ca="1">_xll.DBRW($B$1,$A96,$B96,$B$3,$B$5,N$8,$B$4,$B$2)</f>
        <v>1</v>
      </c>
    </row>
    <row r="97" spans="1:14" x14ac:dyDescent="0.25">
      <c r="A97" s="12">
        <f t="shared" si="1"/>
        <v>2026</v>
      </c>
      <c r="B97" s="12" t="s">
        <v>27</v>
      </c>
      <c r="C97" s="13">
        <f ca="1">_xll.DBRW($B$1,$A97,$B97,$B$3,$B$5,C$8,$B$4,$B$2)</f>
        <v>251</v>
      </c>
      <c r="D97" s="13">
        <f ca="1">_xll.DBRW($B$1,$A97,$B97,$B$3,$B$5,D$8,$B$4,$B$2)</f>
        <v>31</v>
      </c>
      <c r="E97" s="13">
        <f ca="1">_xll.DBRW($B$1,$A97,$B97,$B$3,$B$5,E$8,$B$4,$B$2)</f>
        <v>126</v>
      </c>
      <c r="F97" s="13">
        <f ca="1">_xll.DBRW($B$1,$A97,$B97,$B$3,$B$5,F$8,$B$4,$B$2)</f>
        <v>2</v>
      </c>
      <c r="G97" s="13">
        <f ca="1">_xll.DBRW($B$1,$A97,$B97,$B$3,$B$5,G$8,$B$4,$B$2)</f>
        <v>4</v>
      </c>
      <c r="H97" s="13">
        <f ca="1">_xll.DBRW($B$1,$A97,$B97,$B$3,$B$5,H$8,$B$4,$B$2)</f>
        <v>7</v>
      </c>
      <c r="I97" s="13">
        <f ca="1">_xll.DBRW($B$1,$A97,$B97,$B$3,$B$5,I$8,$B$4,$B$2)</f>
        <v>12</v>
      </c>
      <c r="J97" s="13">
        <f ca="1">_xll.DBRW($B$1,$A97,$B97,$B$3,$B$5,J$8,$B$4,$B$2)</f>
        <v>1</v>
      </c>
      <c r="K97" s="13">
        <f ca="1">_xll.DBRW($B$1,$A97,$B97,$B$3,$B$5,K$8,$B$4,$B$2)</f>
        <v>64</v>
      </c>
      <c r="L97" s="13">
        <f ca="1">_xll.DBRW($B$1,$A97,$B97,$B$3,$B$5,L$8,$B$4,$B$2)</f>
        <v>1</v>
      </c>
      <c r="M97" s="13">
        <f ca="1">_xll.DBRW($B$1,$A97,$B97,$B$3,$B$5,M$8,$B$4,$B$2)</f>
        <v>2</v>
      </c>
      <c r="N97" s="13">
        <f ca="1">_xll.DBRW($B$1,$A97,$B97,$B$3,$B$5,N$8,$B$4,$B$2)</f>
        <v>1</v>
      </c>
    </row>
    <row r="98" spans="1:14" x14ac:dyDescent="0.25">
      <c r="A98" s="12">
        <f t="shared" si="1"/>
        <v>2026</v>
      </c>
      <c r="B98" s="12" t="s">
        <v>28</v>
      </c>
      <c r="C98" s="13">
        <f ca="1">_xll.DBRW($B$1,$A98,$B98,$B$3,$B$5,C$8,$B$4,$B$2)</f>
        <v>251</v>
      </c>
      <c r="D98" s="13">
        <f ca="1">_xll.DBRW($B$1,$A98,$B98,$B$3,$B$5,D$8,$B$4,$B$2)</f>
        <v>31</v>
      </c>
      <c r="E98" s="13">
        <f ca="1">_xll.DBRW($B$1,$A98,$B98,$B$3,$B$5,E$8,$B$4,$B$2)</f>
        <v>126</v>
      </c>
      <c r="F98" s="13">
        <f ca="1">_xll.DBRW($B$1,$A98,$B98,$B$3,$B$5,F$8,$B$4,$B$2)</f>
        <v>2</v>
      </c>
      <c r="G98" s="13">
        <f ca="1">_xll.DBRW($B$1,$A98,$B98,$B$3,$B$5,G$8,$B$4,$B$2)</f>
        <v>4</v>
      </c>
      <c r="H98" s="13">
        <f ca="1">_xll.DBRW($B$1,$A98,$B98,$B$3,$B$5,H$8,$B$4,$B$2)</f>
        <v>7</v>
      </c>
      <c r="I98" s="13">
        <f ca="1">_xll.DBRW($B$1,$A98,$B98,$B$3,$B$5,I$8,$B$4,$B$2)</f>
        <v>12</v>
      </c>
      <c r="J98" s="13">
        <f ca="1">_xll.DBRW($B$1,$A98,$B98,$B$3,$B$5,J$8,$B$4,$B$2)</f>
        <v>1</v>
      </c>
      <c r="K98" s="13">
        <f ca="1">_xll.DBRW($B$1,$A98,$B98,$B$3,$B$5,K$8,$B$4,$B$2)</f>
        <v>64</v>
      </c>
      <c r="L98" s="13">
        <f ca="1">_xll.DBRW($B$1,$A98,$B98,$B$3,$B$5,L$8,$B$4,$B$2)</f>
        <v>1</v>
      </c>
      <c r="M98" s="13">
        <f ca="1">_xll.DBRW($B$1,$A98,$B98,$B$3,$B$5,M$8,$B$4,$B$2)</f>
        <v>2</v>
      </c>
      <c r="N98" s="13">
        <f ca="1">_xll.DBRW($B$1,$A98,$B98,$B$3,$B$5,N$8,$B$4,$B$2)</f>
        <v>1</v>
      </c>
    </row>
    <row r="99" spans="1:14" x14ac:dyDescent="0.25">
      <c r="A99" s="12">
        <f t="shared" si="1"/>
        <v>2026</v>
      </c>
      <c r="B99" s="12" t="s">
        <v>29</v>
      </c>
      <c r="C99" s="13">
        <f ca="1">_xll.DBRW($B$1,$A99,$B99,$B$3,$B$5,C$8,$B$4,$B$2)</f>
        <v>251</v>
      </c>
      <c r="D99" s="13">
        <f ca="1">_xll.DBRW($B$1,$A99,$B99,$B$3,$B$5,D$8,$B$4,$B$2)</f>
        <v>31</v>
      </c>
      <c r="E99" s="13">
        <f ca="1">_xll.DBRW($B$1,$A99,$B99,$B$3,$B$5,E$8,$B$4,$B$2)</f>
        <v>126</v>
      </c>
      <c r="F99" s="13">
        <f ca="1">_xll.DBRW($B$1,$A99,$B99,$B$3,$B$5,F$8,$B$4,$B$2)</f>
        <v>2</v>
      </c>
      <c r="G99" s="13">
        <f ca="1">_xll.DBRW($B$1,$A99,$B99,$B$3,$B$5,G$8,$B$4,$B$2)</f>
        <v>4</v>
      </c>
      <c r="H99" s="13">
        <f ca="1">_xll.DBRW($B$1,$A99,$B99,$B$3,$B$5,H$8,$B$4,$B$2)</f>
        <v>7</v>
      </c>
      <c r="I99" s="13">
        <f ca="1">_xll.DBRW($B$1,$A99,$B99,$B$3,$B$5,I$8,$B$4,$B$2)</f>
        <v>12</v>
      </c>
      <c r="J99" s="13">
        <f ca="1">_xll.DBRW($B$1,$A99,$B99,$B$3,$B$5,J$8,$B$4,$B$2)</f>
        <v>1</v>
      </c>
      <c r="K99" s="13">
        <f ca="1">_xll.DBRW($B$1,$A99,$B99,$B$3,$B$5,K$8,$B$4,$B$2)</f>
        <v>64</v>
      </c>
      <c r="L99" s="13">
        <f ca="1">_xll.DBRW($B$1,$A99,$B99,$B$3,$B$5,L$8,$B$4,$B$2)</f>
        <v>1</v>
      </c>
      <c r="M99" s="13">
        <f ca="1">_xll.DBRW($B$1,$A99,$B99,$B$3,$B$5,M$8,$B$4,$B$2)</f>
        <v>2</v>
      </c>
      <c r="N99" s="13">
        <f ca="1">_xll.DBRW($B$1,$A99,$B99,$B$3,$B$5,N$8,$B$4,$B$2)</f>
        <v>1</v>
      </c>
    </row>
    <row r="100" spans="1:14" x14ac:dyDescent="0.25">
      <c r="A100" s="12">
        <f t="shared" si="1"/>
        <v>2026</v>
      </c>
      <c r="B100" s="12" t="s">
        <v>30</v>
      </c>
      <c r="C100" s="13">
        <f ca="1">_xll.DBRW($B$1,$A100,$B100,$B$3,$B$5,C$8,$B$4,$B$2)</f>
        <v>251</v>
      </c>
      <c r="D100" s="13">
        <f ca="1">_xll.DBRW($B$1,$A100,$B100,$B$3,$B$5,D$8,$B$4,$B$2)</f>
        <v>31</v>
      </c>
      <c r="E100" s="13">
        <f ca="1">_xll.DBRW($B$1,$A100,$B100,$B$3,$B$5,E$8,$B$4,$B$2)</f>
        <v>126</v>
      </c>
      <c r="F100" s="13">
        <f ca="1">_xll.DBRW($B$1,$A100,$B100,$B$3,$B$5,F$8,$B$4,$B$2)</f>
        <v>2</v>
      </c>
      <c r="G100" s="13">
        <f ca="1">_xll.DBRW($B$1,$A100,$B100,$B$3,$B$5,G$8,$B$4,$B$2)</f>
        <v>4</v>
      </c>
      <c r="H100" s="13">
        <f ca="1">_xll.DBRW($B$1,$A100,$B100,$B$3,$B$5,H$8,$B$4,$B$2)</f>
        <v>7</v>
      </c>
      <c r="I100" s="13">
        <f ca="1">_xll.DBRW($B$1,$A100,$B100,$B$3,$B$5,I$8,$B$4,$B$2)</f>
        <v>12</v>
      </c>
      <c r="J100" s="13">
        <f ca="1">_xll.DBRW($B$1,$A100,$B100,$B$3,$B$5,J$8,$B$4,$B$2)</f>
        <v>1</v>
      </c>
      <c r="K100" s="13">
        <f ca="1">_xll.DBRW($B$1,$A100,$B100,$B$3,$B$5,K$8,$B$4,$B$2)</f>
        <v>64</v>
      </c>
      <c r="L100" s="13">
        <f ca="1">_xll.DBRW($B$1,$A100,$B100,$B$3,$B$5,L$8,$B$4,$B$2)</f>
        <v>1</v>
      </c>
      <c r="M100" s="13">
        <f ca="1">_xll.DBRW($B$1,$A100,$B100,$B$3,$B$5,M$8,$B$4,$B$2)</f>
        <v>2</v>
      </c>
      <c r="N100" s="13">
        <f ca="1">_xll.DBRW($B$1,$A100,$B100,$B$3,$B$5,N$8,$B$4,$B$2)</f>
        <v>1</v>
      </c>
    </row>
    <row r="101" spans="1:14" x14ac:dyDescent="0.25">
      <c r="A101" s="12">
        <f t="shared" si="1"/>
        <v>2026</v>
      </c>
      <c r="B101" s="12" t="s">
        <v>31</v>
      </c>
      <c r="C101" s="13">
        <f ca="1">_xll.DBRW($B$1,$A101,$B101,$B$3,$B$5,C$8,$B$4,$B$2)</f>
        <v>251</v>
      </c>
      <c r="D101" s="13">
        <f ca="1">_xll.DBRW($B$1,$A101,$B101,$B$3,$B$5,D$8,$B$4,$B$2)</f>
        <v>31</v>
      </c>
      <c r="E101" s="13">
        <f ca="1">_xll.DBRW($B$1,$A101,$B101,$B$3,$B$5,E$8,$B$4,$B$2)</f>
        <v>126</v>
      </c>
      <c r="F101" s="13">
        <f ca="1">_xll.DBRW($B$1,$A101,$B101,$B$3,$B$5,F$8,$B$4,$B$2)</f>
        <v>2</v>
      </c>
      <c r="G101" s="13">
        <f ca="1">_xll.DBRW($B$1,$A101,$B101,$B$3,$B$5,G$8,$B$4,$B$2)</f>
        <v>4</v>
      </c>
      <c r="H101" s="13">
        <f ca="1">_xll.DBRW($B$1,$A101,$B101,$B$3,$B$5,H$8,$B$4,$B$2)</f>
        <v>7</v>
      </c>
      <c r="I101" s="13">
        <f ca="1">_xll.DBRW($B$1,$A101,$B101,$B$3,$B$5,I$8,$B$4,$B$2)</f>
        <v>12</v>
      </c>
      <c r="J101" s="13">
        <f ca="1">_xll.DBRW($B$1,$A101,$B101,$B$3,$B$5,J$8,$B$4,$B$2)</f>
        <v>1</v>
      </c>
      <c r="K101" s="13">
        <f ca="1">_xll.DBRW($B$1,$A101,$B101,$B$3,$B$5,K$8,$B$4,$B$2)</f>
        <v>64</v>
      </c>
      <c r="L101" s="13">
        <f ca="1">_xll.DBRW($B$1,$A101,$B101,$B$3,$B$5,L$8,$B$4,$B$2)</f>
        <v>1</v>
      </c>
      <c r="M101" s="13">
        <f ca="1">_xll.DBRW($B$1,$A101,$B101,$B$3,$B$5,M$8,$B$4,$B$2)</f>
        <v>2</v>
      </c>
      <c r="N101" s="13">
        <f ca="1">_xll.DBRW($B$1,$A101,$B101,$B$3,$B$5,N$8,$B$4,$B$2)</f>
        <v>1</v>
      </c>
    </row>
    <row r="102" spans="1:14" x14ac:dyDescent="0.25">
      <c r="A102" s="12">
        <f t="shared" si="1"/>
        <v>2026</v>
      </c>
      <c r="B102" s="12" t="s">
        <v>32</v>
      </c>
      <c r="C102" s="13">
        <f ca="1">_xll.DBRW($B$1,$A102,$B102,$B$3,$B$5,C$8,$B$4,$B$2)</f>
        <v>251</v>
      </c>
      <c r="D102" s="13">
        <f ca="1">_xll.DBRW($B$1,$A102,$B102,$B$3,$B$5,D$8,$B$4,$B$2)</f>
        <v>31</v>
      </c>
      <c r="E102" s="13">
        <f ca="1">_xll.DBRW($B$1,$A102,$B102,$B$3,$B$5,E$8,$B$4,$B$2)</f>
        <v>126</v>
      </c>
      <c r="F102" s="13">
        <f ca="1">_xll.DBRW($B$1,$A102,$B102,$B$3,$B$5,F$8,$B$4,$B$2)</f>
        <v>2</v>
      </c>
      <c r="G102" s="13">
        <f ca="1">_xll.DBRW($B$1,$A102,$B102,$B$3,$B$5,G$8,$B$4,$B$2)</f>
        <v>4</v>
      </c>
      <c r="H102" s="13">
        <f ca="1">_xll.DBRW($B$1,$A102,$B102,$B$3,$B$5,H$8,$B$4,$B$2)</f>
        <v>7</v>
      </c>
      <c r="I102" s="13">
        <f ca="1">_xll.DBRW($B$1,$A102,$B102,$B$3,$B$5,I$8,$B$4,$B$2)</f>
        <v>12</v>
      </c>
      <c r="J102" s="13">
        <f ca="1">_xll.DBRW($B$1,$A102,$B102,$B$3,$B$5,J$8,$B$4,$B$2)</f>
        <v>1</v>
      </c>
      <c r="K102" s="13">
        <f ca="1">_xll.DBRW($B$1,$A102,$B102,$B$3,$B$5,K$8,$B$4,$B$2)</f>
        <v>64</v>
      </c>
      <c r="L102" s="13">
        <f ca="1">_xll.DBRW($B$1,$A102,$B102,$B$3,$B$5,L$8,$B$4,$B$2)</f>
        <v>1</v>
      </c>
      <c r="M102" s="13">
        <f ca="1">_xll.DBRW($B$1,$A102,$B102,$B$3,$B$5,M$8,$B$4,$B$2)</f>
        <v>2</v>
      </c>
      <c r="N102" s="13">
        <f ca="1">_xll.DBRW($B$1,$A102,$B102,$B$3,$B$5,N$8,$B$4,$B$2)</f>
        <v>1</v>
      </c>
    </row>
    <row r="103" spans="1:14" x14ac:dyDescent="0.25">
      <c r="A103" s="12">
        <f t="shared" si="1"/>
        <v>2026</v>
      </c>
      <c r="B103" s="12" t="s">
        <v>33</v>
      </c>
      <c r="C103" s="13">
        <f ca="1">_xll.DBRW($B$1,$A103,$B103,$B$3,$B$5,C$8,$B$4,$B$2)</f>
        <v>251</v>
      </c>
      <c r="D103" s="13">
        <f ca="1">_xll.DBRW($B$1,$A103,$B103,$B$3,$B$5,D$8,$B$4,$B$2)</f>
        <v>31</v>
      </c>
      <c r="E103" s="13">
        <f ca="1">_xll.DBRW($B$1,$A103,$B103,$B$3,$B$5,E$8,$B$4,$B$2)</f>
        <v>126</v>
      </c>
      <c r="F103" s="13">
        <f ca="1">_xll.DBRW($B$1,$A103,$B103,$B$3,$B$5,F$8,$B$4,$B$2)</f>
        <v>2</v>
      </c>
      <c r="G103" s="13">
        <f ca="1">_xll.DBRW($B$1,$A103,$B103,$B$3,$B$5,G$8,$B$4,$B$2)</f>
        <v>4</v>
      </c>
      <c r="H103" s="13">
        <f ca="1">_xll.DBRW($B$1,$A103,$B103,$B$3,$B$5,H$8,$B$4,$B$2)</f>
        <v>7</v>
      </c>
      <c r="I103" s="13">
        <f ca="1">_xll.DBRW($B$1,$A103,$B103,$B$3,$B$5,I$8,$B$4,$B$2)</f>
        <v>12</v>
      </c>
      <c r="J103" s="13">
        <f ca="1">_xll.DBRW($B$1,$A103,$B103,$B$3,$B$5,J$8,$B$4,$B$2)</f>
        <v>1</v>
      </c>
      <c r="K103" s="13">
        <f ca="1">_xll.DBRW($B$1,$A103,$B103,$B$3,$B$5,K$8,$B$4,$B$2)</f>
        <v>64</v>
      </c>
      <c r="L103" s="13">
        <f ca="1">_xll.DBRW($B$1,$A103,$B103,$B$3,$B$5,L$8,$B$4,$B$2)</f>
        <v>1</v>
      </c>
      <c r="M103" s="13">
        <f ca="1">_xll.DBRW($B$1,$A103,$B103,$B$3,$B$5,M$8,$B$4,$B$2)</f>
        <v>2</v>
      </c>
      <c r="N103" s="13">
        <f ca="1">_xll.DBRW($B$1,$A103,$B103,$B$3,$B$5,N$8,$B$4,$B$2)</f>
        <v>1</v>
      </c>
    </row>
    <row r="104" spans="1:14" x14ac:dyDescent="0.25">
      <c r="A104" s="12">
        <f t="shared" si="1"/>
        <v>2026</v>
      </c>
      <c r="B104" s="12" t="s">
        <v>34</v>
      </c>
      <c r="C104" s="13">
        <f ca="1">_xll.DBRW($B$1,$A104,$B104,$B$3,$B$5,C$8,$B$4,$B$2)</f>
        <v>251</v>
      </c>
      <c r="D104" s="13">
        <f ca="1">_xll.DBRW($B$1,$A104,$B104,$B$3,$B$5,D$8,$B$4,$B$2)</f>
        <v>31</v>
      </c>
      <c r="E104" s="13">
        <f ca="1">_xll.DBRW($B$1,$A104,$B104,$B$3,$B$5,E$8,$B$4,$B$2)</f>
        <v>126</v>
      </c>
      <c r="F104" s="13">
        <f ca="1">_xll.DBRW($B$1,$A104,$B104,$B$3,$B$5,F$8,$B$4,$B$2)</f>
        <v>2</v>
      </c>
      <c r="G104" s="13">
        <f ca="1">_xll.DBRW($B$1,$A104,$B104,$B$3,$B$5,G$8,$B$4,$B$2)</f>
        <v>4</v>
      </c>
      <c r="H104" s="13">
        <f ca="1">_xll.DBRW($B$1,$A104,$B104,$B$3,$B$5,H$8,$B$4,$B$2)</f>
        <v>7</v>
      </c>
      <c r="I104" s="13">
        <f ca="1">_xll.DBRW($B$1,$A104,$B104,$B$3,$B$5,I$8,$B$4,$B$2)</f>
        <v>12</v>
      </c>
      <c r="J104" s="13">
        <f ca="1">_xll.DBRW($B$1,$A104,$B104,$B$3,$B$5,J$8,$B$4,$B$2)</f>
        <v>1</v>
      </c>
      <c r="K104" s="13">
        <f ca="1">_xll.DBRW($B$1,$A104,$B104,$B$3,$B$5,K$8,$B$4,$B$2)</f>
        <v>64</v>
      </c>
      <c r="L104" s="13">
        <f ca="1">_xll.DBRW($B$1,$A104,$B104,$B$3,$B$5,L$8,$B$4,$B$2)</f>
        <v>1</v>
      </c>
      <c r="M104" s="13">
        <f ca="1">_xll.DBRW($B$1,$A104,$B104,$B$3,$B$5,M$8,$B$4,$B$2)</f>
        <v>2</v>
      </c>
      <c r="N104" s="13">
        <f ca="1">_xll.DBRW($B$1,$A104,$B104,$B$3,$B$5,N$8,$B$4,$B$2)</f>
        <v>1</v>
      </c>
    </row>
    <row r="105" spans="1:14" x14ac:dyDescent="0.25">
      <c r="A105" s="12">
        <f t="shared" si="1"/>
        <v>2027</v>
      </c>
      <c r="B105" s="12" t="s">
        <v>23</v>
      </c>
      <c r="C105" s="13">
        <f ca="1">_xll.DBRW($B$1,$A105,$B105,$B$3,$B$5,C$8,$B$4,$B$2)</f>
        <v>251</v>
      </c>
      <c r="D105" s="13">
        <f ca="1">_xll.DBRW($B$1,$A105,$B105,$B$3,$B$5,D$8,$B$4,$B$2)</f>
        <v>31</v>
      </c>
      <c r="E105" s="13">
        <f ca="1">_xll.DBRW($B$1,$A105,$B105,$B$3,$B$5,E$8,$B$4,$B$2)</f>
        <v>126</v>
      </c>
      <c r="F105" s="13">
        <f ca="1">_xll.DBRW($B$1,$A105,$B105,$B$3,$B$5,F$8,$B$4,$B$2)</f>
        <v>2</v>
      </c>
      <c r="G105" s="13">
        <f ca="1">_xll.DBRW($B$1,$A105,$B105,$B$3,$B$5,G$8,$B$4,$B$2)</f>
        <v>4</v>
      </c>
      <c r="H105" s="13">
        <f ca="1">_xll.DBRW($B$1,$A105,$B105,$B$3,$B$5,H$8,$B$4,$B$2)</f>
        <v>7</v>
      </c>
      <c r="I105" s="13">
        <f ca="1">_xll.DBRW($B$1,$A105,$B105,$B$3,$B$5,I$8,$B$4,$B$2)</f>
        <v>12</v>
      </c>
      <c r="J105" s="13">
        <f ca="1">_xll.DBRW($B$1,$A105,$B105,$B$3,$B$5,J$8,$B$4,$B$2)</f>
        <v>1</v>
      </c>
      <c r="K105" s="13">
        <f ca="1">_xll.DBRW($B$1,$A105,$B105,$B$3,$B$5,K$8,$B$4,$B$2)</f>
        <v>64</v>
      </c>
      <c r="L105" s="13">
        <f ca="1">_xll.DBRW($B$1,$A105,$B105,$B$3,$B$5,L$8,$B$4,$B$2)</f>
        <v>1</v>
      </c>
      <c r="M105" s="13">
        <f ca="1">_xll.DBRW($B$1,$A105,$B105,$B$3,$B$5,M$8,$B$4,$B$2)</f>
        <v>2</v>
      </c>
      <c r="N105" s="13">
        <f ca="1">_xll.DBRW($B$1,$A105,$B105,$B$3,$B$5,N$8,$B$4,$B$2)</f>
        <v>1</v>
      </c>
    </row>
    <row r="106" spans="1:14" x14ac:dyDescent="0.25">
      <c r="A106" s="12">
        <f t="shared" si="1"/>
        <v>2027</v>
      </c>
      <c r="B106" s="12" t="s">
        <v>24</v>
      </c>
      <c r="C106" s="13">
        <f ca="1">_xll.DBRW($B$1,$A106,$B106,$B$3,$B$5,C$8,$B$4,$B$2)</f>
        <v>251</v>
      </c>
      <c r="D106" s="13">
        <f ca="1">_xll.DBRW($B$1,$A106,$B106,$B$3,$B$5,D$8,$B$4,$B$2)</f>
        <v>31</v>
      </c>
      <c r="E106" s="13">
        <f ca="1">_xll.DBRW($B$1,$A106,$B106,$B$3,$B$5,E$8,$B$4,$B$2)</f>
        <v>126</v>
      </c>
      <c r="F106" s="13">
        <f ca="1">_xll.DBRW($B$1,$A106,$B106,$B$3,$B$5,F$8,$B$4,$B$2)</f>
        <v>2</v>
      </c>
      <c r="G106" s="13">
        <f ca="1">_xll.DBRW($B$1,$A106,$B106,$B$3,$B$5,G$8,$B$4,$B$2)</f>
        <v>4</v>
      </c>
      <c r="H106" s="13">
        <f ca="1">_xll.DBRW($B$1,$A106,$B106,$B$3,$B$5,H$8,$B$4,$B$2)</f>
        <v>7</v>
      </c>
      <c r="I106" s="13">
        <f ca="1">_xll.DBRW($B$1,$A106,$B106,$B$3,$B$5,I$8,$B$4,$B$2)</f>
        <v>12</v>
      </c>
      <c r="J106" s="13">
        <f ca="1">_xll.DBRW($B$1,$A106,$B106,$B$3,$B$5,J$8,$B$4,$B$2)</f>
        <v>1</v>
      </c>
      <c r="K106" s="13">
        <f ca="1">_xll.DBRW($B$1,$A106,$B106,$B$3,$B$5,K$8,$B$4,$B$2)</f>
        <v>64</v>
      </c>
      <c r="L106" s="13">
        <f ca="1">_xll.DBRW($B$1,$A106,$B106,$B$3,$B$5,L$8,$B$4,$B$2)</f>
        <v>1</v>
      </c>
      <c r="M106" s="13">
        <f ca="1">_xll.DBRW($B$1,$A106,$B106,$B$3,$B$5,M$8,$B$4,$B$2)</f>
        <v>2</v>
      </c>
      <c r="N106" s="13">
        <f ca="1">_xll.DBRW($B$1,$A106,$B106,$B$3,$B$5,N$8,$B$4,$B$2)</f>
        <v>1</v>
      </c>
    </row>
    <row r="107" spans="1:14" x14ac:dyDescent="0.25">
      <c r="A107" s="12">
        <f t="shared" si="1"/>
        <v>2027</v>
      </c>
      <c r="B107" s="12" t="s">
        <v>25</v>
      </c>
      <c r="C107" s="13">
        <f ca="1">_xll.DBRW($B$1,$A107,$B107,$B$3,$B$5,C$8,$B$4,$B$2)</f>
        <v>251</v>
      </c>
      <c r="D107" s="13">
        <f ca="1">_xll.DBRW($B$1,$A107,$B107,$B$3,$B$5,D$8,$B$4,$B$2)</f>
        <v>31</v>
      </c>
      <c r="E107" s="13">
        <f ca="1">_xll.DBRW($B$1,$A107,$B107,$B$3,$B$5,E$8,$B$4,$B$2)</f>
        <v>126</v>
      </c>
      <c r="F107" s="13">
        <f ca="1">_xll.DBRW($B$1,$A107,$B107,$B$3,$B$5,F$8,$B$4,$B$2)</f>
        <v>2</v>
      </c>
      <c r="G107" s="13">
        <f ca="1">_xll.DBRW($B$1,$A107,$B107,$B$3,$B$5,G$8,$B$4,$B$2)</f>
        <v>4</v>
      </c>
      <c r="H107" s="13">
        <f ca="1">_xll.DBRW($B$1,$A107,$B107,$B$3,$B$5,H$8,$B$4,$B$2)</f>
        <v>7</v>
      </c>
      <c r="I107" s="13">
        <f ca="1">_xll.DBRW($B$1,$A107,$B107,$B$3,$B$5,I$8,$B$4,$B$2)</f>
        <v>12</v>
      </c>
      <c r="J107" s="13">
        <f ca="1">_xll.DBRW($B$1,$A107,$B107,$B$3,$B$5,J$8,$B$4,$B$2)</f>
        <v>1</v>
      </c>
      <c r="K107" s="13">
        <f ca="1">_xll.DBRW($B$1,$A107,$B107,$B$3,$B$5,K$8,$B$4,$B$2)</f>
        <v>64</v>
      </c>
      <c r="L107" s="13">
        <f ca="1">_xll.DBRW($B$1,$A107,$B107,$B$3,$B$5,L$8,$B$4,$B$2)</f>
        <v>1</v>
      </c>
      <c r="M107" s="13">
        <f ca="1">_xll.DBRW($B$1,$A107,$B107,$B$3,$B$5,M$8,$B$4,$B$2)</f>
        <v>2</v>
      </c>
      <c r="N107" s="13">
        <f ca="1">_xll.DBRW($B$1,$A107,$B107,$B$3,$B$5,N$8,$B$4,$B$2)</f>
        <v>1</v>
      </c>
    </row>
    <row r="108" spans="1:14" x14ac:dyDescent="0.25">
      <c r="A108" s="12">
        <f t="shared" si="1"/>
        <v>2027</v>
      </c>
      <c r="B108" s="12" t="s">
        <v>26</v>
      </c>
      <c r="C108" s="13">
        <f ca="1">_xll.DBRW($B$1,$A108,$B108,$B$3,$B$5,C$8,$B$4,$B$2)</f>
        <v>251</v>
      </c>
      <c r="D108" s="13">
        <f ca="1">_xll.DBRW($B$1,$A108,$B108,$B$3,$B$5,D$8,$B$4,$B$2)</f>
        <v>31</v>
      </c>
      <c r="E108" s="13">
        <f ca="1">_xll.DBRW($B$1,$A108,$B108,$B$3,$B$5,E$8,$B$4,$B$2)</f>
        <v>126</v>
      </c>
      <c r="F108" s="13">
        <f ca="1">_xll.DBRW($B$1,$A108,$B108,$B$3,$B$5,F$8,$B$4,$B$2)</f>
        <v>2</v>
      </c>
      <c r="G108" s="13">
        <f ca="1">_xll.DBRW($B$1,$A108,$B108,$B$3,$B$5,G$8,$B$4,$B$2)</f>
        <v>4</v>
      </c>
      <c r="H108" s="13">
        <f ca="1">_xll.DBRW($B$1,$A108,$B108,$B$3,$B$5,H$8,$B$4,$B$2)</f>
        <v>7</v>
      </c>
      <c r="I108" s="13">
        <f ca="1">_xll.DBRW($B$1,$A108,$B108,$B$3,$B$5,I$8,$B$4,$B$2)</f>
        <v>12</v>
      </c>
      <c r="J108" s="13">
        <f ca="1">_xll.DBRW($B$1,$A108,$B108,$B$3,$B$5,J$8,$B$4,$B$2)</f>
        <v>1</v>
      </c>
      <c r="K108" s="13">
        <f ca="1">_xll.DBRW($B$1,$A108,$B108,$B$3,$B$5,K$8,$B$4,$B$2)</f>
        <v>64</v>
      </c>
      <c r="L108" s="13">
        <f ca="1">_xll.DBRW($B$1,$A108,$B108,$B$3,$B$5,L$8,$B$4,$B$2)</f>
        <v>1</v>
      </c>
      <c r="M108" s="13">
        <f ca="1">_xll.DBRW($B$1,$A108,$B108,$B$3,$B$5,M$8,$B$4,$B$2)</f>
        <v>2</v>
      </c>
      <c r="N108" s="13">
        <f ca="1">_xll.DBRW($B$1,$A108,$B108,$B$3,$B$5,N$8,$B$4,$B$2)</f>
        <v>1</v>
      </c>
    </row>
    <row r="109" spans="1:14" x14ac:dyDescent="0.25">
      <c r="A109" s="12">
        <f t="shared" si="1"/>
        <v>2027</v>
      </c>
      <c r="B109" s="12" t="s">
        <v>27</v>
      </c>
      <c r="C109" s="13">
        <f ca="1">_xll.DBRW($B$1,$A109,$B109,$B$3,$B$5,C$8,$B$4,$B$2)</f>
        <v>251</v>
      </c>
      <c r="D109" s="13">
        <f ca="1">_xll.DBRW($B$1,$A109,$B109,$B$3,$B$5,D$8,$B$4,$B$2)</f>
        <v>31</v>
      </c>
      <c r="E109" s="13">
        <f ca="1">_xll.DBRW($B$1,$A109,$B109,$B$3,$B$5,E$8,$B$4,$B$2)</f>
        <v>126</v>
      </c>
      <c r="F109" s="13">
        <f ca="1">_xll.DBRW($B$1,$A109,$B109,$B$3,$B$5,F$8,$B$4,$B$2)</f>
        <v>2</v>
      </c>
      <c r="G109" s="13">
        <f ca="1">_xll.DBRW($B$1,$A109,$B109,$B$3,$B$5,G$8,$B$4,$B$2)</f>
        <v>4</v>
      </c>
      <c r="H109" s="13">
        <f ca="1">_xll.DBRW($B$1,$A109,$B109,$B$3,$B$5,H$8,$B$4,$B$2)</f>
        <v>7</v>
      </c>
      <c r="I109" s="13">
        <f ca="1">_xll.DBRW($B$1,$A109,$B109,$B$3,$B$5,I$8,$B$4,$B$2)</f>
        <v>12</v>
      </c>
      <c r="J109" s="13">
        <f ca="1">_xll.DBRW($B$1,$A109,$B109,$B$3,$B$5,J$8,$B$4,$B$2)</f>
        <v>1</v>
      </c>
      <c r="K109" s="13">
        <f ca="1">_xll.DBRW($B$1,$A109,$B109,$B$3,$B$5,K$8,$B$4,$B$2)</f>
        <v>64</v>
      </c>
      <c r="L109" s="13">
        <f ca="1">_xll.DBRW($B$1,$A109,$B109,$B$3,$B$5,L$8,$B$4,$B$2)</f>
        <v>1</v>
      </c>
      <c r="M109" s="13">
        <f ca="1">_xll.DBRW($B$1,$A109,$B109,$B$3,$B$5,M$8,$B$4,$B$2)</f>
        <v>2</v>
      </c>
      <c r="N109" s="13">
        <f ca="1">_xll.DBRW($B$1,$A109,$B109,$B$3,$B$5,N$8,$B$4,$B$2)</f>
        <v>1</v>
      </c>
    </row>
    <row r="110" spans="1:14" x14ac:dyDescent="0.25">
      <c r="A110" s="12">
        <f t="shared" si="1"/>
        <v>2027</v>
      </c>
      <c r="B110" s="12" t="s">
        <v>28</v>
      </c>
      <c r="C110" s="13">
        <f ca="1">_xll.DBRW($B$1,$A110,$B110,$B$3,$B$5,C$8,$B$4,$B$2)</f>
        <v>251</v>
      </c>
      <c r="D110" s="13">
        <f ca="1">_xll.DBRW($B$1,$A110,$B110,$B$3,$B$5,D$8,$B$4,$B$2)</f>
        <v>31</v>
      </c>
      <c r="E110" s="13">
        <f ca="1">_xll.DBRW($B$1,$A110,$B110,$B$3,$B$5,E$8,$B$4,$B$2)</f>
        <v>126</v>
      </c>
      <c r="F110" s="13">
        <f ca="1">_xll.DBRW($B$1,$A110,$B110,$B$3,$B$5,F$8,$B$4,$B$2)</f>
        <v>2</v>
      </c>
      <c r="G110" s="13">
        <f ca="1">_xll.DBRW($B$1,$A110,$B110,$B$3,$B$5,G$8,$B$4,$B$2)</f>
        <v>4</v>
      </c>
      <c r="H110" s="13">
        <f ca="1">_xll.DBRW($B$1,$A110,$B110,$B$3,$B$5,H$8,$B$4,$B$2)</f>
        <v>7</v>
      </c>
      <c r="I110" s="13">
        <f ca="1">_xll.DBRW($B$1,$A110,$B110,$B$3,$B$5,I$8,$B$4,$B$2)</f>
        <v>12</v>
      </c>
      <c r="J110" s="13">
        <f ca="1">_xll.DBRW($B$1,$A110,$B110,$B$3,$B$5,J$8,$B$4,$B$2)</f>
        <v>1</v>
      </c>
      <c r="K110" s="13">
        <f ca="1">_xll.DBRW($B$1,$A110,$B110,$B$3,$B$5,K$8,$B$4,$B$2)</f>
        <v>64</v>
      </c>
      <c r="L110" s="13">
        <f ca="1">_xll.DBRW($B$1,$A110,$B110,$B$3,$B$5,L$8,$B$4,$B$2)</f>
        <v>1</v>
      </c>
      <c r="M110" s="13">
        <f ca="1">_xll.DBRW($B$1,$A110,$B110,$B$3,$B$5,M$8,$B$4,$B$2)</f>
        <v>2</v>
      </c>
      <c r="N110" s="13">
        <f ca="1">_xll.DBRW($B$1,$A110,$B110,$B$3,$B$5,N$8,$B$4,$B$2)</f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110"/>
  <sheetViews>
    <sheetView workbookViewId="0">
      <selection sqref="A1:N1048576"/>
    </sheetView>
  </sheetViews>
  <sheetFormatPr defaultRowHeight="15" x14ac:dyDescent="0.25"/>
  <sheetData>
    <row r="1" spans="1:18" x14ac:dyDescent="0.25">
      <c r="A1" t="s">
        <v>1</v>
      </c>
      <c r="B1" t="s">
        <v>56</v>
      </c>
    </row>
    <row r="2" spans="1:18" x14ac:dyDescent="0.25">
      <c r="A2" t="s">
        <v>2</v>
      </c>
      <c r="B2" t="s">
        <v>79</v>
      </c>
    </row>
    <row r="3" spans="1:18" x14ac:dyDescent="0.25">
      <c r="A3" t="s">
        <v>3</v>
      </c>
      <c r="B3" t="s">
        <v>58</v>
      </c>
    </row>
    <row r="4" spans="1:18" x14ac:dyDescent="0.25">
      <c r="A4" t="s">
        <v>4</v>
      </c>
      <c r="B4" t="s">
        <v>59</v>
      </c>
    </row>
    <row r="5" spans="1:18" x14ac:dyDescent="0.25">
      <c r="A5" t="s">
        <v>5</v>
      </c>
      <c r="B5" t="s">
        <v>63</v>
      </c>
    </row>
    <row r="8" spans="1:18" x14ac:dyDescent="0.25">
      <c r="C8" t="s">
        <v>6</v>
      </c>
      <c r="D8" t="s">
        <v>10</v>
      </c>
      <c r="E8" t="s">
        <v>12</v>
      </c>
      <c r="F8" t="s">
        <v>13</v>
      </c>
      <c r="G8" t="s">
        <v>14</v>
      </c>
      <c r="H8" t="s">
        <v>15</v>
      </c>
      <c r="I8" t="s">
        <v>16</v>
      </c>
      <c r="J8" t="s">
        <v>17</v>
      </c>
      <c r="K8" t="s">
        <v>18</v>
      </c>
      <c r="L8" t="s">
        <v>19</v>
      </c>
      <c r="M8" t="s">
        <v>20</v>
      </c>
      <c r="N8" t="s">
        <v>21</v>
      </c>
      <c r="O8" s="14" t="s">
        <v>68</v>
      </c>
      <c r="P8" s="14" t="s">
        <v>69</v>
      </c>
      <c r="Q8" s="14" t="s">
        <v>70</v>
      </c>
      <c r="R8" s="14" t="s">
        <v>71</v>
      </c>
    </row>
    <row r="9" spans="1:18" x14ac:dyDescent="0.25">
      <c r="A9">
        <v>2019</v>
      </c>
      <c r="B9" t="s">
        <v>23</v>
      </c>
      <c r="C9">
        <v>251</v>
      </c>
      <c r="D9">
        <v>31</v>
      </c>
      <c r="E9">
        <v>126</v>
      </c>
      <c r="F9">
        <v>2</v>
      </c>
      <c r="G9">
        <v>4</v>
      </c>
      <c r="H9">
        <v>7</v>
      </c>
      <c r="I9">
        <v>12</v>
      </c>
      <c r="J9">
        <v>1</v>
      </c>
      <c r="K9">
        <v>62</v>
      </c>
      <c r="L9">
        <v>1</v>
      </c>
      <c r="M9">
        <v>2</v>
      </c>
      <c r="N9">
        <v>3</v>
      </c>
      <c r="O9" s="14">
        <v>1</v>
      </c>
      <c r="P9" s="14">
        <v>1</v>
      </c>
      <c r="Q9" s="14">
        <v>1</v>
      </c>
      <c r="R9" s="14">
        <v>1</v>
      </c>
    </row>
    <row r="10" spans="1:18" x14ac:dyDescent="0.25">
      <c r="A10">
        <v>2019</v>
      </c>
      <c r="B10" t="s">
        <v>24</v>
      </c>
      <c r="C10">
        <v>251</v>
      </c>
      <c r="D10">
        <v>31</v>
      </c>
      <c r="E10">
        <v>126</v>
      </c>
      <c r="F10">
        <v>2</v>
      </c>
      <c r="G10">
        <v>4</v>
      </c>
      <c r="H10">
        <v>7</v>
      </c>
      <c r="I10">
        <v>12</v>
      </c>
      <c r="J10">
        <v>1</v>
      </c>
      <c r="K10">
        <v>62</v>
      </c>
      <c r="L10">
        <v>1</v>
      </c>
      <c r="M10">
        <v>2</v>
      </c>
      <c r="N10">
        <v>3</v>
      </c>
      <c r="O10" s="14">
        <v>1</v>
      </c>
      <c r="P10" s="14">
        <v>1</v>
      </c>
      <c r="Q10" s="14">
        <v>1</v>
      </c>
      <c r="R10" s="14">
        <v>1</v>
      </c>
    </row>
    <row r="11" spans="1:18" x14ac:dyDescent="0.25">
      <c r="A11">
        <v>2019</v>
      </c>
      <c r="B11" t="s">
        <v>25</v>
      </c>
      <c r="C11">
        <v>251</v>
      </c>
      <c r="D11">
        <v>31</v>
      </c>
      <c r="E11">
        <v>126</v>
      </c>
      <c r="F11">
        <v>2</v>
      </c>
      <c r="G11">
        <v>4</v>
      </c>
      <c r="H11">
        <v>7</v>
      </c>
      <c r="I11">
        <v>12</v>
      </c>
      <c r="J11">
        <v>1</v>
      </c>
      <c r="K11">
        <v>62</v>
      </c>
      <c r="L11">
        <v>1</v>
      </c>
      <c r="M11">
        <v>2</v>
      </c>
      <c r="N11">
        <v>3</v>
      </c>
      <c r="O11" s="14">
        <v>1</v>
      </c>
      <c r="P11" s="14">
        <v>1</v>
      </c>
      <c r="Q11" s="14">
        <v>1</v>
      </c>
      <c r="R11" s="14">
        <v>1</v>
      </c>
    </row>
    <row r="12" spans="1:18" x14ac:dyDescent="0.25">
      <c r="A12">
        <v>2019</v>
      </c>
      <c r="B12" t="s">
        <v>26</v>
      </c>
      <c r="C12">
        <v>251</v>
      </c>
      <c r="D12">
        <v>31</v>
      </c>
      <c r="E12">
        <v>126</v>
      </c>
      <c r="F12">
        <v>2</v>
      </c>
      <c r="G12">
        <v>4</v>
      </c>
      <c r="H12">
        <v>7</v>
      </c>
      <c r="I12">
        <v>12</v>
      </c>
      <c r="J12">
        <v>1</v>
      </c>
      <c r="K12">
        <v>62</v>
      </c>
      <c r="L12">
        <v>1</v>
      </c>
      <c r="M12">
        <v>2</v>
      </c>
      <c r="N12">
        <v>3</v>
      </c>
      <c r="O12" s="14">
        <v>1</v>
      </c>
      <c r="P12" s="14">
        <v>1</v>
      </c>
      <c r="Q12" s="14">
        <v>1</v>
      </c>
      <c r="R12" s="14">
        <v>1</v>
      </c>
    </row>
    <row r="13" spans="1:18" x14ac:dyDescent="0.25">
      <c r="A13">
        <v>2019</v>
      </c>
      <c r="B13" t="s">
        <v>27</v>
      </c>
      <c r="C13">
        <v>251</v>
      </c>
      <c r="D13">
        <v>31</v>
      </c>
      <c r="E13">
        <v>126</v>
      </c>
      <c r="F13">
        <v>2</v>
      </c>
      <c r="G13">
        <v>4</v>
      </c>
      <c r="H13">
        <v>7</v>
      </c>
      <c r="I13">
        <v>12</v>
      </c>
      <c r="J13">
        <v>1</v>
      </c>
      <c r="K13">
        <v>62</v>
      </c>
      <c r="L13">
        <v>1</v>
      </c>
      <c r="M13">
        <v>2</v>
      </c>
      <c r="N13">
        <v>3</v>
      </c>
      <c r="O13" s="14">
        <v>1</v>
      </c>
      <c r="P13" s="14">
        <v>1</v>
      </c>
      <c r="Q13" s="14">
        <v>1</v>
      </c>
      <c r="R13" s="14">
        <v>1</v>
      </c>
    </row>
    <row r="14" spans="1:18" x14ac:dyDescent="0.25">
      <c r="A14">
        <v>2019</v>
      </c>
      <c r="B14" t="s">
        <v>28</v>
      </c>
      <c r="C14">
        <v>251</v>
      </c>
      <c r="D14">
        <v>31</v>
      </c>
      <c r="E14">
        <v>126</v>
      </c>
      <c r="F14">
        <v>2</v>
      </c>
      <c r="G14">
        <v>4</v>
      </c>
      <c r="H14">
        <v>7</v>
      </c>
      <c r="I14">
        <v>12</v>
      </c>
      <c r="J14">
        <v>1</v>
      </c>
      <c r="K14">
        <v>62</v>
      </c>
      <c r="L14">
        <v>1</v>
      </c>
      <c r="M14">
        <v>2</v>
      </c>
      <c r="N14">
        <v>3</v>
      </c>
      <c r="O14" s="14">
        <v>1</v>
      </c>
      <c r="P14" s="14">
        <v>1</v>
      </c>
      <c r="Q14" s="14">
        <v>1</v>
      </c>
      <c r="R14" s="14">
        <v>1</v>
      </c>
    </row>
    <row r="15" spans="1:18" x14ac:dyDescent="0.25">
      <c r="A15">
        <v>2019</v>
      </c>
      <c r="B15" t="s">
        <v>29</v>
      </c>
      <c r="C15">
        <v>251</v>
      </c>
      <c r="D15">
        <v>31</v>
      </c>
      <c r="E15">
        <v>126</v>
      </c>
      <c r="F15">
        <v>2</v>
      </c>
      <c r="G15">
        <v>4</v>
      </c>
      <c r="H15">
        <v>7</v>
      </c>
      <c r="I15">
        <v>12</v>
      </c>
      <c r="J15">
        <v>1</v>
      </c>
      <c r="K15">
        <v>62</v>
      </c>
      <c r="L15">
        <v>1</v>
      </c>
      <c r="M15">
        <v>2</v>
      </c>
      <c r="N15">
        <v>3</v>
      </c>
      <c r="O15" s="14">
        <v>1</v>
      </c>
      <c r="P15" s="14">
        <v>1</v>
      </c>
      <c r="Q15" s="14">
        <v>1</v>
      </c>
      <c r="R15" s="14">
        <v>1</v>
      </c>
    </row>
    <row r="16" spans="1:18" x14ac:dyDescent="0.25">
      <c r="A16">
        <v>2019</v>
      </c>
      <c r="B16" t="s">
        <v>30</v>
      </c>
      <c r="C16">
        <v>251</v>
      </c>
      <c r="D16">
        <v>31</v>
      </c>
      <c r="E16">
        <v>126</v>
      </c>
      <c r="F16">
        <v>2</v>
      </c>
      <c r="G16">
        <v>4</v>
      </c>
      <c r="H16">
        <v>7</v>
      </c>
      <c r="I16">
        <v>12</v>
      </c>
      <c r="J16">
        <v>1</v>
      </c>
      <c r="K16">
        <v>62</v>
      </c>
      <c r="L16">
        <v>1</v>
      </c>
      <c r="M16">
        <v>2</v>
      </c>
      <c r="N16">
        <v>3</v>
      </c>
      <c r="O16" s="14">
        <v>1</v>
      </c>
      <c r="P16" s="14">
        <v>1</v>
      </c>
      <c r="Q16" s="14">
        <v>1</v>
      </c>
      <c r="R16" s="14">
        <v>1</v>
      </c>
    </row>
    <row r="17" spans="1:18" x14ac:dyDescent="0.25">
      <c r="A17">
        <v>2019</v>
      </c>
      <c r="B17" t="s">
        <v>31</v>
      </c>
      <c r="C17">
        <v>251</v>
      </c>
      <c r="D17">
        <v>31</v>
      </c>
      <c r="E17">
        <v>126</v>
      </c>
      <c r="F17">
        <v>2</v>
      </c>
      <c r="G17">
        <v>4</v>
      </c>
      <c r="H17">
        <v>7</v>
      </c>
      <c r="I17">
        <v>12</v>
      </c>
      <c r="J17">
        <v>1</v>
      </c>
      <c r="K17">
        <v>62</v>
      </c>
      <c r="L17">
        <v>1</v>
      </c>
      <c r="M17">
        <v>2</v>
      </c>
      <c r="N17">
        <v>3</v>
      </c>
      <c r="O17" s="14">
        <v>1</v>
      </c>
      <c r="P17" s="14">
        <v>1</v>
      </c>
      <c r="Q17" s="14">
        <v>1</v>
      </c>
      <c r="R17" s="14">
        <v>1</v>
      </c>
    </row>
    <row r="18" spans="1:18" x14ac:dyDescent="0.25">
      <c r="A18">
        <v>2019</v>
      </c>
      <c r="B18" t="s">
        <v>32</v>
      </c>
      <c r="C18">
        <v>251</v>
      </c>
      <c r="D18">
        <v>31</v>
      </c>
      <c r="E18">
        <v>126</v>
      </c>
      <c r="F18">
        <v>2</v>
      </c>
      <c r="G18">
        <v>4</v>
      </c>
      <c r="H18">
        <v>7</v>
      </c>
      <c r="I18">
        <v>12</v>
      </c>
      <c r="J18">
        <v>1</v>
      </c>
      <c r="K18">
        <v>62</v>
      </c>
      <c r="L18">
        <v>1</v>
      </c>
      <c r="M18">
        <v>2</v>
      </c>
      <c r="N18">
        <v>3</v>
      </c>
      <c r="O18" s="14">
        <v>1</v>
      </c>
      <c r="P18" s="14">
        <v>1</v>
      </c>
      <c r="Q18" s="14">
        <v>1</v>
      </c>
      <c r="R18" s="14">
        <v>1</v>
      </c>
    </row>
    <row r="19" spans="1:18" x14ac:dyDescent="0.25">
      <c r="A19">
        <v>2019</v>
      </c>
      <c r="B19" t="s">
        <v>33</v>
      </c>
      <c r="C19">
        <v>251</v>
      </c>
      <c r="D19">
        <v>31</v>
      </c>
      <c r="E19">
        <v>126</v>
      </c>
      <c r="F19">
        <v>2</v>
      </c>
      <c r="G19">
        <v>4</v>
      </c>
      <c r="H19">
        <v>7</v>
      </c>
      <c r="I19">
        <v>12</v>
      </c>
      <c r="J19">
        <v>1</v>
      </c>
      <c r="K19">
        <v>62</v>
      </c>
      <c r="L19">
        <v>1</v>
      </c>
      <c r="M19">
        <v>2</v>
      </c>
      <c r="N19">
        <v>3</v>
      </c>
      <c r="O19" s="14">
        <v>1</v>
      </c>
      <c r="P19" s="14">
        <v>1</v>
      </c>
      <c r="Q19" s="14">
        <v>1</v>
      </c>
      <c r="R19" s="14">
        <v>1</v>
      </c>
    </row>
    <row r="20" spans="1:18" x14ac:dyDescent="0.25">
      <c r="A20">
        <v>2019</v>
      </c>
      <c r="B20" t="s">
        <v>34</v>
      </c>
      <c r="C20">
        <v>251</v>
      </c>
      <c r="D20">
        <v>31</v>
      </c>
      <c r="E20">
        <v>126</v>
      </c>
      <c r="F20">
        <v>2</v>
      </c>
      <c r="G20">
        <v>4</v>
      </c>
      <c r="H20">
        <v>7</v>
      </c>
      <c r="I20">
        <v>12</v>
      </c>
      <c r="J20">
        <v>1</v>
      </c>
      <c r="K20">
        <v>62</v>
      </c>
      <c r="L20">
        <v>1</v>
      </c>
      <c r="M20">
        <v>2</v>
      </c>
      <c r="N20">
        <v>3</v>
      </c>
      <c r="O20" s="14">
        <v>1</v>
      </c>
      <c r="P20" s="14">
        <v>1</v>
      </c>
      <c r="Q20" s="14">
        <v>1</v>
      </c>
      <c r="R20" s="14">
        <v>1</v>
      </c>
    </row>
    <row r="21" spans="1:18" x14ac:dyDescent="0.25">
      <c r="A21">
        <v>2020</v>
      </c>
      <c r="B21" t="s">
        <v>23</v>
      </c>
      <c r="C21">
        <v>251</v>
      </c>
      <c r="D21">
        <v>31</v>
      </c>
      <c r="E21">
        <v>126</v>
      </c>
      <c r="F21">
        <v>2</v>
      </c>
      <c r="G21">
        <v>4</v>
      </c>
      <c r="H21">
        <v>7</v>
      </c>
      <c r="I21">
        <v>12</v>
      </c>
      <c r="J21">
        <v>1</v>
      </c>
      <c r="K21">
        <v>62</v>
      </c>
      <c r="L21">
        <v>1</v>
      </c>
      <c r="M21">
        <v>2</v>
      </c>
      <c r="N21">
        <v>3</v>
      </c>
      <c r="O21" s="14">
        <v>1</v>
      </c>
      <c r="P21" s="14">
        <v>1</v>
      </c>
      <c r="Q21" s="14">
        <v>1</v>
      </c>
      <c r="R21" s="14">
        <v>1</v>
      </c>
    </row>
    <row r="22" spans="1:18" x14ac:dyDescent="0.25">
      <c r="A22">
        <v>2020</v>
      </c>
      <c r="B22" t="s">
        <v>24</v>
      </c>
      <c r="C22">
        <v>251</v>
      </c>
      <c r="D22">
        <v>31</v>
      </c>
      <c r="E22">
        <v>126</v>
      </c>
      <c r="F22">
        <v>2</v>
      </c>
      <c r="G22">
        <v>4</v>
      </c>
      <c r="H22">
        <v>7</v>
      </c>
      <c r="I22">
        <v>12</v>
      </c>
      <c r="J22">
        <v>1</v>
      </c>
      <c r="K22">
        <v>62</v>
      </c>
      <c r="L22">
        <v>1</v>
      </c>
      <c r="M22">
        <v>2</v>
      </c>
      <c r="N22">
        <v>3</v>
      </c>
      <c r="O22" s="14">
        <v>1</v>
      </c>
      <c r="P22" s="14">
        <v>1</v>
      </c>
      <c r="Q22" s="14">
        <v>1</v>
      </c>
      <c r="R22" s="14">
        <v>1</v>
      </c>
    </row>
    <row r="23" spans="1:18" x14ac:dyDescent="0.25">
      <c r="A23">
        <v>2020</v>
      </c>
      <c r="B23" t="s">
        <v>25</v>
      </c>
      <c r="C23">
        <v>251</v>
      </c>
      <c r="D23">
        <v>31</v>
      </c>
      <c r="E23">
        <v>126</v>
      </c>
      <c r="F23">
        <v>2</v>
      </c>
      <c r="G23">
        <v>4</v>
      </c>
      <c r="H23">
        <v>7</v>
      </c>
      <c r="I23">
        <v>12</v>
      </c>
      <c r="J23">
        <v>1</v>
      </c>
      <c r="K23">
        <v>62</v>
      </c>
      <c r="L23">
        <v>1</v>
      </c>
      <c r="M23">
        <v>2</v>
      </c>
      <c r="N23">
        <v>3</v>
      </c>
      <c r="O23" s="14">
        <v>1</v>
      </c>
      <c r="P23" s="14">
        <v>1</v>
      </c>
      <c r="Q23" s="14">
        <v>1</v>
      </c>
      <c r="R23" s="14">
        <v>1</v>
      </c>
    </row>
    <row r="24" spans="1:18" x14ac:dyDescent="0.25">
      <c r="A24">
        <v>2020</v>
      </c>
      <c r="B24" t="s">
        <v>26</v>
      </c>
      <c r="C24">
        <v>251</v>
      </c>
      <c r="D24">
        <v>31</v>
      </c>
      <c r="E24">
        <v>126</v>
      </c>
      <c r="F24">
        <v>2</v>
      </c>
      <c r="G24">
        <v>4</v>
      </c>
      <c r="H24">
        <v>7</v>
      </c>
      <c r="I24">
        <v>12</v>
      </c>
      <c r="J24">
        <v>1</v>
      </c>
      <c r="K24">
        <v>62</v>
      </c>
      <c r="L24">
        <v>1</v>
      </c>
      <c r="M24">
        <v>2</v>
      </c>
      <c r="N24">
        <v>3</v>
      </c>
      <c r="O24" s="14">
        <v>1</v>
      </c>
      <c r="P24" s="14">
        <v>1</v>
      </c>
      <c r="Q24" s="14">
        <v>1</v>
      </c>
      <c r="R24" s="14">
        <v>1</v>
      </c>
    </row>
    <row r="25" spans="1:18" x14ac:dyDescent="0.25">
      <c r="A25">
        <v>2020</v>
      </c>
      <c r="B25" t="s">
        <v>27</v>
      </c>
      <c r="C25">
        <v>251</v>
      </c>
      <c r="D25">
        <v>31</v>
      </c>
      <c r="E25">
        <v>126</v>
      </c>
      <c r="F25">
        <v>2</v>
      </c>
      <c r="G25">
        <v>4</v>
      </c>
      <c r="H25">
        <v>7</v>
      </c>
      <c r="I25">
        <v>12</v>
      </c>
      <c r="J25">
        <v>1</v>
      </c>
      <c r="K25">
        <v>62</v>
      </c>
      <c r="L25">
        <v>1</v>
      </c>
      <c r="M25">
        <v>2</v>
      </c>
      <c r="N25">
        <v>3</v>
      </c>
      <c r="O25" s="14">
        <v>1</v>
      </c>
      <c r="P25" s="14">
        <v>1</v>
      </c>
      <c r="Q25" s="14">
        <v>1</v>
      </c>
      <c r="R25" s="14">
        <v>1</v>
      </c>
    </row>
    <row r="26" spans="1:18" x14ac:dyDescent="0.25">
      <c r="A26">
        <v>2020</v>
      </c>
      <c r="B26" t="s">
        <v>28</v>
      </c>
      <c r="C26">
        <v>251</v>
      </c>
      <c r="D26">
        <v>31</v>
      </c>
      <c r="E26">
        <v>126</v>
      </c>
      <c r="F26">
        <v>2</v>
      </c>
      <c r="G26">
        <v>4</v>
      </c>
      <c r="H26">
        <v>7</v>
      </c>
      <c r="I26">
        <v>12</v>
      </c>
      <c r="J26">
        <v>1</v>
      </c>
      <c r="K26">
        <v>62</v>
      </c>
      <c r="L26">
        <v>1</v>
      </c>
      <c r="M26">
        <v>2</v>
      </c>
      <c r="N26">
        <v>3</v>
      </c>
      <c r="O26" s="14">
        <v>1</v>
      </c>
      <c r="P26" s="14">
        <v>1</v>
      </c>
      <c r="Q26" s="14">
        <v>1</v>
      </c>
      <c r="R26" s="14">
        <v>1</v>
      </c>
    </row>
    <row r="27" spans="1:18" x14ac:dyDescent="0.25">
      <c r="A27">
        <v>2020</v>
      </c>
      <c r="B27" t="s">
        <v>29</v>
      </c>
      <c r="C27">
        <v>251</v>
      </c>
      <c r="D27">
        <v>31</v>
      </c>
      <c r="E27">
        <v>126</v>
      </c>
      <c r="F27">
        <v>2</v>
      </c>
      <c r="G27">
        <v>4</v>
      </c>
      <c r="H27">
        <v>7</v>
      </c>
      <c r="I27">
        <v>12</v>
      </c>
      <c r="J27">
        <v>1</v>
      </c>
      <c r="K27">
        <v>62</v>
      </c>
      <c r="L27">
        <v>1</v>
      </c>
      <c r="M27">
        <v>2</v>
      </c>
      <c r="N27">
        <v>3</v>
      </c>
      <c r="O27" s="14">
        <v>1</v>
      </c>
      <c r="P27" s="14">
        <v>1</v>
      </c>
      <c r="Q27" s="14">
        <v>1</v>
      </c>
      <c r="R27" s="14">
        <v>1</v>
      </c>
    </row>
    <row r="28" spans="1:18" x14ac:dyDescent="0.25">
      <c r="A28">
        <v>2020</v>
      </c>
      <c r="B28" t="s">
        <v>30</v>
      </c>
      <c r="C28">
        <v>251</v>
      </c>
      <c r="D28">
        <v>31</v>
      </c>
      <c r="E28">
        <v>126</v>
      </c>
      <c r="F28">
        <v>2</v>
      </c>
      <c r="G28">
        <v>4</v>
      </c>
      <c r="H28">
        <v>7</v>
      </c>
      <c r="I28">
        <v>12</v>
      </c>
      <c r="J28">
        <v>1</v>
      </c>
      <c r="K28">
        <v>62</v>
      </c>
      <c r="L28">
        <v>1</v>
      </c>
      <c r="M28">
        <v>2</v>
      </c>
      <c r="N28">
        <v>3</v>
      </c>
      <c r="O28" s="14">
        <v>1</v>
      </c>
      <c r="P28" s="14">
        <v>1</v>
      </c>
      <c r="Q28" s="14">
        <v>1</v>
      </c>
      <c r="R28" s="14">
        <v>1</v>
      </c>
    </row>
    <row r="29" spans="1:18" x14ac:dyDescent="0.25">
      <c r="A29">
        <v>2020</v>
      </c>
      <c r="B29" t="s">
        <v>31</v>
      </c>
      <c r="C29">
        <v>251</v>
      </c>
      <c r="D29">
        <v>31</v>
      </c>
      <c r="E29">
        <v>126</v>
      </c>
      <c r="F29">
        <v>2</v>
      </c>
      <c r="G29">
        <v>4</v>
      </c>
      <c r="H29">
        <v>7</v>
      </c>
      <c r="I29">
        <v>12</v>
      </c>
      <c r="J29">
        <v>1</v>
      </c>
      <c r="K29">
        <v>62</v>
      </c>
      <c r="L29">
        <v>1</v>
      </c>
      <c r="M29">
        <v>2</v>
      </c>
      <c r="N29">
        <v>3</v>
      </c>
      <c r="O29" s="14">
        <v>1</v>
      </c>
      <c r="P29" s="14">
        <v>1</v>
      </c>
      <c r="Q29" s="14">
        <v>1</v>
      </c>
      <c r="R29" s="14">
        <v>1</v>
      </c>
    </row>
    <row r="30" spans="1:18" x14ac:dyDescent="0.25">
      <c r="A30">
        <v>2020</v>
      </c>
      <c r="B30" t="s">
        <v>32</v>
      </c>
      <c r="C30">
        <v>251</v>
      </c>
      <c r="D30">
        <v>31</v>
      </c>
      <c r="E30">
        <v>126</v>
      </c>
      <c r="F30">
        <v>2</v>
      </c>
      <c r="G30">
        <v>4</v>
      </c>
      <c r="H30">
        <v>7</v>
      </c>
      <c r="I30">
        <v>12</v>
      </c>
      <c r="J30">
        <v>1</v>
      </c>
      <c r="K30">
        <v>62</v>
      </c>
      <c r="L30">
        <v>1</v>
      </c>
      <c r="M30">
        <v>2</v>
      </c>
      <c r="N30">
        <v>3</v>
      </c>
      <c r="O30" s="14">
        <v>1</v>
      </c>
      <c r="P30" s="14">
        <v>1</v>
      </c>
      <c r="Q30" s="14">
        <v>1</v>
      </c>
      <c r="R30" s="14">
        <v>1</v>
      </c>
    </row>
    <row r="31" spans="1:18" x14ac:dyDescent="0.25">
      <c r="A31">
        <v>2020</v>
      </c>
      <c r="B31" t="s">
        <v>33</v>
      </c>
      <c r="C31">
        <v>251</v>
      </c>
      <c r="D31">
        <v>31</v>
      </c>
      <c r="E31">
        <v>126</v>
      </c>
      <c r="F31">
        <v>2</v>
      </c>
      <c r="G31">
        <v>4</v>
      </c>
      <c r="H31">
        <v>7</v>
      </c>
      <c r="I31">
        <v>12</v>
      </c>
      <c r="J31">
        <v>1</v>
      </c>
      <c r="K31">
        <v>62</v>
      </c>
      <c r="L31">
        <v>1</v>
      </c>
      <c r="M31">
        <v>2</v>
      </c>
      <c r="N31">
        <v>3</v>
      </c>
      <c r="O31" s="14">
        <v>1</v>
      </c>
      <c r="P31" s="14">
        <v>1</v>
      </c>
      <c r="Q31" s="14">
        <v>1</v>
      </c>
      <c r="R31" s="14">
        <v>1</v>
      </c>
    </row>
    <row r="32" spans="1:18" x14ac:dyDescent="0.25">
      <c r="A32">
        <v>2020</v>
      </c>
      <c r="B32" t="s">
        <v>34</v>
      </c>
      <c r="C32">
        <v>251</v>
      </c>
      <c r="D32">
        <v>31</v>
      </c>
      <c r="E32">
        <v>126</v>
      </c>
      <c r="F32">
        <v>2</v>
      </c>
      <c r="G32">
        <v>4</v>
      </c>
      <c r="H32">
        <v>7</v>
      </c>
      <c r="I32">
        <v>12</v>
      </c>
      <c r="J32">
        <v>1</v>
      </c>
      <c r="K32">
        <v>62</v>
      </c>
      <c r="L32">
        <v>1</v>
      </c>
      <c r="M32">
        <v>2</v>
      </c>
      <c r="N32">
        <v>3</v>
      </c>
      <c r="O32" s="14">
        <v>1</v>
      </c>
      <c r="P32" s="14">
        <v>1</v>
      </c>
      <c r="Q32" s="14">
        <v>1</v>
      </c>
      <c r="R32" s="14">
        <v>1</v>
      </c>
    </row>
    <row r="33" spans="1:18" x14ac:dyDescent="0.25">
      <c r="A33">
        <v>2021</v>
      </c>
      <c r="B33" t="s">
        <v>23</v>
      </c>
      <c r="C33">
        <v>251</v>
      </c>
      <c r="D33">
        <v>31</v>
      </c>
      <c r="E33">
        <v>126</v>
      </c>
      <c r="F33">
        <v>2</v>
      </c>
      <c r="G33">
        <v>4</v>
      </c>
      <c r="H33">
        <v>7</v>
      </c>
      <c r="I33">
        <v>12</v>
      </c>
      <c r="J33">
        <v>1</v>
      </c>
      <c r="K33">
        <v>63</v>
      </c>
      <c r="L33">
        <v>1</v>
      </c>
      <c r="M33">
        <v>2</v>
      </c>
      <c r="N33">
        <v>2</v>
      </c>
      <c r="O33" s="14">
        <v>1</v>
      </c>
      <c r="P33" s="14">
        <v>1</v>
      </c>
      <c r="Q33" s="14">
        <v>1</v>
      </c>
      <c r="R33" s="14">
        <v>1</v>
      </c>
    </row>
    <row r="34" spans="1:18" x14ac:dyDescent="0.25">
      <c r="A34">
        <v>2021</v>
      </c>
      <c r="B34" t="s">
        <v>24</v>
      </c>
      <c r="C34">
        <v>251</v>
      </c>
      <c r="D34">
        <v>31</v>
      </c>
      <c r="E34">
        <v>126</v>
      </c>
      <c r="F34">
        <v>2</v>
      </c>
      <c r="G34">
        <v>4</v>
      </c>
      <c r="H34">
        <v>7</v>
      </c>
      <c r="I34">
        <v>12</v>
      </c>
      <c r="J34">
        <v>1</v>
      </c>
      <c r="K34">
        <v>63</v>
      </c>
      <c r="L34">
        <v>1</v>
      </c>
      <c r="M34">
        <v>2</v>
      </c>
      <c r="N34">
        <v>2</v>
      </c>
      <c r="O34" s="14">
        <v>1</v>
      </c>
      <c r="P34" s="14">
        <v>1</v>
      </c>
      <c r="Q34" s="14">
        <v>1</v>
      </c>
      <c r="R34" s="14">
        <v>1</v>
      </c>
    </row>
    <row r="35" spans="1:18" x14ac:dyDescent="0.25">
      <c r="A35">
        <v>2021</v>
      </c>
      <c r="B35" t="s">
        <v>25</v>
      </c>
      <c r="C35">
        <v>251</v>
      </c>
      <c r="D35">
        <v>31</v>
      </c>
      <c r="E35">
        <v>126</v>
      </c>
      <c r="F35">
        <v>2</v>
      </c>
      <c r="G35">
        <v>4</v>
      </c>
      <c r="H35">
        <v>7</v>
      </c>
      <c r="I35">
        <v>12</v>
      </c>
      <c r="J35">
        <v>1</v>
      </c>
      <c r="K35">
        <v>63</v>
      </c>
      <c r="L35">
        <v>1</v>
      </c>
      <c r="M35">
        <v>2</v>
      </c>
      <c r="N35">
        <v>2</v>
      </c>
      <c r="O35" s="14">
        <v>1</v>
      </c>
      <c r="P35" s="14">
        <v>1</v>
      </c>
      <c r="Q35" s="14">
        <v>1</v>
      </c>
      <c r="R35" s="14">
        <v>1</v>
      </c>
    </row>
    <row r="36" spans="1:18" x14ac:dyDescent="0.25">
      <c r="A36">
        <v>2021</v>
      </c>
      <c r="B36" t="s">
        <v>26</v>
      </c>
      <c r="C36">
        <v>251</v>
      </c>
      <c r="D36">
        <v>31</v>
      </c>
      <c r="E36">
        <v>126</v>
      </c>
      <c r="F36">
        <v>2</v>
      </c>
      <c r="G36">
        <v>4</v>
      </c>
      <c r="H36">
        <v>7</v>
      </c>
      <c r="I36">
        <v>12</v>
      </c>
      <c r="J36">
        <v>1</v>
      </c>
      <c r="K36">
        <v>63</v>
      </c>
      <c r="L36">
        <v>1</v>
      </c>
      <c r="M36">
        <v>2</v>
      </c>
      <c r="N36">
        <v>2</v>
      </c>
      <c r="O36" s="14">
        <v>1</v>
      </c>
      <c r="P36" s="14">
        <v>1</v>
      </c>
      <c r="Q36" s="14">
        <v>1</v>
      </c>
      <c r="R36" s="14">
        <v>1</v>
      </c>
    </row>
    <row r="37" spans="1:18" x14ac:dyDescent="0.25">
      <c r="A37">
        <v>2021</v>
      </c>
      <c r="B37" t="s">
        <v>27</v>
      </c>
      <c r="C37">
        <v>251</v>
      </c>
      <c r="D37">
        <v>31</v>
      </c>
      <c r="E37">
        <v>126</v>
      </c>
      <c r="F37">
        <v>2</v>
      </c>
      <c r="G37">
        <v>4</v>
      </c>
      <c r="H37">
        <v>7</v>
      </c>
      <c r="I37">
        <v>12</v>
      </c>
      <c r="J37">
        <v>1</v>
      </c>
      <c r="K37">
        <v>63</v>
      </c>
      <c r="L37">
        <v>1</v>
      </c>
      <c r="M37">
        <v>2</v>
      </c>
      <c r="N37">
        <v>2</v>
      </c>
      <c r="O37" s="14">
        <v>1</v>
      </c>
      <c r="P37" s="14">
        <v>1</v>
      </c>
      <c r="Q37" s="14">
        <v>1</v>
      </c>
      <c r="R37" s="14">
        <v>1</v>
      </c>
    </row>
    <row r="38" spans="1:18" x14ac:dyDescent="0.25">
      <c r="A38">
        <v>2021</v>
      </c>
      <c r="B38" t="s">
        <v>28</v>
      </c>
      <c r="C38">
        <v>251</v>
      </c>
      <c r="D38">
        <v>31</v>
      </c>
      <c r="E38">
        <v>126</v>
      </c>
      <c r="F38">
        <v>2</v>
      </c>
      <c r="G38">
        <v>4</v>
      </c>
      <c r="H38">
        <v>7</v>
      </c>
      <c r="I38">
        <v>12</v>
      </c>
      <c r="J38">
        <v>1</v>
      </c>
      <c r="K38">
        <v>63</v>
      </c>
      <c r="L38">
        <v>1</v>
      </c>
      <c r="M38">
        <v>2</v>
      </c>
      <c r="N38">
        <v>2</v>
      </c>
      <c r="O38" s="14">
        <v>1</v>
      </c>
      <c r="P38" s="14">
        <v>1</v>
      </c>
      <c r="Q38" s="14">
        <v>1</v>
      </c>
      <c r="R38" s="14">
        <v>1</v>
      </c>
    </row>
    <row r="39" spans="1:18" x14ac:dyDescent="0.25">
      <c r="A39">
        <v>2021</v>
      </c>
      <c r="B39" t="s">
        <v>29</v>
      </c>
      <c r="C39">
        <v>251</v>
      </c>
      <c r="D39">
        <v>31</v>
      </c>
      <c r="E39">
        <v>126</v>
      </c>
      <c r="F39">
        <v>2</v>
      </c>
      <c r="G39">
        <v>4</v>
      </c>
      <c r="H39">
        <v>7</v>
      </c>
      <c r="I39">
        <v>12</v>
      </c>
      <c r="J39">
        <v>1</v>
      </c>
      <c r="K39">
        <v>63</v>
      </c>
      <c r="L39">
        <v>1</v>
      </c>
      <c r="M39">
        <v>2</v>
      </c>
      <c r="N39">
        <v>2</v>
      </c>
      <c r="O39" s="14">
        <v>1</v>
      </c>
      <c r="P39" s="14">
        <v>1</v>
      </c>
      <c r="Q39" s="14">
        <v>1</v>
      </c>
      <c r="R39" s="14">
        <v>1</v>
      </c>
    </row>
    <row r="40" spans="1:18" x14ac:dyDescent="0.25">
      <c r="A40">
        <v>2021</v>
      </c>
      <c r="B40" t="s">
        <v>30</v>
      </c>
      <c r="C40">
        <v>251</v>
      </c>
      <c r="D40">
        <v>31</v>
      </c>
      <c r="E40">
        <v>126</v>
      </c>
      <c r="F40">
        <v>2</v>
      </c>
      <c r="G40">
        <v>4</v>
      </c>
      <c r="H40">
        <v>7</v>
      </c>
      <c r="I40">
        <v>12</v>
      </c>
      <c r="J40">
        <v>1</v>
      </c>
      <c r="K40">
        <v>63</v>
      </c>
      <c r="L40">
        <v>1</v>
      </c>
      <c r="M40">
        <v>2</v>
      </c>
      <c r="N40">
        <v>2</v>
      </c>
      <c r="O40" s="14">
        <v>1</v>
      </c>
      <c r="P40" s="14">
        <v>1</v>
      </c>
      <c r="Q40" s="14">
        <v>1</v>
      </c>
      <c r="R40" s="14">
        <v>1</v>
      </c>
    </row>
    <row r="41" spans="1:18" x14ac:dyDescent="0.25">
      <c r="A41">
        <v>2021</v>
      </c>
      <c r="B41" t="s">
        <v>31</v>
      </c>
      <c r="C41">
        <v>251</v>
      </c>
      <c r="D41">
        <v>31</v>
      </c>
      <c r="E41">
        <v>126</v>
      </c>
      <c r="F41">
        <v>2</v>
      </c>
      <c r="G41">
        <v>4</v>
      </c>
      <c r="H41">
        <v>7</v>
      </c>
      <c r="I41">
        <v>12</v>
      </c>
      <c r="J41">
        <v>1</v>
      </c>
      <c r="K41">
        <v>63</v>
      </c>
      <c r="L41">
        <v>1</v>
      </c>
      <c r="M41">
        <v>2</v>
      </c>
      <c r="N41">
        <v>2</v>
      </c>
      <c r="O41" s="14">
        <v>1</v>
      </c>
      <c r="P41" s="14">
        <v>1</v>
      </c>
      <c r="Q41" s="14">
        <v>1</v>
      </c>
      <c r="R41" s="14">
        <v>1</v>
      </c>
    </row>
    <row r="42" spans="1:18" x14ac:dyDescent="0.25">
      <c r="A42">
        <v>2021</v>
      </c>
      <c r="B42" t="s">
        <v>32</v>
      </c>
      <c r="C42">
        <v>251</v>
      </c>
      <c r="D42">
        <v>31</v>
      </c>
      <c r="E42">
        <v>126</v>
      </c>
      <c r="F42">
        <v>2</v>
      </c>
      <c r="G42">
        <v>4</v>
      </c>
      <c r="H42">
        <v>7</v>
      </c>
      <c r="I42">
        <v>12</v>
      </c>
      <c r="J42">
        <v>1</v>
      </c>
      <c r="K42">
        <v>63</v>
      </c>
      <c r="L42">
        <v>1</v>
      </c>
      <c r="M42">
        <v>2</v>
      </c>
      <c r="N42">
        <v>2</v>
      </c>
      <c r="O42" s="14">
        <v>1</v>
      </c>
      <c r="P42" s="14">
        <v>1</v>
      </c>
      <c r="Q42" s="14">
        <v>1</v>
      </c>
      <c r="R42" s="14">
        <v>1</v>
      </c>
    </row>
    <row r="43" spans="1:18" x14ac:dyDescent="0.25">
      <c r="A43">
        <v>2021</v>
      </c>
      <c r="B43" t="s">
        <v>33</v>
      </c>
      <c r="C43">
        <v>251</v>
      </c>
      <c r="D43">
        <v>31</v>
      </c>
      <c r="E43">
        <v>126</v>
      </c>
      <c r="F43">
        <v>2</v>
      </c>
      <c r="G43">
        <v>4</v>
      </c>
      <c r="H43">
        <v>7</v>
      </c>
      <c r="I43">
        <v>12</v>
      </c>
      <c r="J43">
        <v>1</v>
      </c>
      <c r="K43">
        <v>63</v>
      </c>
      <c r="L43">
        <v>1</v>
      </c>
      <c r="M43">
        <v>2</v>
      </c>
      <c r="N43">
        <v>2</v>
      </c>
      <c r="O43" s="14">
        <v>1</v>
      </c>
      <c r="P43" s="14">
        <v>1</v>
      </c>
      <c r="Q43" s="14">
        <v>1</v>
      </c>
      <c r="R43" s="14">
        <v>1</v>
      </c>
    </row>
    <row r="44" spans="1:18" x14ac:dyDescent="0.25">
      <c r="A44">
        <v>2021</v>
      </c>
      <c r="B44" t="s">
        <v>34</v>
      </c>
      <c r="C44">
        <v>251</v>
      </c>
      <c r="D44">
        <v>31</v>
      </c>
      <c r="E44">
        <v>126</v>
      </c>
      <c r="F44">
        <v>2</v>
      </c>
      <c r="G44">
        <v>4</v>
      </c>
      <c r="H44">
        <v>7</v>
      </c>
      <c r="I44">
        <v>12</v>
      </c>
      <c r="J44">
        <v>1</v>
      </c>
      <c r="K44">
        <v>63</v>
      </c>
      <c r="L44">
        <v>1</v>
      </c>
      <c r="M44">
        <v>2</v>
      </c>
      <c r="N44">
        <v>2</v>
      </c>
      <c r="O44" s="14">
        <v>1</v>
      </c>
      <c r="P44" s="14">
        <v>1</v>
      </c>
      <c r="Q44" s="14">
        <v>1</v>
      </c>
      <c r="R44" s="14">
        <v>1</v>
      </c>
    </row>
    <row r="45" spans="1:18" x14ac:dyDescent="0.25">
      <c r="A45">
        <v>2022</v>
      </c>
      <c r="B45" t="s">
        <v>23</v>
      </c>
      <c r="C45">
        <v>251</v>
      </c>
      <c r="D45">
        <v>31</v>
      </c>
      <c r="E45">
        <v>126</v>
      </c>
      <c r="F45">
        <v>2</v>
      </c>
      <c r="G45">
        <v>4</v>
      </c>
      <c r="H45">
        <v>7</v>
      </c>
      <c r="I45">
        <v>12</v>
      </c>
      <c r="J45">
        <v>1</v>
      </c>
      <c r="K45">
        <v>63</v>
      </c>
      <c r="L45">
        <v>1</v>
      </c>
      <c r="M45">
        <v>2</v>
      </c>
      <c r="N45">
        <v>2</v>
      </c>
      <c r="O45" s="14">
        <v>1</v>
      </c>
      <c r="P45" s="14">
        <v>1</v>
      </c>
      <c r="Q45" s="14">
        <v>1</v>
      </c>
      <c r="R45" s="14">
        <v>1</v>
      </c>
    </row>
    <row r="46" spans="1:18" x14ac:dyDescent="0.25">
      <c r="A46">
        <v>2022</v>
      </c>
      <c r="B46" t="s">
        <v>24</v>
      </c>
      <c r="C46">
        <v>251</v>
      </c>
      <c r="D46">
        <v>31</v>
      </c>
      <c r="E46">
        <v>126</v>
      </c>
      <c r="F46">
        <v>2</v>
      </c>
      <c r="G46">
        <v>4</v>
      </c>
      <c r="H46">
        <v>7</v>
      </c>
      <c r="I46">
        <v>12</v>
      </c>
      <c r="J46">
        <v>1</v>
      </c>
      <c r="K46">
        <v>63</v>
      </c>
      <c r="L46">
        <v>1</v>
      </c>
      <c r="M46">
        <v>2</v>
      </c>
      <c r="N46">
        <v>2</v>
      </c>
      <c r="O46" s="14">
        <v>1</v>
      </c>
      <c r="P46" s="14">
        <v>1</v>
      </c>
      <c r="Q46" s="14">
        <v>1</v>
      </c>
      <c r="R46" s="14">
        <v>1</v>
      </c>
    </row>
    <row r="47" spans="1:18" x14ac:dyDescent="0.25">
      <c r="A47">
        <v>2022</v>
      </c>
      <c r="B47" t="s">
        <v>25</v>
      </c>
      <c r="C47">
        <v>251</v>
      </c>
      <c r="D47">
        <v>31</v>
      </c>
      <c r="E47">
        <v>126</v>
      </c>
      <c r="F47">
        <v>2</v>
      </c>
      <c r="G47">
        <v>4</v>
      </c>
      <c r="H47">
        <v>7</v>
      </c>
      <c r="I47">
        <v>12</v>
      </c>
      <c r="J47">
        <v>1</v>
      </c>
      <c r="K47">
        <v>63</v>
      </c>
      <c r="L47">
        <v>1</v>
      </c>
      <c r="M47">
        <v>2</v>
      </c>
      <c r="N47">
        <v>2</v>
      </c>
      <c r="O47" s="14">
        <v>1</v>
      </c>
      <c r="P47" s="14">
        <v>1</v>
      </c>
      <c r="Q47" s="14">
        <v>1</v>
      </c>
      <c r="R47" s="14">
        <v>1</v>
      </c>
    </row>
    <row r="48" spans="1:18" x14ac:dyDescent="0.25">
      <c r="A48">
        <v>2022</v>
      </c>
      <c r="B48" t="s">
        <v>26</v>
      </c>
      <c r="C48">
        <v>251</v>
      </c>
      <c r="D48">
        <v>31</v>
      </c>
      <c r="E48">
        <v>126</v>
      </c>
      <c r="F48">
        <v>2</v>
      </c>
      <c r="G48">
        <v>4</v>
      </c>
      <c r="H48">
        <v>7</v>
      </c>
      <c r="I48">
        <v>12</v>
      </c>
      <c r="J48">
        <v>1</v>
      </c>
      <c r="K48">
        <v>63</v>
      </c>
      <c r="L48">
        <v>1</v>
      </c>
      <c r="M48">
        <v>2</v>
      </c>
      <c r="N48">
        <v>2</v>
      </c>
      <c r="O48" s="14">
        <v>1</v>
      </c>
      <c r="P48" s="14">
        <v>1</v>
      </c>
      <c r="Q48" s="14">
        <v>1</v>
      </c>
      <c r="R48" s="14">
        <v>1</v>
      </c>
    </row>
    <row r="49" spans="1:18" x14ac:dyDescent="0.25">
      <c r="A49">
        <v>2022</v>
      </c>
      <c r="B49" t="s">
        <v>27</v>
      </c>
      <c r="C49">
        <v>251</v>
      </c>
      <c r="D49">
        <v>31</v>
      </c>
      <c r="E49">
        <v>126</v>
      </c>
      <c r="F49">
        <v>2</v>
      </c>
      <c r="G49">
        <v>4</v>
      </c>
      <c r="H49">
        <v>7</v>
      </c>
      <c r="I49">
        <v>12</v>
      </c>
      <c r="J49">
        <v>1</v>
      </c>
      <c r="K49">
        <v>63</v>
      </c>
      <c r="L49">
        <v>1</v>
      </c>
      <c r="M49">
        <v>2</v>
      </c>
      <c r="N49">
        <v>2</v>
      </c>
      <c r="O49" s="14">
        <v>1</v>
      </c>
      <c r="P49" s="14">
        <v>1</v>
      </c>
      <c r="Q49" s="14">
        <v>1</v>
      </c>
      <c r="R49" s="14">
        <v>1</v>
      </c>
    </row>
    <row r="50" spans="1:18" x14ac:dyDescent="0.25">
      <c r="A50">
        <v>2022</v>
      </c>
      <c r="B50" t="s">
        <v>28</v>
      </c>
      <c r="C50">
        <v>251</v>
      </c>
      <c r="D50">
        <v>31</v>
      </c>
      <c r="E50">
        <v>126</v>
      </c>
      <c r="F50">
        <v>2</v>
      </c>
      <c r="G50">
        <v>4</v>
      </c>
      <c r="H50">
        <v>7</v>
      </c>
      <c r="I50">
        <v>12</v>
      </c>
      <c r="J50">
        <v>1</v>
      </c>
      <c r="K50">
        <v>63</v>
      </c>
      <c r="L50">
        <v>1</v>
      </c>
      <c r="M50">
        <v>2</v>
      </c>
      <c r="N50">
        <v>2</v>
      </c>
      <c r="O50" s="14">
        <v>1</v>
      </c>
      <c r="P50" s="14">
        <v>1</v>
      </c>
      <c r="Q50" s="14">
        <v>1</v>
      </c>
      <c r="R50" s="14">
        <v>1</v>
      </c>
    </row>
    <row r="51" spans="1:18" x14ac:dyDescent="0.25">
      <c r="A51">
        <v>2022</v>
      </c>
      <c r="B51" t="s">
        <v>29</v>
      </c>
      <c r="C51">
        <v>251</v>
      </c>
      <c r="D51">
        <v>31</v>
      </c>
      <c r="E51">
        <v>126</v>
      </c>
      <c r="F51">
        <v>2</v>
      </c>
      <c r="G51">
        <v>4</v>
      </c>
      <c r="H51">
        <v>7</v>
      </c>
      <c r="I51">
        <v>12</v>
      </c>
      <c r="J51">
        <v>1</v>
      </c>
      <c r="K51">
        <v>63</v>
      </c>
      <c r="L51">
        <v>1</v>
      </c>
      <c r="M51">
        <v>2</v>
      </c>
      <c r="N51">
        <v>2</v>
      </c>
      <c r="O51" s="14">
        <v>1</v>
      </c>
      <c r="P51" s="14">
        <v>1</v>
      </c>
      <c r="Q51" s="14">
        <v>1</v>
      </c>
      <c r="R51" s="14">
        <v>1</v>
      </c>
    </row>
    <row r="52" spans="1:18" x14ac:dyDescent="0.25">
      <c r="A52">
        <v>2022</v>
      </c>
      <c r="B52" t="s">
        <v>30</v>
      </c>
      <c r="C52">
        <v>251</v>
      </c>
      <c r="D52">
        <v>31</v>
      </c>
      <c r="E52">
        <v>126</v>
      </c>
      <c r="F52">
        <v>2</v>
      </c>
      <c r="G52">
        <v>4</v>
      </c>
      <c r="H52">
        <v>7</v>
      </c>
      <c r="I52">
        <v>12</v>
      </c>
      <c r="J52">
        <v>1</v>
      </c>
      <c r="K52">
        <v>63</v>
      </c>
      <c r="L52">
        <v>1</v>
      </c>
      <c r="M52">
        <v>2</v>
      </c>
      <c r="N52">
        <v>2</v>
      </c>
      <c r="O52" s="14">
        <v>1</v>
      </c>
      <c r="P52" s="14">
        <v>1</v>
      </c>
      <c r="Q52" s="14">
        <v>1</v>
      </c>
      <c r="R52" s="14">
        <v>1</v>
      </c>
    </row>
    <row r="53" spans="1:18" x14ac:dyDescent="0.25">
      <c r="A53">
        <v>2022</v>
      </c>
      <c r="B53" t="s">
        <v>31</v>
      </c>
      <c r="C53">
        <v>251</v>
      </c>
      <c r="D53">
        <v>31</v>
      </c>
      <c r="E53">
        <v>126</v>
      </c>
      <c r="F53">
        <v>2</v>
      </c>
      <c r="G53">
        <v>4</v>
      </c>
      <c r="H53">
        <v>7</v>
      </c>
      <c r="I53">
        <v>12</v>
      </c>
      <c r="J53">
        <v>1</v>
      </c>
      <c r="K53">
        <v>63</v>
      </c>
      <c r="L53">
        <v>1</v>
      </c>
      <c r="M53">
        <v>2</v>
      </c>
      <c r="N53">
        <v>2</v>
      </c>
      <c r="O53" s="14">
        <v>1</v>
      </c>
      <c r="P53" s="14">
        <v>1</v>
      </c>
      <c r="Q53" s="14">
        <v>1</v>
      </c>
      <c r="R53" s="14">
        <v>1</v>
      </c>
    </row>
    <row r="54" spans="1:18" x14ac:dyDescent="0.25">
      <c r="A54">
        <v>2022</v>
      </c>
      <c r="B54" t="s">
        <v>32</v>
      </c>
      <c r="C54">
        <v>251</v>
      </c>
      <c r="D54">
        <v>31</v>
      </c>
      <c r="E54">
        <v>126</v>
      </c>
      <c r="F54">
        <v>2</v>
      </c>
      <c r="G54">
        <v>4</v>
      </c>
      <c r="H54">
        <v>7</v>
      </c>
      <c r="I54">
        <v>12</v>
      </c>
      <c r="J54">
        <v>1</v>
      </c>
      <c r="K54">
        <v>63</v>
      </c>
      <c r="L54">
        <v>1</v>
      </c>
      <c r="M54">
        <v>2</v>
      </c>
      <c r="N54">
        <v>2</v>
      </c>
      <c r="O54" s="14">
        <v>1</v>
      </c>
      <c r="P54" s="14">
        <v>1</v>
      </c>
      <c r="Q54" s="14">
        <v>1</v>
      </c>
      <c r="R54" s="14">
        <v>1</v>
      </c>
    </row>
    <row r="55" spans="1:18" x14ac:dyDescent="0.25">
      <c r="A55">
        <v>2022</v>
      </c>
      <c r="B55" t="s">
        <v>33</v>
      </c>
      <c r="C55">
        <v>251</v>
      </c>
      <c r="D55">
        <v>31</v>
      </c>
      <c r="E55">
        <v>126</v>
      </c>
      <c r="F55">
        <v>2</v>
      </c>
      <c r="G55">
        <v>4</v>
      </c>
      <c r="H55">
        <v>7</v>
      </c>
      <c r="I55">
        <v>12</v>
      </c>
      <c r="J55">
        <v>1</v>
      </c>
      <c r="K55">
        <v>63</v>
      </c>
      <c r="L55">
        <v>1</v>
      </c>
      <c r="M55">
        <v>2</v>
      </c>
      <c r="N55">
        <v>2</v>
      </c>
      <c r="O55" s="14">
        <v>1</v>
      </c>
      <c r="P55" s="14">
        <v>1</v>
      </c>
      <c r="Q55" s="14">
        <v>1</v>
      </c>
      <c r="R55" s="14">
        <v>1</v>
      </c>
    </row>
    <row r="56" spans="1:18" x14ac:dyDescent="0.25">
      <c r="A56">
        <v>2022</v>
      </c>
      <c r="B56" t="s">
        <v>34</v>
      </c>
      <c r="C56">
        <v>251</v>
      </c>
      <c r="D56">
        <v>31</v>
      </c>
      <c r="E56">
        <v>126</v>
      </c>
      <c r="F56">
        <v>2</v>
      </c>
      <c r="G56">
        <v>4</v>
      </c>
      <c r="H56">
        <v>7</v>
      </c>
      <c r="I56">
        <v>12</v>
      </c>
      <c r="J56">
        <v>1</v>
      </c>
      <c r="K56">
        <v>63</v>
      </c>
      <c r="L56">
        <v>1</v>
      </c>
      <c r="M56">
        <v>2</v>
      </c>
      <c r="N56">
        <v>2</v>
      </c>
      <c r="O56" s="14">
        <v>1</v>
      </c>
      <c r="P56" s="14">
        <v>1</v>
      </c>
      <c r="Q56" s="14">
        <v>1</v>
      </c>
      <c r="R56" s="14">
        <v>1</v>
      </c>
    </row>
    <row r="57" spans="1:18" x14ac:dyDescent="0.25">
      <c r="A57">
        <v>2023</v>
      </c>
      <c r="B57" t="s">
        <v>23</v>
      </c>
      <c r="C57">
        <v>251</v>
      </c>
      <c r="D57">
        <v>31</v>
      </c>
      <c r="E57">
        <v>126</v>
      </c>
      <c r="F57">
        <v>2</v>
      </c>
      <c r="G57">
        <v>4</v>
      </c>
      <c r="H57">
        <v>7</v>
      </c>
      <c r="I57">
        <v>12</v>
      </c>
      <c r="J57">
        <v>1</v>
      </c>
      <c r="K57">
        <v>64</v>
      </c>
      <c r="L57">
        <v>1</v>
      </c>
      <c r="M57">
        <v>2</v>
      </c>
      <c r="N57">
        <v>1</v>
      </c>
      <c r="O57" s="14">
        <v>1</v>
      </c>
      <c r="P57" s="14">
        <v>1</v>
      </c>
      <c r="Q57" s="14">
        <v>1</v>
      </c>
      <c r="R57" s="14">
        <v>1</v>
      </c>
    </row>
    <row r="58" spans="1:18" x14ac:dyDescent="0.25">
      <c r="A58">
        <v>2023</v>
      </c>
      <c r="B58" t="s">
        <v>24</v>
      </c>
      <c r="C58">
        <v>251</v>
      </c>
      <c r="D58">
        <v>31</v>
      </c>
      <c r="E58">
        <v>126</v>
      </c>
      <c r="F58">
        <v>2</v>
      </c>
      <c r="G58">
        <v>4</v>
      </c>
      <c r="H58">
        <v>7</v>
      </c>
      <c r="I58">
        <v>12</v>
      </c>
      <c r="J58">
        <v>1</v>
      </c>
      <c r="K58">
        <v>64</v>
      </c>
      <c r="L58">
        <v>1</v>
      </c>
      <c r="M58">
        <v>2</v>
      </c>
      <c r="N58">
        <v>1</v>
      </c>
      <c r="O58" s="14">
        <v>1</v>
      </c>
      <c r="P58" s="14">
        <v>1</v>
      </c>
      <c r="Q58" s="14">
        <v>1</v>
      </c>
      <c r="R58" s="14">
        <v>1</v>
      </c>
    </row>
    <row r="59" spans="1:18" x14ac:dyDescent="0.25">
      <c r="A59">
        <v>2023</v>
      </c>
      <c r="B59" t="s">
        <v>25</v>
      </c>
      <c r="C59">
        <v>251</v>
      </c>
      <c r="D59">
        <v>31</v>
      </c>
      <c r="E59">
        <v>126</v>
      </c>
      <c r="F59">
        <v>2</v>
      </c>
      <c r="G59">
        <v>4</v>
      </c>
      <c r="H59">
        <v>7</v>
      </c>
      <c r="I59">
        <v>12</v>
      </c>
      <c r="J59">
        <v>1</v>
      </c>
      <c r="K59">
        <v>64</v>
      </c>
      <c r="L59">
        <v>1</v>
      </c>
      <c r="M59">
        <v>2</v>
      </c>
      <c r="N59">
        <v>1</v>
      </c>
      <c r="O59" s="14">
        <v>1</v>
      </c>
      <c r="P59" s="14">
        <v>1</v>
      </c>
      <c r="Q59" s="14">
        <v>1</v>
      </c>
      <c r="R59" s="14">
        <v>1</v>
      </c>
    </row>
    <row r="60" spans="1:18" x14ac:dyDescent="0.25">
      <c r="A60">
        <v>2023</v>
      </c>
      <c r="B60" t="s">
        <v>26</v>
      </c>
      <c r="C60">
        <v>251</v>
      </c>
      <c r="D60">
        <v>31</v>
      </c>
      <c r="E60">
        <v>126</v>
      </c>
      <c r="F60">
        <v>2</v>
      </c>
      <c r="G60">
        <v>4</v>
      </c>
      <c r="H60">
        <v>7</v>
      </c>
      <c r="I60">
        <v>12</v>
      </c>
      <c r="J60">
        <v>1</v>
      </c>
      <c r="K60">
        <v>64</v>
      </c>
      <c r="L60">
        <v>1</v>
      </c>
      <c r="M60">
        <v>2</v>
      </c>
      <c r="N60">
        <v>1</v>
      </c>
      <c r="O60" s="14">
        <v>1</v>
      </c>
      <c r="P60" s="14">
        <v>1</v>
      </c>
      <c r="Q60" s="14">
        <v>1</v>
      </c>
      <c r="R60" s="14">
        <v>1</v>
      </c>
    </row>
    <row r="61" spans="1:18" x14ac:dyDescent="0.25">
      <c r="A61">
        <v>2023</v>
      </c>
      <c r="B61" t="s">
        <v>27</v>
      </c>
      <c r="C61">
        <v>251</v>
      </c>
      <c r="D61">
        <v>31</v>
      </c>
      <c r="E61">
        <v>126</v>
      </c>
      <c r="F61">
        <v>2</v>
      </c>
      <c r="G61">
        <v>4</v>
      </c>
      <c r="H61">
        <v>7</v>
      </c>
      <c r="I61">
        <v>12</v>
      </c>
      <c r="J61">
        <v>1</v>
      </c>
      <c r="K61">
        <v>64</v>
      </c>
      <c r="L61">
        <v>1</v>
      </c>
      <c r="M61">
        <v>2</v>
      </c>
      <c r="N61">
        <v>1</v>
      </c>
      <c r="O61" s="14">
        <v>1</v>
      </c>
      <c r="P61" s="14">
        <v>1</v>
      </c>
      <c r="Q61" s="14">
        <v>1</v>
      </c>
      <c r="R61" s="14">
        <v>1</v>
      </c>
    </row>
    <row r="62" spans="1:18" x14ac:dyDescent="0.25">
      <c r="A62">
        <v>2023</v>
      </c>
      <c r="B62" t="s">
        <v>28</v>
      </c>
      <c r="C62">
        <v>251</v>
      </c>
      <c r="D62">
        <v>31</v>
      </c>
      <c r="E62">
        <v>126</v>
      </c>
      <c r="F62">
        <v>2</v>
      </c>
      <c r="G62">
        <v>4</v>
      </c>
      <c r="H62">
        <v>7</v>
      </c>
      <c r="I62">
        <v>12</v>
      </c>
      <c r="J62">
        <v>1</v>
      </c>
      <c r="K62">
        <v>64</v>
      </c>
      <c r="L62">
        <v>1</v>
      </c>
      <c r="M62">
        <v>2</v>
      </c>
      <c r="N62">
        <v>1</v>
      </c>
      <c r="O62" s="14">
        <v>1</v>
      </c>
      <c r="P62" s="14">
        <v>1</v>
      </c>
      <c r="Q62" s="14">
        <v>1</v>
      </c>
      <c r="R62" s="14">
        <v>1</v>
      </c>
    </row>
    <row r="63" spans="1:18" x14ac:dyDescent="0.25">
      <c r="A63">
        <v>2023</v>
      </c>
      <c r="B63" t="s">
        <v>29</v>
      </c>
      <c r="C63">
        <v>251</v>
      </c>
      <c r="D63">
        <v>31</v>
      </c>
      <c r="E63">
        <v>126</v>
      </c>
      <c r="F63">
        <v>2</v>
      </c>
      <c r="G63">
        <v>4</v>
      </c>
      <c r="H63">
        <v>7</v>
      </c>
      <c r="I63">
        <v>12</v>
      </c>
      <c r="J63">
        <v>1</v>
      </c>
      <c r="K63">
        <v>64</v>
      </c>
      <c r="L63">
        <v>1</v>
      </c>
      <c r="M63">
        <v>2</v>
      </c>
      <c r="N63">
        <v>1</v>
      </c>
      <c r="O63" s="14">
        <v>1</v>
      </c>
      <c r="P63" s="14">
        <v>1</v>
      </c>
      <c r="Q63" s="14">
        <v>1</v>
      </c>
      <c r="R63" s="14">
        <v>1</v>
      </c>
    </row>
    <row r="64" spans="1:18" x14ac:dyDescent="0.25">
      <c r="A64">
        <v>2023</v>
      </c>
      <c r="B64" t="s">
        <v>30</v>
      </c>
      <c r="C64">
        <v>251</v>
      </c>
      <c r="D64">
        <v>31</v>
      </c>
      <c r="E64">
        <v>126</v>
      </c>
      <c r="F64">
        <v>2</v>
      </c>
      <c r="G64">
        <v>4</v>
      </c>
      <c r="H64">
        <v>7</v>
      </c>
      <c r="I64">
        <v>12</v>
      </c>
      <c r="J64">
        <v>1</v>
      </c>
      <c r="K64">
        <v>64</v>
      </c>
      <c r="L64">
        <v>1</v>
      </c>
      <c r="M64">
        <v>2</v>
      </c>
      <c r="N64">
        <v>1</v>
      </c>
      <c r="O64" s="14">
        <v>1</v>
      </c>
      <c r="P64" s="14">
        <v>1</v>
      </c>
      <c r="Q64" s="14">
        <v>1</v>
      </c>
      <c r="R64" s="14">
        <v>1</v>
      </c>
    </row>
    <row r="65" spans="1:18" x14ac:dyDescent="0.25">
      <c r="A65">
        <v>2023</v>
      </c>
      <c r="B65" t="s">
        <v>31</v>
      </c>
      <c r="C65">
        <v>251</v>
      </c>
      <c r="D65">
        <v>31</v>
      </c>
      <c r="E65">
        <v>126</v>
      </c>
      <c r="F65">
        <v>2</v>
      </c>
      <c r="G65">
        <v>4</v>
      </c>
      <c r="H65">
        <v>7</v>
      </c>
      <c r="I65">
        <v>12</v>
      </c>
      <c r="J65">
        <v>1</v>
      </c>
      <c r="K65">
        <v>64</v>
      </c>
      <c r="L65">
        <v>1</v>
      </c>
      <c r="M65">
        <v>2</v>
      </c>
      <c r="N65">
        <v>1</v>
      </c>
      <c r="O65" s="14">
        <v>1</v>
      </c>
      <c r="P65" s="14">
        <v>1</v>
      </c>
      <c r="Q65" s="14">
        <v>1</v>
      </c>
      <c r="R65" s="14">
        <v>1</v>
      </c>
    </row>
    <row r="66" spans="1:18" x14ac:dyDescent="0.25">
      <c r="A66">
        <v>2023</v>
      </c>
      <c r="B66" t="s">
        <v>32</v>
      </c>
      <c r="C66">
        <v>251</v>
      </c>
      <c r="D66">
        <v>31</v>
      </c>
      <c r="E66">
        <v>126</v>
      </c>
      <c r="F66">
        <v>2</v>
      </c>
      <c r="G66">
        <v>4</v>
      </c>
      <c r="H66">
        <v>7</v>
      </c>
      <c r="I66">
        <v>12</v>
      </c>
      <c r="J66">
        <v>1</v>
      </c>
      <c r="K66">
        <v>64</v>
      </c>
      <c r="L66">
        <v>1</v>
      </c>
      <c r="M66">
        <v>2</v>
      </c>
      <c r="N66">
        <v>1</v>
      </c>
      <c r="O66" s="14">
        <v>1</v>
      </c>
      <c r="P66" s="14">
        <v>1</v>
      </c>
      <c r="Q66" s="14">
        <v>1</v>
      </c>
      <c r="R66" s="14">
        <v>1</v>
      </c>
    </row>
    <row r="67" spans="1:18" x14ac:dyDescent="0.25">
      <c r="A67">
        <v>2023</v>
      </c>
      <c r="B67" t="s">
        <v>33</v>
      </c>
      <c r="C67">
        <v>251</v>
      </c>
      <c r="D67">
        <v>31</v>
      </c>
      <c r="E67">
        <v>126</v>
      </c>
      <c r="F67">
        <v>2</v>
      </c>
      <c r="G67">
        <v>4</v>
      </c>
      <c r="H67">
        <v>7</v>
      </c>
      <c r="I67">
        <v>12</v>
      </c>
      <c r="J67">
        <v>1</v>
      </c>
      <c r="K67">
        <v>64</v>
      </c>
      <c r="L67">
        <v>1</v>
      </c>
      <c r="M67">
        <v>2</v>
      </c>
      <c r="N67">
        <v>1</v>
      </c>
      <c r="O67" s="14">
        <v>1</v>
      </c>
      <c r="P67" s="14">
        <v>1</v>
      </c>
      <c r="Q67" s="14">
        <v>1</v>
      </c>
      <c r="R67" s="14">
        <v>1</v>
      </c>
    </row>
    <row r="68" spans="1:18" x14ac:dyDescent="0.25">
      <c r="A68">
        <v>2023</v>
      </c>
      <c r="B68" t="s">
        <v>34</v>
      </c>
      <c r="C68">
        <v>251</v>
      </c>
      <c r="D68">
        <v>31</v>
      </c>
      <c r="E68">
        <v>126</v>
      </c>
      <c r="F68">
        <v>2</v>
      </c>
      <c r="G68">
        <v>4</v>
      </c>
      <c r="H68">
        <v>7</v>
      </c>
      <c r="I68">
        <v>12</v>
      </c>
      <c r="J68">
        <v>1</v>
      </c>
      <c r="K68">
        <v>64</v>
      </c>
      <c r="L68">
        <v>1</v>
      </c>
      <c r="M68">
        <v>2</v>
      </c>
      <c r="N68">
        <v>1</v>
      </c>
      <c r="O68" s="14">
        <v>1</v>
      </c>
      <c r="P68" s="14">
        <v>1</v>
      </c>
      <c r="Q68" s="14">
        <v>1</v>
      </c>
      <c r="R68" s="14">
        <v>1</v>
      </c>
    </row>
    <row r="69" spans="1:18" x14ac:dyDescent="0.25">
      <c r="A69">
        <v>2024</v>
      </c>
      <c r="B69" t="s">
        <v>23</v>
      </c>
      <c r="C69">
        <v>251</v>
      </c>
      <c r="D69">
        <v>31</v>
      </c>
      <c r="E69">
        <v>126</v>
      </c>
      <c r="F69">
        <v>2</v>
      </c>
      <c r="G69">
        <v>4</v>
      </c>
      <c r="H69">
        <v>7</v>
      </c>
      <c r="I69">
        <v>12</v>
      </c>
      <c r="J69">
        <v>1</v>
      </c>
      <c r="K69">
        <v>64</v>
      </c>
      <c r="L69">
        <v>1</v>
      </c>
      <c r="M69">
        <v>2</v>
      </c>
      <c r="N69">
        <v>1</v>
      </c>
      <c r="O69" s="14">
        <v>1</v>
      </c>
      <c r="P69" s="14">
        <v>1</v>
      </c>
      <c r="Q69" s="14">
        <v>1</v>
      </c>
      <c r="R69" s="14">
        <v>1</v>
      </c>
    </row>
    <row r="70" spans="1:18" x14ac:dyDescent="0.25">
      <c r="A70">
        <v>2024</v>
      </c>
      <c r="B70" t="s">
        <v>24</v>
      </c>
      <c r="C70">
        <v>251</v>
      </c>
      <c r="D70">
        <v>31</v>
      </c>
      <c r="E70">
        <v>126</v>
      </c>
      <c r="F70">
        <v>2</v>
      </c>
      <c r="G70">
        <v>4</v>
      </c>
      <c r="H70">
        <v>7</v>
      </c>
      <c r="I70">
        <v>12</v>
      </c>
      <c r="J70">
        <v>1</v>
      </c>
      <c r="K70">
        <v>64</v>
      </c>
      <c r="L70">
        <v>1</v>
      </c>
      <c r="M70">
        <v>2</v>
      </c>
      <c r="N70">
        <v>1</v>
      </c>
      <c r="O70" s="14">
        <v>1</v>
      </c>
      <c r="P70" s="14">
        <v>1</v>
      </c>
      <c r="Q70" s="14">
        <v>1</v>
      </c>
      <c r="R70" s="14">
        <v>1</v>
      </c>
    </row>
    <row r="71" spans="1:18" x14ac:dyDescent="0.25">
      <c r="A71">
        <v>2024</v>
      </c>
      <c r="B71" t="s">
        <v>25</v>
      </c>
      <c r="C71">
        <v>251</v>
      </c>
      <c r="D71">
        <v>31</v>
      </c>
      <c r="E71">
        <v>126</v>
      </c>
      <c r="F71">
        <v>2</v>
      </c>
      <c r="G71">
        <v>4</v>
      </c>
      <c r="H71">
        <v>7</v>
      </c>
      <c r="I71">
        <v>12</v>
      </c>
      <c r="J71">
        <v>1</v>
      </c>
      <c r="K71">
        <v>64</v>
      </c>
      <c r="L71">
        <v>1</v>
      </c>
      <c r="M71">
        <v>2</v>
      </c>
      <c r="N71">
        <v>1</v>
      </c>
      <c r="O71" s="14">
        <v>1</v>
      </c>
      <c r="P71" s="14">
        <v>1</v>
      </c>
      <c r="Q71" s="14">
        <v>1</v>
      </c>
      <c r="R71" s="14">
        <v>1</v>
      </c>
    </row>
    <row r="72" spans="1:18" x14ac:dyDescent="0.25">
      <c r="A72">
        <v>2024</v>
      </c>
      <c r="B72" t="s">
        <v>26</v>
      </c>
      <c r="C72">
        <v>251</v>
      </c>
      <c r="D72">
        <v>31</v>
      </c>
      <c r="E72">
        <v>126</v>
      </c>
      <c r="F72">
        <v>2</v>
      </c>
      <c r="G72">
        <v>4</v>
      </c>
      <c r="H72">
        <v>7</v>
      </c>
      <c r="I72">
        <v>12</v>
      </c>
      <c r="J72">
        <v>1</v>
      </c>
      <c r="K72">
        <v>64</v>
      </c>
      <c r="L72">
        <v>1</v>
      </c>
      <c r="M72">
        <v>2</v>
      </c>
      <c r="N72">
        <v>1</v>
      </c>
      <c r="O72" s="14">
        <v>1</v>
      </c>
      <c r="P72" s="14">
        <v>1</v>
      </c>
      <c r="Q72" s="14">
        <v>1</v>
      </c>
      <c r="R72" s="14">
        <v>1</v>
      </c>
    </row>
    <row r="73" spans="1:18" x14ac:dyDescent="0.25">
      <c r="A73">
        <v>2024</v>
      </c>
      <c r="B73" t="s">
        <v>27</v>
      </c>
      <c r="C73">
        <v>251</v>
      </c>
      <c r="D73">
        <v>31</v>
      </c>
      <c r="E73">
        <v>126</v>
      </c>
      <c r="F73">
        <v>2</v>
      </c>
      <c r="G73">
        <v>4</v>
      </c>
      <c r="H73">
        <v>7</v>
      </c>
      <c r="I73">
        <v>12</v>
      </c>
      <c r="J73">
        <v>1</v>
      </c>
      <c r="K73">
        <v>64</v>
      </c>
      <c r="L73">
        <v>1</v>
      </c>
      <c r="M73">
        <v>2</v>
      </c>
      <c r="N73">
        <v>1</v>
      </c>
      <c r="O73" s="14">
        <v>1</v>
      </c>
      <c r="P73" s="14">
        <v>1</v>
      </c>
      <c r="Q73" s="14">
        <v>1</v>
      </c>
      <c r="R73" s="14">
        <v>1</v>
      </c>
    </row>
    <row r="74" spans="1:18" x14ac:dyDescent="0.25">
      <c r="A74">
        <v>2024</v>
      </c>
      <c r="B74" t="s">
        <v>28</v>
      </c>
      <c r="C74">
        <v>251</v>
      </c>
      <c r="D74">
        <v>31</v>
      </c>
      <c r="E74">
        <v>126</v>
      </c>
      <c r="F74">
        <v>2</v>
      </c>
      <c r="G74">
        <v>4</v>
      </c>
      <c r="H74">
        <v>7</v>
      </c>
      <c r="I74">
        <v>12</v>
      </c>
      <c r="J74">
        <v>1</v>
      </c>
      <c r="K74">
        <v>64</v>
      </c>
      <c r="L74">
        <v>1</v>
      </c>
      <c r="M74">
        <v>2</v>
      </c>
      <c r="N74">
        <v>1</v>
      </c>
      <c r="O74" s="14">
        <v>1</v>
      </c>
      <c r="P74" s="14">
        <v>1</v>
      </c>
      <c r="Q74" s="14">
        <v>1</v>
      </c>
      <c r="R74" s="14">
        <v>1</v>
      </c>
    </row>
    <row r="75" spans="1:18" x14ac:dyDescent="0.25">
      <c r="A75">
        <v>2024</v>
      </c>
      <c r="B75" t="s">
        <v>29</v>
      </c>
      <c r="C75">
        <v>251</v>
      </c>
      <c r="D75">
        <v>31</v>
      </c>
      <c r="E75">
        <v>126</v>
      </c>
      <c r="F75">
        <v>2</v>
      </c>
      <c r="G75">
        <v>4</v>
      </c>
      <c r="H75">
        <v>7</v>
      </c>
      <c r="I75">
        <v>12</v>
      </c>
      <c r="J75">
        <v>1</v>
      </c>
      <c r="K75">
        <v>64</v>
      </c>
      <c r="L75">
        <v>1</v>
      </c>
      <c r="M75">
        <v>2</v>
      </c>
      <c r="N75">
        <v>1</v>
      </c>
      <c r="O75" s="14">
        <v>1</v>
      </c>
      <c r="P75" s="14">
        <v>1</v>
      </c>
      <c r="Q75" s="14">
        <v>1</v>
      </c>
      <c r="R75" s="14">
        <v>1</v>
      </c>
    </row>
    <row r="76" spans="1:18" x14ac:dyDescent="0.25">
      <c r="A76">
        <v>2024</v>
      </c>
      <c r="B76" t="s">
        <v>30</v>
      </c>
      <c r="C76">
        <v>251</v>
      </c>
      <c r="D76">
        <v>31</v>
      </c>
      <c r="E76">
        <v>126</v>
      </c>
      <c r="F76">
        <v>2</v>
      </c>
      <c r="G76">
        <v>4</v>
      </c>
      <c r="H76">
        <v>7</v>
      </c>
      <c r="I76">
        <v>12</v>
      </c>
      <c r="J76">
        <v>1</v>
      </c>
      <c r="K76">
        <v>64</v>
      </c>
      <c r="L76">
        <v>1</v>
      </c>
      <c r="M76">
        <v>2</v>
      </c>
      <c r="N76">
        <v>1</v>
      </c>
      <c r="O76" s="14">
        <v>1</v>
      </c>
      <c r="P76" s="14">
        <v>1</v>
      </c>
      <c r="Q76" s="14">
        <v>1</v>
      </c>
      <c r="R76" s="14">
        <v>1</v>
      </c>
    </row>
    <row r="77" spans="1:18" x14ac:dyDescent="0.25">
      <c r="A77">
        <v>2024</v>
      </c>
      <c r="B77" t="s">
        <v>31</v>
      </c>
      <c r="C77">
        <v>251</v>
      </c>
      <c r="D77">
        <v>31</v>
      </c>
      <c r="E77">
        <v>126</v>
      </c>
      <c r="F77">
        <v>2</v>
      </c>
      <c r="G77">
        <v>4</v>
      </c>
      <c r="H77">
        <v>7</v>
      </c>
      <c r="I77">
        <v>12</v>
      </c>
      <c r="J77">
        <v>1</v>
      </c>
      <c r="K77">
        <v>64</v>
      </c>
      <c r="L77">
        <v>1</v>
      </c>
      <c r="M77">
        <v>2</v>
      </c>
      <c r="N77">
        <v>1</v>
      </c>
      <c r="O77" s="14">
        <v>1</v>
      </c>
      <c r="P77" s="14">
        <v>1</v>
      </c>
      <c r="Q77" s="14">
        <v>1</v>
      </c>
      <c r="R77" s="14">
        <v>1</v>
      </c>
    </row>
    <row r="78" spans="1:18" x14ac:dyDescent="0.25">
      <c r="A78">
        <v>2024</v>
      </c>
      <c r="B78" t="s">
        <v>32</v>
      </c>
      <c r="C78">
        <v>251</v>
      </c>
      <c r="D78">
        <v>31</v>
      </c>
      <c r="E78">
        <v>126</v>
      </c>
      <c r="F78">
        <v>2</v>
      </c>
      <c r="G78">
        <v>4</v>
      </c>
      <c r="H78">
        <v>7</v>
      </c>
      <c r="I78">
        <v>12</v>
      </c>
      <c r="J78">
        <v>1</v>
      </c>
      <c r="K78">
        <v>64</v>
      </c>
      <c r="L78">
        <v>1</v>
      </c>
      <c r="M78">
        <v>2</v>
      </c>
      <c r="N78">
        <v>1</v>
      </c>
      <c r="O78" s="14">
        <v>1</v>
      </c>
      <c r="P78" s="14">
        <v>1</v>
      </c>
      <c r="Q78" s="14">
        <v>1</v>
      </c>
      <c r="R78" s="14">
        <v>1</v>
      </c>
    </row>
    <row r="79" spans="1:18" x14ac:dyDescent="0.25">
      <c r="A79">
        <v>2024</v>
      </c>
      <c r="B79" t="s">
        <v>33</v>
      </c>
      <c r="C79">
        <v>251</v>
      </c>
      <c r="D79">
        <v>31</v>
      </c>
      <c r="E79">
        <v>126</v>
      </c>
      <c r="F79">
        <v>2</v>
      </c>
      <c r="G79">
        <v>4</v>
      </c>
      <c r="H79">
        <v>7</v>
      </c>
      <c r="I79">
        <v>12</v>
      </c>
      <c r="J79">
        <v>1</v>
      </c>
      <c r="K79">
        <v>64</v>
      </c>
      <c r="L79">
        <v>1</v>
      </c>
      <c r="M79">
        <v>2</v>
      </c>
      <c r="N79">
        <v>1</v>
      </c>
      <c r="O79" s="14">
        <v>1</v>
      </c>
      <c r="P79" s="14">
        <v>1</v>
      </c>
      <c r="Q79" s="14">
        <v>1</v>
      </c>
      <c r="R79" s="14">
        <v>1</v>
      </c>
    </row>
    <row r="80" spans="1:18" x14ac:dyDescent="0.25">
      <c r="A80">
        <v>2024</v>
      </c>
      <c r="B80" t="s">
        <v>34</v>
      </c>
      <c r="C80">
        <v>251</v>
      </c>
      <c r="D80">
        <v>31</v>
      </c>
      <c r="E80">
        <v>126</v>
      </c>
      <c r="F80">
        <v>2</v>
      </c>
      <c r="G80">
        <v>4</v>
      </c>
      <c r="H80">
        <v>7</v>
      </c>
      <c r="I80">
        <v>12</v>
      </c>
      <c r="J80">
        <v>1</v>
      </c>
      <c r="K80">
        <v>64</v>
      </c>
      <c r="L80">
        <v>1</v>
      </c>
      <c r="M80">
        <v>2</v>
      </c>
      <c r="N80">
        <v>1</v>
      </c>
      <c r="O80" s="14">
        <v>1</v>
      </c>
      <c r="P80" s="14">
        <v>1</v>
      </c>
      <c r="Q80" s="14">
        <v>1</v>
      </c>
      <c r="R80" s="14">
        <v>1</v>
      </c>
    </row>
    <row r="81" spans="1:18" x14ac:dyDescent="0.25">
      <c r="A81">
        <v>2025</v>
      </c>
      <c r="B81" t="s">
        <v>23</v>
      </c>
      <c r="C81">
        <v>251</v>
      </c>
      <c r="D81">
        <v>31</v>
      </c>
      <c r="E81">
        <v>126</v>
      </c>
      <c r="F81">
        <v>2</v>
      </c>
      <c r="G81">
        <v>4</v>
      </c>
      <c r="H81">
        <v>7</v>
      </c>
      <c r="I81">
        <v>12</v>
      </c>
      <c r="J81">
        <v>1</v>
      </c>
      <c r="K81">
        <v>64</v>
      </c>
      <c r="L81">
        <v>1</v>
      </c>
      <c r="M81">
        <v>2</v>
      </c>
      <c r="N81">
        <v>1</v>
      </c>
      <c r="O81" s="14">
        <v>1</v>
      </c>
      <c r="P81" s="14">
        <v>1</v>
      </c>
      <c r="Q81" s="14">
        <v>1</v>
      </c>
      <c r="R81" s="14">
        <v>1</v>
      </c>
    </row>
    <row r="82" spans="1:18" x14ac:dyDescent="0.25">
      <c r="A82">
        <v>2025</v>
      </c>
      <c r="B82" t="s">
        <v>24</v>
      </c>
      <c r="C82">
        <v>251</v>
      </c>
      <c r="D82">
        <v>31</v>
      </c>
      <c r="E82">
        <v>126</v>
      </c>
      <c r="F82">
        <v>2</v>
      </c>
      <c r="G82">
        <v>4</v>
      </c>
      <c r="H82">
        <v>7</v>
      </c>
      <c r="I82">
        <v>12</v>
      </c>
      <c r="J82">
        <v>1</v>
      </c>
      <c r="K82">
        <v>64</v>
      </c>
      <c r="L82">
        <v>1</v>
      </c>
      <c r="M82">
        <v>2</v>
      </c>
      <c r="N82">
        <v>1</v>
      </c>
      <c r="O82" s="14">
        <v>1</v>
      </c>
      <c r="P82" s="14">
        <v>1</v>
      </c>
      <c r="Q82" s="14">
        <v>1</v>
      </c>
      <c r="R82" s="14">
        <v>1</v>
      </c>
    </row>
    <row r="83" spans="1:18" x14ac:dyDescent="0.25">
      <c r="A83">
        <v>2025</v>
      </c>
      <c r="B83" t="s">
        <v>25</v>
      </c>
      <c r="C83">
        <v>251</v>
      </c>
      <c r="D83">
        <v>31</v>
      </c>
      <c r="E83">
        <v>126</v>
      </c>
      <c r="F83">
        <v>2</v>
      </c>
      <c r="G83">
        <v>4</v>
      </c>
      <c r="H83">
        <v>7</v>
      </c>
      <c r="I83">
        <v>12</v>
      </c>
      <c r="J83">
        <v>1</v>
      </c>
      <c r="K83">
        <v>64</v>
      </c>
      <c r="L83">
        <v>1</v>
      </c>
      <c r="M83">
        <v>2</v>
      </c>
      <c r="N83">
        <v>1</v>
      </c>
      <c r="O83" s="14">
        <v>1</v>
      </c>
      <c r="P83" s="14">
        <v>1</v>
      </c>
      <c r="Q83" s="14">
        <v>1</v>
      </c>
      <c r="R83" s="14">
        <v>1</v>
      </c>
    </row>
    <row r="84" spans="1:18" x14ac:dyDescent="0.25">
      <c r="A84">
        <v>2025</v>
      </c>
      <c r="B84" t="s">
        <v>26</v>
      </c>
      <c r="C84">
        <v>251</v>
      </c>
      <c r="D84">
        <v>31</v>
      </c>
      <c r="E84">
        <v>126</v>
      </c>
      <c r="F84">
        <v>2</v>
      </c>
      <c r="G84">
        <v>4</v>
      </c>
      <c r="H84">
        <v>7</v>
      </c>
      <c r="I84">
        <v>12</v>
      </c>
      <c r="J84">
        <v>1</v>
      </c>
      <c r="K84">
        <v>64</v>
      </c>
      <c r="L84">
        <v>1</v>
      </c>
      <c r="M84">
        <v>2</v>
      </c>
      <c r="N84">
        <v>1</v>
      </c>
      <c r="O84" s="14">
        <v>1</v>
      </c>
      <c r="P84" s="14">
        <v>1</v>
      </c>
      <c r="Q84" s="14">
        <v>1</v>
      </c>
      <c r="R84" s="14">
        <v>1</v>
      </c>
    </row>
    <row r="85" spans="1:18" x14ac:dyDescent="0.25">
      <c r="A85">
        <v>2025</v>
      </c>
      <c r="B85" t="s">
        <v>27</v>
      </c>
      <c r="C85">
        <v>251</v>
      </c>
      <c r="D85">
        <v>31</v>
      </c>
      <c r="E85">
        <v>126</v>
      </c>
      <c r="F85">
        <v>2</v>
      </c>
      <c r="G85">
        <v>4</v>
      </c>
      <c r="H85">
        <v>7</v>
      </c>
      <c r="I85">
        <v>12</v>
      </c>
      <c r="J85">
        <v>1</v>
      </c>
      <c r="K85">
        <v>64</v>
      </c>
      <c r="L85">
        <v>1</v>
      </c>
      <c r="M85">
        <v>2</v>
      </c>
      <c r="N85">
        <v>1</v>
      </c>
      <c r="O85" s="14">
        <v>1</v>
      </c>
      <c r="P85" s="14">
        <v>1</v>
      </c>
      <c r="Q85" s="14">
        <v>1</v>
      </c>
      <c r="R85" s="14">
        <v>1</v>
      </c>
    </row>
    <row r="86" spans="1:18" x14ac:dyDescent="0.25">
      <c r="A86">
        <v>2025</v>
      </c>
      <c r="B86" t="s">
        <v>28</v>
      </c>
      <c r="C86">
        <v>251</v>
      </c>
      <c r="D86">
        <v>31</v>
      </c>
      <c r="E86">
        <v>126</v>
      </c>
      <c r="F86">
        <v>2</v>
      </c>
      <c r="G86">
        <v>4</v>
      </c>
      <c r="H86">
        <v>7</v>
      </c>
      <c r="I86">
        <v>12</v>
      </c>
      <c r="J86">
        <v>1</v>
      </c>
      <c r="K86">
        <v>64</v>
      </c>
      <c r="L86">
        <v>1</v>
      </c>
      <c r="M86">
        <v>2</v>
      </c>
      <c r="N86">
        <v>1</v>
      </c>
      <c r="O86" s="14">
        <v>1</v>
      </c>
      <c r="P86" s="14">
        <v>1</v>
      </c>
      <c r="Q86" s="14">
        <v>1</v>
      </c>
      <c r="R86" s="14">
        <v>1</v>
      </c>
    </row>
    <row r="87" spans="1:18" x14ac:dyDescent="0.25">
      <c r="A87">
        <v>2025</v>
      </c>
      <c r="B87" t="s">
        <v>29</v>
      </c>
      <c r="C87">
        <v>251</v>
      </c>
      <c r="D87">
        <v>31</v>
      </c>
      <c r="E87">
        <v>126</v>
      </c>
      <c r="F87">
        <v>2</v>
      </c>
      <c r="G87">
        <v>4</v>
      </c>
      <c r="H87">
        <v>7</v>
      </c>
      <c r="I87">
        <v>12</v>
      </c>
      <c r="J87">
        <v>1</v>
      </c>
      <c r="K87">
        <v>64</v>
      </c>
      <c r="L87">
        <v>1</v>
      </c>
      <c r="M87">
        <v>2</v>
      </c>
      <c r="N87">
        <v>1</v>
      </c>
      <c r="O87" s="14">
        <v>1</v>
      </c>
      <c r="P87" s="14">
        <v>1</v>
      </c>
      <c r="Q87" s="14">
        <v>1</v>
      </c>
      <c r="R87" s="14">
        <v>1</v>
      </c>
    </row>
    <row r="88" spans="1:18" x14ac:dyDescent="0.25">
      <c r="A88">
        <v>2025</v>
      </c>
      <c r="B88" t="s">
        <v>30</v>
      </c>
      <c r="C88">
        <v>251</v>
      </c>
      <c r="D88">
        <v>31</v>
      </c>
      <c r="E88">
        <v>126</v>
      </c>
      <c r="F88">
        <v>2</v>
      </c>
      <c r="G88">
        <v>4</v>
      </c>
      <c r="H88">
        <v>7</v>
      </c>
      <c r="I88">
        <v>12</v>
      </c>
      <c r="J88">
        <v>1</v>
      </c>
      <c r="K88">
        <v>64</v>
      </c>
      <c r="L88">
        <v>1</v>
      </c>
      <c r="M88">
        <v>2</v>
      </c>
      <c r="N88">
        <v>1</v>
      </c>
      <c r="O88" s="14">
        <v>1</v>
      </c>
      <c r="P88" s="14">
        <v>1</v>
      </c>
      <c r="Q88" s="14">
        <v>1</v>
      </c>
      <c r="R88" s="14">
        <v>1</v>
      </c>
    </row>
    <row r="89" spans="1:18" x14ac:dyDescent="0.25">
      <c r="A89">
        <v>2025</v>
      </c>
      <c r="B89" t="s">
        <v>31</v>
      </c>
      <c r="C89">
        <v>251</v>
      </c>
      <c r="D89">
        <v>31</v>
      </c>
      <c r="E89">
        <v>126</v>
      </c>
      <c r="F89">
        <v>2</v>
      </c>
      <c r="G89">
        <v>4</v>
      </c>
      <c r="H89">
        <v>7</v>
      </c>
      <c r="I89">
        <v>12</v>
      </c>
      <c r="J89">
        <v>1</v>
      </c>
      <c r="K89">
        <v>64</v>
      </c>
      <c r="L89">
        <v>1</v>
      </c>
      <c r="M89">
        <v>2</v>
      </c>
      <c r="N89">
        <v>1</v>
      </c>
      <c r="O89" s="14">
        <v>1</v>
      </c>
      <c r="P89" s="14">
        <v>1</v>
      </c>
      <c r="Q89" s="14">
        <v>1</v>
      </c>
      <c r="R89" s="14">
        <v>1</v>
      </c>
    </row>
    <row r="90" spans="1:18" x14ac:dyDescent="0.25">
      <c r="A90">
        <v>2025</v>
      </c>
      <c r="B90" t="s">
        <v>32</v>
      </c>
      <c r="C90">
        <v>251</v>
      </c>
      <c r="D90">
        <v>31</v>
      </c>
      <c r="E90">
        <v>126</v>
      </c>
      <c r="F90">
        <v>2</v>
      </c>
      <c r="G90">
        <v>4</v>
      </c>
      <c r="H90">
        <v>7</v>
      </c>
      <c r="I90">
        <v>12</v>
      </c>
      <c r="J90">
        <v>1</v>
      </c>
      <c r="K90">
        <v>64</v>
      </c>
      <c r="L90">
        <v>1</v>
      </c>
      <c r="M90">
        <v>2</v>
      </c>
      <c r="N90">
        <v>1</v>
      </c>
      <c r="O90" s="14">
        <v>1</v>
      </c>
      <c r="P90" s="14">
        <v>1</v>
      </c>
      <c r="Q90" s="14">
        <v>1</v>
      </c>
      <c r="R90" s="14">
        <v>1</v>
      </c>
    </row>
    <row r="91" spans="1:18" x14ac:dyDescent="0.25">
      <c r="A91">
        <v>2025</v>
      </c>
      <c r="B91" t="s">
        <v>33</v>
      </c>
      <c r="C91">
        <v>251</v>
      </c>
      <c r="D91">
        <v>31</v>
      </c>
      <c r="E91">
        <v>126</v>
      </c>
      <c r="F91">
        <v>2</v>
      </c>
      <c r="G91">
        <v>4</v>
      </c>
      <c r="H91">
        <v>7</v>
      </c>
      <c r="I91">
        <v>12</v>
      </c>
      <c r="J91">
        <v>1</v>
      </c>
      <c r="K91">
        <v>64</v>
      </c>
      <c r="L91">
        <v>1</v>
      </c>
      <c r="M91">
        <v>2</v>
      </c>
      <c r="N91">
        <v>1</v>
      </c>
      <c r="O91" s="14">
        <v>1</v>
      </c>
      <c r="P91" s="14">
        <v>1</v>
      </c>
      <c r="Q91" s="14">
        <v>1</v>
      </c>
      <c r="R91" s="14">
        <v>1</v>
      </c>
    </row>
    <row r="92" spans="1:18" x14ac:dyDescent="0.25">
      <c r="A92">
        <v>2025</v>
      </c>
      <c r="B92" t="s">
        <v>34</v>
      </c>
      <c r="C92">
        <v>251</v>
      </c>
      <c r="D92">
        <v>31</v>
      </c>
      <c r="E92">
        <v>126</v>
      </c>
      <c r="F92">
        <v>2</v>
      </c>
      <c r="G92">
        <v>4</v>
      </c>
      <c r="H92">
        <v>7</v>
      </c>
      <c r="I92">
        <v>12</v>
      </c>
      <c r="J92">
        <v>1</v>
      </c>
      <c r="K92">
        <v>64</v>
      </c>
      <c r="L92">
        <v>1</v>
      </c>
      <c r="M92">
        <v>2</v>
      </c>
      <c r="N92">
        <v>1</v>
      </c>
      <c r="O92" s="14">
        <v>1</v>
      </c>
      <c r="P92" s="14">
        <v>1</v>
      </c>
      <c r="Q92" s="14">
        <v>1</v>
      </c>
      <c r="R92" s="14">
        <v>1</v>
      </c>
    </row>
    <row r="93" spans="1:18" x14ac:dyDescent="0.25">
      <c r="A93">
        <v>2026</v>
      </c>
      <c r="B93" t="s">
        <v>23</v>
      </c>
      <c r="C93">
        <v>251</v>
      </c>
      <c r="D93">
        <v>31</v>
      </c>
      <c r="E93">
        <v>126</v>
      </c>
      <c r="F93">
        <v>2</v>
      </c>
      <c r="G93">
        <v>4</v>
      </c>
      <c r="H93">
        <v>7</v>
      </c>
      <c r="I93">
        <v>12</v>
      </c>
      <c r="J93">
        <v>1</v>
      </c>
      <c r="K93">
        <v>64</v>
      </c>
      <c r="L93">
        <v>1</v>
      </c>
      <c r="M93">
        <v>2</v>
      </c>
      <c r="N93">
        <v>1</v>
      </c>
      <c r="O93" s="14">
        <v>1</v>
      </c>
      <c r="P93" s="14">
        <v>1</v>
      </c>
      <c r="Q93" s="14">
        <v>1</v>
      </c>
      <c r="R93" s="14">
        <v>1</v>
      </c>
    </row>
    <row r="94" spans="1:18" x14ac:dyDescent="0.25">
      <c r="A94">
        <v>2026</v>
      </c>
      <c r="B94" t="s">
        <v>24</v>
      </c>
      <c r="C94">
        <v>251</v>
      </c>
      <c r="D94">
        <v>31</v>
      </c>
      <c r="E94">
        <v>126</v>
      </c>
      <c r="F94">
        <v>2</v>
      </c>
      <c r="G94">
        <v>4</v>
      </c>
      <c r="H94">
        <v>7</v>
      </c>
      <c r="I94">
        <v>12</v>
      </c>
      <c r="J94">
        <v>1</v>
      </c>
      <c r="K94">
        <v>64</v>
      </c>
      <c r="L94">
        <v>1</v>
      </c>
      <c r="M94">
        <v>2</v>
      </c>
      <c r="N94">
        <v>1</v>
      </c>
      <c r="O94" s="14">
        <v>1</v>
      </c>
      <c r="P94" s="14">
        <v>1</v>
      </c>
      <c r="Q94" s="14">
        <v>1</v>
      </c>
      <c r="R94" s="14">
        <v>1</v>
      </c>
    </row>
    <row r="95" spans="1:18" x14ac:dyDescent="0.25">
      <c r="A95">
        <v>2026</v>
      </c>
      <c r="B95" t="s">
        <v>25</v>
      </c>
      <c r="C95">
        <v>251</v>
      </c>
      <c r="D95">
        <v>31</v>
      </c>
      <c r="E95">
        <v>126</v>
      </c>
      <c r="F95">
        <v>2</v>
      </c>
      <c r="G95">
        <v>4</v>
      </c>
      <c r="H95">
        <v>7</v>
      </c>
      <c r="I95">
        <v>12</v>
      </c>
      <c r="J95">
        <v>1</v>
      </c>
      <c r="K95">
        <v>64</v>
      </c>
      <c r="L95">
        <v>1</v>
      </c>
      <c r="M95">
        <v>2</v>
      </c>
      <c r="N95">
        <v>1</v>
      </c>
      <c r="O95" s="14">
        <v>1</v>
      </c>
      <c r="P95" s="14">
        <v>1</v>
      </c>
      <c r="Q95" s="14">
        <v>1</v>
      </c>
      <c r="R95" s="14">
        <v>1</v>
      </c>
    </row>
    <row r="96" spans="1:18" x14ac:dyDescent="0.25">
      <c r="A96">
        <v>2026</v>
      </c>
      <c r="B96" t="s">
        <v>26</v>
      </c>
      <c r="C96">
        <v>251</v>
      </c>
      <c r="D96">
        <v>31</v>
      </c>
      <c r="E96">
        <v>126</v>
      </c>
      <c r="F96">
        <v>2</v>
      </c>
      <c r="G96">
        <v>4</v>
      </c>
      <c r="H96">
        <v>7</v>
      </c>
      <c r="I96">
        <v>12</v>
      </c>
      <c r="J96">
        <v>1</v>
      </c>
      <c r="K96">
        <v>64</v>
      </c>
      <c r="L96">
        <v>1</v>
      </c>
      <c r="M96">
        <v>2</v>
      </c>
      <c r="N96">
        <v>1</v>
      </c>
      <c r="O96" s="14">
        <v>1</v>
      </c>
      <c r="P96" s="14">
        <v>1</v>
      </c>
      <c r="Q96" s="14">
        <v>1</v>
      </c>
      <c r="R96" s="14">
        <v>1</v>
      </c>
    </row>
    <row r="97" spans="1:18" x14ac:dyDescent="0.25">
      <c r="A97">
        <v>2026</v>
      </c>
      <c r="B97" t="s">
        <v>27</v>
      </c>
      <c r="C97">
        <v>251</v>
      </c>
      <c r="D97">
        <v>31</v>
      </c>
      <c r="E97">
        <v>126</v>
      </c>
      <c r="F97">
        <v>2</v>
      </c>
      <c r="G97">
        <v>4</v>
      </c>
      <c r="H97">
        <v>7</v>
      </c>
      <c r="I97">
        <v>12</v>
      </c>
      <c r="J97">
        <v>1</v>
      </c>
      <c r="K97">
        <v>64</v>
      </c>
      <c r="L97">
        <v>1</v>
      </c>
      <c r="M97">
        <v>2</v>
      </c>
      <c r="N97">
        <v>1</v>
      </c>
      <c r="O97" s="14">
        <v>1</v>
      </c>
      <c r="P97" s="14">
        <v>1</v>
      </c>
      <c r="Q97" s="14">
        <v>1</v>
      </c>
      <c r="R97" s="14">
        <v>1</v>
      </c>
    </row>
    <row r="98" spans="1:18" x14ac:dyDescent="0.25">
      <c r="A98">
        <v>2026</v>
      </c>
      <c r="B98" t="s">
        <v>28</v>
      </c>
      <c r="C98">
        <v>251</v>
      </c>
      <c r="D98">
        <v>31</v>
      </c>
      <c r="E98">
        <v>126</v>
      </c>
      <c r="F98">
        <v>2</v>
      </c>
      <c r="G98">
        <v>4</v>
      </c>
      <c r="H98">
        <v>7</v>
      </c>
      <c r="I98">
        <v>12</v>
      </c>
      <c r="J98">
        <v>1</v>
      </c>
      <c r="K98">
        <v>64</v>
      </c>
      <c r="L98">
        <v>1</v>
      </c>
      <c r="M98">
        <v>2</v>
      </c>
      <c r="N98">
        <v>1</v>
      </c>
      <c r="O98" s="14">
        <v>1</v>
      </c>
      <c r="P98" s="14">
        <v>1</v>
      </c>
      <c r="Q98" s="14">
        <v>1</v>
      </c>
      <c r="R98" s="14">
        <v>1</v>
      </c>
    </row>
    <row r="99" spans="1:18" x14ac:dyDescent="0.25">
      <c r="A99">
        <v>2026</v>
      </c>
      <c r="B99" t="s">
        <v>29</v>
      </c>
      <c r="C99">
        <v>251</v>
      </c>
      <c r="D99">
        <v>31</v>
      </c>
      <c r="E99">
        <v>126</v>
      </c>
      <c r="F99">
        <v>2</v>
      </c>
      <c r="G99">
        <v>4</v>
      </c>
      <c r="H99">
        <v>7</v>
      </c>
      <c r="I99">
        <v>12</v>
      </c>
      <c r="J99">
        <v>1</v>
      </c>
      <c r="K99">
        <v>64</v>
      </c>
      <c r="L99">
        <v>1</v>
      </c>
      <c r="M99">
        <v>2</v>
      </c>
      <c r="N99">
        <v>1</v>
      </c>
      <c r="O99" s="14">
        <v>1</v>
      </c>
      <c r="P99" s="14">
        <v>1</v>
      </c>
      <c r="Q99" s="14">
        <v>1</v>
      </c>
      <c r="R99" s="14">
        <v>1</v>
      </c>
    </row>
    <row r="100" spans="1:18" x14ac:dyDescent="0.25">
      <c r="A100">
        <v>2026</v>
      </c>
      <c r="B100" t="s">
        <v>30</v>
      </c>
      <c r="C100">
        <v>251</v>
      </c>
      <c r="D100">
        <v>31</v>
      </c>
      <c r="E100">
        <v>126</v>
      </c>
      <c r="F100">
        <v>2</v>
      </c>
      <c r="G100">
        <v>4</v>
      </c>
      <c r="H100">
        <v>7</v>
      </c>
      <c r="I100">
        <v>12</v>
      </c>
      <c r="J100">
        <v>1</v>
      </c>
      <c r="K100">
        <v>64</v>
      </c>
      <c r="L100">
        <v>1</v>
      </c>
      <c r="M100">
        <v>2</v>
      </c>
      <c r="N100">
        <v>1</v>
      </c>
      <c r="O100" s="14">
        <v>1</v>
      </c>
      <c r="P100" s="14">
        <v>1</v>
      </c>
      <c r="Q100" s="14">
        <v>1</v>
      </c>
      <c r="R100" s="14">
        <v>1</v>
      </c>
    </row>
    <row r="101" spans="1:18" x14ac:dyDescent="0.25">
      <c r="A101">
        <v>2026</v>
      </c>
      <c r="B101" t="s">
        <v>31</v>
      </c>
      <c r="C101">
        <v>251</v>
      </c>
      <c r="D101">
        <v>31</v>
      </c>
      <c r="E101">
        <v>126</v>
      </c>
      <c r="F101">
        <v>2</v>
      </c>
      <c r="G101">
        <v>4</v>
      </c>
      <c r="H101">
        <v>7</v>
      </c>
      <c r="I101">
        <v>12</v>
      </c>
      <c r="J101">
        <v>1</v>
      </c>
      <c r="K101">
        <v>64</v>
      </c>
      <c r="L101">
        <v>1</v>
      </c>
      <c r="M101">
        <v>2</v>
      </c>
      <c r="N101">
        <v>1</v>
      </c>
      <c r="O101" s="14">
        <v>1</v>
      </c>
      <c r="P101" s="14">
        <v>1</v>
      </c>
      <c r="Q101" s="14">
        <v>1</v>
      </c>
      <c r="R101" s="14">
        <v>1</v>
      </c>
    </row>
    <row r="102" spans="1:18" x14ac:dyDescent="0.25">
      <c r="A102">
        <v>2026</v>
      </c>
      <c r="B102" t="s">
        <v>32</v>
      </c>
      <c r="C102">
        <v>251</v>
      </c>
      <c r="D102">
        <v>31</v>
      </c>
      <c r="E102">
        <v>126</v>
      </c>
      <c r="F102">
        <v>2</v>
      </c>
      <c r="G102">
        <v>4</v>
      </c>
      <c r="H102">
        <v>7</v>
      </c>
      <c r="I102">
        <v>12</v>
      </c>
      <c r="J102">
        <v>1</v>
      </c>
      <c r="K102">
        <v>64</v>
      </c>
      <c r="L102">
        <v>1</v>
      </c>
      <c r="M102">
        <v>2</v>
      </c>
      <c r="N102">
        <v>1</v>
      </c>
      <c r="O102" s="14">
        <v>1</v>
      </c>
      <c r="P102" s="14">
        <v>1</v>
      </c>
      <c r="Q102" s="14">
        <v>1</v>
      </c>
      <c r="R102" s="14">
        <v>1</v>
      </c>
    </row>
    <row r="103" spans="1:18" x14ac:dyDescent="0.25">
      <c r="A103">
        <v>2026</v>
      </c>
      <c r="B103" t="s">
        <v>33</v>
      </c>
      <c r="C103">
        <v>251</v>
      </c>
      <c r="D103">
        <v>31</v>
      </c>
      <c r="E103">
        <v>126</v>
      </c>
      <c r="F103">
        <v>2</v>
      </c>
      <c r="G103">
        <v>4</v>
      </c>
      <c r="H103">
        <v>7</v>
      </c>
      <c r="I103">
        <v>12</v>
      </c>
      <c r="J103">
        <v>1</v>
      </c>
      <c r="K103">
        <v>64</v>
      </c>
      <c r="L103">
        <v>1</v>
      </c>
      <c r="M103">
        <v>2</v>
      </c>
      <c r="N103">
        <v>1</v>
      </c>
      <c r="O103" s="14">
        <v>1</v>
      </c>
      <c r="P103" s="14">
        <v>1</v>
      </c>
      <c r="Q103" s="14">
        <v>1</v>
      </c>
      <c r="R103" s="14">
        <v>1</v>
      </c>
    </row>
    <row r="104" spans="1:18" x14ac:dyDescent="0.25">
      <c r="A104">
        <v>2026</v>
      </c>
      <c r="B104" t="s">
        <v>34</v>
      </c>
      <c r="C104">
        <v>251</v>
      </c>
      <c r="D104">
        <v>31</v>
      </c>
      <c r="E104">
        <v>126</v>
      </c>
      <c r="F104">
        <v>2</v>
      </c>
      <c r="G104">
        <v>4</v>
      </c>
      <c r="H104">
        <v>7</v>
      </c>
      <c r="I104">
        <v>12</v>
      </c>
      <c r="J104">
        <v>1</v>
      </c>
      <c r="K104">
        <v>64</v>
      </c>
      <c r="L104">
        <v>1</v>
      </c>
      <c r="M104">
        <v>2</v>
      </c>
      <c r="N104">
        <v>1</v>
      </c>
      <c r="O104" s="14">
        <v>1</v>
      </c>
      <c r="P104" s="14">
        <v>1</v>
      </c>
      <c r="Q104" s="14">
        <v>1</v>
      </c>
      <c r="R104" s="14">
        <v>1</v>
      </c>
    </row>
    <row r="105" spans="1:18" x14ac:dyDescent="0.25">
      <c r="A105">
        <v>2027</v>
      </c>
      <c r="B105" t="s">
        <v>23</v>
      </c>
      <c r="C105">
        <v>251</v>
      </c>
      <c r="D105">
        <v>31</v>
      </c>
      <c r="E105">
        <v>126</v>
      </c>
      <c r="F105">
        <v>2</v>
      </c>
      <c r="G105">
        <v>4</v>
      </c>
      <c r="H105">
        <v>7</v>
      </c>
      <c r="I105">
        <v>12</v>
      </c>
      <c r="J105">
        <v>1</v>
      </c>
      <c r="K105">
        <v>64</v>
      </c>
      <c r="L105">
        <v>1</v>
      </c>
      <c r="M105">
        <v>2</v>
      </c>
      <c r="N105">
        <v>1</v>
      </c>
      <c r="O105" s="14">
        <v>1</v>
      </c>
      <c r="P105" s="14">
        <v>1</v>
      </c>
      <c r="Q105" s="14">
        <v>1</v>
      </c>
      <c r="R105" s="14">
        <v>1</v>
      </c>
    </row>
    <row r="106" spans="1:18" x14ac:dyDescent="0.25">
      <c r="A106">
        <v>2027</v>
      </c>
      <c r="B106" t="s">
        <v>24</v>
      </c>
      <c r="C106">
        <v>251</v>
      </c>
      <c r="D106">
        <v>31</v>
      </c>
      <c r="E106">
        <v>126</v>
      </c>
      <c r="F106">
        <v>2</v>
      </c>
      <c r="G106">
        <v>4</v>
      </c>
      <c r="H106">
        <v>7</v>
      </c>
      <c r="I106">
        <v>12</v>
      </c>
      <c r="J106">
        <v>1</v>
      </c>
      <c r="K106">
        <v>64</v>
      </c>
      <c r="L106">
        <v>1</v>
      </c>
      <c r="M106">
        <v>2</v>
      </c>
      <c r="N106">
        <v>1</v>
      </c>
      <c r="O106" s="14">
        <v>1</v>
      </c>
      <c r="P106" s="14">
        <v>1</v>
      </c>
      <c r="Q106" s="14">
        <v>1</v>
      </c>
      <c r="R106" s="14">
        <v>1</v>
      </c>
    </row>
    <row r="107" spans="1:18" x14ac:dyDescent="0.25">
      <c r="A107">
        <v>2027</v>
      </c>
      <c r="B107" t="s">
        <v>25</v>
      </c>
      <c r="C107">
        <v>251</v>
      </c>
      <c r="D107">
        <v>31</v>
      </c>
      <c r="E107">
        <v>126</v>
      </c>
      <c r="F107">
        <v>2</v>
      </c>
      <c r="G107">
        <v>4</v>
      </c>
      <c r="H107">
        <v>7</v>
      </c>
      <c r="I107">
        <v>12</v>
      </c>
      <c r="J107">
        <v>1</v>
      </c>
      <c r="K107">
        <v>64</v>
      </c>
      <c r="L107">
        <v>1</v>
      </c>
      <c r="M107">
        <v>2</v>
      </c>
      <c r="N107">
        <v>1</v>
      </c>
      <c r="O107" s="14">
        <v>1</v>
      </c>
      <c r="P107" s="14">
        <v>1</v>
      </c>
      <c r="Q107" s="14">
        <v>1</v>
      </c>
      <c r="R107" s="14">
        <v>1</v>
      </c>
    </row>
    <row r="108" spans="1:18" x14ac:dyDescent="0.25">
      <c r="A108">
        <v>2027</v>
      </c>
      <c r="B108" t="s">
        <v>26</v>
      </c>
      <c r="C108">
        <v>251</v>
      </c>
      <c r="D108">
        <v>31</v>
      </c>
      <c r="E108">
        <v>126</v>
      </c>
      <c r="F108">
        <v>2</v>
      </c>
      <c r="G108">
        <v>4</v>
      </c>
      <c r="H108">
        <v>7</v>
      </c>
      <c r="I108">
        <v>12</v>
      </c>
      <c r="J108">
        <v>1</v>
      </c>
      <c r="K108">
        <v>64</v>
      </c>
      <c r="L108">
        <v>1</v>
      </c>
      <c r="M108">
        <v>2</v>
      </c>
      <c r="N108">
        <v>1</v>
      </c>
      <c r="O108" s="14">
        <v>1</v>
      </c>
      <c r="P108" s="14">
        <v>1</v>
      </c>
      <c r="Q108" s="14">
        <v>1</v>
      </c>
      <c r="R108" s="14">
        <v>1</v>
      </c>
    </row>
    <row r="109" spans="1:18" x14ac:dyDescent="0.25">
      <c r="A109">
        <v>2027</v>
      </c>
      <c r="B109" t="s">
        <v>27</v>
      </c>
      <c r="C109">
        <v>251</v>
      </c>
      <c r="D109">
        <v>31</v>
      </c>
      <c r="E109">
        <v>126</v>
      </c>
      <c r="F109">
        <v>2</v>
      </c>
      <c r="G109">
        <v>4</v>
      </c>
      <c r="H109">
        <v>7</v>
      </c>
      <c r="I109">
        <v>12</v>
      </c>
      <c r="J109">
        <v>1</v>
      </c>
      <c r="K109">
        <v>64</v>
      </c>
      <c r="L109">
        <v>1</v>
      </c>
      <c r="M109">
        <v>2</v>
      </c>
      <c r="N109">
        <v>1</v>
      </c>
      <c r="O109" s="14">
        <v>1</v>
      </c>
      <c r="P109" s="14">
        <v>1</v>
      </c>
      <c r="Q109" s="14">
        <v>1</v>
      </c>
      <c r="R109" s="14">
        <v>1</v>
      </c>
    </row>
    <row r="110" spans="1:18" x14ac:dyDescent="0.25">
      <c r="A110">
        <v>2027</v>
      </c>
      <c r="B110" t="s">
        <v>28</v>
      </c>
      <c r="C110">
        <v>251</v>
      </c>
      <c r="D110">
        <v>31</v>
      </c>
      <c r="E110">
        <v>126</v>
      </c>
      <c r="F110">
        <v>2</v>
      </c>
      <c r="G110">
        <v>4</v>
      </c>
      <c r="H110">
        <v>7</v>
      </c>
      <c r="I110">
        <v>12</v>
      </c>
      <c r="J110">
        <v>1</v>
      </c>
      <c r="K110">
        <v>64</v>
      </c>
      <c r="L110">
        <v>1</v>
      </c>
      <c r="M110">
        <v>2</v>
      </c>
      <c r="N110">
        <v>1</v>
      </c>
      <c r="O110" s="14">
        <v>1</v>
      </c>
      <c r="P110" s="14">
        <v>1</v>
      </c>
      <c r="Q110" s="14">
        <v>1</v>
      </c>
      <c r="R110" s="14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113"/>
  <sheetViews>
    <sheetView workbookViewId="0">
      <selection activeCell="U2" sqref="U2"/>
    </sheetView>
  </sheetViews>
  <sheetFormatPr defaultRowHeight="15" x14ac:dyDescent="0.25"/>
  <cols>
    <col min="1" max="1" width="7.85546875" bestFit="1" customWidth="1"/>
    <col min="2" max="2" width="19.7109375" bestFit="1" customWidth="1"/>
    <col min="3" max="3" width="13.5703125" bestFit="1" customWidth="1"/>
  </cols>
  <sheetData>
    <row r="1" spans="1:3" x14ac:dyDescent="0.25">
      <c r="A1" t="s">
        <v>1</v>
      </c>
      <c r="B1" t="str">
        <f ca="1">_xll.VIEW("Forecasting:Weather",$B$2,"!","!","!")</f>
        <v>Forecasting:Weather</v>
      </c>
    </row>
    <row r="2" spans="1:3" x14ac:dyDescent="0.25">
      <c r="A2" s="10" t="s">
        <v>2</v>
      </c>
      <c r="B2" t="str">
        <f ca="1">_xll.SUBNM("Forecasting:Version","","Act")</f>
        <v>Act</v>
      </c>
    </row>
    <row r="5" spans="1:3" x14ac:dyDescent="0.25">
      <c r="C5" t="s">
        <v>55</v>
      </c>
    </row>
    <row r="6" spans="1:3" x14ac:dyDescent="0.25">
      <c r="A6" s="12">
        <f>control!C5</f>
        <v>2019</v>
      </c>
      <c r="B6" s="12" t="s">
        <v>23</v>
      </c>
      <c r="C6" s="13">
        <f ca="1">_xll.DBRW($B$1,$B$2,$A6,$B6,C$5)</f>
        <v>31</v>
      </c>
    </row>
    <row r="7" spans="1:3" x14ac:dyDescent="0.25">
      <c r="A7" s="12">
        <f>IF(B6="Dec",A6+1,A6)</f>
        <v>2019</v>
      </c>
      <c r="B7" s="12" t="s">
        <v>24</v>
      </c>
      <c r="C7" s="13">
        <f ca="1">_xll.DBRW($B$1,$B$2,$A7,$B7,C$5)</f>
        <v>28</v>
      </c>
    </row>
    <row r="8" spans="1:3" x14ac:dyDescent="0.25">
      <c r="A8" s="12">
        <f t="shared" ref="A8:A71" si="0">IF(B7="Dec",A7+1,A7)</f>
        <v>2019</v>
      </c>
      <c r="B8" s="12" t="s">
        <v>25</v>
      </c>
      <c r="C8" s="13">
        <f ca="1">_xll.DBRW($B$1,$B$2,$A8,$B8,C$5)</f>
        <v>31</v>
      </c>
    </row>
    <row r="9" spans="1:3" x14ac:dyDescent="0.25">
      <c r="A9" s="12">
        <f t="shared" si="0"/>
        <v>2019</v>
      </c>
      <c r="B9" s="12" t="s">
        <v>26</v>
      </c>
      <c r="C9" s="13">
        <f ca="1">_xll.DBRW($B$1,$B$2,$A9,$B9,C$5)</f>
        <v>30</v>
      </c>
    </row>
    <row r="10" spans="1:3" x14ac:dyDescent="0.25">
      <c r="A10" s="12">
        <f t="shared" si="0"/>
        <v>2019</v>
      </c>
      <c r="B10" s="12" t="s">
        <v>27</v>
      </c>
      <c r="C10" s="13">
        <f ca="1">_xll.DBRW($B$1,$B$2,$A10,$B10,C$5)</f>
        <v>31</v>
      </c>
    </row>
    <row r="11" spans="1:3" x14ac:dyDescent="0.25">
      <c r="A11" s="12">
        <f t="shared" si="0"/>
        <v>2019</v>
      </c>
      <c r="B11" s="12" t="s">
        <v>28</v>
      </c>
      <c r="C11" s="13">
        <f ca="1">_xll.DBRW($B$1,$B$2,$A11,$B11,C$5)</f>
        <v>30</v>
      </c>
    </row>
    <row r="12" spans="1:3" x14ac:dyDescent="0.25">
      <c r="A12" s="12">
        <f t="shared" si="0"/>
        <v>2019</v>
      </c>
      <c r="B12" s="12" t="s">
        <v>29</v>
      </c>
      <c r="C12" s="13">
        <f ca="1">_xll.DBRW($B$1,$B$2,$A12,$B12,C$5)</f>
        <v>31</v>
      </c>
    </row>
    <row r="13" spans="1:3" x14ac:dyDescent="0.25">
      <c r="A13" s="12">
        <f t="shared" si="0"/>
        <v>2019</v>
      </c>
      <c r="B13" s="12" t="s">
        <v>30</v>
      </c>
      <c r="C13" s="13">
        <f ca="1">_xll.DBRW($B$1,$B$2,$A13,$B13,C$5)</f>
        <v>31</v>
      </c>
    </row>
    <row r="14" spans="1:3" x14ac:dyDescent="0.25">
      <c r="A14" s="12">
        <f t="shared" si="0"/>
        <v>2019</v>
      </c>
      <c r="B14" s="12" t="s">
        <v>31</v>
      </c>
      <c r="C14" s="13">
        <f ca="1">_xll.DBRW($B$1,$B$2,$A14,$B14,C$5)</f>
        <v>30</v>
      </c>
    </row>
    <row r="15" spans="1:3" x14ac:dyDescent="0.25">
      <c r="A15" s="12">
        <f t="shared" si="0"/>
        <v>2019</v>
      </c>
      <c r="B15" s="12" t="s">
        <v>32</v>
      </c>
      <c r="C15" s="13">
        <f ca="1">_xll.DBRW($B$1,$B$2,$A15,$B15,C$5)</f>
        <v>31</v>
      </c>
    </row>
    <row r="16" spans="1:3" x14ac:dyDescent="0.25">
      <c r="A16" s="12">
        <f t="shared" si="0"/>
        <v>2019</v>
      </c>
      <c r="B16" s="12" t="s">
        <v>33</v>
      </c>
      <c r="C16" s="13">
        <f ca="1">_xll.DBRW($B$1,$B$2,$A16,$B16,C$5)</f>
        <v>30</v>
      </c>
    </row>
    <row r="17" spans="1:3" x14ac:dyDescent="0.25">
      <c r="A17" s="12">
        <f t="shared" si="0"/>
        <v>2019</v>
      </c>
      <c r="B17" s="12" t="s">
        <v>34</v>
      </c>
      <c r="C17" s="13">
        <f ca="1">_xll.DBRW($B$1,$B$2,$A17,$B17,C$5)</f>
        <v>31</v>
      </c>
    </row>
    <row r="18" spans="1:3" x14ac:dyDescent="0.25">
      <c r="A18" s="12">
        <f t="shared" si="0"/>
        <v>2020</v>
      </c>
      <c r="B18" s="12" t="s">
        <v>23</v>
      </c>
      <c r="C18" s="13">
        <f ca="1">_xll.DBRW($B$1,$B$2,$A18,$B18,C$5)</f>
        <v>31</v>
      </c>
    </row>
    <row r="19" spans="1:3" x14ac:dyDescent="0.25">
      <c r="A19" s="12">
        <f t="shared" si="0"/>
        <v>2020</v>
      </c>
      <c r="B19" s="12" t="s">
        <v>24</v>
      </c>
      <c r="C19" s="13">
        <f ca="1">_xll.DBRW($B$1,$B$2,$A19,$B19,C$5)</f>
        <v>29</v>
      </c>
    </row>
    <row r="20" spans="1:3" x14ac:dyDescent="0.25">
      <c r="A20" s="12">
        <f t="shared" si="0"/>
        <v>2020</v>
      </c>
      <c r="B20" s="12" t="s">
        <v>25</v>
      </c>
      <c r="C20" s="13">
        <f ca="1">_xll.DBRW($B$1,$B$2,$A20,$B20,C$5)</f>
        <v>31</v>
      </c>
    </row>
    <row r="21" spans="1:3" x14ac:dyDescent="0.25">
      <c r="A21" s="12">
        <f t="shared" si="0"/>
        <v>2020</v>
      </c>
      <c r="B21" s="12" t="s">
        <v>26</v>
      </c>
      <c r="C21" s="13">
        <f ca="1">_xll.DBRW($B$1,$B$2,$A21,$B21,C$5)</f>
        <v>30</v>
      </c>
    </row>
    <row r="22" spans="1:3" x14ac:dyDescent="0.25">
      <c r="A22" s="12">
        <f t="shared" si="0"/>
        <v>2020</v>
      </c>
      <c r="B22" s="12" t="s">
        <v>27</v>
      </c>
      <c r="C22" s="13">
        <f ca="1">_xll.DBRW($B$1,$B$2,$A22,$B22,C$5)</f>
        <v>31</v>
      </c>
    </row>
    <row r="23" spans="1:3" x14ac:dyDescent="0.25">
      <c r="A23" s="12">
        <f t="shared" si="0"/>
        <v>2020</v>
      </c>
      <c r="B23" s="12" t="s">
        <v>28</v>
      </c>
      <c r="C23" s="13">
        <f ca="1">_xll.DBRW($B$1,$B$2,$A23,$B23,C$5)</f>
        <v>30</v>
      </c>
    </row>
    <row r="24" spans="1:3" x14ac:dyDescent="0.25">
      <c r="A24" s="12">
        <f t="shared" si="0"/>
        <v>2020</v>
      </c>
      <c r="B24" s="12" t="s">
        <v>29</v>
      </c>
      <c r="C24" s="13">
        <f ca="1">_xll.DBRW($B$1,$B$2,$A24,$B24,C$5)</f>
        <v>31</v>
      </c>
    </row>
    <row r="25" spans="1:3" x14ac:dyDescent="0.25">
      <c r="A25" s="12">
        <f t="shared" si="0"/>
        <v>2020</v>
      </c>
      <c r="B25" s="12" t="s">
        <v>30</v>
      </c>
      <c r="C25" s="13">
        <f ca="1">_xll.DBRW($B$1,$B$2,$A25,$B25,C$5)</f>
        <v>31</v>
      </c>
    </row>
    <row r="26" spans="1:3" x14ac:dyDescent="0.25">
      <c r="A26" s="12">
        <f t="shared" si="0"/>
        <v>2020</v>
      </c>
      <c r="B26" s="12" t="s">
        <v>31</v>
      </c>
      <c r="C26" s="13">
        <f ca="1">_xll.DBRW($B$1,$B$2,$A26,$B26,C$5)</f>
        <v>30</v>
      </c>
    </row>
    <row r="27" spans="1:3" x14ac:dyDescent="0.25">
      <c r="A27" s="12">
        <f t="shared" si="0"/>
        <v>2020</v>
      </c>
      <c r="B27" s="12" t="s">
        <v>32</v>
      </c>
      <c r="C27" s="13">
        <f ca="1">_xll.DBRW($B$1,$B$2,$A27,$B27,C$5)</f>
        <v>31</v>
      </c>
    </row>
    <row r="28" spans="1:3" x14ac:dyDescent="0.25">
      <c r="A28" s="12">
        <f t="shared" si="0"/>
        <v>2020</v>
      </c>
      <c r="B28" s="12" t="s">
        <v>33</v>
      </c>
      <c r="C28" s="13">
        <f ca="1">_xll.DBRW($B$1,$B$2,$A28,$B28,C$5)</f>
        <v>30</v>
      </c>
    </row>
    <row r="29" spans="1:3" x14ac:dyDescent="0.25">
      <c r="A29" s="12">
        <f t="shared" si="0"/>
        <v>2020</v>
      </c>
      <c r="B29" s="12" t="s">
        <v>34</v>
      </c>
      <c r="C29" s="13">
        <f ca="1">_xll.DBRW($B$1,$B$2,$A29,$B29,C$5)</f>
        <v>31</v>
      </c>
    </row>
    <row r="30" spans="1:3" x14ac:dyDescent="0.25">
      <c r="A30" s="12">
        <f t="shared" si="0"/>
        <v>2021</v>
      </c>
      <c r="B30" s="12" t="s">
        <v>23</v>
      </c>
      <c r="C30" s="13">
        <f ca="1">_xll.DBRW($B$1,$B$2,$A30,$B30,C$5)</f>
        <v>31</v>
      </c>
    </row>
    <row r="31" spans="1:3" x14ac:dyDescent="0.25">
      <c r="A31" s="12">
        <f t="shared" si="0"/>
        <v>2021</v>
      </c>
      <c r="B31" s="12" t="s">
        <v>24</v>
      </c>
      <c r="C31" s="13">
        <f ca="1">_xll.DBRW($B$1,$B$2,$A31,$B31,C$5)</f>
        <v>28</v>
      </c>
    </row>
    <row r="32" spans="1:3" x14ac:dyDescent="0.25">
      <c r="A32" s="12">
        <f t="shared" si="0"/>
        <v>2021</v>
      </c>
      <c r="B32" s="12" t="s">
        <v>25</v>
      </c>
      <c r="C32" s="13">
        <f ca="1">_xll.DBRW($B$1,$B$2,$A32,$B32,C$5)</f>
        <v>31</v>
      </c>
    </row>
    <row r="33" spans="1:3" x14ac:dyDescent="0.25">
      <c r="A33" s="12">
        <f t="shared" si="0"/>
        <v>2021</v>
      </c>
      <c r="B33" s="12" t="s">
        <v>26</v>
      </c>
      <c r="C33" s="13">
        <f ca="1">_xll.DBRW($B$1,$B$2,$A33,$B33,C$5)</f>
        <v>30</v>
      </c>
    </row>
    <row r="34" spans="1:3" x14ac:dyDescent="0.25">
      <c r="A34" s="12">
        <f t="shared" si="0"/>
        <v>2021</v>
      </c>
      <c r="B34" s="12" t="s">
        <v>27</v>
      </c>
      <c r="C34" s="13">
        <f ca="1">_xll.DBRW($B$1,$B$2,$A34,$B34,C$5)</f>
        <v>31</v>
      </c>
    </row>
    <row r="35" spans="1:3" x14ac:dyDescent="0.25">
      <c r="A35" s="12">
        <f t="shared" si="0"/>
        <v>2021</v>
      </c>
      <c r="B35" s="12" t="s">
        <v>28</v>
      </c>
      <c r="C35" s="13">
        <f ca="1">_xll.DBRW($B$1,$B$2,$A35,$B35,C$5)</f>
        <v>30</v>
      </c>
    </row>
    <row r="36" spans="1:3" x14ac:dyDescent="0.25">
      <c r="A36" s="12">
        <f t="shared" si="0"/>
        <v>2021</v>
      </c>
      <c r="B36" s="12" t="s">
        <v>29</v>
      </c>
      <c r="C36" s="13">
        <f ca="1">_xll.DBRW($B$1,$B$2,$A36,$B36,C$5)</f>
        <v>31</v>
      </c>
    </row>
    <row r="37" spans="1:3" x14ac:dyDescent="0.25">
      <c r="A37" s="12">
        <f t="shared" si="0"/>
        <v>2021</v>
      </c>
      <c r="B37" s="12" t="s">
        <v>30</v>
      </c>
      <c r="C37" s="13">
        <f ca="1">_xll.DBRW($B$1,$B$2,$A37,$B37,C$5)</f>
        <v>31</v>
      </c>
    </row>
    <row r="38" spans="1:3" x14ac:dyDescent="0.25">
      <c r="A38" s="12">
        <f t="shared" si="0"/>
        <v>2021</v>
      </c>
      <c r="B38" s="12" t="s">
        <v>31</v>
      </c>
      <c r="C38" s="13">
        <f ca="1">_xll.DBRW($B$1,$B$2,$A38,$B38,C$5)</f>
        <v>30</v>
      </c>
    </row>
    <row r="39" spans="1:3" x14ac:dyDescent="0.25">
      <c r="A39" s="12">
        <f t="shared" si="0"/>
        <v>2021</v>
      </c>
      <c r="B39" s="12" t="s">
        <v>32</v>
      </c>
      <c r="C39" s="13">
        <f ca="1">_xll.DBRW($B$1,$B$2,$A39,$B39,C$5)</f>
        <v>31</v>
      </c>
    </row>
    <row r="40" spans="1:3" x14ac:dyDescent="0.25">
      <c r="A40" s="12">
        <f t="shared" si="0"/>
        <v>2021</v>
      </c>
      <c r="B40" s="12" t="s">
        <v>33</v>
      </c>
      <c r="C40" s="13">
        <f ca="1">_xll.DBRW($B$1,$B$2,$A40,$B40,C$5)</f>
        <v>30</v>
      </c>
    </row>
    <row r="41" spans="1:3" x14ac:dyDescent="0.25">
      <c r="A41" s="12">
        <f t="shared" si="0"/>
        <v>2021</v>
      </c>
      <c r="B41" s="12" t="s">
        <v>34</v>
      </c>
      <c r="C41" s="13">
        <f ca="1">_xll.DBRW($B$1,$B$2,$A41,$B41,C$5)</f>
        <v>31</v>
      </c>
    </row>
    <row r="42" spans="1:3" x14ac:dyDescent="0.25">
      <c r="A42" s="12">
        <f t="shared" si="0"/>
        <v>2022</v>
      </c>
      <c r="B42" s="12" t="s">
        <v>23</v>
      </c>
      <c r="C42" s="13">
        <f ca="1">_xll.DBRW($B$1,$B$2,$A42,$B42,C$5)</f>
        <v>31</v>
      </c>
    </row>
    <row r="43" spans="1:3" x14ac:dyDescent="0.25">
      <c r="A43" s="12">
        <f t="shared" si="0"/>
        <v>2022</v>
      </c>
      <c r="B43" s="12" t="s">
        <v>24</v>
      </c>
      <c r="C43" s="13">
        <f ca="1">_xll.DBRW($B$1,$B$2,$A43,$B43,C$5)</f>
        <v>28</v>
      </c>
    </row>
    <row r="44" spans="1:3" x14ac:dyDescent="0.25">
      <c r="A44" s="12">
        <f t="shared" si="0"/>
        <v>2022</v>
      </c>
      <c r="B44" s="12" t="s">
        <v>25</v>
      </c>
      <c r="C44" s="13">
        <f ca="1">_xll.DBRW($B$1,$B$2,$A44,$B44,C$5)</f>
        <v>31</v>
      </c>
    </row>
    <row r="45" spans="1:3" x14ac:dyDescent="0.25">
      <c r="A45" s="12">
        <f t="shared" si="0"/>
        <v>2022</v>
      </c>
      <c r="B45" s="12" t="s">
        <v>26</v>
      </c>
      <c r="C45" s="13">
        <f ca="1">_xll.DBRW($B$1,$B$2,$A45,$B45,C$5)</f>
        <v>30</v>
      </c>
    </row>
    <row r="46" spans="1:3" x14ac:dyDescent="0.25">
      <c r="A46" s="12">
        <f t="shared" si="0"/>
        <v>2022</v>
      </c>
      <c r="B46" s="12" t="s">
        <v>27</v>
      </c>
      <c r="C46" s="13">
        <f ca="1">_xll.DBRW($B$1,$B$2,$A46,$B46,C$5)</f>
        <v>31</v>
      </c>
    </row>
    <row r="47" spans="1:3" x14ac:dyDescent="0.25">
      <c r="A47" s="12">
        <f t="shared" si="0"/>
        <v>2022</v>
      </c>
      <c r="B47" s="12" t="s">
        <v>28</v>
      </c>
      <c r="C47" s="13">
        <f ca="1">_xll.DBRW($B$1,$B$2,$A47,$B47,C$5)</f>
        <v>30</v>
      </c>
    </row>
    <row r="48" spans="1:3" x14ac:dyDescent="0.25">
      <c r="A48" s="12">
        <f t="shared" si="0"/>
        <v>2022</v>
      </c>
      <c r="B48" s="12" t="s">
        <v>29</v>
      </c>
      <c r="C48" s="13">
        <f ca="1">_xll.DBRW($B$1,$B$2,$A48,$B48,C$5)</f>
        <v>31</v>
      </c>
    </row>
    <row r="49" spans="1:3" x14ac:dyDescent="0.25">
      <c r="A49" s="12">
        <f t="shared" si="0"/>
        <v>2022</v>
      </c>
      <c r="B49" s="12" t="s">
        <v>30</v>
      </c>
      <c r="C49" s="13">
        <f ca="1">_xll.DBRW($B$1,$B$2,$A49,$B49,C$5)</f>
        <v>31</v>
      </c>
    </row>
    <row r="50" spans="1:3" x14ac:dyDescent="0.25">
      <c r="A50" s="12">
        <f t="shared" si="0"/>
        <v>2022</v>
      </c>
      <c r="B50" s="12" t="s">
        <v>31</v>
      </c>
      <c r="C50" s="13">
        <f ca="1">_xll.DBRW($B$1,$B$2,$A50,$B50,C$5)</f>
        <v>30</v>
      </c>
    </row>
    <row r="51" spans="1:3" x14ac:dyDescent="0.25">
      <c r="A51" s="12">
        <f t="shared" si="0"/>
        <v>2022</v>
      </c>
      <c r="B51" s="12" t="s">
        <v>32</v>
      </c>
      <c r="C51" s="13">
        <f ca="1">_xll.DBRW($B$1,$B$2,$A51,$B51,C$5)</f>
        <v>31</v>
      </c>
    </row>
    <row r="52" spans="1:3" x14ac:dyDescent="0.25">
      <c r="A52" s="12">
        <f t="shared" si="0"/>
        <v>2022</v>
      </c>
      <c r="B52" s="12" t="s">
        <v>33</v>
      </c>
      <c r="C52" s="13">
        <f ca="1">_xll.DBRW($B$1,$B$2,$A52,$B52,C$5)</f>
        <v>30</v>
      </c>
    </row>
    <row r="53" spans="1:3" x14ac:dyDescent="0.25">
      <c r="A53" s="12">
        <f t="shared" si="0"/>
        <v>2022</v>
      </c>
      <c r="B53" s="12" t="s">
        <v>34</v>
      </c>
      <c r="C53" s="13">
        <f ca="1">_xll.DBRW($B$1,$B$2,$A53,$B53,C$5)</f>
        <v>31</v>
      </c>
    </row>
    <row r="54" spans="1:3" x14ac:dyDescent="0.25">
      <c r="A54" s="12">
        <f t="shared" si="0"/>
        <v>2023</v>
      </c>
      <c r="B54" s="12" t="s">
        <v>23</v>
      </c>
      <c r="C54" s="13">
        <f ca="1">_xll.DBRW($B$1,$B$2,$A54,$B54,C$5)</f>
        <v>31</v>
      </c>
    </row>
    <row r="55" spans="1:3" x14ac:dyDescent="0.25">
      <c r="A55" s="12">
        <f t="shared" si="0"/>
        <v>2023</v>
      </c>
      <c r="B55" s="12" t="s">
        <v>24</v>
      </c>
      <c r="C55" s="13">
        <f ca="1">_xll.DBRW($B$1,$B$2,$A55,$B55,C$5)</f>
        <v>28</v>
      </c>
    </row>
    <row r="56" spans="1:3" x14ac:dyDescent="0.25">
      <c r="A56" s="12">
        <f t="shared" si="0"/>
        <v>2023</v>
      </c>
      <c r="B56" s="12" t="s">
        <v>25</v>
      </c>
      <c r="C56" s="13">
        <f ca="1">_xll.DBRW($B$1,$B$2,$A56,$B56,C$5)</f>
        <v>31</v>
      </c>
    </row>
    <row r="57" spans="1:3" x14ac:dyDescent="0.25">
      <c r="A57" s="12">
        <f t="shared" si="0"/>
        <v>2023</v>
      </c>
      <c r="B57" s="12" t="s">
        <v>26</v>
      </c>
      <c r="C57" s="13">
        <f ca="1">_xll.DBRW($B$1,$B$2,$A57,$B57,C$5)</f>
        <v>30</v>
      </c>
    </row>
    <row r="58" spans="1:3" x14ac:dyDescent="0.25">
      <c r="A58" s="12">
        <f t="shared" si="0"/>
        <v>2023</v>
      </c>
      <c r="B58" s="12" t="s">
        <v>27</v>
      </c>
      <c r="C58" s="13">
        <f ca="1">_xll.DBRW($B$1,$B$2,$A58,$B58,C$5)</f>
        <v>31</v>
      </c>
    </row>
    <row r="59" spans="1:3" x14ac:dyDescent="0.25">
      <c r="A59" s="12">
        <f t="shared" si="0"/>
        <v>2023</v>
      </c>
      <c r="B59" s="12" t="s">
        <v>28</v>
      </c>
      <c r="C59" s="13">
        <f ca="1">_xll.DBRW($B$1,$B$2,$A59,$B59,C$5)</f>
        <v>30</v>
      </c>
    </row>
    <row r="60" spans="1:3" x14ac:dyDescent="0.25">
      <c r="A60" s="12">
        <f t="shared" si="0"/>
        <v>2023</v>
      </c>
      <c r="B60" s="12" t="s">
        <v>29</v>
      </c>
      <c r="C60" s="13">
        <f ca="1">_xll.DBRW($B$1,$B$2,$A60,$B60,C$5)</f>
        <v>31</v>
      </c>
    </row>
    <row r="61" spans="1:3" x14ac:dyDescent="0.25">
      <c r="A61" s="12">
        <f t="shared" si="0"/>
        <v>2023</v>
      </c>
      <c r="B61" s="12" t="s">
        <v>30</v>
      </c>
      <c r="C61" s="13">
        <f ca="1">_xll.DBRW($B$1,$B$2,$A61,$B61,C$5)</f>
        <v>31</v>
      </c>
    </row>
    <row r="62" spans="1:3" x14ac:dyDescent="0.25">
      <c r="A62" s="12">
        <f t="shared" si="0"/>
        <v>2023</v>
      </c>
      <c r="B62" s="12" t="s">
        <v>31</v>
      </c>
      <c r="C62" s="13">
        <f ca="1">_xll.DBRW($B$1,$B$2,$A62,$B62,C$5)</f>
        <v>30</v>
      </c>
    </row>
    <row r="63" spans="1:3" x14ac:dyDescent="0.25">
      <c r="A63" s="12">
        <f t="shared" si="0"/>
        <v>2023</v>
      </c>
      <c r="B63" s="12" t="s">
        <v>32</v>
      </c>
      <c r="C63" s="13">
        <f ca="1">_xll.DBRW($B$1,$B$2,$A63,$B63,C$5)</f>
        <v>31</v>
      </c>
    </row>
    <row r="64" spans="1:3" x14ac:dyDescent="0.25">
      <c r="A64" s="12">
        <f t="shared" si="0"/>
        <v>2023</v>
      </c>
      <c r="B64" s="12" t="s">
        <v>33</v>
      </c>
      <c r="C64" s="13">
        <f ca="1">_xll.DBRW($B$1,$B$2,$A64,$B64,C$5)</f>
        <v>30</v>
      </c>
    </row>
    <row r="65" spans="1:3" x14ac:dyDescent="0.25">
      <c r="A65" s="12">
        <f t="shared" si="0"/>
        <v>2023</v>
      </c>
      <c r="B65" s="12" t="s">
        <v>34</v>
      </c>
      <c r="C65" s="13">
        <f ca="1">_xll.DBRW($B$1,$B$2,$A65,$B65,C$5)</f>
        <v>31</v>
      </c>
    </row>
    <row r="66" spans="1:3" x14ac:dyDescent="0.25">
      <c r="A66" s="12">
        <f t="shared" si="0"/>
        <v>2024</v>
      </c>
      <c r="B66" s="12" t="s">
        <v>23</v>
      </c>
      <c r="C66" s="13">
        <f ca="1">_xll.DBRW($B$1,$B$2,$A66,$B66,C$5)</f>
        <v>31</v>
      </c>
    </row>
    <row r="67" spans="1:3" x14ac:dyDescent="0.25">
      <c r="A67" s="12">
        <f t="shared" si="0"/>
        <v>2024</v>
      </c>
      <c r="B67" s="12" t="s">
        <v>24</v>
      </c>
      <c r="C67" s="13">
        <f ca="1">_xll.DBRW($B$1,$B$2,$A67,$B67,C$5)</f>
        <v>29</v>
      </c>
    </row>
    <row r="68" spans="1:3" x14ac:dyDescent="0.25">
      <c r="A68" s="12">
        <f t="shared" si="0"/>
        <v>2024</v>
      </c>
      <c r="B68" s="12" t="s">
        <v>25</v>
      </c>
      <c r="C68" s="13">
        <f ca="1">_xll.DBRW($B$1,$B$2,$A68,$B68,C$5)</f>
        <v>31</v>
      </c>
    </row>
    <row r="69" spans="1:3" x14ac:dyDescent="0.25">
      <c r="A69" s="12">
        <f t="shared" si="0"/>
        <v>2024</v>
      </c>
      <c r="B69" s="12" t="s">
        <v>26</v>
      </c>
      <c r="C69" s="13">
        <f ca="1">_xll.DBRW($B$1,$B$2,$A69,$B69,C$5)</f>
        <v>30</v>
      </c>
    </row>
    <row r="70" spans="1:3" x14ac:dyDescent="0.25">
      <c r="A70" s="12">
        <f t="shared" si="0"/>
        <v>2024</v>
      </c>
      <c r="B70" s="12" t="s">
        <v>27</v>
      </c>
      <c r="C70" s="13">
        <f ca="1">_xll.DBRW($B$1,$B$2,$A70,$B70,C$5)</f>
        <v>31</v>
      </c>
    </row>
    <row r="71" spans="1:3" x14ac:dyDescent="0.25">
      <c r="A71" s="12">
        <f t="shared" si="0"/>
        <v>2024</v>
      </c>
      <c r="B71" s="12" t="s">
        <v>28</v>
      </c>
      <c r="C71" s="13">
        <f ca="1">_xll.DBRW($B$1,$B$2,$A71,$B71,C$5)</f>
        <v>30</v>
      </c>
    </row>
    <row r="72" spans="1:3" x14ac:dyDescent="0.25">
      <c r="A72" s="12">
        <f t="shared" ref="A72:A113" si="1">IF(B71="Dec",A71+1,A71)</f>
        <v>2024</v>
      </c>
      <c r="B72" s="12" t="s">
        <v>29</v>
      </c>
      <c r="C72" s="13">
        <f ca="1">_xll.DBRW($B$1,$B$2,$A72,$B72,C$5)</f>
        <v>31</v>
      </c>
    </row>
    <row r="73" spans="1:3" x14ac:dyDescent="0.25">
      <c r="A73" s="12">
        <f t="shared" si="1"/>
        <v>2024</v>
      </c>
      <c r="B73" s="12" t="s">
        <v>30</v>
      </c>
      <c r="C73" s="13">
        <f ca="1">_xll.DBRW($B$1,$B$2,$A73,$B73,C$5)</f>
        <v>31</v>
      </c>
    </row>
    <row r="74" spans="1:3" x14ac:dyDescent="0.25">
      <c r="A74" s="12">
        <f t="shared" si="1"/>
        <v>2024</v>
      </c>
      <c r="B74" s="12" t="s">
        <v>31</v>
      </c>
      <c r="C74" s="13">
        <f ca="1">_xll.DBRW($B$1,$B$2,$A74,$B74,C$5)</f>
        <v>30</v>
      </c>
    </row>
    <row r="75" spans="1:3" x14ac:dyDescent="0.25">
      <c r="A75" s="12">
        <f t="shared" si="1"/>
        <v>2024</v>
      </c>
      <c r="B75" s="12" t="s">
        <v>32</v>
      </c>
      <c r="C75" s="13">
        <f ca="1">_xll.DBRW($B$1,$B$2,$A75,$B75,C$5)</f>
        <v>31</v>
      </c>
    </row>
    <row r="76" spans="1:3" x14ac:dyDescent="0.25">
      <c r="A76" s="12">
        <f t="shared" si="1"/>
        <v>2024</v>
      </c>
      <c r="B76" s="12" t="s">
        <v>33</v>
      </c>
      <c r="C76" s="13">
        <f ca="1">_xll.DBRW($B$1,$B$2,$A76,$B76,C$5)</f>
        <v>30</v>
      </c>
    </row>
    <row r="77" spans="1:3" x14ac:dyDescent="0.25">
      <c r="A77" s="12">
        <f t="shared" si="1"/>
        <v>2024</v>
      </c>
      <c r="B77" s="12" t="s">
        <v>34</v>
      </c>
      <c r="C77" s="13">
        <f ca="1">_xll.DBRW($B$1,$B$2,$A77,$B77,C$5)</f>
        <v>31</v>
      </c>
    </row>
    <row r="78" spans="1:3" x14ac:dyDescent="0.25">
      <c r="A78" s="12">
        <f t="shared" si="1"/>
        <v>2025</v>
      </c>
      <c r="B78" s="12" t="s">
        <v>23</v>
      </c>
      <c r="C78" s="13">
        <f ca="1">_xll.DBRW($B$1,$B$2,$A78,$B78,C$5)</f>
        <v>31</v>
      </c>
    </row>
    <row r="79" spans="1:3" x14ac:dyDescent="0.25">
      <c r="A79" s="12">
        <f t="shared" si="1"/>
        <v>2025</v>
      </c>
      <c r="B79" s="12" t="s">
        <v>24</v>
      </c>
      <c r="C79" s="13">
        <f ca="1">_xll.DBRW($B$1,$B$2,$A79,$B79,C$5)</f>
        <v>28</v>
      </c>
    </row>
    <row r="80" spans="1:3" x14ac:dyDescent="0.25">
      <c r="A80" s="12">
        <f t="shared" si="1"/>
        <v>2025</v>
      </c>
      <c r="B80" s="12" t="s">
        <v>25</v>
      </c>
      <c r="C80" s="13">
        <f ca="1">_xll.DBRW($B$1,$B$2,$A80,$B80,C$5)</f>
        <v>31</v>
      </c>
    </row>
    <row r="81" spans="1:3" x14ac:dyDescent="0.25">
      <c r="A81" s="12">
        <f t="shared" si="1"/>
        <v>2025</v>
      </c>
      <c r="B81" s="12" t="s">
        <v>26</v>
      </c>
      <c r="C81" s="13">
        <f ca="1">_xll.DBRW($B$1,$B$2,$A81,$B81,C$5)</f>
        <v>30</v>
      </c>
    </row>
    <row r="82" spans="1:3" x14ac:dyDescent="0.25">
      <c r="A82" s="12">
        <f t="shared" si="1"/>
        <v>2025</v>
      </c>
      <c r="B82" s="12" t="s">
        <v>27</v>
      </c>
      <c r="C82" s="13">
        <f ca="1">_xll.DBRW($B$1,$B$2,$A82,$B82,C$5)</f>
        <v>31</v>
      </c>
    </row>
    <row r="83" spans="1:3" x14ac:dyDescent="0.25">
      <c r="A83" s="12">
        <f t="shared" si="1"/>
        <v>2025</v>
      </c>
      <c r="B83" s="12" t="s">
        <v>28</v>
      </c>
      <c r="C83" s="13">
        <f ca="1">_xll.DBRW($B$1,$B$2,$A83,$B83,C$5)</f>
        <v>30</v>
      </c>
    </row>
    <row r="84" spans="1:3" x14ac:dyDescent="0.25">
      <c r="A84" s="12">
        <f t="shared" si="1"/>
        <v>2025</v>
      </c>
      <c r="B84" s="12" t="s">
        <v>29</v>
      </c>
      <c r="C84" s="13">
        <f ca="1">_xll.DBRW($B$1,$B$2,$A84,$B84,C$5)</f>
        <v>31</v>
      </c>
    </row>
    <row r="85" spans="1:3" x14ac:dyDescent="0.25">
      <c r="A85" s="12">
        <f t="shared" si="1"/>
        <v>2025</v>
      </c>
      <c r="B85" s="12" t="s">
        <v>30</v>
      </c>
      <c r="C85" s="13">
        <f ca="1">_xll.DBRW($B$1,$B$2,$A85,$B85,C$5)</f>
        <v>31</v>
      </c>
    </row>
    <row r="86" spans="1:3" x14ac:dyDescent="0.25">
      <c r="A86" s="12">
        <f t="shared" si="1"/>
        <v>2025</v>
      </c>
      <c r="B86" s="12" t="s">
        <v>31</v>
      </c>
      <c r="C86" s="13">
        <f ca="1">_xll.DBRW($B$1,$B$2,$A86,$B86,C$5)</f>
        <v>30</v>
      </c>
    </row>
    <row r="87" spans="1:3" x14ac:dyDescent="0.25">
      <c r="A87" s="12">
        <f t="shared" si="1"/>
        <v>2025</v>
      </c>
      <c r="B87" s="12" t="s">
        <v>32</v>
      </c>
      <c r="C87" s="13">
        <f ca="1">_xll.DBRW($B$1,$B$2,$A87,$B87,C$5)</f>
        <v>31</v>
      </c>
    </row>
    <row r="88" spans="1:3" x14ac:dyDescent="0.25">
      <c r="A88" s="12">
        <f t="shared" si="1"/>
        <v>2025</v>
      </c>
      <c r="B88" s="12" t="s">
        <v>33</v>
      </c>
      <c r="C88" s="13">
        <f ca="1">_xll.DBRW($B$1,$B$2,$A88,$B88,C$5)</f>
        <v>30</v>
      </c>
    </row>
    <row r="89" spans="1:3" x14ac:dyDescent="0.25">
      <c r="A89" s="12">
        <f t="shared" si="1"/>
        <v>2025</v>
      </c>
      <c r="B89" s="12" t="s">
        <v>34</v>
      </c>
      <c r="C89" s="13">
        <f ca="1">_xll.DBRW($B$1,$B$2,$A89,$B89,C$5)</f>
        <v>31</v>
      </c>
    </row>
    <row r="90" spans="1:3" x14ac:dyDescent="0.25">
      <c r="A90" s="12">
        <f t="shared" si="1"/>
        <v>2026</v>
      </c>
      <c r="B90" s="12" t="s">
        <v>23</v>
      </c>
      <c r="C90" s="13">
        <f ca="1">_xll.DBRW($B$1,$B$2,$A90,$B90,C$5)</f>
        <v>31</v>
      </c>
    </row>
    <row r="91" spans="1:3" x14ac:dyDescent="0.25">
      <c r="A91" s="12">
        <f t="shared" si="1"/>
        <v>2026</v>
      </c>
      <c r="B91" s="12" t="s">
        <v>24</v>
      </c>
      <c r="C91" s="13">
        <f ca="1">_xll.DBRW($B$1,$B$2,$A91,$B91,C$5)</f>
        <v>28</v>
      </c>
    </row>
    <row r="92" spans="1:3" x14ac:dyDescent="0.25">
      <c r="A92" s="12">
        <f t="shared" si="1"/>
        <v>2026</v>
      </c>
      <c r="B92" s="12" t="s">
        <v>25</v>
      </c>
      <c r="C92" s="13">
        <f ca="1">_xll.DBRW($B$1,$B$2,$A92,$B92,C$5)</f>
        <v>31</v>
      </c>
    </row>
    <row r="93" spans="1:3" x14ac:dyDescent="0.25">
      <c r="A93" s="12">
        <f t="shared" si="1"/>
        <v>2026</v>
      </c>
      <c r="B93" s="12" t="s">
        <v>26</v>
      </c>
      <c r="C93" s="13">
        <f ca="1">_xll.DBRW($B$1,$B$2,$A93,$B93,C$5)</f>
        <v>30</v>
      </c>
    </row>
    <row r="94" spans="1:3" x14ac:dyDescent="0.25">
      <c r="A94" s="12">
        <f t="shared" si="1"/>
        <v>2026</v>
      </c>
      <c r="B94" s="12" t="s">
        <v>27</v>
      </c>
      <c r="C94" s="13">
        <f ca="1">_xll.DBRW($B$1,$B$2,$A94,$B94,C$5)</f>
        <v>31</v>
      </c>
    </row>
    <row r="95" spans="1:3" x14ac:dyDescent="0.25">
      <c r="A95" s="12">
        <f t="shared" si="1"/>
        <v>2026</v>
      </c>
      <c r="B95" s="12" t="s">
        <v>28</v>
      </c>
      <c r="C95" s="13">
        <f ca="1">_xll.DBRW($B$1,$B$2,$A95,$B95,C$5)</f>
        <v>30</v>
      </c>
    </row>
    <row r="96" spans="1:3" x14ac:dyDescent="0.25">
      <c r="A96" s="12">
        <f t="shared" si="1"/>
        <v>2026</v>
      </c>
      <c r="B96" s="12" t="s">
        <v>29</v>
      </c>
      <c r="C96" s="13">
        <f ca="1">_xll.DBRW($B$1,$B$2,$A96,$B96,C$5)</f>
        <v>31</v>
      </c>
    </row>
    <row r="97" spans="1:3" x14ac:dyDescent="0.25">
      <c r="A97" s="12">
        <f t="shared" si="1"/>
        <v>2026</v>
      </c>
      <c r="B97" s="12" t="s">
        <v>30</v>
      </c>
      <c r="C97" s="13">
        <f ca="1">_xll.DBRW($B$1,$B$2,$A97,$B97,C$5)</f>
        <v>31</v>
      </c>
    </row>
    <row r="98" spans="1:3" x14ac:dyDescent="0.25">
      <c r="A98" s="12">
        <f t="shared" si="1"/>
        <v>2026</v>
      </c>
      <c r="B98" s="12" t="s">
        <v>31</v>
      </c>
      <c r="C98" s="13">
        <f ca="1">_xll.DBRW($B$1,$B$2,$A98,$B98,C$5)</f>
        <v>30</v>
      </c>
    </row>
    <row r="99" spans="1:3" x14ac:dyDescent="0.25">
      <c r="A99" s="12">
        <f t="shared" si="1"/>
        <v>2026</v>
      </c>
      <c r="B99" s="12" t="s">
        <v>32</v>
      </c>
      <c r="C99" s="13">
        <f ca="1">_xll.DBRW($B$1,$B$2,$A99,$B99,C$5)</f>
        <v>31</v>
      </c>
    </row>
    <row r="100" spans="1:3" x14ac:dyDescent="0.25">
      <c r="A100" s="12">
        <f t="shared" si="1"/>
        <v>2026</v>
      </c>
      <c r="B100" s="12" t="s">
        <v>33</v>
      </c>
      <c r="C100" s="13">
        <f ca="1">_xll.DBRW($B$1,$B$2,$A100,$B100,C$5)</f>
        <v>30</v>
      </c>
    </row>
    <row r="101" spans="1:3" x14ac:dyDescent="0.25">
      <c r="A101" s="12">
        <f t="shared" si="1"/>
        <v>2026</v>
      </c>
      <c r="B101" s="12" t="s">
        <v>34</v>
      </c>
      <c r="C101" s="13">
        <f ca="1">_xll.DBRW($B$1,$B$2,$A101,$B101,C$5)</f>
        <v>31</v>
      </c>
    </row>
    <row r="102" spans="1:3" x14ac:dyDescent="0.25">
      <c r="A102" s="12">
        <f t="shared" si="1"/>
        <v>2027</v>
      </c>
      <c r="B102" s="12" t="s">
        <v>23</v>
      </c>
      <c r="C102" s="13">
        <f ca="1">_xll.DBRW($B$1,$B$2,$A102,$B102,C$5)</f>
        <v>31</v>
      </c>
    </row>
    <row r="103" spans="1:3" x14ac:dyDescent="0.25">
      <c r="A103" s="12">
        <f t="shared" si="1"/>
        <v>2027</v>
      </c>
      <c r="B103" s="12" t="s">
        <v>24</v>
      </c>
      <c r="C103" s="13">
        <f ca="1">_xll.DBRW($B$1,$B$2,$A103,$B103,C$5)</f>
        <v>28</v>
      </c>
    </row>
    <row r="104" spans="1:3" x14ac:dyDescent="0.25">
      <c r="A104" s="12">
        <f t="shared" si="1"/>
        <v>2027</v>
      </c>
      <c r="B104" s="12" t="s">
        <v>25</v>
      </c>
      <c r="C104" s="13">
        <f ca="1">_xll.DBRW($B$1,$B$2,$A104,$B104,C$5)</f>
        <v>31</v>
      </c>
    </row>
    <row r="105" spans="1:3" x14ac:dyDescent="0.25">
      <c r="A105" s="12">
        <f t="shared" si="1"/>
        <v>2027</v>
      </c>
      <c r="B105" s="12" t="s">
        <v>26</v>
      </c>
      <c r="C105" s="13">
        <f ca="1">_xll.DBRW($B$1,$B$2,$A105,$B105,C$5)</f>
        <v>30</v>
      </c>
    </row>
    <row r="106" spans="1:3" x14ac:dyDescent="0.25">
      <c r="A106" s="12">
        <f t="shared" si="1"/>
        <v>2027</v>
      </c>
      <c r="B106" s="12" t="s">
        <v>27</v>
      </c>
      <c r="C106" s="13">
        <f ca="1">_xll.DBRW($B$1,$B$2,$A106,$B106,C$5)</f>
        <v>31</v>
      </c>
    </row>
    <row r="107" spans="1:3" x14ac:dyDescent="0.25">
      <c r="A107" s="12">
        <f t="shared" si="1"/>
        <v>2027</v>
      </c>
      <c r="B107" s="12" t="s">
        <v>28</v>
      </c>
      <c r="C107" s="13">
        <f ca="1">_xll.DBRW($B$1,$B$2,$A107,$B107,C$5)</f>
        <v>30</v>
      </c>
    </row>
    <row r="108" spans="1:3" x14ac:dyDescent="0.25">
      <c r="A108" s="12">
        <f t="shared" si="1"/>
        <v>2027</v>
      </c>
      <c r="B108" s="12" t="s">
        <v>29</v>
      </c>
      <c r="C108" s="13">
        <f ca="1">_xll.DBRW($B$1,$B$2,$A108,$B108,C$5)</f>
        <v>31</v>
      </c>
    </row>
    <row r="109" spans="1:3" x14ac:dyDescent="0.25">
      <c r="A109" s="12">
        <f t="shared" si="1"/>
        <v>2027</v>
      </c>
      <c r="B109" s="12" t="s">
        <v>30</v>
      </c>
      <c r="C109" s="13">
        <f ca="1">_xll.DBRW($B$1,$B$2,$A109,$B109,C$5)</f>
        <v>31</v>
      </c>
    </row>
    <row r="110" spans="1:3" x14ac:dyDescent="0.25">
      <c r="A110" s="12">
        <f t="shared" si="1"/>
        <v>2027</v>
      </c>
      <c r="B110" s="12" t="s">
        <v>31</v>
      </c>
      <c r="C110" s="13">
        <f ca="1">_xll.DBRW($B$1,$B$2,$A110,$B110,C$5)</f>
        <v>30</v>
      </c>
    </row>
    <row r="111" spans="1:3" x14ac:dyDescent="0.25">
      <c r="A111" s="12">
        <f t="shared" si="1"/>
        <v>2027</v>
      </c>
      <c r="B111" s="12" t="s">
        <v>32</v>
      </c>
      <c r="C111" s="13">
        <f ca="1">_xll.DBRW($B$1,$B$2,$A111,$B111,C$5)</f>
        <v>31</v>
      </c>
    </row>
    <row r="112" spans="1:3" x14ac:dyDescent="0.25">
      <c r="A112" s="12">
        <f t="shared" si="1"/>
        <v>2027</v>
      </c>
      <c r="B112" s="12" t="s">
        <v>33</v>
      </c>
      <c r="C112" s="13">
        <f ca="1">_xll.DBRW($B$1,$B$2,$A112,$B112,C$5)</f>
        <v>30</v>
      </c>
    </row>
    <row r="113" spans="1:3" x14ac:dyDescent="0.25">
      <c r="A113" s="12">
        <f t="shared" si="1"/>
        <v>2027</v>
      </c>
      <c r="B113" s="12" t="s">
        <v>34</v>
      </c>
      <c r="C113" s="13">
        <f ca="1">_xll.DBRW($B$1,$B$2,$A113,$B113,C$5)</f>
        <v>31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113"/>
  <sheetViews>
    <sheetView workbookViewId="0">
      <selection activeCell="U2" sqref="U2"/>
    </sheetView>
  </sheetViews>
  <sheetFormatPr defaultRowHeight="15" x14ac:dyDescent="0.25"/>
  <sheetData>
    <row r="1" spans="1:3" x14ac:dyDescent="0.25">
      <c r="A1" t="s">
        <v>1</v>
      </c>
      <c r="B1" t="s">
        <v>60</v>
      </c>
    </row>
    <row r="2" spans="1:3" x14ac:dyDescent="0.25">
      <c r="A2" t="s">
        <v>2</v>
      </c>
      <c r="B2" t="s">
        <v>57</v>
      </c>
    </row>
    <row r="5" spans="1:3" x14ac:dyDescent="0.25">
      <c r="C5" t="s">
        <v>55</v>
      </c>
    </row>
    <row r="6" spans="1:3" x14ac:dyDescent="0.25">
      <c r="A6">
        <v>2019</v>
      </c>
      <c r="B6" t="s">
        <v>23</v>
      </c>
      <c r="C6">
        <v>31</v>
      </c>
    </row>
    <row r="7" spans="1:3" x14ac:dyDescent="0.25">
      <c r="A7">
        <v>2019</v>
      </c>
      <c r="B7" t="s">
        <v>24</v>
      </c>
      <c r="C7">
        <v>28</v>
      </c>
    </row>
    <row r="8" spans="1:3" x14ac:dyDescent="0.25">
      <c r="A8">
        <v>2019</v>
      </c>
      <c r="B8" t="s">
        <v>25</v>
      </c>
      <c r="C8">
        <v>31</v>
      </c>
    </row>
    <row r="9" spans="1:3" x14ac:dyDescent="0.25">
      <c r="A9">
        <v>2019</v>
      </c>
      <c r="B9" t="s">
        <v>26</v>
      </c>
      <c r="C9">
        <v>30</v>
      </c>
    </row>
    <row r="10" spans="1:3" x14ac:dyDescent="0.25">
      <c r="A10">
        <v>2019</v>
      </c>
      <c r="B10" t="s">
        <v>27</v>
      </c>
      <c r="C10">
        <v>31</v>
      </c>
    </row>
    <row r="11" spans="1:3" x14ac:dyDescent="0.25">
      <c r="A11">
        <v>2019</v>
      </c>
      <c r="B11" t="s">
        <v>28</v>
      </c>
      <c r="C11">
        <v>30</v>
      </c>
    </row>
    <row r="12" spans="1:3" x14ac:dyDescent="0.25">
      <c r="A12">
        <v>2019</v>
      </c>
      <c r="B12" t="s">
        <v>29</v>
      </c>
      <c r="C12">
        <v>31</v>
      </c>
    </row>
    <row r="13" spans="1:3" x14ac:dyDescent="0.25">
      <c r="A13">
        <v>2019</v>
      </c>
      <c r="B13" t="s">
        <v>30</v>
      </c>
      <c r="C13">
        <v>31</v>
      </c>
    </row>
    <row r="14" spans="1:3" x14ac:dyDescent="0.25">
      <c r="A14">
        <v>2019</v>
      </c>
      <c r="B14" t="s">
        <v>31</v>
      </c>
      <c r="C14">
        <v>30</v>
      </c>
    </row>
    <row r="15" spans="1:3" x14ac:dyDescent="0.25">
      <c r="A15">
        <v>2019</v>
      </c>
      <c r="B15" t="s">
        <v>32</v>
      </c>
      <c r="C15">
        <v>31</v>
      </c>
    </row>
    <row r="16" spans="1:3" x14ac:dyDescent="0.25">
      <c r="A16">
        <v>2019</v>
      </c>
      <c r="B16" t="s">
        <v>33</v>
      </c>
      <c r="C16">
        <v>30</v>
      </c>
    </row>
    <row r="17" spans="1:3" x14ac:dyDescent="0.25">
      <c r="A17">
        <v>2019</v>
      </c>
      <c r="B17" t="s">
        <v>34</v>
      </c>
      <c r="C17">
        <v>31</v>
      </c>
    </row>
    <row r="18" spans="1:3" x14ac:dyDescent="0.25">
      <c r="A18">
        <v>2020</v>
      </c>
      <c r="B18" t="s">
        <v>23</v>
      </c>
      <c r="C18">
        <v>31</v>
      </c>
    </row>
    <row r="19" spans="1:3" x14ac:dyDescent="0.25">
      <c r="A19">
        <v>2020</v>
      </c>
      <c r="B19" t="s">
        <v>24</v>
      </c>
      <c r="C19">
        <v>29</v>
      </c>
    </row>
    <row r="20" spans="1:3" x14ac:dyDescent="0.25">
      <c r="A20">
        <v>2020</v>
      </c>
      <c r="B20" t="s">
        <v>25</v>
      </c>
      <c r="C20">
        <v>31</v>
      </c>
    </row>
    <row r="21" spans="1:3" x14ac:dyDescent="0.25">
      <c r="A21">
        <v>2020</v>
      </c>
      <c r="B21" t="s">
        <v>26</v>
      </c>
      <c r="C21">
        <v>30</v>
      </c>
    </row>
    <row r="22" spans="1:3" x14ac:dyDescent="0.25">
      <c r="A22">
        <v>2020</v>
      </c>
      <c r="B22" t="s">
        <v>27</v>
      </c>
      <c r="C22">
        <v>31</v>
      </c>
    </row>
    <row r="23" spans="1:3" x14ac:dyDescent="0.25">
      <c r="A23">
        <v>2020</v>
      </c>
      <c r="B23" t="s">
        <v>28</v>
      </c>
      <c r="C23">
        <v>30</v>
      </c>
    </row>
    <row r="24" spans="1:3" x14ac:dyDescent="0.25">
      <c r="A24">
        <v>2020</v>
      </c>
      <c r="B24" t="s">
        <v>29</v>
      </c>
      <c r="C24">
        <v>31</v>
      </c>
    </row>
    <row r="25" spans="1:3" x14ac:dyDescent="0.25">
      <c r="A25">
        <v>2020</v>
      </c>
      <c r="B25" t="s">
        <v>30</v>
      </c>
      <c r="C25">
        <v>31</v>
      </c>
    </row>
    <row r="26" spans="1:3" x14ac:dyDescent="0.25">
      <c r="A26">
        <v>2020</v>
      </c>
      <c r="B26" t="s">
        <v>31</v>
      </c>
      <c r="C26">
        <v>30</v>
      </c>
    </row>
    <row r="27" spans="1:3" x14ac:dyDescent="0.25">
      <c r="A27">
        <v>2020</v>
      </c>
      <c r="B27" t="s">
        <v>32</v>
      </c>
      <c r="C27">
        <v>31</v>
      </c>
    </row>
    <row r="28" spans="1:3" x14ac:dyDescent="0.25">
      <c r="A28">
        <v>2020</v>
      </c>
      <c r="B28" t="s">
        <v>33</v>
      </c>
      <c r="C28">
        <v>30</v>
      </c>
    </row>
    <row r="29" spans="1:3" x14ac:dyDescent="0.25">
      <c r="A29">
        <v>2020</v>
      </c>
      <c r="B29" t="s">
        <v>34</v>
      </c>
      <c r="C29">
        <v>31</v>
      </c>
    </row>
    <row r="30" spans="1:3" x14ac:dyDescent="0.25">
      <c r="A30">
        <v>2021</v>
      </c>
      <c r="B30" t="s">
        <v>23</v>
      </c>
      <c r="C30">
        <v>31</v>
      </c>
    </row>
    <row r="31" spans="1:3" x14ac:dyDescent="0.25">
      <c r="A31">
        <v>2021</v>
      </c>
      <c r="B31" t="s">
        <v>24</v>
      </c>
      <c r="C31">
        <v>28</v>
      </c>
    </row>
    <row r="32" spans="1:3" x14ac:dyDescent="0.25">
      <c r="A32">
        <v>2021</v>
      </c>
      <c r="B32" t="s">
        <v>25</v>
      </c>
      <c r="C32">
        <v>31</v>
      </c>
    </row>
    <row r="33" spans="1:3" x14ac:dyDescent="0.25">
      <c r="A33">
        <v>2021</v>
      </c>
      <c r="B33" t="s">
        <v>26</v>
      </c>
      <c r="C33">
        <v>30</v>
      </c>
    </row>
    <row r="34" spans="1:3" x14ac:dyDescent="0.25">
      <c r="A34">
        <v>2021</v>
      </c>
      <c r="B34" t="s">
        <v>27</v>
      </c>
      <c r="C34">
        <v>31</v>
      </c>
    </row>
    <row r="35" spans="1:3" x14ac:dyDescent="0.25">
      <c r="A35">
        <v>2021</v>
      </c>
      <c r="B35" t="s">
        <v>28</v>
      </c>
      <c r="C35">
        <v>30</v>
      </c>
    </row>
    <row r="36" spans="1:3" x14ac:dyDescent="0.25">
      <c r="A36">
        <v>2021</v>
      </c>
      <c r="B36" t="s">
        <v>29</v>
      </c>
      <c r="C36">
        <v>31</v>
      </c>
    </row>
    <row r="37" spans="1:3" x14ac:dyDescent="0.25">
      <c r="A37">
        <v>2021</v>
      </c>
      <c r="B37" t="s">
        <v>30</v>
      </c>
      <c r="C37">
        <v>31</v>
      </c>
    </row>
    <row r="38" spans="1:3" x14ac:dyDescent="0.25">
      <c r="A38">
        <v>2021</v>
      </c>
      <c r="B38" t="s">
        <v>31</v>
      </c>
      <c r="C38">
        <v>30</v>
      </c>
    </row>
    <row r="39" spans="1:3" x14ac:dyDescent="0.25">
      <c r="A39">
        <v>2021</v>
      </c>
      <c r="B39" t="s">
        <v>32</v>
      </c>
      <c r="C39">
        <v>31</v>
      </c>
    </row>
    <row r="40" spans="1:3" x14ac:dyDescent="0.25">
      <c r="A40">
        <v>2021</v>
      </c>
      <c r="B40" t="s">
        <v>33</v>
      </c>
      <c r="C40">
        <v>30</v>
      </c>
    </row>
    <row r="41" spans="1:3" x14ac:dyDescent="0.25">
      <c r="A41">
        <v>2021</v>
      </c>
      <c r="B41" t="s">
        <v>34</v>
      </c>
      <c r="C41">
        <v>31</v>
      </c>
    </row>
    <row r="42" spans="1:3" x14ac:dyDescent="0.25">
      <c r="A42">
        <v>2022</v>
      </c>
      <c r="B42" t="s">
        <v>23</v>
      </c>
      <c r="C42">
        <v>31</v>
      </c>
    </row>
    <row r="43" spans="1:3" x14ac:dyDescent="0.25">
      <c r="A43">
        <v>2022</v>
      </c>
      <c r="B43" t="s">
        <v>24</v>
      </c>
      <c r="C43">
        <v>28</v>
      </c>
    </row>
    <row r="44" spans="1:3" x14ac:dyDescent="0.25">
      <c r="A44">
        <v>2022</v>
      </c>
      <c r="B44" t="s">
        <v>25</v>
      </c>
      <c r="C44">
        <v>31</v>
      </c>
    </row>
    <row r="45" spans="1:3" x14ac:dyDescent="0.25">
      <c r="A45">
        <v>2022</v>
      </c>
      <c r="B45" t="s">
        <v>26</v>
      </c>
      <c r="C45">
        <v>30</v>
      </c>
    </row>
    <row r="46" spans="1:3" x14ac:dyDescent="0.25">
      <c r="A46">
        <v>2022</v>
      </c>
      <c r="B46" t="s">
        <v>27</v>
      </c>
      <c r="C46">
        <v>31</v>
      </c>
    </row>
    <row r="47" spans="1:3" x14ac:dyDescent="0.25">
      <c r="A47">
        <v>2022</v>
      </c>
      <c r="B47" t="s">
        <v>28</v>
      </c>
      <c r="C47">
        <v>30</v>
      </c>
    </row>
    <row r="48" spans="1:3" x14ac:dyDescent="0.25">
      <c r="A48">
        <v>2022</v>
      </c>
      <c r="B48" t="s">
        <v>29</v>
      </c>
      <c r="C48">
        <v>31</v>
      </c>
    </row>
    <row r="49" spans="1:3" x14ac:dyDescent="0.25">
      <c r="A49">
        <v>2022</v>
      </c>
      <c r="B49" t="s">
        <v>30</v>
      </c>
      <c r="C49">
        <v>31</v>
      </c>
    </row>
    <row r="50" spans="1:3" x14ac:dyDescent="0.25">
      <c r="A50">
        <v>2022</v>
      </c>
      <c r="B50" t="s">
        <v>31</v>
      </c>
      <c r="C50">
        <v>30</v>
      </c>
    </row>
    <row r="51" spans="1:3" x14ac:dyDescent="0.25">
      <c r="A51">
        <v>2022</v>
      </c>
      <c r="B51" t="s">
        <v>32</v>
      </c>
      <c r="C51">
        <v>31</v>
      </c>
    </row>
    <row r="52" spans="1:3" x14ac:dyDescent="0.25">
      <c r="A52">
        <v>2022</v>
      </c>
      <c r="B52" t="s">
        <v>33</v>
      </c>
      <c r="C52">
        <v>30</v>
      </c>
    </row>
    <row r="53" spans="1:3" x14ac:dyDescent="0.25">
      <c r="A53">
        <v>2022</v>
      </c>
      <c r="B53" t="s">
        <v>34</v>
      </c>
      <c r="C53">
        <v>31</v>
      </c>
    </row>
    <row r="54" spans="1:3" x14ac:dyDescent="0.25">
      <c r="A54">
        <v>2023</v>
      </c>
      <c r="B54" t="s">
        <v>23</v>
      </c>
      <c r="C54">
        <v>31</v>
      </c>
    </row>
    <row r="55" spans="1:3" x14ac:dyDescent="0.25">
      <c r="A55">
        <v>2023</v>
      </c>
      <c r="B55" t="s">
        <v>24</v>
      </c>
      <c r="C55">
        <v>28</v>
      </c>
    </row>
    <row r="56" spans="1:3" x14ac:dyDescent="0.25">
      <c r="A56">
        <v>2023</v>
      </c>
      <c r="B56" t="s">
        <v>25</v>
      </c>
      <c r="C56">
        <v>31</v>
      </c>
    </row>
    <row r="57" spans="1:3" x14ac:dyDescent="0.25">
      <c r="A57">
        <v>2023</v>
      </c>
      <c r="B57" t="s">
        <v>26</v>
      </c>
      <c r="C57">
        <v>30</v>
      </c>
    </row>
    <row r="58" spans="1:3" x14ac:dyDescent="0.25">
      <c r="A58">
        <v>2023</v>
      </c>
      <c r="B58" t="s">
        <v>27</v>
      </c>
      <c r="C58">
        <v>31</v>
      </c>
    </row>
    <row r="59" spans="1:3" x14ac:dyDescent="0.25">
      <c r="A59">
        <v>2023</v>
      </c>
      <c r="B59" t="s">
        <v>28</v>
      </c>
      <c r="C59">
        <v>30</v>
      </c>
    </row>
    <row r="60" spans="1:3" x14ac:dyDescent="0.25">
      <c r="A60">
        <v>2023</v>
      </c>
      <c r="B60" t="s">
        <v>29</v>
      </c>
      <c r="C60">
        <v>31</v>
      </c>
    </row>
    <row r="61" spans="1:3" x14ac:dyDescent="0.25">
      <c r="A61">
        <v>2023</v>
      </c>
      <c r="B61" t="s">
        <v>30</v>
      </c>
      <c r="C61">
        <v>31</v>
      </c>
    </row>
    <row r="62" spans="1:3" x14ac:dyDescent="0.25">
      <c r="A62">
        <v>2023</v>
      </c>
      <c r="B62" t="s">
        <v>31</v>
      </c>
      <c r="C62">
        <v>30</v>
      </c>
    </row>
    <row r="63" spans="1:3" x14ac:dyDescent="0.25">
      <c r="A63">
        <v>2023</v>
      </c>
      <c r="B63" t="s">
        <v>32</v>
      </c>
      <c r="C63">
        <v>31</v>
      </c>
    </row>
    <row r="64" spans="1:3" x14ac:dyDescent="0.25">
      <c r="A64">
        <v>2023</v>
      </c>
      <c r="B64" t="s">
        <v>33</v>
      </c>
      <c r="C64">
        <v>30</v>
      </c>
    </row>
    <row r="65" spans="1:3" x14ac:dyDescent="0.25">
      <c r="A65">
        <v>2023</v>
      </c>
      <c r="B65" t="s">
        <v>34</v>
      </c>
      <c r="C65">
        <v>31</v>
      </c>
    </row>
    <row r="66" spans="1:3" x14ac:dyDescent="0.25">
      <c r="A66">
        <v>2024</v>
      </c>
      <c r="B66" t="s">
        <v>23</v>
      </c>
      <c r="C66">
        <v>31</v>
      </c>
    </row>
    <row r="67" spans="1:3" x14ac:dyDescent="0.25">
      <c r="A67">
        <v>2024</v>
      </c>
      <c r="B67" t="s">
        <v>24</v>
      </c>
      <c r="C67">
        <v>29</v>
      </c>
    </row>
    <row r="68" spans="1:3" x14ac:dyDescent="0.25">
      <c r="A68">
        <v>2024</v>
      </c>
      <c r="B68" t="s">
        <v>25</v>
      </c>
      <c r="C68">
        <v>31</v>
      </c>
    </row>
    <row r="69" spans="1:3" x14ac:dyDescent="0.25">
      <c r="A69">
        <v>2024</v>
      </c>
      <c r="B69" t="s">
        <v>26</v>
      </c>
      <c r="C69">
        <v>30</v>
      </c>
    </row>
    <row r="70" spans="1:3" x14ac:dyDescent="0.25">
      <c r="A70">
        <v>2024</v>
      </c>
      <c r="B70" t="s">
        <v>27</v>
      </c>
      <c r="C70">
        <v>31</v>
      </c>
    </row>
    <row r="71" spans="1:3" x14ac:dyDescent="0.25">
      <c r="A71">
        <v>2024</v>
      </c>
      <c r="B71" t="s">
        <v>28</v>
      </c>
      <c r="C71">
        <v>30</v>
      </c>
    </row>
    <row r="72" spans="1:3" x14ac:dyDescent="0.25">
      <c r="A72">
        <v>2024</v>
      </c>
      <c r="B72" t="s">
        <v>29</v>
      </c>
      <c r="C72">
        <v>31</v>
      </c>
    </row>
    <row r="73" spans="1:3" x14ac:dyDescent="0.25">
      <c r="A73">
        <v>2024</v>
      </c>
      <c r="B73" t="s">
        <v>30</v>
      </c>
      <c r="C73">
        <v>31</v>
      </c>
    </row>
    <row r="74" spans="1:3" x14ac:dyDescent="0.25">
      <c r="A74">
        <v>2024</v>
      </c>
      <c r="B74" t="s">
        <v>31</v>
      </c>
      <c r="C74">
        <v>30</v>
      </c>
    </row>
    <row r="75" spans="1:3" x14ac:dyDescent="0.25">
      <c r="A75">
        <v>2024</v>
      </c>
      <c r="B75" t="s">
        <v>32</v>
      </c>
      <c r="C75">
        <v>31</v>
      </c>
    </row>
    <row r="76" spans="1:3" x14ac:dyDescent="0.25">
      <c r="A76">
        <v>2024</v>
      </c>
      <c r="B76" t="s">
        <v>33</v>
      </c>
      <c r="C76">
        <v>30</v>
      </c>
    </row>
    <row r="77" spans="1:3" x14ac:dyDescent="0.25">
      <c r="A77">
        <v>2024</v>
      </c>
      <c r="B77" t="s">
        <v>34</v>
      </c>
      <c r="C77">
        <v>31</v>
      </c>
    </row>
    <row r="78" spans="1:3" x14ac:dyDescent="0.25">
      <c r="A78">
        <v>2025</v>
      </c>
      <c r="B78" t="s">
        <v>23</v>
      </c>
      <c r="C78">
        <v>31</v>
      </c>
    </row>
    <row r="79" spans="1:3" x14ac:dyDescent="0.25">
      <c r="A79">
        <v>2025</v>
      </c>
      <c r="B79" t="s">
        <v>24</v>
      </c>
      <c r="C79">
        <v>28</v>
      </c>
    </row>
    <row r="80" spans="1:3" x14ac:dyDescent="0.25">
      <c r="A80">
        <v>2025</v>
      </c>
      <c r="B80" t="s">
        <v>25</v>
      </c>
      <c r="C80">
        <v>31</v>
      </c>
    </row>
    <row r="81" spans="1:3" x14ac:dyDescent="0.25">
      <c r="A81">
        <v>2025</v>
      </c>
      <c r="B81" t="s">
        <v>26</v>
      </c>
      <c r="C81">
        <v>30</v>
      </c>
    </row>
    <row r="82" spans="1:3" x14ac:dyDescent="0.25">
      <c r="A82">
        <v>2025</v>
      </c>
      <c r="B82" t="s">
        <v>27</v>
      </c>
      <c r="C82">
        <v>31</v>
      </c>
    </row>
    <row r="83" spans="1:3" x14ac:dyDescent="0.25">
      <c r="A83">
        <v>2025</v>
      </c>
      <c r="B83" t="s">
        <v>28</v>
      </c>
      <c r="C83">
        <v>30</v>
      </c>
    </row>
    <row r="84" spans="1:3" x14ac:dyDescent="0.25">
      <c r="A84">
        <v>2025</v>
      </c>
      <c r="B84" t="s">
        <v>29</v>
      </c>
      <c r="C84">
        <v>31</v>
      </c>
    </row>
    <row r="85" spans="1:3" x14ac:dyDescent="0.25">
      <c r="A85">
        <v>2025</v>
      </c>
      <c r="B85" t="s">
        <v>30</v>
      </c>
      <c r="C85">
        <v>31</v>
      </c>
    </row>
    <row r="86" spans="1:3" x14ac:dyDescent="0.25">
      <c r="A86">
        <v>2025</v>
      </c>
      <c r="B86" t="s">
        <v>31</v>
      </c>
      <c r="C86">
        <v>30</v>
      </c>
    </row>
    <row r="87" spans="1:3" x14ac:dyDescent="0.25">
      <c r="A87">
        <v>2025</v>
      </c>
      <c r="B87" t="s">
        <v>32</v>
      </c>
      <c r="C87">
        <v>31</v>
      </c>
    </row>
    <row r="88" spans="1:3" x14ac:dyDescent="0.25">
      <c r="A88">
        <v>2025</v>
      </c>
      <c r="B88" t="s">
        <v>33</v>
      </c>
      <c r="C88">
        <v>30</v>
      </c>
    </row>
    <row r="89" spans="1:3" x14ac:dyDescent="0.25">
      <c r="A89">
        <v>2025</v>
      </c>
      <c r="B89" t="s">
        <v>34</v>
      </c>
      <c r="C89">
        <v>31</v>
      </c>
    </row>
    <row r="90" spans="1:3" x14ac:dyDescent="0.25">
      <c r="A90">
        <v>2026</v>
      </c>
      <c r="B90" t="s">
        <v>23</v>
      </c>
      <c r="C90">
        <v>31</v>
      </c>
    </row>
    <row r="91" spans="1:3" x14ac:dyDescent="0.25">
      <c r="A91">
        <v>2026</v>
      </c>
      <c r="B91" t="s">
        <v>24</v>
      </c>
      <c r="C91">
        <v>28</v>
      </c>
    </row>
    <row r="92" spans="1:3" x14ac:dyDescent="0.25">
      <c r="A92">
        <v>2026</v>
      </c>
      <c r="B92" t="s">
        <v>25</v>
      </c>
      <c r="C92">
        <v>31</v>
      </c>
    </row>
    <row r="93" spans="1:3" x14ac:dyDescent="0.25">
      <c r="A93">
        <v>2026</v>
      </c>
      <c r="B93" t="s">
        <v>26</v>
      </c>
      <c r="C93">
        <v>30</v>
      </c>
    </row>
    <row r="94" spans="1:3" x14ac:dyDescent="0.25">
      <c r="A94">
        <v>2026</v>
      </c>
      <c r="B94" t="s">
        <v>27</v>
      </c>
      <c r="C94">
        <v>31</v>
      </c>
    </row>
    <row r="95" spans="1:3" x14ac:dyDescent="0.25">
      <c r="A95">
        <v>2026</v>
      </c>
      <c r="B95" t="s">
        <v>28</v>
      </c>
      <c r="C95">
        <v>30</v>
      </c>
    </row>
    <row r="96" spans="1:3" x14ac:dyDescent="0.25">
      <c r="A96">
        <v>2026</v>
      </c>
      <c r="B96" t="s">
        <v>29</v>
      </c>
      <c r="C96">
        <v>31</v>
      </c>
    </row>
    <row r="97" spans="1:3" x14ac:dyDescent="0.25">
      <c r="A97">
        <v>2026</v>
      </c>
      <c r="B97" t="s">
        <v>30</v>
      </c>
      <c r="C97">
        <v>31</v>
      </c>
    </row>
    <row r="98" spans="1:3" x14ac:dyDescent="0.25">
      <c r="A98">
        <v>2026</v>
      </c>
      <c r="B98" t="s">
        <v>31</v>
      </c>
      <c r="C98">
        <v>30</v>
      </c>
    </row>
    <row r="99" spans="1:3" x14ac:dyDescent="0.25">
      <c r="A99">
        <v>2026</v>
      </c>
      <c r="B99" t="s">
        <v>32</v>
      </c>
      <c r="C99">
        <v>31</v>
      </c>
    </row>
    <row r="100" spans="1:3" x14ac:dyDescent="0.25">
      <c r="A100">
        <v>2026</v>
      </c>
      <c r="B100" t="s">
        <v>33</v>
      </c>
      <c r="C100">
        <v>30</v>
      </c>
    </row>
    <row r="101" spans="1:3" x14ac:dyDescent="0.25">
      <c r="A101">
        <v>2026</v>
      </c>
      <c r="B101" t="s">
        <v>34</v>
      </c>
      <c r="C101">
        <v>31</v>
      </c>
    </row>
    <row r="102" spans="1:3" x14ac:dyDescent="0.25">
      <c r="A102">
        <v>2027</v>
      </c>
      <c r="B102" t="s">
        <v>23</v>
      </c>
      <c r="C102">
        <v>31</v>
      </c>
    </row>
    <row r="103" spans="1:3" x14ac:dyDescent="0.25">
      <c r="A103">
        <v>2027</v>
      </c>
      <c r="B103" t="s">
        <v>24</v>
      </c>
      <c r="C103">
        <v>28</v>
      </c>
    </row>
    <row r="104" spans="1:3" x14ac:dyDescent="0.25">
      <c r="A104">
        <v>2027</v>
      </c>
      <c r="B104" t="s">
        <v>25</v>
      </c>
      <c r="C104">
        <v>31</v>
      </c>
    </row>
    <row r="105" spans="1:3" x14ac:dyDescent="0.25">
      <c r="A105">
        <v>2027</v>
      </c>
      <c r="B105" t="s">
        <v>26</v>
      </c>
      <c r="C105">
        <v>30</v>
      </c>
    </row>
    <row r="106" spans="1:3" x14ac:dyDescent="0.25">
      <c r="A106">
        <v>2027</v>
      </c>
      <c r="B106" t="s">
        <v>27</v>
      </c>
      <c r="C106">
        <v>31</v>
      </c>
    </row>
    <row r="107" spans="1:3" x14ac:dyDescent="0.25">
      <c r="A107">
        <v>2027</v>
      </c>
      <c r="B107" t="s">
        <v>28</v>
      </c>
      <c r="C107">
        <v>30</v>
      </c>
    </row>
    <row r="108" spans="1:3" x14ac:dyDescent="0.25">
      <c r="A108">
        <v>2027</v>
      </c>
      <c r="B108" t="s">
        <v>29</v>
      </c>
      <c r="C108">
        <v>31</v>
      </c>
    </row>
    <row r="109" spans="1:3" x14ac:dyDescent="0.25">
      <c r="A109">
        <v>2027</v>
      </c>
      <c r="B109" t="s">
        <v>30</v>
      </c>
      <c r="C109">
        <v>31</v>
      </c>
    </row>
    <row r="110" spans="1:3" x14ac:dyDescent="0.25">
      <c r="A110">
        <v>2027</v>
      </c>
      <c r="B110" t="s">
        <v>31</v>
      </c>
      <c r="C110">
        <v>30</v>
      </c>
    </row>
    <row r="111" spans="1:3" x14ac:dyDescent="0.25">
      <c r="A111">
        <v>2027</v>
      </c>
      <c r="B111" t="s">
        <v>32</v>
      </c>
      <c r="C111">
        <v>31</v>
      </c>
    </row>
    <row r="112" spans="1:3" x14ac:dyDescent="0.25">
      <c r="A112">
        <v>2027</v>
      </c>
      <c r="B112" t="s">
        <v>33</v>
      </c>
      <c r="C112">
        <v>30</v>
      </c>
    </row>
    <row r="113" spans="1:3" x14ac:dyDescent="0.25">
      <c r="A113">
        <v>2027</v>
      </c>
      <c r="B113" t="s">
        <v>34</v>
      </c>
      <c r="C113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control</vt:lpstr>
      <vt:lpstr>TM1 Res Customers</vt:lpstr>
      <vt:lpstr>VALUES Res Customers</vt:lpstr>
      <vt:lpstr>TM1 Com Customers</vt:lpstr>
      <vt:lpstr>VALUES Com Customers</vt:lpstr>
      <vt:lpstr>TM1 Ind Customers</vt:lpstr>
      <vt:lpstr>VALUES Ind Customers</vt:lpstr>
      <vt:lpstr>TM1 Cal Days</vt:lpstr>
      <vt:lpstr>VALUES Cal Days</vt:lpstr>
      <vt:lpstr>Historical Base Charges</vt:lpstr>
      <vt:lpstr>calc</vt:lpstr>
      <vt:lpstr>For Robert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Joyner, Ronald W.</dc:creator>
  <cp:lastModifiedBy>Joyner, Ronald</cp:lastModifiedBy>
  <dcterms:created xsi:type="dcterms:W3CDTF">2018-07-19T14:28:12Z</dcterms:created>
  <dcterms:modified xsi:type="dcterms:W3CDTF">2019-02-18T16:22:15Z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