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DSM\20190018 DSM Goals\Discovery\STAFF 1st ROGs (Nos. 1-33)\Attachments\3a\"/>
    </mc:Choice>
  </mc:AlternateContent>
  <xr:revisionPtr revIDLastSave="0" documentId="8_{067C215E-07EE-4024-AF29-ABFCACC57137}" xr6:coauthVersionLast="36" xr6:coauthVersionMax="36" xr10:uidLastSave="{00000000-0000-0000-0000-000000000000}"/>
  <bookViews>
    <workbookView xWindow="0" yWindow="0" windowWidth="28800" windowHeight="12225" firstSheet="8" activeTab="8" xr2:uid="{00000000-000D-0000-FFFF-FFFF00000000}"/>
  </bookViews>
  <sheets>
    <sheet name="Summer_Firm_Demand" sheetId="4" r:id="rId1"/>
    <sheet name="Winter_Firm_Demand" sheetId="3" r:id="rId2"/>
    <sheet name="Energy_Chart" sheetId="2" r:id="rId3"/>
    <sheet name="Load Forecast" sheetId="1" r:id="rId4"/>
    <sheet name="Coal_Chart" sheetId="7" r:id="rId5"/>
    <sheet name="NG_Chart" sheetId="9" r:id="rId6"/>
    <sheet name="Distillate_Oil_Chart" sheetId="8" r:id="rId7"/>
    <sheet name="Fuel_Forecast" sheetId="5" r:id="rId8"/>
    <sheet name="Generic_Units" sheetId="6" r:id="rId9"/>
    <sheet name="CO2_Costs" sheetId="10" r:id="rId10"/>
    <sheet name="CO2_Costs_Chart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6" l="1"/>
  <c r="K39" i="10"/>
  <c r="K40" i="10" s="1"/>
  <c r="K38" i="10"/>
  <c r="M38" i="10" s="1"/>
  <c r="M37" i="10"/>
  <c r="M36" i="10"/>
  <c r="M35" i="10"/>
  <c r="M34" i="10"/>
  <c r="M33" i="10"/>
  <c r="M32" i="10"/>
  <c r="M31" i="10"/>
  <c r="M30" i="10"/>
  <c r="M29" i="10"/>
  <c r="M28" i="10"/>
  <c r="M27" i="10"/>
  <c r="M25" i="10"/>
  <c r="M26" i="10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F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K41" i="10" l="1"/>
  <c r="M40" i="10"/>
  <c r="M39" i="10"/>
  <c r="K42" i="10" l="1"/>
  <c r="M41" i="10"/>
  <c r="K43" i="10" l="1"/>
  <c r="M43" i="10" s="1"/>
  <c r="M42" i="10"/>
</calcChain>
</file>

<file path=xl/sharedStrings.xml><?xml version="1.0" encoding="utf-8"?>
<sst xmlns="http://schemas.openxmlformats.org/spreadsheetml/2006/main" count="317" uniqueCount="46">
  <si>
    <t>NNDSM</t>
  </si>
  <si>
    <t>Winter Firm Demand</t>
  </si>
  <si>
    <t>2014 Goals</t>
  </si>
  <si>
    <t>2019 Goals</t>
  </si>
  <si>
    <t>Summer Firm Demand</t>
  </si>
  <si>
    <t>Energy</t>
  </si>
  <si>
    <t>Duke Florida Coal Price Summary</t>
  </si>
  <si>
    <t>Estimated Coal Prices ($/mmBtu)</t>
  </si>
  <si>
    <t>NG ($/Mmbtu)</t>
  </si>
  <si>
    <t>Distillate OIl ($/Mmbtu)</t>
  </si>
  <si>
    <t>Crystal River 4&amp;5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</si>
  <si>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</si>
  <si>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</si>
  <si>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</si>
  <si>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</si>
  <si>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</si>
  <si>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</si>
  <si>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</si>
  <si>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</si>
  <si>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</si>
  <si>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</si>
  <si>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</si>
  <si>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</si>
  <si>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CT</t>
  </si>
  <si>
    <t>2019$</t>
  </si>
  <si>
    <t>Overnight Construction Cost $2013 $/kw</t>
  </si>
  <si>
    <t>Escalation Rate</t>
  </si>
  <si>
    <t>Overnight Construction Cost $2019 $/kw</t>
  </si>
  <si>
    <t>DRAFT</t>
  </si>
  <si>
    <t>2013 CO2 Cost Projections</t>
  </si>
  <si>
    <t>FPL</t>
  </si>
  <si>
    <t>Duke 2013</t>
  </si>
  <si>
    <t>Proposed Florida Joint Case</t>
  </si>
  <si>
    <t>Reference Case</t>
  </si>
  <si>
    <t>Low Case</t>
  </si>
  <si>
    <t xml:space="preserve">Projected CO2 </t>
  </si>
  <si>
    <t>Annual</t>
  </si>
  <si>
    <t>Compliance Costs</t>
  </si>
  <si>
    <t>Escalation</t>
  </si>
  <si>
    <t>Year</t>
  </si>
  <si>
    <t>($/ton, nominal)</t>
  </si>
  <si>
    <t>(%)</t>
  </si>
  <si>
    <t xml:space="preserve"> ------</t>
  </si>
  <si>
    <t xml:space="preserve"> ---</t>
  </si>
  <si>
    <t>FPL Source: ICF projections (converted to nominal $)</t>
  </si>
  <si>
    <t>Duke Source: EVA projections (extended beyond 2033)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</si>
</sst>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1" applyNumberFormat="1" applyFon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2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 applyAlignment="1">
      <alignment horizontal="center"/>
    </xf>
    <xf numFmtId="166" fontId="0" fillId="0" borderId="0" xfId="0" applyNumberFormat="1" applyAlignment="1">
      <alignment horizontal="center"/>
    </xf>
    <xf numFmtId="43" fontId="0" fillId="0" borderId="0" xfId="0" applyNumberFormat="1"/>
    <xf numFmtId="0" fontId="5" fillId="0" borderId="0" xfId="0" applyFont="1" applyAlignment="1">
      <alignment horizontal="center" vertical="center"/>
    </xf>
    <xf numFmtId="10" fontId="0" fillId="0" borderId="0" xfId="3" applyNumberFormat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44" fontId="0" fillId="0" borderId="0" xfId="4" applyFont="1"/>
  </cellXfs>
  <cellStyles count="5">
    <cellStyle name="_x0013_" xfId="2" xr:uid="{00000000-0005-0000-0000-000000000000}"/>
    <cellStyle name="Comma" xfId="1" builtinId="3"/>
    <cellStyle name="Currency" xfId="4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4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Summer Firm Demand -NNDSM</a:t>
            </a:r>
            <a:r>
              <a:rPr lang="en-US" baseline="0"/>
              <a:t> Cases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Forecast'!$G$2</c:f>
              <c:strCache>
                <c:ptCount val="1"/>
                <c:pt idx="0">
                  <c:v>2014 Goals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Forecast'!$A$8:$A$19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'Load Forecast'!$G$8:$G$19</c:f>
              <c:numCache>
                <c:formatCode>#,##0</c:formatCode>
                <c:ptCount val="12"/>
                <c:pt idx="0">
                  <c:v>10017.180746955704</c:v>
                </c:pt>
                <c:pt idx="1">
                  <c:v>10169.320746955704</c:v>
                </c:pt>
                <c:pt idx="2">
                  <c:v>10215.360746955705</c:v>
                </c:pt>
                <c:pt idx="3">
                  <c:v>10358.500746955704</c:v>
                </c:pt>
                <c:pt idx="4">
                  <c:v>10491.640746955703</c:v>
                </c:pt>
                <c:pt idx="5">
                  <c:v>10622.770746955704</c:v>
                </c:pt>
                <c:pt idx="6">
                  <c:v>10746.910746955704</c:v>
                </c:pt>
                <c:pt idx="7">
                  <c:v>10864.060746955704</c:v>
                </c:pt>
                <c:pt idx="8">
                  <c:v>10980.190746955705</c:v>
                </c:pt>
                <c:pt idx="9">
                  <c:v>11093.240746955704</c:v>
                </c:pt>
                <c:pt idx="10">
                  <c:v>11203.380746955703</c:v>
                </c:pt>
                <c:pt idx="11">
                  <c:v>11307.510746955704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3-4FC9-B481-4B44AE95AA55}"/>
            </c:ext>
          </c:extLst>
        </c:ser>
        <c:ser>
          <c:idx val="1"/>
          <c:order val="1"/>
          <c:tx>
            <c:strRef>
              <c:f>'Load Forecast'!$H$2</c:f>
              <c:strCache>
                <c:ptCount val="1"/>
                <c:pt idx="0">
                  <c:v>2019 Goals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Forecast'!$A$8:$A$19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'Load Forecast'!$H$8:$H$19</c:f>
              <c:numCache>
                <c:formatCode>_(* #,##0_);_(* \(#,##0\);_(* "-"??_);_(@_)</c:formatCode>
                <c:ptCount val="12"/>
                <c:pt idx="0">
                  <c:v>9018.6266755299948</c:v>
                </c:pt>
                <c:pt idx="1">
                  <c:v>9055.3219788699298</c:v>
                </c:pt>
                <c:pt idx="2">
                  <c:v>9146.6494568342732</c:v>
                </c:pt>
                <c:pt idx="3">
                  <c:v>9230.0285382867951</c:v>
                </c:pt>
                <c:pt idx="4">
                  <c:v>9001.4494427675036</c:v>
                </c:pt>
                <c:pt idx="5">
                  <c:v>9089.3521601644788</c:v>
                </c:pt>
                <c:pt idx="6">
                  <c:v>8965.0753722281461</c:v>
                </c:pt>
                <c:pt idx="7">
                  <c:v>9054.573828301307</c:v>
                </c:pt>
                <c:pt idx="8">
                  <c:v>9150.1060394923261</c:v>
                </c:pt>
                <c:pt idx="9">
                  <c:v>9269.5640155707388</c:v>
                </c:pt>
                <c:pt idx="10">
                  <c:v>9381.6620556492799</c:v>
                </c:pt>
                <c:pt idx="11">
                  <c:v>9474.0802624832831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3-4FC9-B481-4B44AE95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48336"/>
        <c:axId val="552050960"/>
      </c:lineChart>
      <c:catAx>
        <c:axId val="5520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0960"/>
        <c:crosses val="autoZero"/>
        <c:auto val="1"/>
        <c:lblAlgn val="ctr"/>
        <c:lblOffset val="100"/>
        <c:noMultiLvlLbl val="0"/>
      </c:catAx>
      <c:valAx>
        <c:axId val="552050960"/>
        <c:scaling>
          <c:orientation val="minMax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Firm Demand -NNDSM</a:t>
            </a:r>
            <a:r>
              <a:rPr lang="en-US" baseline="0"/>
              <a:t> Cases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Forecast'!$B$2</c:f>
              <c:strCache>
                <c:ptCount val="1"/>
                <c:pt idx="0">
                  <c:v>2014 Goals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Forecast'!$A$8:$A$19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'Load Forecast'!$B$8:$B$19</c:f>
              <c:numCache>
                <c:formatCode>#,##0</c:formatCode>
                <c:ptCount val="12"/>
                <c:pt idx="0">
                  <c:v>9952.4744139750001</c:v>
                </c:pt>
                <c:pt idx="1">
                  <c:v>10338.664413975001</c:v>
                </c:pt>
                <c:pt idx="2">
                  <c:v>10472.764413975001</c:v>
                </c:pt>
                <c:pt idx="3">
                  <c:v>10601.954413975001</c:v>
                </c:pt>
                <c:pt idx="4">
                  <c:v>10726.144413975</c:v>
                </c:pt>
                <c:pt idx="5">
                  <c:v>10844.244413975</c:v>
                </c:pt>
                <c:pt idx="6">
                  <c:v>10958.424413975001</c:v>
                </c:pt>
                <c:pt idx="7">
                  <c:v>11067.614413975001</c:v>
                </c:pt>
                <c:pt idx="8">
                  <c:v>11170.804413975</c:v>
                </c:pt>
                <c:pt idx="9">
                  <c:v>11273.994413975</c:v>
                </c:pt>
                <c:pt idx="10">
                  <c:v>11374.184413975001</c:v>
                </c:pt>
                <c:pt idx="11">
                  <c:v>11470.284413975001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0-4154-A7D1-11A278EF18D5}"/>
            </c:ext>
          </c:extLst>
        </c:ser>
        <c:ser>
          <c:idx val="1"/>
          <c:order val="1"/>
          <c:tx>
            <c:strRef>
              <c:f>'Load Forecast'!$C$2</c:f>
              <c:strCache>
                <c:ptCount val="1"/>
                <c:pt idx="0">
                  <c:v>2019 Goals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Forecast'!$A$8:$A$19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'Load Forecast'!$C$8:$C$19</c:f>
              <c:numCache>
                <c:formatCode>_(* #,##0_);_(* \(#,##0\);_(* "-"??_);_(@_)</c:formatCode>
                <c:ptCount val="12"/>
                <c:pt idx="0">
                  <c:v>9022.6959734873526</c:v>
                </c:pt>
                <c:pt idx="1">
                  <c:v>9294.4621430308598</c:v>
                </c:pt>
                <c:pt idx="2">
                  <c:v>8739.5457884171301</c:v>
                </c:pt>
                <c:pt idx="3">
                  <c:v>9121.3943084828552</c:v>
                </c:pt>
                <c:pt idx="4">
                  <c:v>8885.5348411921295</c:v>
                </c:pt>
                <c:pt idx="5">
                  <c:v>8982.7570787251607</c:v>
                </c:pt>
                <c:pt idx="6">
                  <c:v>8822.6737496563183</c:v>
                </c:pt>
                <c:pt idx="7">
                  <c:v>8896.2185632609253</c:v>
                </c:pt>
                <c:pt idx="8">
                  <c:v>8971.5838865310361</c:v>
                </c:pt>
                <c:pt idx="9">
                  <c:v>9041.80220098057</c:v>
                </c:pt>
                <c:pt idx="10">
                  <c:v>9104.0207614557403</c:v>
                </c:pt>
                <c:pt idx="11">
                  <c:v>9179.9070997583913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0-4154-A7D1-11A278EF1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48336"/>
        <c:axId val="552050960"/>
      </c:lineChart>
      <c:catAx>
        <c:axId val="5520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0960"/>
        <c:crosses val="autoZero"/>
        <c:auto val="1"/>
        <c:lblAlgn val="ctr"/>
        <c:lblOffset val="100"/>
        <c:noMultiLvlLbl val="0"/>
      </c:catAx>
      <c:valAx>
        <c:axId val="552050960"/>
        <c:scaling>
          <c:orientation val="minMax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Requirements (Mwh)  -NNDSM</a:t>
            </a:r>
            <a:r>
              <a:rPr lang="en-US" baseline="0"/>
              <a:t> Cases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Forecast'!$L$2</c:f>
              <c:strCache>
                <c:ptCount val="1"/>
                <c:pt idx="0">
                  <c:v>2014 Goals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Forecast'!$K$8:$K$29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'Load Forecast'!$L$8:$L$29</c:f>
              <c:numCache>
                <c:formatCode>_(* #,##0_);_(* \(#,##0\);_(* "-"??_);_(@_)</c:formatCode>
                <c:ptCount val="22"/>
                <c:pt idx="0">
                  <c:v>43012929</c:v>
                </c:pt>
                <c:pt idx="1">
                  <c:v>43997630</c:v>
                </c:pt>
                <c:pt idx="2">
                  <c:v>44418918</c:v>
                </c:pt>
                <c:pt idx="3">
                  <c:v>44869747</c:v>
                </c:pt>
                <c:pt idx="4">
                  <c:v>45458810</c:v>
                </c:pt>
                <c:pt idx="5">
                  <c:v>46001728</c:v>
                </c:pt>
                <c:pt idx="6">
                  <c:v>46377406</c:v>
                </c:pt>
                <c:pt idx="7">
                  <c:v>46949425</c:v>
                </c:pt>
                <c:pt idx="8">
                  <c:v>47342232</c:v>
                </c:pt>
                <c:pt idx="9">
                  <c:v>47849840</c:v>
                </c:pt>
                <c:pt idx="10">
                  <c:v>48232383</c:v>
                </c:pt>
                <c:pt idx="11">
                  <c:v>48576796</c:v>
                </c:pt>
                <c:pt idx="12">
                  <c:v>49152380</c:v>
                </c:pt>
                <c:pt idx="13">
                  <c:v>49732391</c:v>
                </c:pt>
                <c:pt idx="14">
                  <c:v>50089313</c:v>
                </c:pt>
                <c:pt idx="15">
                  <c:v>50527195</c:v>
                </c:pt>
                <c:pt idx="16">
                  <c:v>50936394</c:v>
                </c:pt>
                <c:pt idx="17">
                  <c:v>51411284</c:v>
                </c:pt>
                <c:pt idx="18">
                  <c:v>51642864</c:v>
                </c:pt>
                <c:pt idx="19">
                  <c:v>51962799</c:v>
                </c:pt>
                <c:pt idx="20">
                  <c:v>52295048</c:v>
                </c:pt>
                <c:pt idx="21">
                  <c:v>52770455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D-46B8-B8E8-46216EE2F462}"/>
            </c:ext>
          </c:extLst>
        </c:ser>
        <c:ser>
          <c:idx val="1"/>
          <c:order val="1"/>
          <c:tx>
            <c:strRef>
              <c:f>'Load Forecast'!$M$2</c:f>
              <c:strCache>
                <c:ptCount val="1"/>
                <c:pt idx="0">
                  <c:v>2019 Goals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Forecast'!$K$8:$K$29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'Load Forecast'!$M$8:$M$29</c:f>
              <c:numCache>
                <c:formatCode>_(* #,##0_);_(* \(#,##0\);_(* "-"??_);_(@_)</c:formatCode>
                <c:ptCount val="22"/>
                <c:pt idx="0">
                  <c:v>43205984.971056134</c:v>
                </c:pt>
                <c:pt idx="1">
                  <c:v>43652402.526758313</c:v>
                </c:pt>
                <c:pt idx="2">
                  <c:v>44010746.07299491</c:v>
                </c:pt>
                <c:pt idx="3">
                  <c:v>44607822.434128612</c:v>
                </c:pt>
                <c:pt idx="4">
                  <c:v>44580439.627533026</c:v>
                </c:pt>
                <c:pt idx="5">
                  <c:v>44950984.887533307</c:v>
                </c:pt>
                <c:pt idx="6">
                  <c:v>44893702.594866037</c:v>
                </c:pt>
                <c:pt idx="7">
                  <c:v>45239112.026986785</c:v>
                </c:pt>
                <c:pt idx="8">
                  <c:v>45602196.043955661</c:v>
                </c:pt>
                <c:pt idx="9">
                  <c:v>46122759.416425668</c:v>
                </c:pt>
                <c:pt idx="10">
                  <c:v>46561466.215349168</c:v>
                </c:pt>
                <c:pt idx="11">
                  <c:v>46953807.379528843</c:v>
                </c:pt>
                <c:pt idx="12">
                  <c:v>46337947.455956466</c:v>
                </c:pt>
                <c:pt idx="13">
                  <c:v>46858465.907894552</c:v>
                </c:pt>
                <c:pt idx="14">
                  <c:v>47219472.186492436</c:v>
                </c:pt>
                <c:pt idx="15">
                  <c:v>47705361.126226544</c:v>
                </c:pt>
                <c:pt idx="16">
                  <c:v>48205101.342678994</c:v>
                </c:pt>
                <c:pt idx="17">
                  <c:v>48777782.609252602</c:v>
                </c:pt>
                <c:pt idx="18">
                  <c:v>49223919.506359823</c:v>
                </c:pt>
                <c:pt idx="19">
                  <c:v>49715256.040865183</c:v>
                </c:pt>
                <c:pt idx="20">
                  <c:v>50200316.563362002</c:v>
                </c:pt>
                <c:pt idx="21">
                  <c:v>50763274.369442627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D-46B8-B8E8-46216EE2F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48336"/>
        <c:axId val="552050960"/>
      </c:lineChart>
      <c:catAx>
        <c:axId val="5520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0960"/>
        <c:crosses val="autoZero"/>
        <c:auto val="1"/>
        <c:lblAlgn val="ctr"/>
        <c:lblOffset val="100"/>
        <c:noMultiLvlLbl val="0"/>
      </c:catAx>
      <c:valAx>
        <c:axId val="552050960"/>
        <c:scaling>
          <c:orientation val="minMax"/>
          <c:min val="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Coal $/MMBtu</a:t>
            </a:r>
          </a:p>
        </c:rich>
      </c:tx>
      <c:layout>
        <c:manualLayout>
          <c:xMode val="edge"/>
          <c:yMode val="edge"/>
          <c:x val="0.47132489028665225"/>
          <c:y val="1.6184969993288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52837040016563E-2"/>
          <c:y val="7.5037567131384528E-2"/>
          <c:w val="0.89596959514073204"/>
          <c:h val="0.83175038698167669"/>
        </c:manualLayout>
      </c:layout>
      <c:lineChart>
        <c:grouping val="standard"/>
        <c:varyColors val="0"/>
        <c:ser>
          <c:idx val="0"/>
          <c:order val="0"/>
          <c:tx>
            <c:strRef>
              <c:f>Fuel_Forecast!$B$3</c:f>
              <c:strCache>
                <c:ptCount val="1"/>
                <c:pt idx="0">
                  <c:v>2014 Goals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Fuel_Forecast!$A$10:$A$27</c:f>
              <c:numCache>
                <c:formatCode>General</c:formatCode>
                <c:ptCount val="1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</c:numCache>
            </c:numRef>
          </c:cat>
          <c:val>
            <c:numRef>
              <c:f>Fuel_Forecast!$B$10:$B$29</c:f>
              <c:numCache>
                <c:formatCode>_(* #,##0.00_);_(* \(#,##0.00\);_(* "-"??_);_(@_)</c:formatCode>
                <c:ptCount val="20"/>
                <c:pt idx="0">
                  <c:v>3.4950020083180577</c:v>
                </c:pt>
                <c:pt idx="1">
                  <c:v>3.7475250123549735</c:v>
                </c:pt>
                <c:pt idx="2">
                  <c:v>3.7721449558456674</c:v>
                </c:pt>
                <c:pt idx="3">
                  <c:v>3.8544144888327181</c:v>
                </c:pt>
                <c:pt idx="4">
                  <c:v>3.9252634874171726</c:v>
                </c:pt>
                <c:pt idx="5">
                  <c:v>4.0133496200571468</c:v>
                </c:pt>
                <c:pt idx="6">
                  <c:v>4.1055129060131197</c:v>
                </c:pt>
                <c:pt idx="7">
                  <c:v>4.2258666377543586</c:v>
                </c:pt>
                <c:pt idx="8">
                  <c:v>4.3248883036982155</c:v>
                </c:pt>
                <c:pt idx="9">
                  <c:v>4.4244196021997633</c:v>
                </c:pt>
                <c:pt idx="10">
                  <c:v>4.5194846377093016</c:v>
                </c:pt>
                <c:pt idx="11">
                  <c:v>4.6310172081974894</c:v>
                </c:pt>
                <c:pt idx="12">
                  <c:v>4.7504062747660631</c:v>
                </c:pt>
                <c:pt idx="13">
                  <c:v>4.8604050679988502</c:v>
                </c:pt>
                <c:pt idx="14">
                  <c:v>4.9869492856079143</c:v>
                </c:pt>
                <c:pt idx="15">
                  <c:v>5.1259752904753846</c:v>
                </c:pt>
                <c:pt idx="16">
                  <c:v>5.2443292181918135</c:v>
                </c:pt>
                <c:pt idx="17">
                  <c:v>5.3579488122829728</c:v>
                </c:pt>
                <c:pt idx="18">
                  <c:v>5.4668634416809558</c:v>
                </c:pt>
                <c:pt idx="19">
                  <c:v>5.577921391359344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E-4E51-93FA-FB665B4EE324}"/>
            </c:ext>
          </c:extLst>
        </c:ser>
        <c:ser>
          <c:idx val="1"/>
          <c:order val="1"/>
          <c:tx>
            <c:strRef>
              <c:f>Fuel_Forecast!$C$3</c:f>
              <c:strCache>
                <c:ptCount val="1"/>
                <c:pt idx="0">
                  <c:v>2019 Goals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Fuel_Forecast!$A$10:$A$27</c:f>
              <c:numCache>
                <c:formatCode>General</c:formatCode>
                <c:ptCount val="1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</c:numCache>
            </c:numRef>
          </c:cat>
          <c:val>
            <c:numRef>
              <c:f>Fuel_Forecast!$C$10:$C$29</c:f>
              <c:numCache>
                <c:formatCode>_(* #,##0.00_);_(* \(#,##0.00\);_(* "-"??_);_(@_)</c:formatCode>
                <c:ptCount val="20"/>
                <c:pt idx="0">
                  <c:v>2.5426519799662071</c:v>
                </c:pt>
                <c:pt idx="1">
                  <c:v>2.4417861160135987</c:v>
                </c:pt>
                <c:pt idx="2">
                  <c:v>2.4512261230303967</c:v>
                </c:pt>
                <c:pt idx="3">
                  <c:v>2.5065866164189128</c:v>
                </c:pt>
                <c:pt idx="4">
                  <c:v>2.5670607547670827</c:v>
                </c:pt>
                <c:pt idx="5">
                  <c:v>2.5937154742739161</c:v>
                </c:pt>
                <c:pt idx="6">
                  <c:v>2.7600422474630131</c:v>
                </c:pt>
                <c:pt idx="7">
                  <c:v>2.8646807171080448</c:v>
                </c:pt>
                <c:pt idx="8">
                  <c:v>2.9748204633056425</c:v>
                </c:pt>
                <c:pt idx="9">
                  <c:v>3.0912483869389789</c:v>
                </c:pt>
                <c:pt idx="10">
                  <c:v>3.1251691913783679</c:v>
                </c:pt>
                <c:pt idx="11">
                  <c:v>3.1659392282463727</c:v>
                </c:pt>
                <c:pt idx="12">
                  <c:v>3.2519322104689814</c:v>
                </c:pt>
                <c:pt idx="13">
                  <c:v>3.6636806094662226</c:v>
                </c:pt>
                <c:pt idx="14">
                  <c:v>3.7617179286712892</c:v>
                </c:pt>
                <c:pt idx="15">
                  <c:v>3.862750805318524</c:v>
                </c:pt>
                <c:pt idx="16">
                  <c:v>3.9547313114885352</c:v>
                </c:pt>
                <c:pt idx="17">
                  <c:v>3.9811287616737059</c:v>
                </c:pt>
                <c:pt idx="18">
                  <c:v>4.055582638330776</c:v>
                </c:pt>
                <c:pt idx="19">
                  <c:v>4.1399407052238466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E-4E51-93FA-FB665B4E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48336"/>
        <c:axId val="552050960"/>
      </c:lineChart>
      <c:catAx>
        <c:axId val="5520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0960"/>
        <c:crosses val="autoZero"/>
        <c:auto val="1"/>
        <c:lblAlgn val="ctr"/>
        <c:lblOffset val="100"/>
        <c:noMultiLvlLbl val="0"/>
      </c:catAx>
      <c:valAx>
        <c:axId val="55205096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NG $/MMBtu</a:t>
            </a:r>
          </a:p>
        </c:rich>
      </c:tx>
      <c:layout>
        <c:manualLayout>
          <c:xMode val="edge"/>
          <c:yMode val="edge"/>
          <c:x val="0.47132489028665225"/>
          <c:y val="1.6184969993288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52837040016563E-2"/>
          <c:y val="7.5037567131384528E-2"/>
          <c:w val="0.89596959514073204"/>
          <c:h val="0.83175038698167669"/>
        </c:manualLayout>
      </c:layout>
      <c:lineChart>
        <c:grouping val="standard"/>
        <c:varyColors val="0"/>
        <c:ser>
          <c:idx val="0"/>
          <c:order val="0"/>
          <c:tx>
            <c:strRef>
              <c:f>Fuel_Forecast!$F$3</c:f>
              <c:strCache>
                <c:ptCount val="1"/>
                <c:pt idx="0">
                  <c:v>2014 Goals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Fuel_Forecast!$E$11:$E$25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Fuel_Forecast!$F$11:$F$25</c:f>
              <c:numCache>
                <c:formatCode>_(* #,##0.00_);_(* \(#,##0.00\);_(* "-"??_);_(@_)</c:formatCode>
                <c:ptCount val="15"/>
                <c:pt idx="0">
                  <c:v>6.0093822191486099</c:v>
                </c:pt>
                <c:pt idx="1">
                  <c:v>6.5926002919932385</c:v>
                </c:pt>
                <c:pt idx="2">
                  <c:v>6.9014984017212244</c:v>
                </c:pt>
                <c:pt idx="3">
                  <c:v>7.1309094633130137</c:v>
                </c:pt>
                <c:pt idx="4">
                  <c:v>7.3537464081416601</c:v>
                </c:pt>
                <c:pt idx="5">
                  <c:v>7.6132959530761752</c:v>
                </c:pt>
                <c:pt idx="6">
                  <c:v>7.8789073459351462</c:v>
                </c:pt>
                <c:pt idx="7">
                  <c:v>8.1887446152007239</c:v>
                </c:pt>
                <c:pt idx="8">
                  <c:v>8.4785180216177434</c:v>
                </c:pt>
                <c:pt idx="9">
                  <c:v>8.7460077335519024</c:v>
                </c:pt>
                <c:pt idx="10">
                  <c:v>9.0333051739152719</c:v>
                </c:pt>
                <c:pt idx="11">
                  <c:v>9.3408372334067593</c:v>
                </c:pt>
                <c:pt idx="12">
                  <c:v>9.6610052575858472</c:v>
                </c:pt>
                <c:pt idx="13">
                  <c:v>10.026167561429572</c:v>
                </c:pt>
                <c:pt idx="14">
                  <c:v>10.40251440158462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E30-835B-15396850E7B6}"/>
            </c:ext>
          </c:extLst>
        </c:ser>
        <c:ser>
          <c:idx val="1"/>
          <c:order val="1"/>
          <c:tx>
            <c:strRef>
              <c:f>Fuel_Forecast!$G$3</c:f>
              <c:strCache>
                <c:ptCount val="1"/>
                <c:pt idx="0">
                  <c:v>2019 Goals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Fuel_Forecast!$E$11:$E$25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Fuel_Forecast!$G$11:$G$25</c:f>
              <c:numCache>
                <c:formatCode>_(* #,##0.00_);_(* \(#,##0.00\);_(* "-"??_);_(@_)</c:formatCode>
                <c:ptCount val="15"/>
                <c:pt idx="0">
                  <c:v>3.0709348957514115</c:v>
                </c:pt>
                <c:pt idx="1">
                  <c:v>2.8684671839773501</c:v>
                </c:pt>
                <c:pt idx="2">
                  <c:v>2.7964631293801006</c:v>
                </c:pt>
                <c:pt idx="3">
                  <c:v>2.7948028417134174</c:v>
                </c:pt>
                <c:pt idx="4">
                  <c:v>2.8504661703280383</c:v>
                </c:pt>
                <c:pt idx="5">
                  <c:v>3.1505413201908463</c:v>
                </c:pt>
                <c:pt idx="6">
                  <c:v>3.6289663188800918</c:v>
                </c:pt>
                <c:pt idx="7">
                  <c:v>4.1630546461839595</c:v>
                </c:pt>
                <c:pt idx="8">
                  <c:v>4.5674657683636557</c:v>
                </c:pt>
                <c:pt idx="9">
                  <c:v>4.8940181373320053</c:v>
                </c:pt>
                <c:pt idx="10">
                  <c:v>5.3907936839161819</c:v>
                </c:pt>
                <c:pt idx="11">
                  <c:v>5.973642038483721</c:v>
                </c:pt>
                <c:pt idx="12">
                  <c:v>6.2174421748020761</c:v>
                </c:pt>
                <c:pt idx="13">
                  <c:v>6.5328968314720628</c:v>
                </c:pt>
                <c:pt idx="14">
                  <c:v>6.8649543648088924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5-4E30-835B-15396850E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48336"/>
        <c:axId val="552050960"/>
      </c:lineChart>
      <c:catAx>
        <c:axId val="5520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0960"/>
        <c:crosses val="autoZero"/>
        <c:auto val="1"/>
        <c:lblAlgn val="ctr"/>
        <c:lblOffset val="100"/>
        <c:noMultiLvlLbl val="0"/>
      </c:catAx>
      <c:valAx>
        <c:axId val="55205096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Distillate Oil $/MMBtu</a:t>
            </a:r>
          </a:p>
        </c:rich>
      </c:tx>
      <c:layout>
        <c:manualLayout>
          <c:xMode val="edge"/>
          <c:yMode val="edge"/>
          <c:x val="0.43903977551561141"/>
          <c:y val="2.6300576239094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85331823151057E-2"/>
          <c:y val="7.9083809629706694E-2"/>
          <c:w val="0.89596959514073204"/>
          <c:h val="0.83175038698167669"/>
        </c:manualLayout>
      </c:layout>
      <c:lineChart>
        <c:grouping val="standard"/>
        <c:varyColors val="0"/>
        <c:ser>
          <c:idx val="0"/>
          <c:order val="0"/>
          <c:tx>
            <c:strRef>
              <c:f>Fuel_Forecast!$J$3</c:f>
              <c:strCache>
                <c:ptCount val="1"/>
                <c:pt idx="0">
                  <c:v>2014 Goals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Fuel_Forecast!$I$11:$I$27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Fuel_Forecast!$J$11:$J$27</c:f>
              <c:numCache>
                <c:formatCode>_(* #,##0.00_);_(* \(#,##0.00\);_(* "-"??_);_(@_)</c:formatCode>
                <c:ptCount val="17"/>
                <c:pt idx="0">
                  <c:v>18.097048388766385</c:v>
                </c:pt>
                <c:pt idx="1">
                  <c:v>18.174815145163286</c:v>
                </c:pt>
                <c:pt idx="2">
                  <c:v>18.624542244063143</c:v>
                </c:pt>
                <c:pt idx="3">
                  <c:v>19.082865473331445</c:v>
                </c:pt>
                <c:pt idx="4">
                  <c:v>19.551006809044988</c:v>
                </c:pt>
                <c:pt idx="5">
                  <c:v>20.031110755313595</c:v>
                </c:pt>
                <c:pt idx="6">
                  <c:v>20.517594751424316</c:v>
                </c:pt>
                <c:pt idx="7">
                  <c:v>21.104663910990826</c:v>
                </c:pt>
                <c:pt idx="8">
                  <c:v>21.703052208564117</c:v>
                </c:pt>
                <c:pt idx="9">
                  <c:v>22.31448007384159</c:v>
                </c:pt>
                <c:pt idx="10">
                  <c:v>22.937750832553693</c:v>
                </c:pt>
                <c:pt idx="11">
                  <c:v>23.569591621247152</c:v>
                </c:pt>
                <c:pt idx="12">
                  <c:v>24.380030101426531</c:v>
                </c:pt>
                <c:pt idx="13">
                  <c:v>24.980399546726911</c:v>
                </c:pt>
                <c:pt idx="14">
                  <c:v>25.709391340759169</c:v>
                </c:pt>
                <c:pt idx="15">
                  <c:v>26.457328416499507</c:v>
                </c:pt>
                <c:pt idx="16">
                  <c:v>27.251765797940703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4-4D55-9C47-C83809FE79E4}"/>
            </c:ext>
          </c:extLst>
        </c:ser>
        <c:ser>
          <c:idx val="1"/>
          <c:order val="1"/>
          <c:tx>
            <c:strRef>
              <c:f>Fuel_Forecast!$K$3</c:f>
              <c:strCache>
                <c:ptCount val="1"/>
                <c:pt idx="0">
                  <c:v>2019 Goals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Fuel_Forecast!$I$11:$I$27</c:f>
              <c:numCache>
                <c:formatCode>General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Fuel_Forecast!$K$11:$K$27</c:f>
              <c:numCache>
                <c:formatCode>_(* #,##0.00_);_(* \(#,##0.00\);_(* "-"??_);_(@_)</c:formatCode>
                <c:ptCount val="17"/>
                <c:pt idx="0">
                  <c:v>16.542157004830916</c:v>
                </c:pt>
                <c:pt idx="1">
                  <c:v>16.649786231884054</c:v>
                </c:pt>
                <c:pt idx="2">
                  <c:v>16.946867620071519</c:v>
                </c:pt>
                <c:pt idx="3">
                  <c:v>17.095321441430325</c:v>
                </c:pt>
                <c:pt idx="4">
                  <c:v>16.516867216513791</c:v>
                </c:pt>
                <c:pt idx="5">
                  <c:v>16.069665332284774</c:v>
                </c:pt>
                <c:pt idx="6">
                  <c:v>15.753882370088737</c:v>
                </c:pt>
                <c:pt idx="7">
                  <c:v>15.857207119529876</c:v>
                </c:pt>
                <c:pt idx="8">
                  <c:v>16.21621215614493</c:v>
                </c:pt>
                <c:pt idx="9">
                  <c:v>16.645247553436409</c:v>
                </c:pt>
                <c:pt idx="10">
                  <c:v>17.359618770779797</c:v>
                </c:pt>
                <c:pt idx="11">
                  <c:v>17.887052942318771</c:v>
                </c:pt>
                <c:pt idx="12">
                  <c:v>18.222761879708461</c:v>
                </c:pt>
                <c:pt idx="13">
                  <c:v>18.556684766829111</c:v>
                </c:pt>
                <c:pt idx="14">
                  <c:v>18.907685954907709</c:v>
                </c:pt>
                <c:pt idx="15">
                  <c:v>19.275051280405727</c:v>
                </c:pt>
                <c:pt idx="16">
                  <c:v>19.638200518096983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84-4D55-9C47-C83809FE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48336"/>
        <c:axId val="552050960"/>
      </c:lineChart>
      <c:catAx>
        <c:axId val="5520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0960"/>
        <c:crosses val="autoZero"/>
        <c:auto val="1"/>
        <c:lblAlgn val="ctr"/>
        <c:lblOffset val="100"/>
        <c:noMultiLvlLbl val="0"/>
      </c:catAx>
      <c:valAx>
        <c:axId val="552050960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Costs $/Ton</a:t>
            </a:r>
          </a:p>
        </c:rich>
      </c:tx>
      <c:layout>
        <c:manualLayout>
          <c:xMode val="edge"/>
          <c:yMode val="edge"/>
          <c:x val="0.43903977551561141"/>
          <c:y val="2.6300576239094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85331823151057E-2"/>
          <c:y val="7.7060688380545625E-2"/>
          <c:w val="0.89596959514073204"/>
          <c:h val="0.83175038698167669"/>
        </c:manualLayout>
      </c:layout>
      <c:lineChart>
        <c:grouping val="standard"/>
        <c:varyColors val="0"/>
        <c:ser>
          <c:idx val="0"/>
          <c:order val="0"/>
          <c:tx>
            <c:strRef>
              <c:f>CO2_Costs!$H$12</c:f>
              <c:strCache>
                <c:ptCount val="1"/>
                <c:pt idx="0">
                  <c:v>2014 Goals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CO2_Costs!$G$22:$G$43</c:f>
              <c:numCache>
                <c:formatCode>General</c:formatCode>
                <c:ptCount val="2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</c:numCache>
            </c:numRef>
          </c:cat>
          <c:val>
            <c:numRef>
              <c:f>CO2_Costs!$H$22:$H$43</c:f>
              <c:numCache>
                <c:formatCode>_(* #,##0.00_);_(* \(#,##0.00\);_(* "-"??_);_(@_)</c:formatCode>
                <c:ptCount val="22"/>
                <c:pt idx="0">
                  <c:v>10.248264839030318</c:v>
                </c:pt>
                <c:pt idx="1">
                  <c:v>15.351577394039658</c:v>
                </c:pt>
                <c:pt idx="2">
                  <c:v>16.90896651935466</c:v>
                </c:pt>
                <c:pt idx="3">
                  <c:v>18.615415911499817</c:v>
                </c:pt>
                <c:pt idx="4">
                  <c:v>20.481590377157765</c:v>
                </c:pt>
                <c:pt idx="5">
                  <c:v>22.518879168116452</c:v>
                </c:pt>
                <c:pt idx="6">
                  <c:v>24.747245859081865</c:v>
                </c:pt>
                <c:pt idx="7">
                  <c:v>27.284184394149122</c:v>
                </c:pt>
                <c:pt idx="8">
                  <c:v>30.07825263360143</c:v>
                </c:pt>
                <c:pt idx="9">
                  <c:v>33.090653698818635</c:v>
                </c:pt>
                <c:pt idx="10">
                  <c:v>36.378966888001955</c:v>
                </c:pt>
                <c:pt idx="11">
                  <c:v>39.962491425786922</c:v>
                </c:pt>
                <c:pt idx="12">
                  <c:v>43.369105543407656</c:v>
                </c:pt>
                <c:pt idx="13">
                  <c:v>47.041558273820101</c:v>
                </c:pt>
                <c:pt idx="14">
                  <c:v>50.995376330738708</c:v>
                </c:pt>
                <c:pt idx="15">
                  <c:v>55.246890876059553</c:v>
                </c:pt>
                <c:pt idx="16">
                  <c:v>59.813278260189414</c:v>
                </c:pt>
                <c:pt idx="17">
                  <c:v>64.712602889364774</c:v>
                </c:pt>
                <c:pt idx="18">
                  <c:v>69.963862338862725</c:v>
                </c:pt>
                <c:pt idx="19">
                  <c:v>74.548323151871244</c:v>
                </c:pt>
                <c:pt idx="20">
                  <c:v>79.132783964879764</c:v>
                </c:pt>
                <c:pt idx="21">
                  <c:v>83.717244777888283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1-4831-A4CB-4AD01C2AA949}"/>
            </c:ext>
          </c:extLst>
        </c:ser>
        <c:ser>
          <c:idx val="1"/>
          <c:order val="1"/>
          <c:tx>
            <c:strRef>
              <c:f>CO2_Costs!$M$12</c:f>
              <c:strCache>
                <c:ptCount val="1"/>
                <c:pt idx="0">
                  <c:v>2019 Goals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CO2_Costs!$G$22:$G$43</c:f>
              <c:numCache>
                <c:formatCode>General</c:formatCode>
                <c:ptCount val="2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</c:numCache>
            </c:numRef>
          </c:cat>
          <c:val>
            <c:numRef>
              <c:f>CO2_Costs!$M$22:$M$43</c:f>
              <c:numCache>
                <c:formatCode>General</c:formatCode>
                <c:ptCount val="22"/>
                <c:pt idx="3" formatCode="_(* #,##0.00_);_(* \(#,##0.00\);_(* &quot;-&quot;??_);_(@_)">
                  <c:v>2.5000010686569332</c:v>
                </c:pt>
                <c:pt idx="4" formatCode="_(* #,##0.00_);_(* \(#,##0.00\);_(* &quot;-&quot;??_);_(@_)">
                  <c:v>4.2610072391978804</c:v>
                </c:pt>
                <c:pt idx="5" formatCode="_(* #,##0.00_);_(* \(#,##0.00\);_(* &quot;-&quot;??_);_(@_)">
                  <c:v>5.918121036825239</c:v>
                </c:pt>
                <c:pt idx="6" formatCode="_(* #,##0.00_);_(* \(#,##0.00\);_(* &quot;-&quot;??_);_(@_)">
                  <c:v>7.8781683377217151</c:v>
                </c:pt>
                <c:pt idx="7" formatCode="_(* #,##0.00_);_(* \(#,##0.00\);_(* &quot;-&quot;??_);_(@_)">
                  <c:v>9.5968237329283674</c:v>
                </c:pt>
                <c:pt idx="8" formatCode="_(* #,##0.00_);_(* \(#,##0.00\);_(* &quot;-&quot;??_);_(@_)">
                  <c:v>11.66366880762655</c:v>
                </c:pt>
                <c:pt idx="9" formatCode="_(* #,##0.00_);_(* \(#,##0.00\);_(* &quot;-&quot;??_);_(@_)">
                  <c:v>13.624842608333362</c:v>
                </c:pt>
                <c:pt idx="10" formatCode="_(* #,##0.00_);_(* \(#,##0.00\);_(* &quot;-&quot;??_);_(@_)">
                  <c:v>15.641007666196792</c:v>
                </c:pt>
                <c:pt idx="11" formatCode="_(* #,##0.00_);_(* \(#,##0.00\);_(* &quot;-&quot;??_);_(@_)">
                  <c:v>17.717527496242177</c:v>
                </c:pt>
                <c:pt idx="12" formatCode="_(* #,##0.00_);_(* \(#,##0.00\);_(* &quot;-&quot;??_);_(@_)">
                  <c:v>19.860210107510099</c:v>
                </c:pt>
                <c:pt idx="13" formatCode="_(* #,##0.00_);_(* \(#,##0.00\);_(* &quot;-&quot;??_);_(@_)">
                  <c:v>22.07540510633514</c:v>
                </c:pt>
                <c:pt idx="14" formatCode="_(* #,##0.00_);_(* \(#,##0.00\);_(* &quot;-&quot;??_);_(@_)">
                  <c:v>24.071937150311488</c:v>
                </c:pt>
                <c:pt idx="15" formatCode="_(* #,##0.00_);_(* \(#,##0.00\);_(* &quot;-&quot;??_);_(@_)">
                  <c:v>26.119091169797517</c:v>
                </c:pt>
                <c:pt idx="16" formatCode="_(* #,##0.00_);_(* \(#,##0.00\);_(* &quot;-&quot;??_);_(@_)">
                  <c:v>28.221818849360961</c:v>
                </c:pt>
                <c:pt idx="17" formatCode="_(* #,##0.00_);_(* \(#,##0.00\);_(* &quot;-&quot;??_);_(@_)">
                  <c:v>30.385542791683669</c:v>
                </c:pt>
                <c:pt idx="18" formatCode="_(* #,##0.00_);_(* \(#,##0.00\);_(* &quot;-&quot;??_);_(@_)">
                  <c:v>32.616208070370284</c:v>
                </c:pt>
                <c:pt idx="19" formatCode="_(* #,##0.00_);_(* \(#,##0.00\);_(* &quot;-&quot;??_);_(@_)">
                  <c:v>34.987856831669035</c:v>
                </c:pt>
                <c:pt idx="20" formatCode="_(* #,##0.00_);_(* \(#,##0.00\);_(* &quot;-&quot;??_);_(@_)">
                  <c:v>37.465826858764459</c:v>
                </c:pt>
                <c:pt idx="21" formatCode="_(* #,##0.00_);_(* \(#,##0.00\);_(* &quot;-&quot;??_);_(@_)">
                  <c:v>40.063540633285214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1-4831-A4CB-4AD01C2A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48336"/>
        <c:axId val="552050960"/>
      </c:lineChart>
      <c:catAx>
        <c:axId val="5520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0960"/>
        <c:crosses val="autoZero"/>
        <c:auto val="1"/>
        <c:lblAlgn val="ctr"/>
        <c:lblOffset val="100"/>
        <c:noMultiLvlLbl val="0"/>
      </c:catAx>
      <c:valAx>
        <c:axId val="55205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theme="9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9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9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theme="9" tint="0.39997558519241921"/>
  </sheetPr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theme="9" tint="0.39997558519241921"/>
  </sheetPr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C8DA58-C0D5-4A9C-9DE6-31462EF09E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B3D475-8EBB-4BE3-B4E5-1BFF2FE537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FF7D4B-A875-4CEF-9856-03708531D5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1A1A53-4B34-4FE4-8533-34A5A2826F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50E2E-1B5B-4E05-A667-8D350EC103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57C3D-5477-4B45-B85C-DA70607C7A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4D449D-E76A-4959-AE74-D236C9BA03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O34"/>
  <sheetViews>
    <sheetView workbookViewId="0">
      <selection activeCell="O3" sqref="O3"/>
    </sheetView>
  </sheetViews>
  <sheetFormatPr defaultRowHeight="15" x14ac:dyDescent="0.25"/>
  <cols>
    <col min="1" max="1" width="10.5703125" bestFit="1" customWidth="1"/>
    <col min="3" max="3" width="10.140625" bestFit="1" customWidth="1"/>
    <col min="6" max="6" width="7.7109375" bestFit="1" customWidth="1"/>
    <col min="8" max="8" width="10" bestFit="1" customWidth="1"/>
    <col min="12" max="12" width="11" customWidth="1"/>
    <col min="13" max="13" width="13.7109375" bestFit="1" customWidth="1"/>
    <col min="15" max="15" width="11" bestFit="1" customWidth="1"/>
  </cols>
  <sheetData>
    <row r="1" spans="1:15" x14ac:dyDescent="0.25">
      <c r="A1" t="s">
        <v>0</v>
      </c>
      <c r="F1" t="s">
        <v>0</v>
      </c>
      <c r="K1" t="s">
        <v>0</v>
      </c>
    </row>
    <row r="2" spans="1:15" ht="60" x14ac:dyDescent="0.25">
      <c r="A2" s="5" t="s">
        <v>1</v>
      </c>
      <c r="B2" s="2" t="s">
        <v>2</v>
      </c>
      <c r="C2" s="2" t="s">
        <v>3</v>
      </c>
      <c r="D2" s="3"/>
      <c r="E2" s="3"/>
      <c r="F2" s="4" t="s">
        <v>4</v>
      </c>
      <c r="G2" s="2" t="s">
        <v>2</v>
      </c>
      <c r="H2" s="2" t="s">
        <v>3</v>
      </c>
      <c r="K2" t="s">
        <v>5</v>
      </c>
      <c r="L2" s="2" t="s">
        <v>2</v>
      </c>
      <c r="M2" s="2" t="s">
        <v>3</v>
      </c>
    </row>
    <row r="3" spans="1:15" x14ac:dyDescent="0.25">
      <c r="A3">
        <v>2014</v>
      </c>
      <c r="B3" s="1">
        <v>8170.3544139750011</v>
      </c>
      <c r="C3" s="6"/>
      <c r="F3">
        <v>2014</v>
      </c>
      <c r="G3" s="1">
        <v>8811.8907469557034</v>
      </c>
      <c r="K3">
        <v>2014</v>
      </c>
      <c r="L3" s="6">
        <v>39801313</v>
      </c>
      <c r="M3" s="6"/>
      <c r="O3" s="6"/>
    </row>
    <row r="4" spans="1:15" x14ac:dyDescent="0.25">
      <c r="A4">
        <f>A3+1</f>
        <v>2015</v>
      </c>
      <c r="B4" s="1">
        <v>9210.4744139750001</v>
      </c>
      <c r="C4" s="6"/>
      <c r="F4">
        <f>F3+1</f>
        <v>2015</v>
      </c>
      <c r="G4" s="1">
        <v>9081.9707469557034</v>
      </c>
      <c r="K4">
        <f>K3+1</f>
        <v>2015</v>
      </c>
      <c r="L4" s="6">
        <v>40489596</v>
      </c>
      <c r="M4" s="6"/>
      <c r="O4" s="6"/>
    </row>
    <row r="5" spans="1:15" x14ac:dyDescent="0.25">
      <c r="A5">
        <f t="shared" ref="A5:A34" si="0">A4+1</f>
        <v>2016</v>
      </c>
      <c r="B5" s="1">
        <v>9510.6944139750012</v>
      </c>
      <c r="C5" s="6"/>
      <c r="F5">
        <f t="shared" ref="F5:F28" si="1">F4+1</f>
        <v>2016</v>
      </c>
      <c r="G5" s="1">
        <v>9226.1407469557034</v>
      </c>
      <c r="K5">
        <f t="shared" ref="K5:K34" si="2">K4+1</f>
        <v>2016</v>
      </c>
      <c r="L5" s="6">
        <v>41098361</v>
      </c>
      <c r="M5" s="6"/>
      <c r="O5" s="6"/>
    </row>
    <row r="6" spans="1:15" x14ac:dyDescent="0.25">
      <c r="A6">
        <f t="shared" si="0"/>
        <v>2017</v>
      </c>
      <c r="B6" s="1">
        <v>9516.0844139750006</v>
      </c>
      <c r="C6" s="6"/>
      <c r="F6">
        <f t="shared" si="1"/>
        <v>2017</v>
      </c>
      <c r="G6" s="1">
        <v>9449.0907469557042</v>
      </c>
      <c r="K6">
        <f t="shared" si="2"/>
        <v>2017</v>
      </c>
      <c r="L6" s="6">
        <v>41375353</v>
      </c>
      <c r="M6" s="6"/>
      <c r="O6" s="6"/>
    </row>
    <row r="7" spans="1:15" x14ac:dyDescent="0.25">
      <c r="A7">
        <f t="shared" si="0"/>
        <v>2018</v>
      </c>
      <c r="B7" s="1">
        <v>9810.2744139750012</v>
      </c>
      <c r="C7" s="6"/>
      <c r="F7">
        <f t="shared" si="1"/>
        <v>2018</v>
      </c>
      <c r="G7" s="1">
        <v>9613.1307469557032</v>
      </c>
      <c r="K7">
        <f t="shared" si="2"/>
        <v>2018</v>
      </c>
      <c r="L7" s="6">
        <v>41994586</v>
      </c>
      <c r="M7" s="6"/>
      <c r="O7" s="6"/>
    </row>
    <row r="8" spans="1:15" x14ac:dyDescent="0.25">
      <c r="A8">
        <f t="shared" si="0"/>
        <v>2019</v>
      </c>
      <c r="B8" s="1">
        <v>9952.4744139750001</v>
      </c>
      <c r="C8" s="6">
        <v>9022.6959734873526</v>
      </c>
      <c r="F8">
        <f t="shared" si="1"/>
        <v>2019</v>
      </c>
      <c r="G8" s="1">
        <v>10017.180746955704</v>
      </c>
      <c r="H8" s="6">
        <v>9018.6266755299948</v>
      </c>
      <c r="K8">
        <f t="shared" si="2"/>
        <v>2019</v>
      </c>
      <c r="L8" s="6">
        <v>43012929</v>
      </c>
      <c r="M8" s="6">
        <v>43205984.971056134</v>
      </c>
      <c r="O8" s="6"/>
    </row>
    <row r="9" spans="1:15" x14ac:dyDescent="0.25">
      <c r="A9">
        <f t="shared" si="0"/>
        <v>2020</v>
      </c>
      <c r="B9" s="1">
        <v>10338.664413975001</v>
      </c>
      <c r="C9" s="6">
        <v>9294.4621430308598</v>
      </c>
      <c r="F9">
        <f t="shared" si="1"/>
        <v>2020</v>
      </c>
      <c r="G9" s="1">
        <v>10169.320746955704</v>
      </c>
      <c r="H9" s="6">
        <v>9055.3219788699298</v>
      </c>
      <c r="K9">
        <f t="shared" si="2"/>
        <v>2020</v>
      </c>
      <c r="L9" s="6">
        <v>43997630</v>
      </c>
      <c r="M9" s="6">
        <v>43652402.526758313</v>
      </c>
      <c r="O9" s="6"/>
    </row>
    <row r="10" spans="1:15" x14ac:dyDescent="0.25">
      <c r="A10">
        <f t="shared" si="0"/>
        <v>2021</v>
      </c>
      <c r="B10" s="1">
        <v>10472.764413975001</v>
      </c>
      <c r="C10" s="6">
        <v>8739.5457884171301</v>
      </c>
      <c r="F10">
        <f t="shared" si="1"/>
        <v>2021</v>
      </c>
      <c r="G10" s="1">
        <v>10215.360746955705</v>
      </c>
      <c r="H10" s="6">
        <v>9146.6494568342732</v>
      </c>
      <c r="K10">
        <f t="shared" si="2"/>
        <v>2021</v>
      </c>
      <c r="L10" s="6">
        <v>44418918</v>
      </c>
      <c r="M10" s="6">
        <v>44010746.07299491</v>
      </c>
      <c r="O10" s="6"/>
    </row>
    <row r="11" spans="1:15" x14ac:dyDescent="0.25">
      <c r="A11">
        <f t="shared" si="0"/>
        <v>2022</v>
      </c>
      <c r="B11" s="1">
        <v>10601.954413975001</v>
      </c>
      <c r="C11" s="6">
        <v>9121.3943084828552</v>
      </c>
      <c r="F11">
        <f t="shared" si="1"/>
        <v>2022</v>
      </c>
      <c r="G11" s="1">
        <v>10358.500746955704</v>
      </c>
      <c r="H11" s="6">
        <v>9230.0285382867951</v>
      </c>
      <c r="K11">
        <f t="shared" si="2"/>
        <v>2022</v>
      </c>
      <c r="L11" s="6">
        <v>44869747</v>
      </c>
      <c r="M11" s="6">
        <v>44607822.434128612</v>
      </c>
      <c r="O11" s="6"/>
    </row>
    <row r="12" spans="1:15" x14ac:dyDescent="0.25">
      <c r="A12">
        <f t="shared" si="0"/>
        <v>2023</v>
      </c>
      <c r="B12" s="1">
        <v>10726.144413975</v>
      </c>
      <c r="C12" s="6">
        <v>8885.5348411921295</v>
      </c>
      <c r="F12">
        <f t="shared" si="1"/>
        <v>2023</v>
      </c>
      <c r="G12" s="1">
        <v>10491.640746955703</v>
      </c>
      <c r="H12" s="6">
        <v>9001.4494427675036</v>
      </c>
      <c r="K12">
        <f t="shared" si="2"/>
        <v>2023</v>
      </c>
      <c r="L12" s="6">
        <v>45458810</v>
      </c>
      <c r="M12" s="6">
        <v>44580439.627533026</v>
      </c>
      <c r="O12" s="6"/>
    </row>
    <row r="13" spans="1:15" x14ac:dyDescent="0.25">
      <c r="A13">
        <f t="shared" si="0"/>
        <v>2024</v>
      </c>
      <c r="B13" s="1">
        <v>10844.244413975</v>
      </c>
      <c r="C13" s="6">
        <v>8982.7570787251607</v>
      </c>
      <c r="F13">
        <f t="shared" si="1"/>
        <v>2024</v>
      </c>
      <c r="G13" s="1">
        <v>10622.770746955704</v>
      </c>
      <c r="H13" s="6">
        <v>9089.3521601644788</v>
      </c>
      <c r="K13">
        <f t="shared" si="2"/>
        <v>2024</v>
      </c>
      <c r="L13" s="6">
        <v>46001728</v>
      </c>
      <c r="M13" s="6">
        <v>44950984.887533307</v>
      </c>
      <c r="O13" s="6"/>
    </row>
    <row r="14" spans="1:15" x14ac:dyDescent="0.25">
      <c r="A14">
        <f t="shared" si="0"/>
        <v>2025</v>
      </c>
      <c r="B14" s="1">
        <v>10958.424413975001</v>
      </c>
      <c r="C14" s="6">
        <v>8822.6737496563183</v>
      </c>
      <c r="F14">
        <f t="shared" si="1"/>
        <v>2025</v>
      </c>
      <c r="G14" s="1">
        <v>10746.910746955704</v>
      </c>
      <c r="H14" s="6">
        <v>8965.0753722281461</v>
      </c>
      <c r="K14">
        <f t="shared" si="2"/>
        <v>2025</v>
      </c>
      <c r="L14" s="6">
        <v>46377406</v>
      </c>
      <c r="M14" s="6">
        <v>44893702.594866037</v>
      </c>
      <c r="O14" s="6"/>
    </row>
    <row r="15" spans="1:15" x14ac:dyDescent="0.25">
      <c r="A15">
        <f t="shared" si="0"/>
        <v>2026</v>
      </c>
      <c r="B15" s="1">
        <v>11067.614413975001</v>
      </c>
      <c r="C15" s="6">
        <v>8896.2185632609253</v>
      </c>
      <c r="F15">
        <f t="shared" si="1"/>
        <v>2026</v>
      </c>
      <c r="G15" s="1">
        <v>10864.060746955704</v>
      </c>
      <c r="H15" s="6">
        <v>9054.573828301307</v>
      </c>
      <c r="K15">
        <f t="shared" si="2"/>
        <v>2026</v>
      </c>
      <c r="L15" s="6">
        <v>46949425</v>
      </c>
      <c r="M15" s="6">
        <v>45239112.026986785</v>
      </c>
      <c r="O15" s="6"/>
    </row>
    <row r="16" spans="1:15" x14ac:dyDescent="0.25">
      <c r="A16">
        <f t="shared" si="0"/>
        <v>2027</v>
      </c>
      <c r="B16" s="1">
        <v>11170.804413975</v>
      </c>
      <c r="C16" s="6">
        <v>8971.5838865310361</v>
      </c>
      <c r="F16">
        <f t="shared" si="1"/>
        <v>2027</v>
      </c>
      <c r="G16" s="1">
        <v>10980.190746955705</v>
      </c>
      <c r="H16" s="6">
        <v>9150.1060394923261</v>
      </c>
      <c r="K16">
        <f t="shared" si="2"/>
        <v>2027</v>
      </c>
      <c r="L16" s="6">
        <v>47342232</v>
      </c>
      <c r="M16" s="6">
        <v>45602196.043955661</v>
      </c>
      <c r="O16" s="6"/>
    </row>
    <row r="17" spans="1:15" x14ac:dyDescent="0.25">
      <c r="A17">
        <f t="shared" si="0"/>
        <v>2028</v>
      </c>
      <c r="B17" s="1">
        <v>11273.994413975</v>
      </c>
      <c r="C17" s="6">
        <v>9041.80220098057</v>
      </c>
      <c r="F17">
        <f t="shared" si="1"/>
        <v>2028</v>
      </c>
      <c r="G17" s="1">
        <v>11093.240746955704</v>
      </c>
      <c r="H17" s="6">
        <v>9269.5640155707388</v>
      </c>
      <c r="K17">
        <f t="shared" si="2"/>
        <v>2028</v>
      </c>
      <c r="L17" s="6">
        <v>47849840</v>
      </c>
      <c r="M17" s="6">
        <v>46122759.416425668</v>
      </c>
      <c r="O17" s="6"/>
    </row>
    <row r="18" spans="1:15" x14ac:dyDescent="0.25">
      <c r="A18">
        <f t="shared" si="0"/>
        <v>2029</v>
      </c>
      <c r="B18" s="1">
        <v>11374.184413975001</v>
      </c>
      <c r="C18" s="6">
        <v>9104.0207614557403</v>
      </c>
      <c r="F18">
        <f t="shared" si="1"/>
        <v>2029</v>
      </c>
      <c r="G18" s="1">
        <v>11203.380746955703</v>
      </c>
      <c r="H18" s="6">
        <v>9381.6620556492799</v>
      </c>
      <c r="K18">
        <f t="shared" si="2"/>
        <v>2029</v>
      </c>
      <c r="L18" s="6">
        <v>48232383</v>
      </c>
      <c r="M18" s="6">
        <v>46561466.215349168</v>
      </c>
      <c r="O18" s="6"/>
    </row>
    <row r="19" spans="1:15" x14ac:dyDescent="0.25">
      <c r="A19">
        <f t="shared" si="0"/>
        <v>2030</v>
      </c>
      <c r="B19" s="1">
        <v>11470.284413975001</v>
      </c>
      <c r="C19" s="6">
        <v>9179.9070997583913</v>
      </c>
      <c r="F19">
        <f t="shared" si="1"/>
        <v>2030</v>
      </c>
      <c r="G19" s="1">
        <v>11307.510746955704</v>
      </c>
      <c r="H19" s="6">
        <v>9474.0802624832831</v>
      </c>
      <c r="K19">
        <f t="shared" si="2"/>
        <v>2030</v>
      </c>
      <c r="L19" s="6">
        <v>48576796</v>
      </c>
      <c r="M19" s="6">
        <v>46953807.379528843</v>
      </c>
      <c r="O19" s="6"/>
    </row>
    <row r="20" spans="1:15" x14ac:dyDescent="0.25">
      <c r="A20">
        <f t="shared" si="0"/>
        <v>2031</v>
      </c>
      <c r="B20" s="1"/>
      <c r="C20" s="6">
        <v>9171.4106093222581</v>
      </c>
      <c r="F20">
        <f t="shared" si="1"/>
        <v>2031</v>
      </c>
      <c r="G20" s="1"/>
      <c r="H20" s="6">
        <v>9493.2468059086023</v>
      </c>
      <c r="K20">
        <f t="shared" si="2"/>
        <v>2031</v>
      </c>
      <c r="L20" s="6">
        <v>49152380</v>
      </c>
      <c r="M20" s="6">
        <v>46337947.455956466</v>
      </c>
      <c r="O20" s="6"/>
    </row>
    <row r="21" spans="1:15" x14ac:dyDescent="0.25">
      <c r="A21">
        <f t="shared" si="0"/>
        <v>2032</v>
      </c>
      <c r="C21" s="6">
        <v>9281.5939893414543</v>
      </c>
      <c r="F21">
        <f t="shared" si="1"/>
        <v>2032</v>
      </c>
      <c r="H21" s="6">
        <v>9607.3235017458264</v>
      </c>
      <c r="K21">
        <f t="shared" si="2"/>
        <v>2032</v>
      </c>
      <c r="L21" s="6">
        <v>49732391</v>
      </c>
      <c r="M21" s="6">
        <v>46858465.907894552</v>
      </c>
      <c r="O21" s="6"/>
    </row>
    <row r="22" spans="1:15" x14ac:dyDescent="0.25">
      <c r="A22">
        <f t="shared" si="0"/>
        <v>2033</v>
      </c>
      <c r="C22" s="6">
        <v>9321.1582210797678</v>
      </c>
      <c r="F22">
        <f t="shared" si="1"/>
        <v>2033</v>
      </c>
      <c r="H22" s="6">
        <v>9702.5961787667529</v>
      </c>
      <c r="K22">
        <f t="shared" si="2"/>
        <v>2033</v>
      </c>
      <c r="L22" s="6">
        <v>50089313</v>
      </c>
      <c r="M22" s="6">
        <v>47219472.186492436</v>
      </c>
      <c r="O22" s="6"/>
    </row>
    <row r="23" spans="1:15" x14ac:dyDescent="0.25">
      <c r="A23">
        <f t="shared" si="0"/>
        <v>2034</v>
      </c>
      <c r="C23" s="6">
        <v>9403.4184082587508</v>
      </c>
      <c r="F23">
        <f t="shared" si="1"/>
        <v>2034</v>
      </c>
      <c r="H23" s="6">
        <v>9819.370516235007</v>
      </c>
      <c r="K23">
        <f t="shared" si="2"/>
        <v>2034</v>
      </c>
      <c r="L23" s="6">
        <v>50527195</v>
      </c>
      <c r="M23" s="6">
        <v>47705361.126226544</v>
      </c>
      <c r="O23" s="6"/>
    </row>
    <row r="24" spans="1:15" x14ac:dyDescent="0.25">
      <c r="A24">
        <f t="shared" si="0"/>
        <v>2035</v>
      </c>
      <c r="C24" s="6">
        <v>9488.8850550591396</v>
      </c>
      <c r="F24">
        <f t="shared" si="1"/>
        <v>2035</v>
      </c>
      <c r="H24" s="6">
        <v>9937.9328097567541</v>
      </c>
      <c r="K24">
        <f t="shared" si="2"/>
        <v>2035</v>
      </c>
      <c r="L24" s="6">
        <v>50936394</v>
      </c>
      <c r="M24" s="6">
        <v>48205101.342678994</v>
      </c>
      <c r="O24" s="6"/>
    </row>
    <row r="25" spans="1:15" x14ac:dyDescent="0.25">
      <c r="A25">
        <f t="shared" si="0"/>
        <v>2036</v>
      </c>
      <c r="C25" s="6">
        <v>9210.4958697941238</v>
      </c>
      <c r="F25">
        <f t="shared" si="1"/>
        <v>2036</v>
      </c>
      <c r="H25" s="6">
        <v>9667.7753362110343</v>
      </c>
      <c r="K25">
        <f t="shared" si="2"/>
        <v>2036</v>
      </c>
      <c r="L25" s="6">
        <v>51411284</v>
      </c>
      <c r="M25" s="6">
        <v>48777782.609252602</v>
      </c>
      <c r="O25" s="6"/>
    </row>
    <row r="26" spans="1:15" x14ac:dyDescent="0.25">
      <c r="A26">
        <f t="shared" si="0"/>
        <v>2037</v>
      </c>
      <c r="C26" s="6">
        <v>9266.7398948075843</v>
      </c>
      <c r="F26">
        <f t="shared" si="1"/>
        <v>2037</v>
      </c>
      <c r="H26" s="6">
        <v>9781.9620424726327</v>
      </c>
      <c r="K26">
        <f t="shared" si="2"/>
        <v>2037</v>
      </c>
      <c r="L26" s="6">
        <v>51642864</v>
      </c>
      <c r="M26" s="6">
        <v>49223919.506359823</v>
      </c>
      <c r="O26" s="6"/>
    </row>
    <row r="27" spans="1:15" x14ac:dyDescent="0.25">
      <c r="A27">
        <f t="shared" si="0"/>
        <v>2038</v>
      </c>
      <c r="C27" s="6">
        <v>9352.229804978575</v>
      </c>
      <c r="F27">
        <f t="shared" si="1"/>
        <v>2038</v>
      </c>
      <c r="H27" s="6">
        <v>9899.4421782548525</v>
      </c>
      <c r="K27">
        <f t="shared" si="2"/>
        <v>2038</v>
      </c>
      <c r="L27" s="6">
        <v>51962799</v>
      </c>
      <c r="M27" s="6">
        <v>49715256.040865183</v>
      </c>
      <c r="O27" s="6"/>
    </row>
    <row r="28" spans="1:15" x14ac:dyDescent="0.25">
      <c r="A28">
        <f t="shared" si="0"/>
        <v>2039</v>
      </c>
      <c r="C28" s="6">
        <v>9434.4245331692509</v>
      </c>
      <c r="F28">
        <f t="shared" si="1"/>
        <v>2039</v>
      </c>
      <c r="H28" s="6">
        <v>10018.306220752596</v>
      </c>
      <c r="K28">
        <f t="shared" si="2"/>
        <v>2039</v>
      </c>
      <c r="L28" s="6">
        <v>52295048</v>
      </c>
      <c r="M28" s="6">
        <v>50200316.563362002</v>
      </c>
      <c r="O28" s="6"/>
    </row>
    <row r="29" spans="1:15" x14ac:dyDescent="0.25">
      <c r="A29">
        <f t="shared" si="0"/>
        <v>2040</v>
      </c>
      <c r="C29" s="6">
        <v>9552.5950394499814</v>
      </c>
      <c r="H29" s="6">
        <v>10145.107337444155</v>
      </c>
      <c r="K29">
        <f t="shared" si="2"/>
        <v>2040</v>
      </c>
      <c r="L29" s="6">
        <v>52770455</v>
      </c>
      <c r="M29" s="6">
        <v>50763274.369442627</v>
      </c>
      <c r="O29" s="6"/>
    </row>
    <row r="30" spans="1:15" x14ac:dyDescent="0.25">
      <c r="A30">
        <f t="shared" si="0"/>
        <v>2041</v>
      </c>
      <c r="C30" s="6">
        <v>9606.7544837141031</v>
      </c>
      <c r="H30" s="6">
        <v>10267.055185292189</v>
      </c>
      <c r="K30">
        <f t="shared" si="2"/>
        <v>2041</v>
      </c>
      <c r="L30" s="6">
        <v>0</v>
      </c>
      <c r="M30" s="6">
        <v>51211920.291807555</v>
      </c>
      <c r="O30" s="6"/>
    </row>
    <row r="31" spans="1:15" x14ac:dyDescent="0.25">
      <c r="A31">
        <f t="shared" si="0"/>
        <v>2042</v>
      </c>
      <c r="C31" s="6">
        <v>9695.5369845975165</v>
      </c>
      <c r="H31" s="6">
        <v>10396.662685986506</v>
      </c>
      <c r="K31">
        <f t="shared" si="2"/>
        <v>2042</v>
      </c>
      <c r="L31" s="6">
        <v>0</v>
      </c>
      <c r="M31" s="6">
        <v>51722747.11516092</v>
      </c>
      <c r="O31" s="6"/>
    </row>
    <row r="32" spans="1:15" x14ac:dyDescent="0.25">
      <c r="A32">
        <f t="shared" si="0"/>
        <v>2043</v>
      </c>
      <c r="C32" s="6">
        <v>9795.3601315707165</v>
      </c>
      <c r="H32" s="6">
        <v>10534.717846544168</v>
      </c>
      <c r="K32">
        <f t="shared" si="2"/>
        <v>2043</v>
      </c>
      <c r="L32" s="6">
        <v>0</v>
      </c>
      <c r="M32" s="6">
        <v>52279226.906003423</v>
      </c>
      <c r="O32" s="6"/>
    </row>
    <row r="33" spans="1:15" x14ac:dyDescent="0.25">
      <c r="A33">
        <f t="shared" si="0"/>
        <v>2044</v>
      </c>
      <c r="C33" s="6">
        <v>9938.7194826126488</v>
      </c>
      <c r="H33" s="6">
        <v>10688.867446163849</v>
      </c>
      <c r="K33">
        <f t="shared" si="2"/>
        <v>2044</v>
      </c>
      <c r="L33" s="6">
        <v>0</v>
      </c>
      <c r="M33" s="6">
        <v>52945250.469040059</v>
      </c>
      <c r="O33" s="6"/>
    </row>
    <row r="34" spans="1:15" x14ac:dyDescent="0.25">
      <c r="A34">
        <f t="shared" si="0"/>
        <v>2045</v>
      </c>
      <c r="C34" s="6">
        <v>10012.664476735346</v>
      </c>
      <c r="H34" s="6">
        <v>10829.001582470766</v>
      </c>
      <c r="K34">
        <f t="shared" si="2"/>
        <v>2045</v>
      </c>
      <c r="L34" s="6">
        <v>0</v>
      </c>
      <c r="M34" s="6">
        <v>53480745.03258121</v>
      </c>
      <c r="O3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P327"/>
  <sheetViews>
    <sheetView topLeftCell="A3" workbookViewId="0">
      <selection activeCell="J3" sqref="J3:K3"/>
    </sheetView>
  </sheetViews>
  <sheetFormatPr defaultRowHeight="15" x14ac:dyDescent="0.25"/>
  <cols>
    <col min="1" max="1" width="19.140625" customWidth="1"/>
    <col min="5" max="5" width="10.85546875" customWidth="1"/>
    <col min="9" max="9" width="11.42578125" customWidth="1"/>
  </cols>
  <sheetData>
    <row r="1" spans="1:15" x14ac:dyDescent="0.25">
      <c r="A1" t="s">
        <v>6</v>
      </c>
    </row>
    <row r="3" spans="1:15" ht="45" x14ac:dyDescent="0.25">
      <c r="A3" s="8" t="s">
        <v>7</v>
      </c>
      <c r="B3" s="2" t="s">
        <v>2</v>
      </c>
      <c r="C3" s="2" t="s">
        <v>3</v>
      </c>
      <c r="E3" s="8" t="s">
        <v>8</v>
      </c>
      <c r="F3" s="2" t="s">
        <v>2</v>
      </c>
      <c r="G3" s="2" t="s">
        <v>3</v>
      </c>
      <c r="I3" s="2" t="s">
        <v>9</v>
      </c>
      <c r="J3" s="2" t="s">
        <v>2</v>
      </c>
      <c r="K3" s="2" t="s">
        <v>3</v>
      </c>
    </row>
    <row r="4" spans="1:15" x14ac:dyDescent="0.25">
      <c r="B4" t="s">
        <v>10</v>
      </c>
      <c r="M4" t="s">
        <v>11</v>
      </c>
      <c r="N4">
        <v>2014</v>
      </c>
      <c r="O4" s="7">
        <v>4.1923646483274428</v>
      </c>
    </row>
    <row r="5" spans="1:15" x14ac:dyDescent="0.25">
      <c r="A5">
        <v>2013</v>
      </c>
      <c r="B5" s="7">
        <v>3.4345857325286957</v>
      </c>
      <c r="C5" s="7"/>
      <c r="E5">
        <v>2013</v>
      </c>
      <c r="F5" s="7"/>
      <c r="G5" s="7"/>
      <c r="I5">
        <v>2013</v>
      </c>
      <c r="J5" s="7">
        <v>21.295436396811592</v>
      </c>
      <c r="K5" s="7"/>
      <c r="M5" t="s">
        <v>12</v>
      </c>
      <c r="N5">
        <v>2014</v>
      </c>
      <c r="O5" s="7">
        <v>4.1954382613595618</v>
      </c>
    </row>
    <row r="6" spans="1:15" x14ac:dyDescent="0.25">
      <c r="A6">
        <v>2014</v>
      </c>
      <c r="B6" s="7">
        <v>3.3816146843621588</v>
      </c>
      <c r="C6" s="7"/>
      <c r="E6">
        <v>2014</v>
      </c>
      <c r="F6" s="7">
        <f>AVERAGEIF($N$4:$N$243,"="&amp;E6,$O$4:$O$243)</f>
        <v>4.2814140481191201</v>
      </c>
      <c r="G6" s="7"/>
      <c r="I6">
        <v>2014</v>
      </c>
      <c r="J6" s="7">
        <v>21.227954106280194</v>
      </c>
      <c r="K6" s="7"/>
      <c r="M6" t="s">
        <v>13</v>
      </c>
      <c r="N6">
        <v>2014</v>
      </c>
      <c r="O6" s="7">
        <v>4.1688002817478607</v>
      </c>
    </row>
    <row r="7" spans="1:15" x14ac:dyDescent="0.25">
      <c r="A7">
        <v>2015</v>
      </c>
      <c r="B7" s="7">
        <v>3.348255059959051</v>
      </c>
      <c r="C7" s="7"/>
      <c r="E7">
        <v>2015</v>
      </c>
      <c r="F7" s="7">
        <f t="shared" ref="F7:F25" si="0">AVERAGEIF($N$4:$N$243,"="&amp;E7,$O$4:$O$243)</f>
        <v>4.4188728531666754</v>
      </c>
      <c r="G7" s="7"/>
      <c r="I7">
        <v>2015</v>
      </c>
      <c r="J7" s="7">
        <v>20.117304347826082</v>
      </c>
      <c r="K7" s="7"/>
      <c r="M7" t="s">
        <v>14</v>
      </c>
      <c r="N7">
        <v>2014</v>
      </c>
      <c r="O7" s="7">
        <v>4.1995364120690537</v>
      </c>
    </row>
    <row r="8" spans="1:15" x14ac:dyDescent="0.25">
      <c r="A8">
        <v>2016</v>
      </c>
      <c r="B8" s="7">
        <v>3.3045090816235305</v>
      </c>
      <c r="C8" s="7"/>
      <c r="E8">
        <v>2016</v>
      </c>
      <c r="F8" s="7">
        <f t="shared" si="0"/>
        <v>4.5429272902686</v>
      </c>
      <c r="G8" s="7"/>
      <c r="I8">
        <v>2016</v>
      </c>
      <c r="J8" s="7">
        <v>19.173827647848757</v>
      </c>
      <c r="K8" s="7"/>
      <c r="M8" t="s">
        <v>15</v>
      </c>
      <c r="N8">
        <v>2014</v>
      </c>
      <c r="O8" s="7">
        <v>4.1964627990369348</v>
      </c>
    </row>
    <row r="9" spans="1:15" x14ac:dyDescent="0.25">
      <c r="A9">
        <v>2017</v>
      </c>
      <c r="B9" s="7">
        <v>3.4051719445260571</v>
      </c>
      <c r="C9" s="7"/>
      <c r="E9">
        <v>2017</v>
      </c>
      <c r="F9" s="7">
        <f t="shared" si="0"/>
        <v>5.2281722401516317</v>
      </c>
      <c r="G9" s="7"/>
      <c r="I9">
        <v>2017</v>
      </c>
      <c r="J9" s="7">
        <v>18.337964240045746</v>
      </c>
      <c r="K9" s="7"/>
      <c r="M9" t="s">
        <v>16</v>
      </c>
      <c r="N9">
        <v>2014</v>
      </c>
      <c r="O9" s="7">
        <v>4.3009656421289897</v>
      </c>
    </row>
    <row r="10" spans="1:15" x14ac:dyDescent="0.25">
      <c r="A10">
        <v>2018</v>
      </c>
      <c r="B10" s="7">
        <v>3.4950020083180577</v>
      </c>
      <c r="C10" s="7">
        <v>2.5426519799662071</v>
      </c>
      <c r="E10">
        <v>2018</v>
      </c>
      <c r="F10" s="7">
        <f t="shared" si="0"/>
        <v>5.7310494834622538</v>
      </c>
      <c r="G10" s="7"/>
      <c r="I10">
        <v>2018</v>
      </c>
      <c r="J10" s="7">
        <v>18.117769165808443</v>
      </c>
      <c r="K10" s="7"/>
      <c r="M10" t="s">
        <v>17</v>
      </c>
      <c r="N10">
        <v>2014</v>
      </c>
      <c r="O10" s="7">
        <v>4.3378489985144197</v>
      </c>
    </row>
    <row r="11" spans="1:15" x14ac:dyDescent="0.25">
      <c r="A11">
        <v>2019</v>
      </c>
      <c r="B11" s="7">
        <v>3.7475250123549735</v>
      </c>
      <c r="C11" s="7">
        <v>2.4417861160135987</v>
      </c>
      <c r="E11">
        <v>2019</v>
      </c>
      <c r="F11" s="7">
        <f t="shared" si="0"/>
        <v>6.0093822191486099</v>
      </c>
      <c r="G11" s="7">
        <f t="shared" ref="G11:G25" si="1">AVERAGEIF($N$4:$N$243,"="&amp;E11,$P$4:$P$243)</f>
        <v>3.0709348957514115</v>
      </c>
      <c r="I11">
        <v>2019</v>
      </c>
      <c r="J11" s="7">
        <v>18.097048388766385</v>
      </c>
      <c r="K11" s="7">
        <v>16.542157004830916</v>
      </c>
      <c r="M11" t="s">
        <v>18</v>
      </c>
      <c r="N11">
        <v>2014</v>
      </c>
      <c r="O11" s="7">
        <v>4.3696096665129867</v>
      </c>
    </row>
    <row r="12" spans="1:15" x14ac:dyDescent="0.25">
      <c r="A12">
        <v>2020</v>
      </c>
      <c r="B12" s="7">
        <v>3.7721449558456674</v>
      </c>
      <c r="C12" s="7">
        <v>2.4512261230303967</v>
      </c>
      <c r="E12">
        <v>2020</v>
      </c>
      <c r="F12" s="7">
        <f t="shared" si="0"/>
        <v>6.5926002919932385</v>
      </c>
      <c r="G12" s="7">
        <f t="shared" si="1"/>
        <v>2.8684671839773501</v>
      </c>
      <c r="I12">
        <v>2020</v>
      </c>
      <c r="J12" s="7">
        <v>18.174815145163286</v>
      </c>
      <c r="K12" s="7">
        <v>16.649786231884054</v>
      </c>
      <c r="M12" t="s">
        <v>19</v>
      </c>
      <c r="N12">
        <v>2014</v>
      </c>
      <c r="O12" s="7">
        <v>4.3521925259976433</v>
      </c>
    </row>
    <row r="13" spans="1:15" x14ac:dyDescent="0.25">
      <c r="A13">
        <v>2021</v>
      </c>
      <c r="B13" s="7">
        <v>3.8544144888327181</v>
      </c>
      <c r="C13" s="7">
        <v>2.5065866164189128</v>
      </c>
      <c r="E13">
        <v>2021</v>
      </c>
      <c r="F13" s="7">
        <f t="shared" si="0"/>
        <v>6.9014984017212244</v>
      </c>
      <c r="G13" s="7">
        <f t="shared" si="1"/>
        <v>2.7964631293801006</v>
      </c>
      <c r="I13">
        <v>2021</v>
      </c>
      <c r="J13" s="7">
        <v>18.624542244063143</v>
      </c>
      <c r="K13" s="7">
        <v>16.946867620071519</v>
      </c>
      <c r="M13" t="s">
        <v>20</v>
      </c>
      <c r="N13">
        <v>2014</v>
      </c>
      <c r="O13" s="7">
        <v>4.3696096665129867</v>
      </c>
    </row>
    <row r="14" spans="1:15" x14ac:dyDescent="0.25">
      <c r="A14">
        <v>2022</v>
      </c>
      <c r="B14" s="7">
        <v>3.9252634874171726</v>
      </c>
      <c r="C14" s="7">
        <v>2.5670607547670827</v>
      </c>
      <c r="E14">
        <v>2022</v>
      </c>
      <c r="F14" s="7">
        <f t="shared" si="0"/>
        <v>7.1309094633130137</v>
      </c>
      <c r="G14" s="7">
        <f t="shared" si="1"/>
        <v>2.7948028417134174</v>
      </c>
      <c r="I14">
        <v>2022</v>
      </c>
      <c r="J14" s="7">
        <v>19.082865473331445</v>
      </c>
      <c r="K14" s="7">
        <v>17.095321441430325</v>
      </c>
      <c r="M14" t="s">
        <v>21</v>
      </c>
      <c r="N14">
        <v>2014</v>
      </c>
      <c r="O14" s="7">
        <v>4.2712540494851705</v>
      </c>
    </row>
    <row r="15" spans="1:15" x14ac:dyDescent="0.25">
      <c r="A15">
        <v>2023</v>
      </c>
      <c r="B15" s="7">
        <v>4.0133496200571468</v>
      </c>
      <c r="C15" s="7">
        <v>2.5937154742739161</v>
      </c>
      <c r="E15">
        <v>2023</v>
      </c>
      <c r="F15" s="7">
        <f t="shared" si="0"/>
        <v>7.3537464081416601</v>
      </c>
      <c r="G15" s="7">
        <f t="shared" si="1"/>
        <v>2.8504661703280383</v>
      </c>
      <c r="I15">
        <v>2023</v>
      </c>
      <c r="J15" s="7">
        <v>19.551006809044988</v>
      </c>
      <c r="K15" s="7">
        <v>16.516867216513791</v>
      </c>
      <c r="M15" t="s">
        <v>22</v>
      </c>
      <c r="N15">
        <v>2014</v>
      </c>
      <c r="O15" s="7">
        <v>4.4228856257363862</v>
      </c>
    </row>
    <row r="16" spans="1:15" x14ac:dyDescent="0.25">
      <c r="A16">
        <v>2024</v>
      </c>
      <c r="B16" s="7">
        <v>4.1055129060131197</v>
      </c>
      <c r="C16" s="7">
        <v>2.7600422474630131</v>
      </c>
      <c r="E16">
        <v>2024</v>
      </c>
      <c r="F16" s="7">
        <f t="shared" si="0"/>
        <v>7.6132959530761752</v>
      </c>
      <c r="G16" s="7">
        <f t="shared" si="1"/>
        <v>3.1505413201908463</v>
      </c>
      <c r="I16">
        <v>2024</v>
      </c>
      <c r="J16" s="7">
        <v>20.031110755313595</v>
      </c>
      <c r="K16" s="7">
        <v>16.069665332284774</v>
      </c>
      <c r="M16" t="s">
        <v>11</v>
      </c>
      <c r="N16">
        <v>2015</v>
      </c>
      <c r="O16" s="7">
        <v>4.5099713283130987</v>
      </c>
    </row>
    <row r="17" spans="1:15" x14ac:dyDescent="0.25">
      <c r="A17">
        <v>2025</v>
      </c>
      <c r="B17" s="7">
        <v>4.2258666377543586</v>
      </c>
      <c r="C17" s="7">
        <v>2.8646807171080448</v>
      </c>
      <c r="E17">
        <v>2025</v>
      </c>
      <c r="F17" s="7">
        <f t="shared" si="0"/>
        <v>7.8789073459351462</v>
      </c>
      <c r="G17" s="7">
        <f t="shared" si="1"/>
        <v>3.6289663188800918</v>
      </c>
      <c r="I17">
        <v>2025</v>
      </c>
      <c r="J17" s="7">
        <v>20.517594751424316</v>
      </c>
      <c r="K17" s="7">
        <v>15.753882370088737</v>
      </c>
      <c r="M17" t="s">
        <v>12</v>
      </c>
      <c r="N17">
        <v>2015</v>
      </c>
      <c r="O17" s="7">
        <v>4.4864069617335183</v>
      </c>
    </row>
    <row r="18" spans="1:15" x14ac:dyDescent="0.25">
      <c r="A18">
        <v>2026</v>
      </c>
      <c r="B18" s="7">
        <v>4.3248883036982155</v>
      </c>
      <c r="C18" s="7">
        <v>2.9748204633056425</v>
      </c>
      <c r="E18">
        <v>2026</v>
      </c>
      <c r="F18" s="7">
        <f t="shared" si="0"/>
        <v>8.1887446152007239</v>
      </c>
      <c r="G18" s="7">
        <f t="shared" si="1"/>
        <v>4.1630546461839595</v>
      </c>
      <c r="I18">
        <v>2026</v>
      </c>
      <c r="J18" s="7">
        <v>21.104663910990826</v>
      </c>
      <c r="K18" s="7">
        <v>15.857207119529876</v>
      </c>
      <c r="M18" t="s">
        <v>13</v>
      </c>
      <c r="N18">
        <v>2015</v>
      </c>
      <c r="O18" s="7">
        <v>4.4177629373495213</v>
      </c>
    </row>
    <row r="19" spans="1:15" x14ac:dyDescent="0.25">
      <c r="A19">
        <v>2027</v>
      </c>
      <c r="B19" s="7">
        <v>4.4244196021997633</v>
      </c>
      <c r="C19" s="7">
        <v>3.0912483869389789</v>
      </c>
      <c r="E19">
        <v>2027</v>
      </c>
      <c r="F19" s="7">
        <f t="shared" si="0"/>
        <v>8.4785180216177434</v>
      </c>
      <c r="G19" s="7">
        <f t="shared" si="1"/>
        <v>4.5674657683636557</v>
      </c>
      <c r="I19">
        <v>2027</v>
      </c>
      <c r="J19" s="7">
        <v>21.703052208564117</v>
      </c>
      <c r="K19" s="7">
        <v>16.21621215614493</v>
      </c>
      <c r="M19" t="s">
        <v>14</v>
      </c>
      <c r="N19">
        <v>2015</v>
      </c>
      <c r="O19" s="7">
        <v>4.3450207622560324</v>
      </c>
    </row>
    <row r="20" spans="1:15" x14ac:dyDescent="0.25">
      <c r="A20">
        <v>2028</v>
      </c>
      <c r="B20" s="7">
        <v>4.5194846377093016</v>
      </c>
      <c r="C20" s="7">
        <v>3.1251691913783679</v>
      </c>
      <c r="E20">
        <v>2028</v>
      </c>
      <c r="F20" s="7">
        <f t="shared" si="0"/>
        <v>8.7460077335519024</v>
      </c>
      <c r="G20" s="7">
        <f t="shared" si="1"/>
        <v>4.8940181373320053</v>
      </c>
      <c r="I20">
        <v>2028</v>
      </c>
      <c r="J20" s="7">
        <v>22.31448007384159</v>
      </c>
      <c r="K20" s="7">
        <v>16.645247553436409</v>
      </c>
      <c r="M20" t="s">
        <v>15</v>
      </c>
      <c r="N20">
        <v>2015</v>
      </c>
      <c r="O20" s="7">
        <v>4.3521925259976433</v>
      </c>
    </row>
    <row r="21" spans="1:15" x14ac:dyDescent="0.25">
      <c r="A21">
        <v>2029</v>
      </c>
      <c r="B21" s="7">
        <v>4.6310172081974894</v>
      </c>
      <c r="C21" s="7">
        <v>3.1659392282463727</v>
      </c>
      <c r="E21">
        <v>2029</v>
      </c>
      <c r="F21" s="7">
        <f t="shared" si="0"/>
        <v>9.0333051739152719</v>
      </c>
      <c r="G21" s="7">
        <f t="shared" si="1"/>
        <v>5.3907936839161819</v>
      </c>
      <c r="I21">
        <v>2029</v>
      </c>
      <c r="J21" s="7">
        <v>22.937750832553693</v>
      </c>
      <c r="K21" s="7">
        <v>17.359618770779797</v>
      </c>
      <c r="M21" t="s">
        <v>16</v>
      </c>
      <c r="N21">
        <v>2015</v>
      </c>
      <c r="O21" s="7">
        <v>4.3737078172224786</v>
      </c>
    </row>
    <row r="22" spans="1:15" x14ac:dyDescent="0.25">
      <c r="A22">
        <v>2030</v>
      </c>
      <c r="B22" s="7">
        <v>4.7504062747660631</v>
      </c>
      <c r="C22" s="7">
        <v>3.2519322104689814</v>
      </c>
      <c r="E22">
        <v>2030</v>
      </c>
      <c r="F22" s="7">
        <f t="shared" si="0"/>
        <v>9.3408372334067593</v>
      </c>
      <c r="G22" s="7">
        <f t="shared" si="1"/>
        <v>5.973642038483721</v>
      </c>
      <c r="I22">
        <v>2030</v>
      </c>
      <c r="J22" s="7">
        <v>23.569591621247152</v>
      </c>
      <c r="K22" s="7">
        <v>17.887052942318771</v>
      </c>
      <c r="M22" t="s">
        <v>17</v>
      </c>
      <c r="N22">
        <v>2015</v>
      </c>
      <c r="O22" s="7">
        <v>4.3993212591568058</v>
      </c>
    </row>
    <row r="23" spans="1:15" x14ac:dyDescent="0.25">
      <c r="A23">
        <v>2031</v>
      </c>
      <c r="B23" s="7">
        <v>4.8604050679988502</v>
      </c>
      <c r="C23" s="7">
        <v>3.6636806094662226</v>
      </c>
      <c r="E23">
        <v>2031</v>
      </c>
      <c r="F23" s="7">
        <f t="shared" si="0"/>
        <v>9.6610052575858472</v>
      </c>
      <c r="G23" s="7">
        <f t="shared" si="1"/>
        <v>6.2174421748020761</v>
      </c>
      <c r="I23">
        <v>2031</v>
      </c>
      <c r="J23" s="7">
        <v>24.380030101426531</v>
      </c>
      <c r="K23" s="7">
        <v>18.222761879708461</v>
      </c>
      <c r="M23" t="s">
        <v>18</v>
      </c>
      <c r="N23">
        <v>2015</v>
      </c>
      <c r="O23" s="7">
        <v>4.4116157112852825</v>
      </c>
    </row>
    <row r="24" spans="1:15" x14ac:dyDescent="0.25">
      <c r="A24">
        <v>2032</v>
      </c>
      <c r="B24" s="7">
        <v>4.9869492856079143</v>
      </c>
      <c r="C24" s="7">
        <v>3.7617179286712892</v>
      </c>
      <c r="E24">
        <v>2032</v>
      </c>
      <c r="F24" s="7">
        <f t="shared" si="0"/>
        <v>10.026167561429572</v>
      </c>
      <c r="G24" s="7">
        <f t="shared" si="1"/>
        <v>6.5328968314720628</v>
      </c>
      <c r="I24">
        <v>2032</v>
      </c>
      <c r="J24" s="7">
        <v>24.980399546726911</v>
      </c>
      <c r="K24" s="7">
        <v>18.556684766829111</v>
      </c>
      <c r="M24" t="s">
        <v>19</v>
      </c>
      <c r="N24">
        <v>2015</v>
      </c>
      <c r="O24" s="7">
        <v>4.4105911736079095</v>
      </c>
    </row>
    <row r="25" spans="1:15" x14ac:dyDescent="0.25">
      <c r="A25">
        <v>2033</v>
      </c>
      <c r="B25" s="7">
        <v>5.1259752904753846</v>
      </c>
      <c r="C25" s="7">
        <v>3.862750805318524</v>
      </c>
      <c r="E25">
        <v>2033</v>
      </c>
      <c r="F25" s="7">
        <f t="shared" si="0"/>
        <v>10.40251440158462</v>
      </c>
      <c r="G25" s="7">
        <f t="shared" si="1"/>
        <v>6.8649543648088924</v>
      </c>
      <c r="I25">
        <v>2033</v>
      </c>
      <c r="J25" s="7">
        <v>25.709391340759169</v>
      </c>
      <c r="K25" s="7">
        <v>18.907685954907709</v>
      </c>
      <c r="M25" t="s">
        <v>20</v>
      </c>
      <c r="N25">
        <v>2015</v>
      </c>
      <c r="O25" s="7">
        <v>4.4331310025101169</v>
      </c>
    </row>
    <row r="26" spans="1:15" x14ac:dyDescent="0.25">
      <c r="A26">
        <v>2034</v>
      </c>
      <c r="B26" s="7">
        <v>5.2443292181918135</v>
      </c>
      <c r="C26" s="7">
        <v>3.9547313114885352</v>
      </c>
      <c r="E26">
        <v>2034</v>
      </c>
      <c r="F26" s="7"/>
      <c r="G26" s="7"/>
      <c r="I26">
        <v>2034</v>
      </c>
      <c r="J26" s="7">
        <v>26.457328416499507</v>
      </c>
      <c r="K26" s="7">
        <v>19.275051280405727</v>
      </c>
      <c r="M26" t="s">
        <v>21</v>
      </c>
      <c r="N26">
        <v>2015</v>
      </c>
      <c r="O26" s="7">
        <v>4.362437902771374</v>
      </c>
    </row>
    <row r="27" spans="1:15" x14ac:dyDescent="0.25">
      <c r="A27">
        <v>2035</v>
      </c>
      <c r="B27" s="7">
        <v>5.3579488122829728</v>
      </c>
      <c r="C27" s="7">
        <v>3.9811287616737059</v>
      </c>
      <c r="E27">
        <v>2035</v>
      </c>
      <c r="F27" s="7"/>
      <c r="G27" s="7"/>
      <c r="I27">
        <v>2035</v>
      </c>
      <c r="J27" s="7">
        <v>27.251765797940703</v>
      </c>
      <c r="K27" s="7">
        <v>19.638200518096983</v>
      </c>
      <c r="M27" t="s">
        <v>22</v>
      </c>
      <c r="N27">
        <v>2015</v>
      </c>
      <c r="O27" s="7">
        <v>4.5243148557963222</v>
      </c>
    </row>
    <row r="28" spans="1:15" x14ac:dyDescent="0.25">
      <c r="A28">
        <v>2036</v>
      </c>
      <c r="B28" s="7">
        <v>5.4668634416809558</v>
      </c>
      <c r="C28" s="7">
        <v>4.055582638330776</v>
      </c>
      <c r="E28">
        <v>2036</v>
      </c>
      <c r="F28" s="7"/>
      <c r="G28" s="7"/>
      <c r="I28">
        <v>2036</v>
      </c>
      <c r="J28" s="7">
        <v>27.809301113899497</v>
      </c>
      <c r="K28" s="7"/>
      <c r="M28" t="s">
        <v>11</v>
      </c>
      <c r="N28">
        <v>2016</v>
      </c>
      <c r="O28" s="7">
        <v>4.6134496337277806</v>
      </c>
    </row>
    <row r="29" spans="1:15" x14ac:dyDescent="0.25">
      <c r="A29">
        <v>2037</v>
      </c>
      <c r="B29" s="7">
        <v>5.577921391359344</v>
      </c>
      <c r="C29" s="7">
        <v>4.1399407052238466</v>
      </c>
      <c r="E29">
        <v>2037</v>
      </c>
      <c r="F29" s="7"/>
      <c r="G29" s="7"/>
      <c r="I29">
        <v>2037</v>
      </c>
      <c r="J29" s="7">
        <v>28.377267136177505</v>
      </c>
      <c r="K29" s="7"/>
      <c r="M29" t="s">
        <v>12</v>
      </c>
      <c r="N29">
        <v>2016</v>
      </c>
      <c r="O29" s="7">
        <v>4.602179719276676</v>
      </c>
    </row>
    <row r="30" spans="1:15" x14ac:dyDescent="0.25">
      <c r="M30" t="s">
        <v>13</v>
      </c>
      <c r="N30">
        <v>2016</v>
      </c>
      <c r="O30" s="7">
        <v>4.532511157215307</v>
      </c>
    </row>
    <row r="31" spans="1:15" x14ac:dyDescent="0.25">
      <c r="M31" t="s">
        <v>14</v>
      </c>
      <c r="N31">
        <v>2016</v>
      </c>
      <c r="O31" s="7">
        <v>4.4505481430254594</v>
      </c>
    </row>
    <row r="32" spans="1:15" x14ac:dyDescent="0.25">
      <c r="M32" t="s">
        <v>15</v>
      </c>
      <c r="N32">
        <v>2016</v>
      </c>
      <c r="O32" s="7">
        <v>4.4525972183802054</v>
      </c>
    </row>
    <row r="33" spans="13:15" x14ac:dyDescent="0.25">
      <c r="M33" t="s">
        <v>16</v>
      </c>
      <c r="N33">
        <v>2016</v>
      </c>
      <c r="O33" s="7">
        <v>4.4669407458634289</v>
      </c>
    </row>
    <row r="34" spans="13:15" x14ac:dyDescent="0.25">
      <c r="M34" t="s">
        <v>17</v>
      </c>
      <c r="N34">
        <v>2016</v>
      </c>
      <c r="O34" s="7">
        <v>4.5273884688284411</v>
      </c>
    </row>
    <row r="35" spans="13:15" x14ac:dyDescent="0.25">
      <c r="M35" t="s">
        <v>18</v>
      </c>
      <c r="N35">
        <v>2016</v>
      </c>
      <c r="O35" s="7">
        <v>4.5796398903744686</v>
      </c>
    </row>
    <row r="36" spans="13:15" x14ac:dyDescent="0.25">
      <c r="M36" t="s">
        <v>19</v>
      </c>
      <c r="N36">
        <v>2016</v>
      </c>
      <c r="O36" s="7">
        <v>4.5560755237948873</v>
      </c>
    </row>
    <row r="37" spans="13:15" x14ac:dyDescent="0.25">
      <c r="M37" t="s">
        <v>20</v>
      </c>
      <c r="N37">
        <v>2016</v>
      </c>
      <c r="O37" s="7">
        <v>4.5355847702474259</v>
      </c>
    </row>
    <row r="38" spans="13:15" x14ac:dyDescent="0.25">
      <c r="M38" t="s">
        <v>21</v>
      </c>
      <c r="N38">
        <v>2016</v>
      </c>
      <c r="O38" s="7">
        <v>4.5109958659904716</v>
      </c>
    </row>
    <row r="39" spans="13:15" x14ac:dyDescent="0.25">
      <c r="M39" t="s">
        <v>22</v>
      </c>
      <c r="N39">
        <v>2016</v>
      </c>
      <c r="O39" s="7">
        <v>4.6872163464986425</v>
      </c>
    </row>
    <row r="40" spans="13:15" x14ac:dyDescent="0.25">
      <c r="M40" t="s">
        <v>11</v>
      </c>
      <c r="N40">
        <v>2017</v>
      </c>
      <c r="O40" s="7">
        <v>5.1421110752522923</v>
      </c>
    </row>
    <row r="41" spans="13:15" x14ac:dyDescent="0.25">
      <c r="M41" t="s">
        <v>12</v>
      </c>
      <c r="N41">
        <v>2017</v>
      </c>
      <c r="O41" s="7">
        <v>5.2005097228625585</v>
      </c>
    </row>
    <row r="42" spans="13:15" x14ac:dyDescent="0.25">
      <c r="M42" t="s">
        <v>13</v>
      </c>
      <c r="N42">
        <v>2017</v>
      </c>
      <c r="O42" s="7">
        <v>5.1298166231238156</v>
      </c>
    </row>
    <row r="43" spans="13:15" x14ac:dyDescent="0.25">
      <c r="M43" t="s">
        <v>14</v>
      </c>
      <c r="N43">
        <v>2017</v>
      </c>
      <c r="O43" s="7">
        <v>5.1328902361559354</v>
      </c>
    </row>
    <row r="44" spans="13:15" x14ac:dyDescent="0.25">
      <c r="M44" t="s">
        <v>15</v>
      </c>
      <c r="N44">
        <v>2017</v>
      </c>
      <c r="O44" s="7">
        <v>5.1011295681573685</v>
      </c>
    </row>
    <row r="45" spans="13:15" x14ac:dyDescent="0.25">
      <c r="M45" t="s">
        <v>16</v>
      </c>
      <c r="N45">
        <v>2017</v>
      </c>
      <c r="O45" s="7">
        <v>5.0960068797705036</v>
      </c>
    </row>
    <row r="46" spans="13:15" x14ac:dyDescent="0.25">
      <c r="M46" t="s">
        <v>17</v>
      </c>
      <c r="N46">
        <v>2017</v>
      </c>
      <c r="O46" s="7">
        <v>5.2332949285384975</v>
      </c>
    </row>
    <row r="47" spans="13:15" x14ac:dyDescent="0.25">
      <c r="M47" t="s">
        <v>18</v>
      </c>
      <c r="N47">
        <v>2017</v>
      </c>
      <c r="O47" s="7">
        <v>5.3644357512422527</v>
      </c>
    </row>
    <row r="48" spans="13:15" x14ac:dyDescent="0.25">
      <c r="M48" t="s">
        <v>19</v>
      </c>
      <c r="N48">
        <v>2017</v>
      </c>
      <c r="O48" s="7">
        <v>5.3050125659546126</v>
      </c>
    </row>
    <row r="49" spans="13:16" x14ac:dyDescent="0.25">
      <c r="M49" t="s">
        <v>20</v>
      </c>
      <c r="N49">
        <v>2017</v>
      </c>
      <c r="O49" s="7">
        <v>5.2291967778290047</v>
      </c>
    </row>
    <row r="50" spans="13:16" x14ac:dyDescent="0.25">
      <c r="M50" t="s">
        <v>21</v>
      </c>
      <c r="N50">
        <v>2017</v>
      </c>
      <c r="O50" s="7">
        <v>5.2957917268582557</v>
      </c>
    </row>
    <row r="51" spans="13:16" x14ac:dyDescent="0.25">
      <c r="M51" t="s">
        <v>22</v>
      </c>
      <c r="N51">
        <v>2017</v>
      </c>
      <c r="O51" s="7">
        <v>5.5078710260744836</v>
      </c>
    </row>
    <row r="52" spans="13:16" x14ac:dyDescent="0.25">
      <c r="M52" t="s">
        <v>11</v>
      </c>
      <c r="N52">
        <v>2018</v>
      </c>
      <c r="O52" s="7">
        <v>5.8244531683827674</v>
      </c>
    </row>
    <row r="53" spans="13:16" x14ac:dyDescent="0.25">
      <c r="M53" t="s">
        <v>12</v>
      </c>
      <c r="N53">
        <v>2018</v>
      </c>
      <c r="O53" s="7">
        <v>5.8920726550893914</v>
      </c>
    </row>
    <row r="54" spans="13:16" x14ac:dyDescent="0.25">
      <c r="M54" t="s">
        <v>13</v>
      </c>
      <c r="N54">
        <v>2018</v>
      </c>
      <c r="O54" s="7">
        <v>5.7568336816761443</v>
      </c>
    </row>
    <row r="55" spans="13:16" x14ac:dyDescent="0.25">
      <c r="M55" t="s">
        <v>14</v>
      </c>
      <c r="N55">
        <v>2018</v>
      </c>
      <c r="O55" s="7">
        <v>5.7711772091593669</v>
      </c>
    </row>
    <row r="56" spans="13:16" x14ac:dyDescent="0.25">
      <c r="M56" t="s">
        <v>15</v>
      </c>
      <c r="N56">
        <v>2018</v>
      </c>
      <c r="O56" s="7">
        <v>5.6482326878745965</v>
      </c>
    </row>
    <row r="57" spans="13:16" x14ac:dyDescent="0.25">
      <c r="M57" t="s">
        <v>16</v>
      </c>
      <c r="N57">
        <v>2018</v>
      </c>
      <c r="O57" s="7">
        <v>5.5806132011679725</v>
      </c>
    </row>
    <row r="58" spans="13:16" x14ac:dyDescent="0.25">
      <c r="M58" t="s">
        <v>17</v>
      </c>
      <c r="N58">
        <v>2018</v>
      </c>
      <c r="O58" s="7">
        <v>5.7168767122585935</v>
      </c>
    </row>
    <row r="59" spans="13:16" x14ac:dyDescent="0.25">
      <c r="M59" t="s">
        <v>18</v>
      </c>
      <c r="N59">
        <v>2018</v>
      </c>
      <c r="O59" s="7">
        <v>5.83879669586599</v>
      </c>
    </row>
    <row r="60" spans="13:16" x14ac:dyDescent="0.25">
      <c r="M60" t="s">
        <v>19</v>
      </c>
      <c r="N60">
        <v>2018</v>
      </c>
      <c r="O60" s="7">
        <v>5.7168767122585935</v>
      </c>
    </row>
    <row r="61" spans="13:16" x14ac:dyDescent="0.25">
      <c r="M61" t="s">
        <v>20</v>
      </c>
      <c r="N61">
        <v>2018</v>
      </c>
      <c r="O61" s="7">
        <v>5.5806132011679725</v>
      </c>
    </row>
    <row r="62" spans="13:16" x14ac:dyDescent="0.25">
      <c r="M62" t="s">
        <v>21</v>
      </c>
      <c r="N62">
        <v>2018</v>
      </c>
      <c r="O62" s="7">
        <v>5.6277419343271351</v>
      </c>
    </row>
    <row r="63" spans="13:16" x14ac:dyDescent="0.25">
      <c r="M63" t="s">
        <v>22</v>
      </c>
      <c r="N63">
        <v>2018</v>
      </c>
      <c r="O63" s="7">
        <v>5.8183059423185286</v>
      </c>
    </row>
    <row r="64" spans="13:16" x14ac:dyDescent="0.25">
      <c r="M64" t="s">
        <v>11</v>
      </c>
      <c r="N64">
        <v>2019</v>
      </c>
      <c r="O64" s="7">
        <v>6.1072255673377391</v>
      </c>
      <c r="P64" s="10">
        <v>3.5078527027735542</v>
      </c>
    </row>
    <row r="65" spans="13:16" x14ac:dyDescent="0.25">
      <c r="M65" t="s">
        <v>12</v>
      </c>
      <c r="N65">
        <v>2019</v>
      </c>
      <c r="O65" s="7">
        <v>6.1779186670764821</v>
      </c>
      <c r="P65" s="10">
        <v>3.4260616892990092</v>
      </c>
    </row>
    <row r="66" spans="13:16" x14ac:dyDescent="0.25">
      <c r="M66" t="s">
        <v>13</v>
      </c>
      <c r="N66">
        <v>2019</v>
      </c>
      <c r="O66" s="7">
        <v>6.0355079299216223</v>
      </c>
      <c r="P66" s="10">
        <v>3.2582852514025062</v>
      </c>
    </row>
    <row r="67" spans="13:16" x14ac:dyDescent="0.25">
      <c r="M67" t="s">
        <v>14</v>
      </c>
      <c r="N67">
        <v>2019</v>
      </c>
      <c r="O67" s="7">
        <v>6.0508759950822197</v>
      </c>
      <c r="P67" s="10">
        <v>2.9206351701357942</v>
      </c>
    </row>
    <row r="68" spans="13:16" x14ac:dyDescent="0.25">
      <c r="M68" t="s">
        <v>15</v>
      </c>
      <c r="N68">
        <v>2019</v>
      </c>
      <c r="O68" s="7">
        <v>5.9217842477332105</v>
      </c>
      <c r="P68" s="10">
        <v>2.8723994442405498</v>
      </c>
    </row>
    <row r="69" spans="13:16" x14ac:dyDescent="0.25">
      <c r="M69" t="s">
        <v>16</v>
      </c>
      <c r="N69">
        <v>2019</v>
      </c>
      <c r="O69" s="7">
        <v>5.8510911479944676</v>
      </c>
      <c r="P69" s="10">
        <v>2.9206351701357942</v>
      </c>
    </row>
    <row r="70" spans="13:16" x14ac:dyDescent="0.25">
      <c r="M70" t="s">
        <v>17</v>
      </c>
      <c r="N70">
        <v>2019</v>
      </c>
      <c r="O70" s="7">
        <v>5.9935018851493265</v>
      </c>
      <c r="P70" s="10">
        <v>2.9657250878204793</v>
      </c>
    </row>
    <row r="71" spans="13:16" x14ac:dyDescent="0.25">
      <c r="M71" t="s">
        <v>18</v>
      </c>
      <c r="N71">
        <v>2019</v>
      </c>
      <c r="O71" s="7">
        <v>6.1215690948209627</v>
      </c>
      <c r="P71" s="10">
        <v>2.9887943480312482</v>
      </c>
    </row>
    <row r="72" spans="13:16" x14ac:dyDescent="0.25">
      <c r="M72" t="s">
        <v>19</v>
      </c>
      <c r="N72">
        <v>2019</v>
      </c>
      <c r="O72" s="7">
        <v>5.9935018851493265</v>
      </c>
      <c r="P72" s="10">
        <v>2.9374128139254445</v>
      </c>
    </row>
    <row r="73" spans="13:16" x14ac:dyDescent="0.25">
      <c r="M73" t="s">
        <v>20</v>
      </c>
      <c r="N73">
        <v>2019</v>
      </c>
      <c r="O73" s="7">
        <v>5.8510911479944676</v>
      </c>
      <c r="P73" s="10">
        <v>2.9363642111885913</v>
      </c>
    </row>
    <row r="74" spans="13:16" x14ac:dyDescent="0.25">
      <c r="M74" t="s">
        <v>21</v>
      </c>
      <c r="N74">
        <v>2019</v>
      </c>
      <c r="O74" s="7">
        <v>5.9043671072178672</v>
      </c>
      <c r="P74" s="10">
        <v>2.9720167042415979</v>
      </c>
    </row>
    <row r="75" spans="13:16" x14ac:dyDescent="0.25">
      <c r="M75" t="s">
        <v>22</v>
      </c>
      <c r="N75">
        <v>2019</v>
      </c>
      <c r="O75" s="7">
        <v>6.1041519543056193</v>
      </c>
      <c r="P75" s="10">
        <v>3.1450361558223667</v>
      </c>
    </row>
    <row r="76" spans="13:16" x14ac:dyDescent="0.25">
      <c r="M76" t="s">
        <v>11</v>
      </c>
      <c r="N76">
        <v>2020</v>
      </c>
      <c r="O76" s="7">
        <v>6.7065801086009937</v>
      </c>
      <c r="P76" s="10">
        <v>3.2415076076128559</v>
      </c>
    </row>
    <row r="77" spans="13:16" x14ac:dyDescent="0.25">
      <c r="M77" t="s">
        <v>12</v>
      </c>
      <c r="N77">
        <v>2020</v>
      </c>
      <c r="O77" s="7">
        <v>6.7854695097587214</v>
      </c>
      <c r="P77" s="10">
        <v>3.1471333612960732</v>
      </c>
    </row>
    <row r="78" spans="13:16" x14ac:dyDescent="0.25">
      <c r="M78" t="s">
        <v>13</v>
      </c>
      <c r="N78">
        <v>2020</v>
      </c>
      <c r="O78" s="7">
        <v>6.627690707443266</v>
      </c>
      <c r="P78" s="10">
        <v>2.9877457452943954</v>
      </c>
    </row>
    <row r="79" spans="13:16" x14ac:dyDescent="0.25">
      <c r="M79" t="s">
        <v>14</v>
      </c>
      <c r="N79">
        <v>2020</v>
      </c>
      <c r="O79" s="7">
        <v>6.6307643204753859</v>
      </c>
      <c r="P79" s="10">
        <v>2.7297894720285223</v>
      </c>
    </row>
    <row r="80" spans="13:16" x14ac:dyDescent="0.25">
      <c r="M80" t="s">
        <v>15</v>
      </c>
      <c r="N80">
        <v>2020</v>
      </c>
      <c r="O80" s="7">
        <v>6.4893781209979</v>
      </c>
      <c r="P80" s="10">
        <v>2.6930883762386619</v>
      </c>
    </row>
    <row r="81" spans="13:16" x14ac:dyDescent="0.25">
      <c r="M81" t="s">
        <v>16</v>
      </c>
      <c r="N81">
        <v>2020</v>
      </c>
      <c r="O81" s="7">
        <v>6.4104887198401723</v>
      </c>
      <c r="P81" s="10">
        <v>2.7434213076076128</v>
      </c>
    </row>
    <row r="82" spans="13:16" x14ac:dyDescent="0.25">
      <c r="M82" t="s">
        <v>17</v>
      </c>
      <c r="N82">
        <v>2020</v>
      </c>
      <c r="O82" s="7">
        <v>6.5672429844782538</v>
      </c>
      <c r="P82" s="10">
        <v>2.7958514444502698</v>
      </c>
    </row>
    <row r="83" spans="13:16" x14ac:dyDescent="0.25">
      <c r="M83" t="s">
        <v>18</v>
      </c>
      <c r="N83">
        <v>2020</v>
      </c>
      <c r="O83" s="7">
        <v>6.7086291839557397</v>
      </c>
      <c r="P83" s="10">
        <v>2.810531882766214</v>
      </c>
    </row>
    <row r="84" spans="13:16" x14ac:dyDescent="0.25">
      <c r="M84" t="s">
        <v>19</v>
      </c>
      <c r="N84">
        <v>2020</v>
      </c>
      <c r="O84" s="7">
        <v>6.5672429844782538</v>
      </c>
      <c r="P84" s="10">
        <v>2.7633447596078229</v>
      </c>
    </row>
    <row r="85" spans="13:16" x14ac:dyDescent="0.25">
      <c r="M85" t="s">
        <v>20</v>
      </c>
      <c r="N85">
        <v>2020</v>
      </c>
      <c r="O85" s="7">
        <v>6.4104887198401723</v>
      </c>
      <c r="P85" s="10">
        <v>2.7612475541341164</v>
      </c>
    </row>
    <row r="86" spans="13:16" x14ac:dyDescent="0.25">
      <c r="M86" t="s">
        <v>21</v>
      </c>
      <c r="N86">
        <v>2020</v>
      </c>
      <c r="O86" s="7">
        <v>6.4934762717073919</v>
      </c>
      <c r="P86" s="10">
        <v>2.7979486499239763</v>
      </c>
    </row>
    <row r="87" spans="13:16" x14ac:dyDescent="0.25">
      <c r="M87" t="s">
        <v>22</v>
      </c>
      <c r="N87">
        <v>2020</v>
      </c>
      <c r="O87" s="7">
        <v>6.7137518723426055</v>
      </c>
      <c r="P87" s="10">
        <v>2.9499960467676822</v>
      </c>
    </row>
    <row r="88" spans="13:16" x14ac:dyDescent="0.25">
      <c r="M88" t="s">
        <v>11</v>
      </c>
      <c r="N88">
        <v>2021</v>
      </c>
      <c r="O88" s="7">
        <v>7.0272604016187694</v>
      </c>
      <c r="P88" s="10">
        <v>3.0831685943480309</v>
      </c>
    </row>
    <row r="89" spans="13:16" x14ac:dyDescent="0.25">
      <c r="M89" t="s">
        <v>12</v>
      </c>
      <c r="N89">
        <v>2021</v>
      </c>
      <c r="O89" s="7">
        <v>7.1092234158086161</v>
      </c>
      <c r="P89" s="10">
        <v>3.0108150055051643</v>
      </c>
    </row>
    <row r="90" spans="13:16" x14ac:dyDescent="0.25">
      <c r="M90" t="s">
        <v>13</v>
      </c>
      <c r="N90">
        <v>2021</v>
      </c>
      <c r="O90" s="7">
        <v>6.9442728497515498</v>
      </c>
      <c r="P90" s="10">
        <v>2.8776424579248152</v>
      </c>
    </row>
    <row r="91" spans="13:16" x14ac:dyDescent="0.25">
      <c r="M91" t="s">
        <v>14</v>
      </c>
      <c r="N91">
        <v>2021</v>
      </c>
      <c r="O91" s="7">
        <v>6.9391501613646849</v>
      </c>
      <c r="P91" s="10">
        <v>2.6584844859225081</v>
      </c>
    </row>
    <row r="92" spans="13:16" x14ac:dyDescent="0.25">
      <c r="M92" t="s">
        <v>15</v>
      </c>
      <c r="N92">
        <v>2021</v>
      </c>
      <c r="O92" s="7">
        <v>6.7905921981455863</v>
      </c>
      <c r="P92" s="10">
        <v>2.6280750065537672</v>
      </c>
    </row>
    <row r="93" spans="13:16" x14ac:dyDescent="0.25">
      <c r="M93" t="s">
        <v>16</v>
      </c>
      <c r="N93">
        <v>2021</v>
      </c>
      <c r="O93" s="7">
        <v>6.7086291839557397</v>
      </c>
      <c r="P93" s="10">
        <v>2.6805051433964242</v>
      </c>
    </row>
    <row r="94" spans="13:16" x14ac:dyDescent="0.25">
      <c r="M94" t="s">
        <v>17</v>
      </c>
      <c r="N94">
        <v>2021</v>
      </c>
      <c r="O94" s="7">
        <v>6.8725552123354339</v>
      </c>
      <c r="P94" s="10">
        <v>2.7360810884496409</v>
      </c>
    </row>
    <row r="95" spans="13:16" x14ac:dyDescent="0.25">
      <c r="M95" t="s">
        <v>18</v>
      </c>
      <c r="N95">
        <v>2021</v>
      </c>
      <c r="O95" s="7">
        <v>7.0211131755545315</v>
      </c>
      <c r="P95" s="10">
        <v>2.7591503486604103</v>
      </c>
    </row>
    <row r="96" spans="13:16" x14ac:dyDescent="0.25">
      <c r="M96" t="s">
        <v>19</v>
      </c>
      <c r="N96">
        <v>2021</v>
      </c>
      <c r="O96" s="7">
        <v>6.8725552123354339</v>
      </c>
      <c r="P96" s="10">
        <v>2.7297894720285223</v>
      </c>
    </row>
    <row r="97" spans="13:16" x14ac:dyDescent="0.25">
      <c r="M97" t="s">
        <v>20</v>
      </c>
      <c r="N97">
        <v>2021</v>
      </c>
      <c r="O97" s="7">
        <v>6.7086291839557397</v>
      </c>
      <c r="P97" s="10">
        <v>2.7193034446599902</v>
      </c>
    </row>
    <row r="98" spans="13:16" x14ac:dyDescent="0.25">
      <c r="M98" t="s">
        <v>21</v>
      </c>
      <c r="N98">
        <v>2021</v>
      </c>
      <c r="O98" s="7">
        <v>6.7967394242098251</v>
      </c>
      <c r="P98" s="10">
        <v>2.7612475541341164</v>
      </c>
    </row>
    <row r="99" spans="13:16" x14ac:dyDescent="0.25">
      <c r="M99" t="s">
        <v>22</v>
      </c>
      <c r="N99">
        <v>2021</v>
      </c>
      <c r="O99" s="7">
        <v>7.0272604016187694</v>
      </c>
      <c r="P99" s="10">
        <v>2.9132949509778219</v>
      </c>
    </row>
    <row r="100" spans="13:16" x14ac:dyDescent="0.25">
      <c r="M100" t="s">
        <v>11</v>
      </c>
      <c r="N100">
        <v>2022</v>
      </c>
      <c r="O100" s="7">
        <v>7.2629040674145795</v>
      </c>
      <c r="P100" s="10">
        <v>3.0464674985581714</v>
      </c>
    </row>
    <row r="101" spans="13:16" x14ac:dyDescent="0.25">
      <c r="M101" t="s">
        <v>12</v>
      </c>
      <c r="N101">
        <v>2022</v>
      </c>
      <c r="O101" s="7">
        <v>7.347940694636546</v>
      </c>
      <c r="P101" s="10">
        <v>2.9856485398206889</v>
      </c>
    </row>
    <row r="102" spans="13:16" x14ac:dyDescent="0.25">
      <c r="M102" t="s">
        <v>13</v>
      </c>
      <c r="N102">
        <v>2022</v>
      </c>
      <c r="O102" s="7">
        <v>7.177867440192613</v>
      </c>
      <c r="P102" s="10">
        <v>2.8849826770827875</v>
      </c>
    </row>
    <row r="103" spans="13:16" x14ac:dyDescent="0.25">
      <c r="M103" t="s">
        <v>14</v>
      </c>
      <c r="N103">
        <v>2022</v>
      </c>
      <c r="O103" s="7">
        <v>7.1665975257415093</v>
      </c>
      <c r="P103" s="10">
        <v>2.6542900749750955</v>
      </c>
    </row>
    <row r="104" spans="13:16" x14ac:dyDescent="0.25">
      <c r="M104" t="s">
        <v>15</v>
      </c>
      <c r="N104">
        <v>2022</v>
      </c>
      <c r="O104" s="7">
        <v>7.0129168741355468</v>
      </c>
      <c r="P104" s="10">
        <v>2.6396096366591517</v>
      </c>
    </row>
    <row r="105" spans="13:16" x14ac:dyDescent="0.25">
      <c r="M105" t="s">
        <v>16</v>
      </c>
      <c r="N105">
        <v>2022</v>
      </c>
      <c r="O105" s="7">
        <v>6.9278802469135803</v>
      </c>
      <c r="P105" s="10">
        <v>2.6784079379227181</v>
      </c>
    </row>
    <row r="106" spans="13:16" x14ac:dyDescent="0.25">
      <c r="M106" t="s">
        <v>17</v>
      </c>
      <c r="N106">
        <v>2022</v>
      </c>
      <c r="O106" s="7">
        <v>7.0989780390348853</v>
      </c>
      <c r="P106" s="10">
        <v>2.7308380747653751</v>
      </c>
    </row>
    <row r="107" spans="13:16" x14ac:dyDescent="0.25">
      <c r="M107" t="s">
        <v>18</v>
      </c>
      <c r="N107">
        <v>2022</v>
      </c>
      <c r="O107" s="7">
        <v>7.2516341529634749</v>
      </c>
      <c r="P107" s="10">
        <v>2.7570531431867038</v>
      </c>
    </row>
    <row r="108" spans="13:16" x14ac:dyDescent="0.25">
      <c r="M108" t="s">
        <v>19</v>
      </c>
      <c r="N108">
        <v>2022</v>
      </c>
      <c r="O108" s="7">
        <v>7.0989780390348853</v>
      </c>
      <c r="P108" s="10">
        <v>2.7234978556074028</v>
      </c>
    </row>
    <row r="109" spans="13:16" x14ac:dyDescent="0.25">
      <c r="M109" t="s">
        <v>20</v>
      </c>
      <c r="N109">
        <v>2022</v>
      </c>
      <c r="O109" s="7">
        <v>6.9278802469135803</v>
      </c>
      <c r="P109" s="10">
        <v>2.728740869291669</v>
      </c>
    </row>
    <row r="110" spans="13:16" x14ac:dyDescent="0.25">
      <c r="M110" t="s">
        <v>21</v>
      </c>
      <c r="N110">
        <v>2022</v>
      </c>
      <c r="O110" s="7">
        <v>7.0293094769735163</v>
      </c>
      <c r="P110" s="10">
        <v>2.781171006134326</v>
      </c>
    </row>
    <row r="111" spans="13:16" x14ac:dyDescent="0.25">
      <c r="M111" t="s">
        <v>22</v>
      </c>
      <c r="N111">
        <v>2022</v>
      </c>
      <c r="O111" s="7">
        <v>7.2680267558014444</v>
      </c>
      <c r="P111" s="10">
        <v>2.9269267865569129</v>
      </c>
    </row>
    <row r="112" spans="13:16" x14ac:dyDescent="0.25">
      <c r="M112" t="s">
        <v>11</v>
      </c>
      <c r="N112">
        <v>2023</v>
      </c>
      <c r="O112" s="7">
        <v>7.4995722708877617</v>
      </c>
      <c r="P112" s="10">
        <v>3.0684881560320871</v>
      </c>
    </row>
    <row r="113" spans="13:16" x14ac:dyDescent="0.25">
      <c r="M113" t="s">
        <v>12</v>
      </c>
      <c r="N113">
        <v>2023</v>
      </c>
      <c r="O113" s="7">
        <v>7.587682511141848</v>
      </c>
      <c r="P113" s="10">
        <v>3.0087178000314583</v>
      </c>
    </row>
    <row r="114" spans="13:16" x14ac:dyDescent="0.25">
      <c r="M114" t="s">
        <v>13</v>
      </c>
      <c r="N114">
        <v>2023</v>
      </c>
      <c r="O114" s="7">
        <v>7.4114620306336763</v>
      </c>
      <c r="P114" s="10">
        <v>2.9258781838200596</v>
      </c>
    </row>
    <row r="115" spans="13:16" x14ac:dyDescent="0.25">
      <c r="M115" t="s">
        <v>14</v>
      </c>
      <c r="N115">
        <v>2023</v>
      </c>
      <c r="O115" s="7">
        <v>7.384824051021976</v>
      </c>
      <c r="P115" s="10">
        <v>2.7004285953966338</v>
      </c>
    </row>
    <row r="116" spans="13:16" x14ac:dyDescent="0.25">
      <c r="M116" t="s">
        <v>15</v>
      </c>
      <c r="N116">
        <v>2023</v>
      </c>
      <c r="O116" s="7">
        <v>7.2270452487065215</v>
      </c>
      <c r="P116" s="10">
        <v>2.6826023488701307</v>
      </c>
    </row>
    <row r="117" spans="13:16" x14ac:dyDescent="0.25">
      <c r="M117" t="s">
        <v>16</v>
      </c>
      <c r="N117">
        <v>2023</v>
      </c>
      <c r="O117" s="7">
        <v>7.1389350084524352</v>
      </c>
      <c r="P117" s="10">
        <v>2.7329352802390816</v>
      </c>
    </row>
    <row r="118" spans="13:16" x14ac:dyDescent="0.25">
      <c r="M118" t="s">
        <v>17</v>
      </c>
      <c r="N118">
        <v>2023</v>
      </c>
      <c r="O118" s="7">
        <v>7.315155488960607</v>
      </c>
      <c r="P118" s="10">
        <v>2.7864140198185918</v>
      </c>
    </row>
    <row r="119" spans="13:16" x14ac:dyDescent="0.25">
      <c r="M119" t="s">
        <v>18</v>
      </c>
      <c r="N119">
        <v>2023</v>
      </c>
      <c r="O119" s="7">
        <v>7.4729342912760623</v>
      </c>
      <c r="P119" s="10">
        <v>2.8147262937136266</v>
      </c>
    </row>
    <row r="120" spans="13:16" x14ac:dyDescent="0.25">
      <c r="M120" t="s">
        <v>19</v>
      </c>
      <c r="N120">
        <v>2023</v>
      </c>
      <c r="O120" s="7">
        <v>7.315155488960607</v>
      </c>
      <c r="P120" s="10">
        <v>2.7843168143448858</v>
      </c>
    </row>
    <row r="121" spans="13:16" x14ac:dyDescent="0.25">
      <c r="M121" t="s">
        <v>20</v>
      </c>
      <c r="N121">
        <v>2023</v>
      </c>
      <c r="O121" s="7">
        <v>7.1389350084524352</v>
      </c>
      <c r="P121" s="10">
        <v>2.7927056362397109</v>
      </c>
    </row>
    <row r="122" spans="13:16" x14ac:dyDescent="0.25">
      <c r="M122" t="s">
        <v>21</v>
      </c>
      <c r="N122">
        <v>2023</v>
      </c>
      <c r="O122" s="7">
        <v>7.2536832283182209</v>
      </c>
      <c r="P122" s="10">
        <v>2.8682050332931373</v>
      </c>
    </row>
    <row r="123" spans="13:16" x14ac:dyDescent="0.25">
      <c r="M123" t="s">
        <v>22</v>
      </c>
      <c r="N123">
        <v>2023</v>
      </c>
      <c r="O123" s="7">
        <v>7.4995722708877617</v>
      </c>
      <c r="P123" s="10">
        <v>3.0401758821370524</v>
      </c>
    </row>
    <row r="124" spans="13:16" x14ac:dyDescent="0.25">
      <c r="M124" t="s">
        <v>11</v>
      </c>
      <c r="N124">
        <v>2024</v>
      </c>
      <c r="O124" s="7">
        <v>7.7669766046821369</v>
      </c>
      <c r="P124" s="10">
        <v>3.200612100875583</v>
      </c>
    </row>
    <row r="125" spans="13:16" x14ac:dyDescent="0.25">
      <c r="M125" t="s">
        <v>12</v>
      </c>
      <c r="N125">
        <v>2024</v>
      </c>
      <c r="O125" s="7">
        <v>7.8581604579683413</v>
      </c>
      <c r="P125" s="10">
        <v>3.1565707859277512</v>
      </c>
    </row>
    <row r="126" spans="13:16" x14ac:dyDescent="0.25">
      <c r="M126" t="s">
        <v>13</v>
      </c>
      <c r="N126">
        <v>2024</v>
      </c>
      <c r="O126" s="7">
        <v>7.6757927513959325</v>
      </c>
      <c r="P126" s="10">
        <v>3.1146266764536255</v>
      </c>
    </row>
    <row r="127" spans="13:16" x14ac:dyDescent="0.25">
      <c r="M127" t="s">
        <v>14</v>
      </c>
      <c r="N127">
        <v>2024</v>
      </c>
      <c r="O127" s="7">
        <v>7.6440320833973674</v>
      </c>
      <c r="P127" s="10">
        <v>2.9206351701357942</v>
      </c>
    </row>
    <row r="128" spans="13:16" x14ac:dyDescent="0.25">
      <c r="M128" t="s">
        <v>15</v>
      </c>
      <c r="N128">
        <v>2024</v>
      </c>
      <c r="O128" s="7">
        <v>7.4801060550176732</v>
      </c>
      <c r="P128" s="10">
        <v>2.9426558276097099</v>
      </c>
    </row>
    <row r="129" spans="13:16" x14ac:dyDescent="0.25">
      <c r="M129" t="s">
        <v>16</v>
      </c>
      <c r="N129">
        <v>2024</v>
      </c>
      <c r="O129" s="7">
        <v>7.3889222017314689</v>
      </c>
      <c r="P129" s="10">
        <v>3.0223496356105488</v>
      </c>
    </row>
    <row r="130" spans="13:16" x14ac:dyDescent="0.25">
      <c r="M130" t="s">
        <v>17</v>
      </c>
      <c r="N130">
        <v>2024</v>
      </c>
      <c r="O130" s="7">
        <v>7.5712899083038785</v>
      </c>
      <c r="P130" s="10">
        <v>3.1135780737167726</v>
      </c>
    </row>
    <row r="131" spans="13:16" x14ac:dyDescent="0.25">
      <c r="M131" t="s">
        <v>18</v>
      </c>
      <c r="N131">
        <v>2024</v>
      </c>
      <c r="O131" s="7">
        <v>7.7352159366835709</v>
      </c>
      <c r="P131" s="10">
        <v>3.1722998269805482</v>
      </c>
    </row>
    <row r="132" spans="13:16" x14ac:dyDescent="0.25">
      <c r="M132" t="s">
        <v>19</v>
      </c>
      <c r="N132">
        <v>2024</v>
      </c>
      <c r="O132" s="7">
        <v>7.5712899083038785</v>
      </c>
      <c r="P132" s="10">
        <v>3.1743970324542548</v>
      </c>
    </row>
    <row r="133" spans="13:16" x14ac:dyDescent="0.25">
      <c r="M133" t="s">
        <v>20</v>
      </c>
      <c r="N133">
        <v>2024</v>
      </c>
      <c r="O133" s="7">
        <v>7.3889222017314689</v>
      </c>
      <c r="P133" s="10">
        <v>3.1995634981387302</v>
      </c>
    </row>
    <row r="134" spans="13:16" x14ac:dyDescent="0.25">
      <c r="M134" t="s">
        <v>21</v>
      </c>
      <c r="N134">
        <v>2024</v>
      </c>
      <c r="O134" s="7">
        <v>7.5118667230162384</v>
      </c>
      <c r="P134" s="10">
        <v>3.3054723745608978</v>
      </c>
    </row>
    <row r="135" spans="13:16" x14ac:dyDescent="0.25">
      <c r="M135" t="s">
        <v>22</v>
      </c>
      <c r="N135">
        <v>2024</v>
      </c>
      <c r="O135" s="7">
        <v>7.7669766046821369</v>
      </c>
      <c r="P135" s="10">
        <v>3.483734839825932</v>
      </c>
    </row>
    <row r="136" spans="13:16" x14ac:dyDescent="0.25">
      <c r="M136" t="s">
        <v>11</v>
      </c>
      <c r="N136">
        <v>2025</v>
      </c>
      <c r="O136" s="7">
        <v>8.0405281645407509</v>
      </c>
      <c r="P136" s="10">
        <v>3.6389280448801973</v>
      </c>
    </row>
    <row r="137" spans="13:16" x14ac:dyDescent="0.25">
      <c r="M137" t="s">
        <v>12</v>
      </c>
      <c r="N137">
        <v>2025</v>
      </c>
      <c r="O137" s="7">
        <v>8.1347856308590742</v>
      </c>
      <c r="P137" s="10">
        <v>3.6148101819325746</v>
      </c>
    </row>
    <row r="138" spans="13:16" x14ac:dyDescent="0.25">
      <c r="M138" t="s">
        <v>13</v>
      </c>
      <c r="N138">
        <v>2025</v>
      </c>
      <c r="O138" s="7">
        <v>7.9462706982224267</v>
      </c>
      <c r="P138" s="10">
        <v>3.5707688669847428</v>
      </c>
    </row>
    <row r="139" spans="13:16" x14ac:dyDescent="0.25">
      <c r="M139" t="s">
        <v>14</v>
      </c>
      <c r="N139">
        <v>2025</v>
      </c>
      <c r="O139" s="7">
        <v>7.9083628041596228</v>
      </c>
      <c r="P139" s="10">
        <v>3.3841175798248835</v>
      </c>
    </row>
    <row r="140" spans="13:16" x14ac:dyDescent="0.25">
      <c r="M140" t="s">
        <v>15</v>
      </c>
      <c r="N140">
        <v>2025</v>
      </c>
      <c r="O140" s="7">
        <v>7.7393140873930637</v>
      </c>
      <c r="P140" s="10">
        <v>3.4092840455093589</v>
      </c>
    </row>
    <row r="141" spans="13:16" x14ac:dyDescent="0.25">
      <c r="M141" t="s">
        <v>16</v>
      </c>
      <c r="N141">
        <v>2025</v>
      </c>
      <c r="O141" s="7">
        <v>7.6450566210747404</v>
      </c>
      <c r="P141" s="10">
        <v>3.5047068945629949</v>
      </c>
    </row>
    <row r="142" spans="13:16" x14ac:dyDescent="0.25">
      <c r="M142" t="s">
        <v>17</v>
      </c>
      <c r="N142">
        <v>2025</v>
      </c>
      <c r="O142" s="7">
        <v>7.833571553711387</v>
      </c>
      <c r="P142" s="10">
        <v>3.6053727573008967</v>
      </c>
    </row>
    <row r="143" spans="13:16" x14ac:dyDescent="0.25">
      <c r="M143" t="s">
        <v>18</v>
      </c>
      <c r="N143">
        <v>2025</v>
      </c>
      <c r="O143" s="7">
        <v>8.0026202704779461</v>
      </c>
      <c r="P143" s="10">
        <v>3.680872154354323</v>
      </c>
    </row>
    <row r="144" spans="13:16" x14ac:dyDescent="0.25">
      <c r="M144" t="s">
        <v>19</v>
      </c>
      <c r="N144">
        <v>2025</v>
      </c>
      <c r="O144" s="7">
        <v>7.833571553711387</v>
      </c>
      <c r="P144" s="10">
        <v>3.6599000996172601</v>
      </c>
    </row>
    <row r="145" spans="13:16" x14ac:dyDescent="0.25">
      <c r="M145" t="s">
        <v>20</v>
      </c>
      <c r="N145">
        <v>2025</v>
      </c>
      <c r="O145" s="7">
        <v>7.6450566210747404</v>
      </c>
      <c r="P145" s="10">
        <v>3.6945039899334136</v>
      </c>
    </row>
    <row r="146" spans="13:16" x14ac:dyDescent="0.25">
      <c r="M146" t="s">
        <v>21</v>
      </c>
      <c r="N146">
        <v>2025</v>
      </c>
      <c r="O146" s="7">
        <v>7.7772219814558676</v>
      </c>
      <c r="P146" s="10">
        <v>3.7825866198290776</v>
      </c>
    </row>
    <row r="147" spans="13:16" x14ac:dyDescent="0.25">
      <c r="M147" t="s">
        <v>22</v>
      </c>
      <c r="N147">
        <v>2025</v>
      </c>
      <c r="O147" s="7">
        <v>8.0405281645407509</v>
      </c>
      <c r="P147" s="10">
        <v>4.0017445918313852</v>
      </c>
    </row>
    <row r="148" spans="13:16" x14ac:dyDescent="0.25">
      <c r="M148" t="s">
        <v>11</v>
      </c>
      <c r="N148">
        <v>2026</v>
      </c>
      <c r="O148" s="7">
        <v>8.3601839198811536</v>
      </c>
      <c r="P148" s="10">
        <v>4.1401601530959997</v>
      </c>
    </row>
    <row r="149" spans="13:16" x14ac:dyDescent="0.25">
      <c r="M149" t="s">
        <v>12</v>
      </c>
      <c r="N149">
        <v>2026</v>
      </c>
      <c r="O149" s="7">
        <v>8.4585395369089706</v>
      </c>
      <c r="P149" s="10">
        <v>4.1338685366748811</v>
      </c>
    </row>
    <row r="150" spans="13:16" x14ac:dyDescent="0.25">
      <c r="M150" t="s">
        <v>13</v>
      </c>
      <c r="N150">
        <v>2026</v>
      </c>
      <c r="O150" s="7">
        <v>8.2618283028533384</v>
      </c>
      <c r="P150" s="10">
        <v>4.0887786189901956</v>
      </c>
    </row>
    <row r="151" spans="13:16" x14ac:dyDescent="0.25">
      <c r="M151" t="s">
        <v>14</v>
      </c>
      <c r="N151">
        <v>2026</v>
      </c>
      <c r="O151" s="7">
        <v>8.2177731827262939</v>
      </c>
      <c r="P151" s="10">
        <v>3.8979329208829236</v>
      </c>
    </row>
    <row r="152" spans="13:16" x14ac:dyDescent="0.25">
      <c r="M152" t="s">
        <v>15</v>
      </c>
      <c r="N152">
        <v>2026</v>
      </c>
      <c r="O152" s="7">
        <v>8.0415527022181248</v>
      </c>
      <c r="P152" s="10">
        <v>3.9409256330939022</v>
      </c>
    </row>
    <row r="153" spans="13:16" x14ac:dyDescent="0.25">
      <c r="M153" t="s">
        <v>16</v>
      </c>
      <c r="N153">
        <v>2026</v>
      </c>
      <c r="O153" s="7">
        <v>7.9431970851903078</v>
      </c>
      <c r="P153" s="10">
        <v>4.0300568657264195</v>
      </c>
    </row>
    <row r="154" spans="13:16" x14ac:dyDescent="0.25">
      <c r="M154" t="s">
        <v>17</v>
      </c>
      <c r="N154">
        <v>2026</v>
      </c>
      <c r="O154" s="7">
        <v>8.1388837815685662</v>
      </c>
      <c r="P154" s="10">
        <v>4.1454031667802651</v>
      </c>
    </row>
    <row r="155" spans="13:16" x14ac:dyDescent="0.25">
      <c r="M155" t="s">
        <v>18</v>
      </c>
      <c r="N155">
        <v>2026</v>
      </c>
      <c r="O155" s="7">
        <v>8.3151042620767388</v>
      </c>
      <c r="P155" s="10">
        <v>4.2219511665705447</v>
      </c>
    </row>
    <row r="156" spans="13:16" x14ac:dyDescent="0.25">
      <c r="M156" t="s">
        <v>19</v>
      </c>
      <c r="N156">
        <v>2026</v>
      </c>
      <c r="O156" s="7">
        <v>8.1388837815685662</v>
      </c>
      <c r="P156" s="10">
        <v>4.2009791118334823</v>
      </c>
    </row>
    <row r="157" spans="13:16" x14ac:dyDescent="0.25">
      <c r="M157" t="s">
        <v>20</v>
      </c>
      <c r="N157">
        <v>2026</v>
      </c>
      <c r="O157" s="7">
        <v>7.9431970851903078</v>
      </c>
      <c r="P157" s="10">
        <v>4.2261455775179577</v>
      </c>
    </row>
    <row r="158" spans="13:16" x14ac:dyDescent="0.25">
      <c r="M158" t="s">
        <v>21</v>
      </c>
      <c r="N158">
        <v>2026</v>
      </c>
      <c r="O158" s="7">
        <v>8.0856078223451675</v>
      </c>
      <c r="P158" s="10">
        <v>4.3771443716248104</v>
      </c>
    </row>
    <row r="159" spans="13:16" x14ac:dyDescent="0.25">
      <c r="M159" t="s">
        <v>22</v>
      </c>
      <c r="N159">
        <v>2026</v>
      </c>
      <c r="O159" s="7">
        <v>8.3601839198811536</v>
      </c>
      <c r="P159" s="10">
        <v>4.5533096314161385</v>
      </c>
    </row>
    <row r="160" spans="13:16" x14ac:dyDescent="0.25">
      <c r="M160" t="s">
        <v>11</v>
      </c>
      <c r="N160">
        <v>2027</v>
      </c>
      <c r="O160" s="7">
        <v>8.6593489216740949</v>
      </c>
      <c r="P160" s="10">
        <v>4.68753078173334</v>
      </c>
    </row>
    <row r="161" spans="13:16" x14ac:dyDescent="0.25">
      <c r="M161" t="s">
        <v>12</v>
      </c>
      <c r="N161">
        <v>2027</v>
      </c>
      <c r="O161" s="7">
        <v>8.76077815173403</v>
      </c>
      <c r="P161" s="10">
        <v>4.6791419598385149</v>
      </c>
    </row>
    <row r="162" spans="13:16" x14ac:dyDescent="0.25">
      <c r="M162" t="s">
        <v>13</v>
      </c>
      <c r="N162">
        <v>2027</v>
      </c>
      <c r="O162" s="7">
        <v>8.5568951539367859</v>
      </c>
      <c r="P162" s="10">
        <v>4.5281431657316631</v>
      </c>
    </row>
    <row r="163" spans="13:16" x14ac:dyDescent="0.25">
      <c r="M163" t="s">
        <v>14</v>
      </c>
      <c r="N163">
        <v>2027</v>
      </c>
      <c r="O163" s="7">
        <v>8.5066928077455053</v>
      </c>
      <c r="P163" s="10">
        <v>4.277527111623761</v>
      </c>
    </row>
    <row r="164" spans="13:16" x14ac:dyDescent="0.25">
      <c r="M164" t="s">
        <v>15</v>
      </c>
      <c r="N164">
        <v>2027</v>
      </c>
      <c r="O164" s="7">
        <v>8.3233005634957227</v>
      </c>
      <c r="P164" s="10">
        <v>4.3152768101504746</v>
      </c>
    </row>
    <row r="165" spans="13:16" x14ac:dyDescent="0.25">
      <c r="M165" t="s">
        <v>16</v>
      </c>
      <c r="N165">
        <v>2027</v>
      </c>
      <c r="O165" s="7">
        <v>8.2218713334357858</v>
      </c>
      <c r="P165" s="10">
        <v>4.4169912756252288</v>
      </c>
    </row>
    <row r="166" spans="13:16" x14ac:dyDescent="0.25">
      <c r="M166" t="s">
        <v>17</v>
      </c>
      <c r="N166">
        <v>2027</v>
      </c>
      <c r="O166" s="7">
        <v>8.4247297935556578</v>
      </c>
      <c r="P166" s="10">
        <v>4.5375805903633406</v>
      </c>
    </row>
    <row r="167" spans="13:16" x14ac:dyDescent="0.25">
      <c r="M167" t="s">
        <v>18</v>
      </c>
      <c r="N167">
        <v>2027</v>
      </c>
      <c r="O167" s="7">
        <v>8.6081220378054404</v>
      </c>
      <c r="P167" s="10">
        <v>4.633003439416977</v>
      </c>
    </row>
    <row r="168" spans="13:16" x14ac:dyDescent="0.25">
      <c r="M168" t="s">
        <v>19</v>
      </c>
      <c r="N168">
        <v>2027</v>
      </c>
      <c r="O168" s="7">
        <v>8.4247297935556578</v>
      </c>
      <c r="P168" s="10">
        <v>4.574281686153201</v>
      </c>
    </row>
    <row r="169" spans="13:16" x14ac:dyDescent="0.25">
      <c r="M169" t="s">
        <v>20</v>
      </c>
      <c r="N169">
        <v>2027</v>
      </c>
      <c r="O169" s="7">
        <v>8.2218713334357858</v>
      </c>
      <c r="P169" s="10">
        <v>4.5952537408902643</v>
      </c>
    </row>
    <row r="170" spans="13:16" x14ac:dyDescent="0.25">
      <c r="M170" t="s">
        <v>21</v>
      </c>
      <c r="N170">
        <v>2027</v>
      </c>
      <c r="O170" s="7">
        <v>8.3745274473643772</v>
      </c>
      <c r="P170" s="10">
        <v>4.6843849735227812</v>
      </c>
    </row>
    <row r="171" spans="13:16" x14ac:dyDescent="0.25">
      <c r="M171" t="s">
        <v>22</v>
      </c>
      <c r="N171">
        <v>2027</v>
      </c>
      <c r="O171" s="7">
        <v>8.6593489216740949</v>
      </c>
      <c r="P171" s="10">
        <v>4.8804736853143185</v>
      </c>
    </row>
    <row r="172" spans="13:16" x14ac:dyDescent="0.25">
      <c r="M172" t="s">
        <v>11</v>
      </c>
      <c r="N172">
        <v>2028</v>
      </c>
      <c r="O172" s="7">
        <v>8.9349495568874548</v>
      </c>
      <c r="P172" s="10">
        <v>4.9905769726838987</v>
      </c>
    </row>
    <row r="173" spans="13:16" x14ac:dyDescent="0.25">
      <c r="M173" t="s">
        <v>12</v>
      </c>
      <c r="N173">
        <v>2028</v>
      </c>
      <c r="O173" s="7">
        <v>9.039452399979508</v>
      </c>
      <c r="P173" s="10">
        <v>4.9895283699470454</v>
      </c>
    </row>
    <row r="174" spans="13:16" x14ac:dyDescent="0.25">
      <c r="M174" t="s">
        <v>13</v>
      </c>
      <c r="N174">
        <v>2028</v>
      </c>
      <c r="O174" s="7">
        <v>8.8304467137953999</v>
      </c>
      <c r="P174" s="10">
        <v>4.8091686992083051</v>
      </c>
    </row>
    <row r="175" spans="13:16" x14ac:dyDescent="0.25">
      <c r="M175" t="s">
        <v>14</v>
      </c>
      <c r="N175">
        <v>2028</v>
      </c>
      <c r="O175" s="7">
        <v>8.7730726038625058</v>
      </c>
      <c r="P175" s="10">
        <v>4.5816219053111729</v>
      </c>
    </row>
    <row r="176" spans="13:16" x14ac:dyDescent="0.25">
      <c r="M176" t="s">
        <v>15</v>
      </c>
      <c r="N176">
        <v>2028</v>
      </c>
      <c r="O176" s="7">
        <v>8.5845576712258591</v>
      </c>
      <c r="P176" s="10">
        <v>4.6256632202590051</v>
      </c>
    </row>
    <row r="177" spans="13:16" x14ac:dyDescent="0.25">
      <c r="M177" t="s">
        <v>16</v>
      </c>
      <c r="N177">
        <v>2028</v>
      </c>
      <c r="O177" s="7">
        <v>8.4790302904564321</v>
      </c>
      <c r="P177" s="10">
        <v>4.7357665076285844</v>
      </c>
    </row>
    <row r="178" spans="13:16" x14ac:dyDescent="0.25">
      <c r="M178" t="s">
        <v>17</v>
      </c>
      <c r="N178">
        <v>2028</v>
      </c>
      <c r="O178" s="7">
        <v>8.689060514317914</v>
      </c>
      <c r="P178" s="10">
        <v>4.886765301735438</v>
      </c>
    </row>
    <row r="179" spans="13:16" x14ac:dyDescent="0.25">
      <c r="M179" t="s">
        <v>18</v>
      </c>
      <c r="N179">
        <v>2028</v>
      </c>
      <c r="O179" s="7">
        <v>8.8775754469545607</v>
      </c>
      <c r="P179" s="10">
        <v>4.988479767210193</v>
      </c>
    </row>
    <row r="180" spans="13:16" x14ac:dyDescent="0.25">
      <c r="M180" t="s">
        <v>19</v>
      </c>
      <c r="N180">
        <v>2028</v>
      </c>
      <c r="O180" s="7">
        <v>8.689060514317914</v>
      </c>
      <c r="P180" s="10">
        <v>4.9035429455250883</v>
      </c>
    </row>
    <row r="181" spans="13:16" x14ac:dyDescent="0.25">
      <c r="M181" t="s">
        <v>20</v>
      </c>
      <c r="N181">
        <v>2028</v>
      </c>
      <c r="O181" s="7">
        <v>8.4790302904564321</v>
      </c>
      <c r="P181" s="10">
        <v>4.9318552194201226</v>
      </c>
    </row>
    <row r="182" spans="13:16" x14ac:dyDescent="0.25">
      <c r="M182" t="s">
        <v>21</v>
      </c>
      <c r="N182">
        <v>2028</v>
      </c>
      <c r="O182" s="7">
        <v>8.6409072434813794</v>
      </c>
      <c r="P182" s="10">
        <v>4.9800909453153679</v>
      </c>
    </row>
    <row r="183" spans="13:16" x14ac:dyDescent="0.25">
      <c r="M183" t="s">
        <v>22</v>
      </c>
      <c r="N183">
        <v>2028</v>
      </c>
      <c r="O183" s="7">
        <v>8.9349495568874548</v>
      </c>
      <c r="P183" s="10">
        <v>5.3051577937398413</v>
      </c>
    </row>
    <row r="184" spans="13:16" x14ac:dyDescent="0.25">
      <c r="M184" t="s">
        <v>11</v>
      </c>
      <c r="N184">
        <v>2029</v>
      </c>
      <c r="O184" s="7">
        <v>9.2310409456482763</v>
      </c>
      <c r="P184" s="10">
        <v>5.3575879305824987</v>
      </c>
    </row>
    <row r="185" spans="13:16" x14ac:dyDescent="0.25">
      <c r="M185" t="s">
        <v>12</v>
      </c>
      <c r="N185">
        <v>2029</v>
      </c>
      <c r="O185" s="7">
        <v>9.3396419394498231</v>
      </c>
      <c r="P185" s="10">
        <v>5.3680739579510295</v>
      </c>
    </row>
    <row r="186" spans="13:16" x14ac:dyDescent="0.25">
      <c r="M186" t="s">
        <v>13</v>
      </c>
      <c r="N186">
        <v>2029</v>
      </c>
      <c r="O186" s="7">
        <v>9.1224399518467294</v>
      </c>
      <c r="P186" s="10">
        <v>5.315643821108373</v>
      </c>
    </row>
    <row r="187" spans="13:16" x14ac:dyDescent="0.25">
      <c r="M187" t="s">
        <v>14</v>
      </c>
      <c r="N187">
        <v>2029</v>
      </c>
      <c r="O187" s="7">
        <v>9.0589186158495973</v>
      </c>
      <c r="P187" s="10">
        <v>5.1268953284748076</v>
      </c>
    </row>
    <row r="188" spans="13:16" x14ac:dyDescent="0.25">
      <c r="M188" t="s">
        <v>15</v>
      </c>
      <c r="N188">
        <v>2029</v>
      </c>
      <c r="O188" s="7">
        <v>8.864256457148711</v>
      </c>
      <c r="P188" s="10">
        <v>5.1688394379489333</v>
      </c>
    </row>
    <row r="189" spans="13:16" x14ac:dyDescent="0.25">
      <c r="M189" t="s">
        <v>16</v>
      </c>
      <c r="N189">
        <v>2029</v>
      </c>
      <c r="O189" s="7">
        <v>8.7556554633471642</v>
      </c>
      <c r="P189" s="10">
        <v>5.2632136842657156</v>
      </c>
    </row>
    <row r="190" spans="13:16" x14ac:dyDescent="0.25">
      <c r="M190" t="s">
        <v>17</v>
      </c>
      <c r="N190">
        <v>2029</v>
      </c>
      <c r="O190" s="7">
        <v>8.9728574509502579</v>
      </c>
      <c r="P190" s="10">
        <v>5.451962176899281</v>
      </c>
    </row>
    <row r="191" spans="13:16" x14ac:dyDescent="0.25">
      <c r="M191" t="s">
        <v>18</v>
      </c>
      <c r="N191">
        <v>2029</v>
      </c>
      <c r="O191" s="7">
        <v>9.1675196096511442</v>
      </c>
      <c r="P191" s="10">
        <v>5.5253643684790017</v>
      </c>
    </row>
    <row r="192" spans="13:16" x14ac:dyDescent="0.25">
      <c r="M192" t="s">
        <v>19</v>
      </c>
      <c r="N192">
        <v>2029</v>
      </c>
      <c r="O192" s="7">
        <v>8.9728574509502579</v>
      </c>
      <c r="P192" s="10">
        <v>5.4309901221622194</v>
      </c>
    </row>
    <row r="193" spans="13:16" x14ac:dyDescent="0.25">
      <c r="M193" t="s">
        <v>20</v>
      </c>
      <c r="N193">
        <v>2029</v>
      </c>
      <c r="O193" s="7">
        <v>8.7556554633471642</v>
      </c>
      <c r="P193" s="10">
        <v>5.4205040947936878</v>
      </c>
    </row>
    <row r="194" spans="13:16" x14ac:dyDescent="0.25">
      <c r="M194" t="s">
        <v>21</v>
      </c>
      <c r="N194">
        <v>2029</v>
      </c>
      <c r="O194" s="7">
        <v>8.9277777931458431</v>
      </c>
      <c r="P194" s="10">
        <v>5.4414761495307502</v>
      </c>
    </row>
    <row r="195" spans="13:16" x14ac:dyDescent="0.25">
      <c r="M195" t="s">
        <v>22</v>
      </c>
      <c r="N195">
        <v>2029</v>
      </c>
      <c r="O195" s="7">
        <v>9.2310409456482763</v>
      </c>
      <c r="P195" s="10">
        <v>5.8189731347978819</v>
      </c>
    </row>
    <row r="196" spans="13:16" x14ac:dyDescent="0.25">
      <c r="M196" t="s">
        <v>11</v>
      </c>
      <c r="N196">
        <v>2030</v>
      </c>
      <c r="O196" s="7">
        <v>9.5476230879565591</v>
      </c>
      <c r="P196" s="10">
        <v>5.9133473811146651</v>
      </c>
    </row>
    <row r="197" spans="13:16" x14ac:dyDescent="0.25">
      <c r="M197" t="s">
        <v>12</v>
      </c>
      <c r="N197">
        <v>2030</v>
      </c>
      <c r="O197" s="7">
        <v>9.6603222324675979</v>
      </c>
      <c r="P197" s="10">
        <v>5.9343194358517275</v>
      </c>
    </row>
    <row r="198" spans="13:16" x14ac:dyDescent="0.25">
      <c r="M198" t="s">
        <v>13</v>
      </c>
      <c r="N198">
        <v>2030</v>
      </c>
      <c r="O198" s="7">
        <v>9.4359484811228924</v>
      </c>
      <c r="P198" s="10">
        <v>5.9028613537461334</v>
      </c>
    </row>
    <row r="199" spans="13:16" x14ac:dyDescent="0.25">
      <c r="M199" t="s">
        <v>14</v>
      </c>
      <c r="N199">
        <v>2030</v>
      </c>
      <c r="O199" s="7">
        <v>9.3662799190615242</v>
      </c>
      <c r="P199" s="10">
        <v>5.7560569705866929</v>
      </c>
    </row>
    <row r="200" spans="13:16" x14ac:dyDescent="0.25">
      <c r="M200" t="s">
        <v>15</v>
      </c>
      <c r="N200">
        <v>2030</v>
      </c>
      <c r="O200" s="7">
        <v>9.1644459966190244</v>
      </c>
      <c r="P200" s="10">
        <v>5.7980010800608186</v>
      </c>
    </row>
    <row r="201" spans="13:16" x14ac:dyDescent="0.25">
      <c r="M201" t="s">
        <v>16</v>
      </c>
      <c r="N201">
        <v>2030</v>
      </c>
      <c r="O201" s="7">
        <v>9.0517468521079856</v>
      </c>
      <c r="P201" s="10">
        <v>5.8609172442720077</v>
      </c>
    </row>
    <row r="202" spans="13:16" x14ac:dyDescent="0.25">
      <c r="M202" t="s">
        <v>17</v>
      </c>
      <c r="N202">
        <v>2030</v>
      </c>
      <c r="O202" s="7">
        <v>9.2761206034526911</v>
      </c>
      <c r="P202" s="10">
        <v>6.0706377916426355</v>
      </c>
    </row>
    <row r="203" spans="13:16" x14ac:dyDescent="0.25">
      <c r="M203" t="s">
        <v>18</v>
      </c>
      <c r="N203">
        <v>2030</v>
      </c>
      <c r="O203" s="7">
        <v>9.4779545258951892</v>
      </c>
      <c r="P203" s="10">
        <v>6.1335539558538246</v>
      </c>
    </row>
    <row r="204" spans="13:16" x14ac:dyDescent="0.25">
      <c r="M204" t="s">
        <v>19</v>
      </c>
      <c r="N204">
        <v>2030</v>
      </c>
      <c r="O204" s="7">
        <v>9.2761206034526911</v>
      </c>
      <c r="P204" s="10">
        <v>5.9867495726943849</v>
      </c>
    </row>
    <row r="205" spans="13:16" x14ac:dyDescent="0.25">
      <c r="M205" t="s">
        <v>20</v>
      </c>
      <c r="N205">
        <v>2030</v>
      </c>
      <c r="O205" s="7">
        <v>9.0517468521079856</v>
      </c>
      <c r="P205" s="10">
        <v>5.9657775179573216</v>
      </c>
    </row>
    <row r="206" spans="13:16" x14ac:dyDescent="0.25">
      <c r="M206" t="s">
        <v>21</v>
      </c>
      <c r="N206">
        <v>2030</v>
      </c>
      <c r="O206" s="7">
        <v>9.2341145586803961</v>
      </c>
      <c r="P206" s="10">
        <v>6.0601517642741047</v>
      </c>
    </row>
    <row r="207" spans="13:16" x14ac:dyDescent="0.25">
      <c r="M207" t="s">
        <v>22</v>
      </c>
      <c r="N207">
        <v>2030</v>
      </c>
      <c r="O207" s="7">
        <v>9.5476230879565591</v>
      </c>
      <c r="P207" s="10">
        <v>6.3013303937503276</v>
      </c>
    </row>
    <row r="208" spans="13:16" x14ac:dyDescent="0.25">
      <c r="M208" t="s">
        <v>11</v>
      </c>
      <c r="N208">
        <v>2031</v>
      </c>
      <c r="O208" s="7">
        <v>9.8724015316838276</v>
      </c>
      <c r="P208" s="10">
        <v>6.3642465579615157</v>
      </c>
    </row>
    <row r="209" spans="13:16" x14ac:dyDescent="0.25">
      <c r="M209" t="s">
        <v>12</v>
      </c>
      <c r="N209">
        <v>2031</v>
      </c>
      <c r="O209" s="7">
        <v>9.9881742892269862</v>
      </c>
      <c r="P209" s="10">
        <v>6.385218612698579</v>
      </c>
    </row>
    <row r="210" spans="13:16" x14ac:dyDescent="0.25">
      <c r="M210" t="s">
        <v>13</v>
      </c>
      <c r="N210">
        <v>2031</v>
      </c>
      <c r="O210" s="7">
        <v>9.7556042364632951</v>
      </c>
      <c r="P210" s="10">
        <v>6.2384142295391385</v>
      </c>
    </row>
    <row r="211" spans="13:16" x14ac:dyDescent="0.25">
      <c r="M211" t="s">
        <v>14</v>
      </c>
      <c r="N211">
        <v>2031</v>
      </c>
      <c r="O211" s="7">
        <v>9.6787639106603152</v>
      </c>
      <c r="P211" s="10">
        <v>5.9552914905887908</v>
      </c>
    </row>
    <row r="212" spans="13:16" x14ac:dyDescent="0.25">
      <c r="M212" t="s">
        <v>15</v>
      </c>
      <c r="N212">
        <v>2031</v>
      </c>
      <c r="O212" s="7">
        <v>9.4707827621535792</v>
      </c>
      <c r="P212" s="10">
        <v>5.9972356000629166</v>
      </c>
    </row>
    <row r="213" spans="13:16" x14ac:dyDescent="0.25">
      <c r="M213" t="s">
        <v>16</v>
      </c>
      <c r="N213">
        <v>2031</v>
      </c>
      <c r="O213" s="7">
        <v>9.3539854669330467</v>
      </c>
      <c r="P213" s="10">
        <v>6.0706377916426355</v>
      </c>
    </row>
    <row r="214" spans="13:16" x14ac:dyDescent="0.25">
      <c r="M214" t="s">
        <v>17</v>
      </c>
      <c r="N214">
        <v>2031</v>
      </c>
      <c r="O214" s="7">
        <v>9.586555519696736</v>
      </c>
      <c r="P214" s="10">
        <v>6.2069561474335453</v>
      </c>
    </row>
    <row r="215" spans="13:16" x14ac:dyDescent="0.25">
      <c r="M215" t="s">
        <v>18</v>
      </c>
      <c r="N215">
        <v>2031</v>
      </c>
      <c r="O215" s="7">
        <v>9.794536668203472</v>
      </c>
      <c r="P215" s="10">
        <v>6.2908443663817968</v>
      </c>
    </row>
    <row r="216" spans="13:16" x14ac:dyDescent="0.25">
      <c r="M216" t="s">
        <v>19</v>
      </c>
      <c r="N216">
        <v>2031</v>
      </c>
      <c r="O216" s="7">
        <v>9.586555519696736</v>
      </c>
      <c r="P216" s="10">
        <v>6.1754980653279503</v>
      </c>
    </row>
    <row r="217" spans="13:16" x14ac:dyDescent="0.25">
      <c r="M217" t="s">
        <v>20</v>
      </c>
      <c r="N217">
        <v>2031</v>
      </c>
      <c r="O217" s="7">
        <v>9.3539854669330467</v>
      </c>
      <c r="P217" s="10">
        <v>6.1754980653279503</v>
      </c>
    </row>
    <row r="218" spans="13:16" x14ac:dyDescent="0.25">
      <c r="M218" t="s">
        <v>21</v>
      </c>
      <c r="N218">
        <v>2031</v>
      </c>
      <c r="O218" s="7">
        <v>9.5476230879565591</v>
      </c>
      <c r="P218" s="10">
        <v>6.2174421748020761</v>
      </c>
    </row>
    <row r="219" spans="13:16" x14ac:dyDescent="0.25">
      <c r="M219" t="s">
        <v>22</v>
      </c>
      <c r="N219">
        <v>2031</v>
      </c>
      <c r="O219" s="7">
        <v>9.9430946314225714</v>
      </c>
      <c r="P219" s="10">
        <v>6.5320229958580196</v>
      </c>
    </row>
    <row r="220" spans="13:16" x14ac:dyDescent="0.25">
      <c r="M220" t="s">
        <v>11</v>
      </c>
      <c r="N220">
        <v>2032</v>
      </c>
      <c r="O220" s="7">
        <v>10.267873075149838</v>
      </c>
      <c r="P220" s="10">
        <v>6.5949391600692078</v>
      </c>
    </row>
    <row r="221" spans="13:16" x14ac:dyDescent="0.25">
      <c r="M221" t="s">
        <v>12</v>
      </c>
      <c r="N221">
        <v>2032</v>
      </c>
      <c r="O221" s="7">
        <v>10.313977270631629</v>
      </c>
      <c r="P221" s="10">
        <v>6.5844531327006761</v>
      </c>
    </row>
    <row r="222" spans="13:16" x14ac:dyDescent="0.25">
      <c r="M222" t="s">
        <v>13</v>
      </c>
      <c r="N222">
        <v>2032</v>
      </c>
      <c r="O222" s="7">
        <v>10.094726207673787</v>
      </c>
      <c r="P222" s="10">
        <v>6.5320229958580196</v>
      </c>
    </row>
    <row r="223" spans="13:16" x14ac:dyDescent="0.25">
      <c r="M223" t="s">
        <v>14</v>
      </c>
      <c r="N223">
        <v>2032</v>
      </c>
      <c r="O223" s="7">
        <v>10.101897971415399</v>
      </c>
      <c r="P223" s="10">
        <v>6.2698723116447335</v>
      </c>
    </row>
    <row r="224" spans="13:16" x14ac:dyDescent="0.25">
      <c r="M224" t="s">
        <v>15</v>
      </c>
      <c r="N224">
        <v>2032</v>
      </c>
      <c r="O224" s="7">
        <v>9.7678986885917727</v>
      </c>
      <c r="P224" s="10">
        <v>6.3118164211188592</v>
      </c>
    </row>
    <row r="225" spans="13:16" x14ac:dyDescent="0.25">
      <c r="M225" t="s">
        <v>16</v>
      </c>
      <c r="N225">
        <v>2032</v>
      </c>
      <c r="O225" s="7">
        <v>9.71667180472312</v>
      </c>
      <c r="P225" s="10">
        <v>6.385218612698579</v>
      </c>
    </row>
    <row r="226" spans="13:16" x14ac:dyDescent="0.25">
      <c r="M226" t="s">
        <v>17</v>
      </c>
      <c r="N226">
        <v>2032</v>
      </c>
      <c r="O226" s="7">
        <v>9.9891988269043601</v>
      </c>
      <c r="P226" s="10">
        <v>6.5844531327006761</v>
      </c>
    </row>
    <row r="227" spans="13:16" x14ac:dyDescent="0.25">
      <c r="M227" t="s">
        <v>18</v>
      </c>
      <c r="N227">
        <v>2032</v>
      </c>
      <c r="O227" s="7">
        <v>10.173615608831515</v>
      </c>
      <c r="P227" s="10">
        <v>6.6473692969118652</v>
      </c>
    </row>
    <row r="228" spans="13:16" x14ac:dyDescent="0.25">
      <c r="M228" t="s">
        <v>19</v>
      </c>
      <c r="N228">
        <v>2032</v>
      </c>
      <c r="O228" s="7">
        <v>9.9994442036780899</v>
      </c>
      <c r="P228" s="10">
        <v>6.5110509411209572</v>
      </c>
    </row>
    <row r="229" spans="13:16" x14ac:dyDescent="0.25">
      <c r="M229" t="s">
        <v>20</v>
      </c>
      <c r="N229">
        <v>2032</v>
      </c>
      <c r="O229" s="7">
        <v>9.6736412222734494</v>
      </c>
      <c r="P229" s="10">
        <v>6.5110509411209572</v>
      </c>
    </row>
    <row r="230" spans="13:16" x14ac:dyDescent="0.25">
      <c r="M230" t="s">
        <v>21</v>
      </c>
      <c r="N230">
        <v>2032</v>
      </c>
      <c r="O230" s="7">
        <v>9.8939168229086629</v>
      </c>
      <c r="P230" s="10">
        <v>6.5634810779636137</v>
      </c>
    </row>
    <row r="231" spans="13:16" x14ac:dyDescent="0.25">
      <c r="M231" t="s">
        <v>22</v>
      </c>
      <c r="N231">
        <v>2032</v>
      </c>
      <c r="O231" s="7">
        <v>10.32114903437324</v>
      </c>
      <c r="P231" s="10">
        <v>6.8990339537566188</v>
      </c>
    </row>
    <row r="232" spans="13:16" x14ac:dyDescent="0.25">
      <c r="M232" t="s">
        <v>11</v>
      </c>
      <c r="N232">
        <v>2033</v>
      </c>
      <c r="O232" s="7">
        <v>10.656172854874239</v>
      </c>
      <c r="P232" s="10">
        <v>6.9724361453363395</v>
      </c>
    </row>
    <row r="233" spans="13:16" x14ac:dyDescent="0.25">
      <c r="M233" t="s">
        <v>12</v>
      </c>
      <c r="N233">
        <v>2033</v>
      </c>
      <c r="O233" s="7">
        <v>10.706375201065519</v>
      </c>
      <c r="P233" s="10">
        <v>7.0038942274419336</v>
      </c>
    </row>
    <row r="234" spans="13:16" x14ac:dyDescent="0.25">
      <c r="M234" t="s">
        <v>13</v>
      </c>
      <c r="N234">
        <v>2033</v>
      </c>
      <c r="O234" s="7">
        <v>10.47790329901132</v>
      </c>
      <c r="P234" s="10">
        <v>6.8361177895454306</v>
      </c>
    </row>
    <row r="235" spans="13:16" x14ac:dyDescent="0.25">
      <c r="M235" t="s">
        <v>14</v>
      </c>
      <c r="N235">
        <v>2033</v>
      </c>
      <c r="O235" s="7">
        <v>10.476878761333948</v>
      </c>
      <c r="P235" s="10">
        <v>6.5949391600692078</v>
      </c>
    </row>
    <row r="236" spans="13:16" x14ac:dyDescent="0.25">
      <c r="M236" t="s">
        <v>15</v>
      </c>
      <c r="N236">
        <v>2033</v>
      </c>
      <c r="O236" s="7">
        <v>10.134683177091338</v>
      </c>
      <c r="P236" s="10">
        <v>6.6159112148062711</v>
      </c>
    </row>
    <row r="237" spans="13:16" x14ac:dyDescent="0.25">
      <c r="M237" t="s">
        <v>16</v>
      </c>
      <c r="N237">
        <v>2033</v>
      </c>
      <c r="O237" s="7">
        <v>10.078333604835818</v>
      </c>
      <c r="P237" s="10">
        <v>6.6893134063859909</v>
      </c>
    </row>
    <row r="238" spans="13:16" x14ac:dyDescent="0.25">
      <c r="M238" t="s">
        <v>17</v>
      </c>
      <c r="N238">
        <v>2033</v>
      </c>
      <c r="O238" s="7">
        <v>10.360081466113417</v>
      </c>
      <c r="P238" s="10">
        <v>6.9409780632307445</v>
      </c>
    </row>
    <row r="239" spans="13:16" x14ac:dyDescent="0.25">
      <c r="M239" t="s">
        <v>18</v>
      </c>
      <c r="N239">
        <v>2033</v>
      </c>
      <c r="O239" s="7">
        <v>10.55371908713693</v>
      </c>
      <c r="P239" s="10">
        <v>7.0038942274419336</v>
      </c>
    </row>
    <row r="240" spans="13:16" x14ac:dyDescent="0.25">
      <c r="M240" t="s">
        <v>19</v>
      </c>
      <c r="N240">
        <v>2033</v>
      </c>
      <c r="O240" s="7">
        <v>10.371351380564521</v>
      </c>
      <c r="P240" s="10">
        <v>6.8151457348083682</v>
      </c>
    </row>
    <row r="241" spans="13:16" x14ac:dyDescent="0.25">
      <c r="M241" t="s">
        <v>20</v>
      </c>
      <c r="N241">
        <v>2033</v>
      </c>
      <c r="O241" s="7">
        <v>10.036327560063521</v>
      </c>
      <c r="P241" s="10">
        <v>6.8256317621768998</v>
      </c>
    </row>
    <row r="242" spans="13:16" x14ac:dyDescent="0.25">
      <c r="M242" t="s">
        <v>21</v>
      </c>
      <c r="N242">
        <v>2033</v>
      </c>
      <c r="O242" s="7">
        <v>10.268897612827212</v>
      </c>
      <c r="P242" s="10">
        <v>6.8675758716510256</v>
      </c>
    </row>
    <row r="243" spans="13:16" x14ac:dyDescent="0.25">
      <c r="M243" t="s">
        <v>22</v>
      </c>
      <c r="N243">
        <v>2033</v>
      </c>
      <c r="O243" s="7">
        <v>10.709448814097639</v>
      </c>
      <c r="P243" s="10">
        <v>7.2136147748125623</v>
      </c>
    </row>
    <row r="244" spans="13:16" x14ac:dyDescent="0.25">
      <c r="P244" s="10">
        <v>7.2870169663922821</v>
      </c>
    </row>
    <row r="245" spans="13:16" x14ac:dyDescent="0.25">
      <c r="P245" s="10">
        <v>7.2975029937608138</v>
      </c>
    </row>
    <row r="246" spans="13:16" x14ac:dyDescent="0.25">
      <c r="P246" s="10">
        <v>7.1087545011272475</v>
      </c>
    </row>
    <row r="247" spans="13:16" x14ac:dyDescent="0.25">
      <c r="P247" s="10">
        <v>6.7732016253342424</v>
      </c>
    </row>
    <row r="248" spans="13:16" x14ac:dyDescent="0.25">
      <c r="P248" s="10">
        <v>6.8046597074398365</v>
      </c>
    </row>
    <row r="249" spans="13:16" x14ac:dyDescent="0.25">
      <c r="P249" s="10">
        <v>6.9095199811251513</v>
      </c>
    </row>
    <row r="250" spans="13:16" x14ac:dyDescent="0.25">
      <c r="P250" s="10">
        <v>7.192642720075499</v>
      </c>
    </row>
    <row r="251" spans="13:16" x14ac:dyDescent="0.25">
      <c r="P251" s="10">
        <v>7.2136147748125623</v>
      </c>
    </row>
    <row r="252" spans="13:16" x14ac:dyDescent="0.25">
      <c r="P252" s="10">
        <v>7.0143802548104652</v>
      </c>
    </row>
    <row r="253" spans="13:16" x14ac:dyDescent="0.25">
      <c r="P253" s="10">
        <v>7.0353523095475285</v>
      </c>
    </row>
    <row r="254" spans="13:16" x14ac:dyDescent="0.25">
      <c r="P254" s="10">
        <v>7.0877824463901851</v>
      </c>
    </row>
    <row r="255" spans="13:16" x14ac:dyDescent="0.25">
      <c r="P255" s="10">
        <v>7.3813912127090644</v>
      </c>
    </row>
    <row r="256" spans="13:16" x14ac:dyDescent="0.25">
      <c r="P256" s="10">
        <v>7.4233353221831901</v>
      </c>
    </row>
    <row r="257" spans="16:16" x14ac:dyDescent="0.25">
      <c r="P257" s="10">
        <v>7.4338213495517227</v>
      </c>
    </row>
    <row r="258" spans="16:16" x14ac:dyDescent="0.25">
      <c r="P258" s="10">
        <v>6.8151457348083682</v>
      </c>
    </row>
    <row r="259" spans="16:16" x14ac:dyDescent="0.25">
      <c r="P259" s="10">
        <v>6.3327884758559216</v>
      </c>
    </row>
    <row r="260" spans="16:16" x14ac:dyDescent="0.25">
      <c r="P260" s="10">
        <v>6.3642465579615157</v>
      </c>
    </row>
    <row r="261" spans="16:16" x14ac:dyDescent="0.25">
      <c r="P261" s="10">
        <v>6.4586208042782989</v>
      </c>
    </row>
    <row r="262" spans="16:16" x14ac:dyDescent="0.25">
      <c r="P262" s="10">
        <v>6.6997994337545226</v>
      </c>
    </row>
    <row r="263" spans="16:16" x14ac:dyDescent="0.25">
      <c r="P263" s="10">
        <v>6.7522295705971791</v>
      </c>
    </row>
    <row r="264" spans="16:16" x14ac:dyDescent="0.25">
      <c r="P264" s="10">
        <v>6.5529950505950829</v>
      </c>
    </row>
    <row r="265" spans="16:16" x14ac:dyDescent="0.25">
      <c r="P265" s="10">
        <v>6.5634810779636137</v>
      </c>
    </row>
    <row r="266" spans="16:16" x14ac:dyDescent="0.25">
      <c r="P266" s="10">
        <v>6.5949391600692078</v>
      </c>
    </row>
    <row r="267" spans="16:16" x14ac:dyDescent="0.25">
      <c r="P267" s="10">
        <v>6.8780618990195563</v>
      </c>
    </row>
    <row r="268" spans="16:16" x14ac:dyDescent="0.25">
      <c r="P268" s="10">
        <v>6.9304920358622137</v>
      </c>
    </row>
    <row r="269" spans="16:16" x14ac:dyDescent="0.25">
      <c r="P269" s="10">
        <v>6.9200060084936821</v>
      </c>
    </row>
    <row r="270" spans="16:16" x14ac:dyDescent="0.25">
      <c r="P270" s="10">
        <v>6.7836876527027741</v>
      </c>
    </row>
    <row r="271" spans="16:16" x14ac:dyDescent="0.25">
      <c r="P271" s="10">
        <v>6.4481347769097672</v>
      </c>
    </row>
    <row r="272" spans="16:16" x14ac:dyDescent="0.25">
      <c r="P272" s="10">
        <v>6.5215369684894879</v>
      </c>
    </row>
    <row r="273" spans="16:16" x14ac:dyDescent="0.25">
      <c r="P273" s="10">
        <v>6.5949391600692078</v>
      </c>
    </row>
    <row r="274" spans="16:16" x14ac:dyDescent="0.25">
      <c r="P274" s="10">
        <v>6.8780618990195563</v>
      </c>
    </row>
    <row r="275" spans="16:16" x14ac:dyDescent="0.25">
      <c r="P275" s="10">
        <v>6.9200060084936821</v>
      </c>
    </row>
    <row r="276" spans="16:16" x14ac:dyDescent="0.25">
      <c r="P276" s="10">
        <v>6.720771488491585</v>
      </c>
    </row>
    <row r="277" spans="16:16" x14ac:dyDescent="0.25">
      <c r="P277" s="10">
        <v>6.7312575158601167</v>
      </c>
    </row>
    <row r="278" spans="16:16" x14ac:dyDescent="0.25">
      <c r="P278" s="10">
        <v>6.7627155979657108</v>
      </c>
    </row>
    <row r="279" spans="16:16" x14ac:dyDescent="0.25">
      <c r="P279" s="10">
        <v>7.1087545011272475</v>
      </c>
    </row>
    <row r="280" spans="16:16" x14ac:dyDescent="0.25">
      <c r="P280" s="10">
        <v>7.1611846379699049</v>
      </c>
    </row>
    <row r="281" spans="16:16" x14ac:dyDescent="0.25">
      <c r="P281" s="10">
        <v>7.1716706653384366</v>
      </c>
    </row>
    <row r="282" spans="16:16" x14ac:dyDescent="0.25">
      <c r="P282" s="10">
        <v>7.0668103916531217</v>
      </c>
    </row>
    <row r="283" spans="16:16" x14ac:dyDescent="0.25">
      <c r="P283" s="10">
        <v>6.8046597074398365</v>
      </c>
    </row>
    <row r="284" spans="16:16" x14ac:dyDescent="0.25">
      <c r="P284" s="10">
        <v>6.8675758716510256</v>
      </c>
    </row>
    <row r="285" spans="16:16" x14ac:dyDescent="0.25">
      <c r="P285" s="10">
        <v>6.9934082000734028</v>
      </c>
    </row>
    <row r="286" spans="16:16" x14ac:dyDescent="0.25">
      <c r="P286" s="10">
        <v>7.3079890211293455</v>
      </c>
    </row>
    <row r="287" spans="16:16" x14ac:dyDescent="0.25">
      <c r="P287" s="10">
        <v>7.360419157972002</v>
      </c>
    </row>
    <row r="288" spans="16:16" x14ac:dyDescent="0.25">
      <c r="P288" s="10">
        <v>7.1716706653384366</v>
      </c>
    </row>
    <row r="289" spans="16:16" x14ac:dyDescent="0.25">
      <c r="P289" s="10">
        <v>7.1821566927069682</v>
      </c>
    </row>
    <row r="290" spans="16:16" x14ac:dyDescent="0.25">
      <c r="P290" s="10">
        <v>7.2345868295496247</v>
      </c>
    </row>
    <row r="291" spans="16:16" x14ac:dyDescent="0.25">
      <c r="P291" s="10">
        <v>7.6015977874482257</v>
      </c>
    </row>
    <row r="292" spans="16:16" x14ac:dyDescent="0.25">
      <c r="P292" s="10">
        <v>7.6435418969223505</v>
      </c>
    </row>
    <row r="293" spans="16:16" x14ac:dyDescent="0.25">
      <c r="P293" s="10">
        <v>7.6540279242908831</v>
      </c>
    </row>
    <row r="294" spans="16:16" x14ac:dyDescent="0.25">
      <c r="P294" s="10">
        <v>7.5806257327111624</v>
      </c>
    </row>
    <row r="295" spans="16:16" x14ac:dyDescent="0.25">
      <c r="P295" s="10">
        <v>7.3499331306034712</v>
      </c>
    </row>
    <row r="296" spans="16:16" x14ac:dyDescent="0.25">
      <c r="P296" s="10">
        <v>7.4233353221831901</v>
      </c>
    </row>
    <row r="297" spans="16:16" x14ac:dyDescent="0.25">
      <c r="P297" s="10">
        <v>7.5386816232370366</v>
      </c>
    </row>
    <row r="298" spans="16:16" x14ac:dyDescent="0.25">
      <c r="P298" s="10">
        <v>7.9161786085041683</v>
      </c>
    </row>
    <row r="299" spans="16:16" x14ac:dyDescent="0.25">
      <c r="P299" s="10">
        <v>7.9581227179782941</v>
      </c>
    </row>
    <row r="300" spans="16:16" x14ac:dyDescent="0.25">
      <c r="P300" s="10">
        <v>7.727430115870602</v>
      </c>
    </row>
    <row r="301" spans="16:16" x14ac:dyDescent="0.25">
      <c r="P301" s="10">
        <v>7.7484021706076653</v>
      </c>
    </row>
    <row r="302" spans="16:16" x14ac:dyDescent="0.25">
      <c r="P302" s="10">
        <v>7.7903462800817911</v>
      </c>
    </row>
    <row r="303" spans="16:16" x14ac:dyDescent="0.25">
      <c r="P303" s="10">
        <v>8.1783292927174536</v>
      </c>
    </row>
    <row r="304" spans="16:16" x14ac:dyDescent="0.25">
      <c r="P304" s="10">
        <v>8.2202734021915802</v>
      </c>
    </row>
    <row r="305" spans="16:16" x14ac:dyDescent="0.25">
      <c r="P305" s="10">
        <v>8.2412454569286417</v>
      </c>
    </row>
    <row r="306" spans="16:16" x14ac:dyDescent="0.25">
      <c r="P306" s="10">
        <v>8.1049271011377346</v>
      </c>
    </row>
    <row r="307" spans="16:16" x14ac:dyDescent="0.25">
      <c r="P307" s="10">
        <v>7.8427764169244485</v>
      </c>
    </row>
    <row r="308" spans="16:16" x14ac:dyDescent="0.25">
      <c r="P308" s="10">
        <v>7.9161786085041683</v>
      </c>
    </row>
    <row r="309" spans="16:16" x14ac:dyDescent="0.25">
      <c r="P309" s="10">
        <v>8.0210388821894831</v>
      </c>
    </row>
    <row r="310" spans="16:16" x14ac:dyDescent="0.25">
      <c r="P310" s="10">
        <v>8.398535867456614</v>
      </c>
    </row>
    <row r="311" spans="16:16" x14ac:dyDescent="0.25">
      <c r="P311" s="10">
        <v>8.4614520316678039</v>
      </c>
    </row>
    <row r="312" spans="16:16" x14ac:dyDescent="0.25">
      <c r="P312" s="10">
        <v>8.2412454569286417</v>
      </c>
    </row>
    <row r="313" spans="16:16" x14ac:dyDescent="0.25">
      <c r="P313" s="10">
        <v>8.2936755937712991</v>
      </c>
    </row>
    <row r="314" spans="16:16" x14ac:dyDescent="0.25">
      <c r="P314" s="10">
        <v>8.3146476485083625</v>
      </c>
    </row>
    <row r="315" spans="16:16" x14ac:dyDescent="0.25">
      <c r="P315" s="10">
        <v>8.6921446337754933</v>
      </c>
    </row>
    <row r="316" spans="16:16" x14ac:dyDescent="0.25">
      <c r="P316" s="10">
        <v>8.7236027158810892</v>
      </c>
    </row>
    <row r="317" spans="16:16" x14ac:dyDescent="0.25">
      <c r="P317" s="10">
        <v>8.7340887432496199</v>
      </c>
    </row>
    <row r="318" spans="16:16" x14ac:dyDescent="0.25">
      <c r="P318" s="10">
        <v>8.4509660042992696</v>
      </c>
    </row>
    <row r="319" spans="16:16" x14ac:dyDescent="0.25">
      <c r="P319" s="10">
        <v>8.1049271011377346</v>
      </c>
    </row>
    <row r="320" spans="16:16" x14ac:dyDescent="0.25">
      <c r="P320" s="10">
        <v>8.1468712106118595</v>
      </c>
    </row>
    <row r="321" spans="16:16" x14ac:dyDescent="0.25">
      <c r="P321" s="10">
        <v>8.2517314842971743</v>
      </c>
    </row>
    <row r="322" spans="16:16" x14ac:dyDescent="0.25">
      <c r="P322" s="10">
        <v>8.6292284695643069</v>
      </c>
    </row>
    <row r="323" spans="16:16" x14ac:dyDescent="0.25">
      <c r="P323" s="10">
        <v>8.660686551669901</v>
      </c>
    </row>
    <row r="324" spans="16:16" x14ac:dyDescent="0.25">
      <c r="P324" s="10">
        <v>8.4404799769307388</v>
      </c>
    </row>
    <row r="325" spans="16:16" x14ac:dyDescent="0.25">
      <c r="P325" s="10">
        <v>8.4195079221936773</v>
      </c>
    </row>
    <row r="326" spans="16:16" x14ac:dyDescent="0.25">
      <c r="P326" s="10">
        <v>8.4404799769307388</v>
      </c>
    </row>
    <row r="327" spans="16:16" x14ac:dyDescent="0.25">
      <c r="P327" s="10">
        <v>8.8074909348293406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"/>
  <sheetViews>
    <sheetView tabSelected="1" zoomScaleNormal="100" workbookViewId="0">
      <selection activeCell="B6" sqref="B6"/>
    </sheetView>
  </sheetViews>
  <sheetFormatPr defaultRowHeight="15" x14ac:dyDescent="0.25"/>
  <cols>
    <col min="1" max="1" width="35.28515625" customWidth="1"/>
    <col min="2" max="4" width="10.140625" bestFit="1" customWidth="1"/>
  </cols>
  <sheetData>
    <row r="1" spans="1:4" ht="15" customHeight="1" x14ac:dyDescent="0.25">
      <c r="A1" s="2" t="s">
        <v>2</v>
      </c>
      <c r="B1" s="20" t="s">
        <v>23</v>
      </c>
      <c r="C1" s="23" t="s">
        <v>24</v>
      </c>
    </row>
    <row r="2" spans="1:4" x14ac:dyDescent="0.25">
      <c r="A2" t="s">
        <v>25</v>
      </c>
      <c r="B2" s="24">
        <v>565.33150146662388</v>
      </c>
      <c r="C2" s="24">
        <f>B2*(1+B3)^(2019-2013)</f>
        <v>655.61122135925461</v>
      </c>
      <c r="D2" s="7"/>
    </row>
    <row r="3" spans="1:4" x14ac:dyDescent="0.25">
      <c r="A3" t="s">
        <v>26</v>
      </c>
      <c r="B3" s="22">
        <v>2.5000000000000001E-2</v>
      </c>
      <c r="C3" s="7"/>
      <c r="D3" s="7"/>
    </row>
    <row r="5" spans="1:4" ht="15" customHeight="1" x14ac:dyDescent="0.25">
      <c r="A5" s="2" t="s">
        <v>3</v>
      </c>
      <c r="B5" s="20" t="s">
        <v>23</v>
      </c>
    </row>
    <row r="6" spans="1:4" x14ac:dyDescent="0.25">
      <c r="A6" t="s">
        <v>27</v>
      </c>
      <c r="B6" s="24">
        <v>586.87747516267166</v>
      </c>
      <c r="C6" s="7"/>
      <c r="D6" s="7"/>
    </row>
    <row r="7" spans="1:4" x14ac:dyDescent="0.25">
      <c r="A7" t="s">
        <v>26</v>
      </c>
      <c r="B7" s="21">
        <v>1.2699999999999934E-2</v>
      </c>
      <c r="C7" s="7"/>
      <c r="D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45"/>
  <sheetViews>
    <sheetView topLeftCell="A20" workbookViewId="0">
      <selection activeCell="L26" sqref="L26"/>
    </sheetView>
  </sheetViews>
  <sheetFormatPr defaultRowHeight="15" x14ac:dyDescent="0.25"/>
  <cols>
    <col min="1" max="1" width="11.5703125" customWidth="1"/>
    <col min="2" max="2" width="18.140625" customWidth="1"/>
    <col min="3" max="3" width="11.7109375" customWidth="1"/>
    <col min="5" max="5" width="16" customWidth="1"/>
    <col min="6" max="6" width="18.42578125" customWidth="1"/>
    <col min="8" max="8" width="15.140625" customWidth="1"/>
  </cols>
  <sheetData>
    <row r="2" spans="1:13" x14ac:dyDescent="0.25">
      <c r="D2" s="11"/>
      <c r="E2" s="11"/>
    </row>
    <row r="3" spans="1:13" x14ac:dyDescent="0.25">
      <c r="B3" s="12" t="s">
        <v>28</v>
      </c>
      <c r="C3" s="12" t="s">
        <v>28</v>
      </c>
      <c r="D3" s="12" t="s">
        <v>28</v>
      </c>
      <c r="E3" s="12" t="s">
        <v>28</v>
      </c>
      <c r="F3" s="12" t="s">
        <v>28</v>
      </c>
      <c r="G3" s="12" t="s">
        <v>28</v>
      </c>
      <c r="H3" s="12" t="s">
        <v>28</v>
      </c>
    </row>
    <row r="5" spans="1:13" x14ac:dyDescent="0.25">
      <c r="B5" s="13" t="s">
        <v>29</v>
      </c>
    </row>
    <row r="7" spans="1:13" x14ac:dyDescent="0.25">
      <c r="B7" s="9" t="s">
        <v>30</v>
      </c>
      <c r="E7" t="s">
        <v>31</v>
      </c>
      <c r="F7" t="s">
        <v>31</v>
      </c>
      <c r="H7" t="s">
        <v>32</v>
      </c>
    </row>
    <row r="8" spans="1:13" x14ac:dyDescent="0.25">
      <c r="E8" t="s">
        <v>33</v>
      </c>
      <c r="F8" t="s">
        <v>34</v>
      </c>
    </row>
    <row r="9" spans="1:13" x14ac:dyDescent="0.25">
      <c r="B9" t="s">
        <v>35</v>
      </c>
      <c r="C9" s="9" t="s">
        <v>36</v>
      </c>
      <c r="E9" t="s">
        <v>35</v>
      </c>
      <c r="F9" t="s">
        <v>35</v>
      </c>
    </row>
    <row r="10" spans="1:13" x14ac:dyDescent="0.25">
      <c r="B10" t="s">
        <v>37</v>
      </c>
      <c r="C10" s="9" t="s">
        <v>38</v>
      </c>
      <c r="E10" t="s">
        <v>37</v>
      </c>
      <c r="F10" t="s">
        <v>37</v>
      </c>
    </row>
    <row r="11" spans="1:13" x14ac:dyDescent="0.25">
      <c r="A11" s="9" t="s">
        <v>39</v>
      </c>
      <c r="B11" t="s">
        <v>40</v>
      </c>
      <c r="C11" s="9" t="s">
        <v>41</v>
      </c>
      <c r="E11" t="s">
        <v>40</v>
      </c>
      <c r="F11" t="s">
        <v>40</v>
      </c>
    </row>
    <row r="12" spans="1:13" ht="30" x14ac:dyDescent="0.25">
      <c r="A12" s="9" t="s">
        <v>42</v>
      </c>
      <c r="B12" s="9" t="s">
        <v>42</v>
      </c>
      <c r="C12" s="9" t="s">
        <v>42</v>
      </c>
      <c r="H12" s="2" t="s">
        <v>2</v>
      </c>
      <c r="M12" s="2" t="s">
        <v>3</v>
      </c>
    </row>
    <row r="13" spans="1:13" x14ac:dyDescent="0.25">
      <c r="A13" s="9">
        <v>2013</v>
      </c>
      <c r="B13" s="14">
        <v>0</v>
      </c>
      <c r="C13" s="9" t="s">
        <v>43</v>
      </c>
      <c r="E13" s="14">
        <v>0</v>
      </c>
      <c r="F13" s="14">
        <v>0</v>
      </c>
      <c r="G13">
        <v>2013</v>
      </c>
      <c r="H13" s="14">
        <v>0</v>
      </c>
    </row>
    <row r="14" spans="1:13" x14ac:dyDescent="0.25">
      <c r="A14" s="9">
        <v>2014</v>
      </c>
      <c r="B14" s="14">
        <v>0</v>
      </c>
      <c r="C14" s="9" t="s">
        <v>43</v>
      </c>
      <c r="E14" s="14">
        <v>0</v>
      </c>
      <c r="F14" s="14">
        <v>0</v>
      </c>
      <c r="G14">
        <v>2014</v>
      </c>
      <c r="H14" s="14">
        <v>0</v>
      </c>
    </row>
    <row r="15" spans="1:13" x14ac:dyDescent="0.25">
      <c r="A15" s="9">
        <v>2015</v>
      </c>
      <c r="B15" s="14">
        <v>0</v>
      </c>
      <c r="C15" s="9" t="s">
        <v>43</v>
      </c>
      <c r="E15" s="14">
        <v>0</v>
      </c>
      <c r="F15" s="14">
        <v>0</v>
      </c>
      <c r="G15">
        <v>2015</v>
      </c>
      <c r="H15" s="14">
        <v>0</v>
      </c>
    </row>
    <row r="16" spans="1:13" x14ac:dyDescent="0.25">
      <c r="A16" s="9">
        <v>2016</v>
      </c>
      <c r="B16" s="14">
        <v>0</v>
      </c>
      <c r="C16" s="9" t="s">
        <v>43</v>
      </c>
      <c r="E16" s="14">
        <v>0</v>
      </c>
      <c r="F16" s="14">
        <v>0</v>
      </c>
      <c r="G16">
        <v>2016</v>
      </c>
      <c r="H16" s="14">
        <v>0</v>
      </c>
    </row>
    <row r="17" spans="1:13" x14ac:dyDescent="0.25">
      <c r="A17" s="9">
        <v>2017</v>
      </c>
      <c r="B17" s="14">
        <v>0</v>
      </c>
      <c r="C17" s="9" t="s">
        <v>43</v>
      </c>
      <c r="E17" s="14">
        <v>0</v>
      </c>
      <c r="F17" s="14">
        <v>0</v>
      </c>
      <c r="G17">
        <v>2017</v>
      </c>
      <c r="H17" s="14">
        <v>0</v>
      </c>
    </row>
    <row r="18" spans="1:13" x14ac:dyDescent="0.25">
      <c r="A18" s="9">
        <v>2018</v>
      </c>
      <c r="B18" s="14">
        <v>0</v>
      </c>
      <c r="C18" s="9" t="s">
        <v>43</v>
      </c>
      <c r="E18" s="14">
        <v>0</v>
      </c>
      <c r="F18" s="14">
        <v>0</v>
      </c>
      <c r="G18">
        <v>2018</v>
      </c>
      <c r="H18" s="14">
        <v>0</v>
      </c>
    </row>
    <row r="19" spans="1:13" ht="15.75" thickBot="1" x14ac:dyDescent="0.3">
      <c r="A19" s="9">
        <v>2019</v>
      </c>
      <c r="B19" s="14">
        <v>0</v>
      </c>
      <c r="C19" s="9" t="s">
        <v>43</v>
      </c>
      <c r="E19" s="15">
        <v>0</v>
      </c>
      <c r="F19" s="15">
        <v>0</v>
      </c>
      <c r="G19">
        <v>2019</v>
      </c>
      <c r="H19" s="14">
        <v>0</v>
      </c>
    </row>
    <row r="20" spans="1:13" x14ac:dyDescent="0.25">
      <c r="A20" s="9">
        <v>2020</v>
      </c>
      <c r="B20" s="14">
        <v>0</v>
      </c>
      <c r="C20" s="9" t="s">
        <v>43</v>
      </c>
      <c r="E20" s="14">
        <v>17.47525100675395</v>
      </c>
      <c r="F20" s="14">
        <v>11.650167337835969</v>
      </c>
      <c r="G20">
        <v>2020</v>
      </c>
      <c r="H20" s="14">
        <v>0</v>
      </c>
    </row>
    <row r="21" spans="1:13" ht="15.75" thickBot="1" x14ac:dyDescent="0.3">
      <c r="A21" s="9">
        <v>2021</v>
      </c>
      <c r="B21" s="14">
        <v>0</v>
      </c>
      <c r="C21" s="9" t="s">
        <v>43</v>
      </c>
      <c r="E21" s="14">
        <v>18.925696840314529</v>
      </c>
      <c r="F21" s="14">
        <v>12.617131226876353</v>
      </c>
      <c r="G21">
        <v>2021</v>
      </c>
      <c r="H21" s="15">
        <v>0</v>
      </c>
    </row>
    <row r="22" spans="1:13" ht="15.75" thickBot="1" x14ac:dyDescent="0.3">
      <c r="A22" s="16">
        <v>2022</v>
      </c>
      <c r="B22" s="15">
        <v>0</v>
      </c>
      <c r="C22" s="16" t="s">
        <v>43</v>
      </c>
      <c r="E22" s="14">
        <v>20.496529678060636</v>
      </c>
      <c r="F22" s="14">
        <v>13.664353118707091</v>
      </c>
      <c r="G22">
        <v>2022</v>
      </c>
      <c r="H22" s="17">
        <v>10.248264839030318</v>
      </c>
    </row>
    <row r="23" spans="1:13" x14ac:dyDescent="0.25">
      <c r="A23" s="9">
        <v>2023</v>
      </c>
      <c r="B23" s="14">
        <v>8.505413146739647</v>
      </c>
      <c r="C23" s="9" t="s">
        <v>43</v>
      </c>
      <c r="E23" s="14">
        <v>22.197741641339668</v>
      </c>
      <c r="F23" s="14">
        <v>14.798494427559779</v>
      </c>
      <c r="G23">
        <v>2023</v>
      </c>
      <c r="H23" s="17">
        <v>15.351577394039658</v>
      </c>
    </row>
    <row r="24" spans="1:13" x14ac:dyDescent="0.25">
      <c r="A24" s="9">
        <v>2024</v>
      </c>
      <c r="B24" s="14">
        <v>9.7777788411384616</v>
      </c>
      <c r="C24" s="18">
        <v>0.14959481361426241</v>
      </c>
      <c r="E24" s="14">
        <v>24.04015419757086</v>
      </c>
      <c r="F24" s="14">
        <v>16.026769465047241</v>
      </c>
      <c r="G24">
        <v>2024</v>
      </c>
      <c r="H24" s="17">
        <v>16.90896651935466</v>
      </c>
    </row>
    <row r="25" spans="1:13" x14ac:dyDescent="0.25">
      <c r="A25" s="9">
        <v>2025</v>
      </c>
      <c r="B25" s="14">
        <v>11.195344827030395</v>
      </c>
      <c r="C25" s="18">
        <v>0.14497832369942221</v>
      </c>
      <c r="E25" s="14">
        <v>26.03548699596924</v>
      </c>
      <c r="F25" s="14">
        <v>17.356991330646164</v>
      </c>
      <c r="G25">
        <v>2025</v>
      </c>
      <c r="H25" s="17">
        <v>18.615415911499817</v>
      </c>
      <c r="K25" s="7">
        <v>5.0000021373138663</v>
      </c>
      <c r="L25">
        <v>0</v>
      </c>
      <c r="M25" s="19">
        <f>AVERAGE(K25,L25)</f>
        <v>2.5000010686569332</v>
      </c>
    </row>
    <row r="26" spans="1:13" x14ac:dyDescent="0.25">
      <c r="A26" s="9">
        <v>2026</v>
      </c>
      <c r="B26" s="14">
        <v>12.766748337680843</v>
      </c>
      <c r="C26" s="18">
        <v>0.14036222509702442</v>
      </c>
      <c r="E26" s="14">
        <v>28.196432416634686</v>
      </c>
      <c r="F26" s="14">
        <v>18.797621611089795</v>
      </c>
      <c r="G26">
        <v>2026</v>
      </c>
      <c r="H26" s="17">
        <v>20.481590377157765</v>
      </c>
      <c r="K26" s="7">
        <v>8.0000038300088914</v>
      </c>
      <c r="L26" s="7">
        <v>0.52201064838686984</v>
      </c>
      <c r="M26" s="19">
        <f>AVERAGE(K26,L26)</f>
        <v>4.2610072391978804</v>
      </c>
    </row>
    <row r="27" spans="1:13" x14ac:dyDescent="0.25">
      <c r="A27" s="9">
        <v>2027</v>
      </c>
      <c r="B27" s="14">
        <v>14.501022029017543</v>
      </c>
      <c r="C27" s="18">
        <v>0.13584302325581371</v>
      </c>
      <c r="E27" s="14">
        <v>30.536736307215364</v>
      </c>
      <c r="F27" s="14">
        <v>20.357824204810246</v>
      </c>
      <c r="G27">
        <v>2027</v>
      </c>
      <c r="H27" s="17">
        <v>22.518879168116452</v>
      </c>
      <c r="K27" s="7">
        <v>11.000007637477781</v>
      </c>
      <c r="L27" s="7">
        <v>0.83623443617269733</v>
      </c>
      <c r="M27" s="19">
        <f t="shared" ref="M27:M43" si="0">AVERAGE(K27,L27)</f>
        <v>5.918121036825239</v>
      </c>
    </row>
    <row r="28" spans="1:13" x14ac:dyDescent="0.25">
      <c r="A28" s="9">
        <v>2028</v>
      </c>
      <c r="B28" s="14">
        <v>16.423206297449486</v>
      </c>
      <c r="C28" s="18">
        <v>0.13255508919202522</v>
      </c>
      <c r="E28" s="14">
        <v>33.07128542071424</v>
      </c>
      <c r="F28" s="14">
        <v>22.047523613809496</v>
      </c>
      <c r="G28">
        <v>2028</v>
      </c>
      <c r="H28" s="17">
        <v>24.747245859081865</v>
      </c>
      <c r="K28" s="7">
        <v>13.99998775165596</v>
      </c>
      <c r="L28" s="7">
        <v>1.7563489237874701</v>
      </c>
      <c r="M28" s="19">
        <f t="shared" si="0"/>
        <v>7.8781683377217151</v>
      </c>
    </row>
    <row r="29" spans="1:13" x14ac:dyDescent="0.25">
      <c r="A29" s="9">
        <v>2029</v>
      </c>
      <c r="B29" s="14">
        <v>18.752166677664725</v>
      </c>
      <c r="C29" s="18">
        <v>0.14180911680911695</v>
      </c>
      <c r="E29" s="14">
        <v>35.816202110633519</v>
      </c>
      <c r="F29" s="14">
        <v>23.877468073755683</v>
      </c>
      <c r="G29">
        <v>2029</v>
      </c>
      <c r="H29" s="17">
        <v>27.284184394149122</v>
      </c>
      <c r="K29" s="7">
        <v>17.000003751847782</v>
      </c>
      <c r="L29" s="7">
        <v>2.1936437140089549</v>
      </c>
      <c r="M29" s="19">
        <f t="shared" si="0"/>
        <v>9.5968237329283674</v>
      </c>
    </row>
    <row r="30" spans="1:13" x14ac:dyDescent="0.25">
      <c r="A30" s="9">
        <v>2030</v>
      </c>
      <c r="B30" s="14">
        <v>21.367558381386758</v>
      </c>
      <c r="C30" s="18">
        <v>0.13947144075021289</v>
      </c>
      <c r="E30" s="14">
        <v>38.788946885816102</v>
      </c>
      <c r="F30" s="14">
        <v>25.859297923877403</v>
      </c>
      <c r="G30">
        <v>2030</v>
      </c>
      <c r="H30" s="17">
        <v>30.07825263360143</v>
      </c>
      <c r="K30" s="7">
        <v>19.999986685434653</v>
      </c>
      <c r="L30" s="7">
        <v>3.3273509298184476</v>
      </c>
      <c r="M30" s="19">
        <f t="shared" si="0"/>
        <v>11.66366880762655</v>
      </c>
    </row>
    <row r="31" spans="1:13" x14ac:dyDescent="0.25">
      <c r="A31" s="9">
        <v>2031</v>
      </c>
      <c r="B31" s="14">
        <v>24.172877920298436</v>
      </c>
      <c r="C31" s="18">
        <v>0.13128872699631361</v>
      </c>
      <c r="E31" s="14">
        <v>42.008429477338836</v>
      </c>
      <c r="F31" s="14">
        <v>28.005619651559226</v>
      </c>
      <c r="G31">
        <v>2031</v>
      </c>
      <c r="H31" s="17">
        <v>33.090653698818635</v>
      </c>
      <c r="K31" s="7">
        <v>23.000003015751712</v>
      </c>
      <c r="L31" s="7">
        <v>4.2496822009150108</v>
      </c>
      <c r="M31" s="19">
        <f t="shared" si="0"/>
        <v>13.624842608333362</v>
      </c>
    </row>
    <row r="32" spans="1:13" x14ac:dyDescent="0.25">
      <c r="A32" s="9">
        <v>2032</v>
      </c>
      <c r="B32" s="14">
        <v>27.262804652045943</v>
      </c>
      <c r="C32" s="18">
        <v>0.12782618362345824</v>
      </c>
      <c r="E32" s="14">
        <v>45.495129123957959</v>
      </c>
      <c r="F32" s="14">
        <v>30.33008608263864</v>
      </c>
      <c r="G32">
        <v>2032</v>
      </c>
      <c r="H32" s="17">
        <v>36.378966888001955</v>
      </c>
      <c r="K32" s="7">
        <v>25.999997814914511</v>
      </c>
      <c r="L32" s="7">
        <v>5.2820175174790727</v>
      </c>
      <c r="M32" s="19">
        <f t="shared" si="0"/>
        <v>15.641007666196792</v>
      </c>
    </row>
    <row r="33" spans="1:13" x14ac:dyDescent="0.25">
      <c r="A33" s="9">
        <v>2033</v>
      </c>
      <c r="B33" s="14">
        <v>30.653758010327373</v>
      </c>
      <c r="C33" s="18">
        <v>0.12438020965047535</v>
      </c>
      <c r="E33" s="14">
        <v>49.271224841246465</v>
      </c>
      <c r="F33" s="14">
        <v>32.847483227497648</v>
      </c>
      <c r="G33">
        <v>2033</v>
      </c>
      <c r="H33" s="17">
        <v>39.962491425786922</v>
      </c>
      <c r="K33" s="7">
        <v>29.000005639069204</v>
      </c>
      <c r="L33" s="7">
        <v>6.4350493534151525</v>
      </c>
      <c r="M33" s="19">
        <f t="shared" si="0"/>
        <v>17.717527496242177</v>
      </c>
    </row>
    <row r="34" spans="1:13" x14ac:dyDescent="0.25">
      <c r="A34" s="9">
        <v>2034</v>
      </c>
      <c r="B34" s="14">
        <v>34.362899080570322</v>
      </c>
      <c r="C34" s="18">
        <v>0.12100118585764674</v>
      </c>
      <c r="E34" s="14">
        <v>52.37531200624499</v>
      </c>
      <c r="F34" s="14">
        <v>34.916874670829998</v>
      </c>
      <c r="G34">
        <v>2034</v>
      </c>
      <c r="H34" s="17">
        <v>43.369105543407656</v>
      </c>
      <c r="K34" s="7">
        <v>32.000004733204342</v>
      </c>
      <c r="L34" s="7">
        <v>7.7204154818158548</v>
      </c>
      <c r="M34" s="19">
        <f t="shared" si="0"/>
        <v>19.860210107510099</v>
      </c>
    </row>
    <row r="35" spans="1:13" x14ac:dyDescent="0.25">
      <c r="A35" s="9">
        <v>2035</v>
      </c>
      <c r="B35" s="14">
        <v>38.40815988500178</v>
      </c>
      <c r="C35" s="18">
        <v>0.11772175551738454</v>
      </c>
      <c r="E35" s="14">
        <v>55.674956662638422</v>
      </c>
      <c r="F35" s="14">
        <v>37.116637775092286</v>
      </c>
      <c r="G35">
        <v>2035</v>
      </c>
      <c r="H35" s="17">
        <v>47.041558273820101</v>
      </c>
      <c r="K35" s="7">
        <v>35.000032133868849</v>
      </c>
      <c r="L35" s="7">
        <v>9.1507780788014284</v>
      </c>
      <c r="M35" s="19">
        <f t="shared" si="0"/>
        <v>22.07540510633514</v>
      </c>
    </row>
    <row r="36" spans="1:13" x14ac:dyDescent="0.25">
      <c r="A36" s="9">
        <v>2036</v>
      </c>
      <c r="B36" s="14">
        <v>42.808273729092775</v>
      </c>
      <c r="C36" s="18">
        <v>0.11456195395107228</v>
      </c>
      <c r="E36" s="14">
        <v>59.18247893238464</v>
      </c>
      <c r="F36" s="14">
        <v>39.454985954923096</v>
      </c>
      <c r="G36">
        <v>2036</v>
      </c>
      <c r="H36" s="17">
        <v>50.995376330738708</v>
      </c>
      <c r="K36" s="7">
        <v>37.99999745770792</v>
      </c>
      <c r="L36" s="7">
        <v>10.143876842915056</v>
      </c>
      <c r="M36" s="19">
        <f t="shared" si="0"/>
        <v>24.071937150311488</v>
      </c>
    </row>
    <row r="37" spans="1:13" x14ac:dyDescent="0.25">
      <c r="A37" s="9">
        <v>2037</v>
      </c>
      <c r="B37" s="14">
        <v>47.582806646994236</v>
      </c>
      <c r="C37" s="18">
        <v>0.11153294683444938</v>
      </c>
      <c r="E37" s="14">
        <v>62.910975105124869</v>
      </c>
      <c r="F37" s="14">
        <v>41.940650070083251</v>
      </c>
      <c r="G37">
        <v>2037</v>
      </c>
      <c r="H37" s="17">
        <v>55.246890876059553</v>
      </c>
      <c r="K37" s="7">
        <v>40.999985051741355</v>
      </c>
      <c r="L37" s="7">
        <v>11.23819728785368</v>
      </c>
      <c r="M37" s="19">
        <f t="shared" si="0"/>
        <v>26.119091169797517</v>
      </c>
    </row>
    <row r="38" spans="1:13" x14ac:dyDescent="0.25">
      <c r="A38" s="9">
        <v>2038</v>
      </c>
      <c r="B38" s="14">
        <v>52.752189983631098</v>
      </c>
      <c r="C38" s="18">
        <v>0.10863973146828672</v>
      </c>
      <c r="E38" s="14">
        <v>66.874366536747729</v>
      </c>
      <c r="F38" s="14">
        <v>44.582911024498493</v>
      </c>
      <c r="G38">
        <v>2038</v>
      </c>
      <c r="H38" s="17">
        <v>59.813278260189414</v>
      </c>
      <c r="K38" s="19">
        <f t="shared" ref="K38:K43" si="1">K37+3</f>
        <v>43.999985051741355</v>
      </c>
      <c r="L38" s="7">
        <v>12.443652646980565</v>
      </c>
      <c r="M38" s="19">
        <f t="shared" si="0"/>
        <v>28.221818849360961</v>
      </c>
    </row>
    <row r="39" spans="1:13" x14ac:dyDescent="0.25">
      <c r="A39" s="9">
        <v>2039</v>
      </c>
      <c r="B39" s="14">
        <v>58.337754150166703</v>
      </c>
      <c r="C39" s="18">
        <v>0.10588307648021426</v>
      </c>
      <c r="E39" s="14">
        <v>71.087451628562832</v>
      </c>
      <c r="F39" s="14">
        <v>47.391634419041893</v>
      </c>
      <c r="G39">
        <v>2039</v>
      </c>
      <c r="H39" s="17">
        <v>64.712602889364774</v>
      </c>
      <c r="K39" s="19">
        <f t="shared" si="1"/>
        <v>46.999985051741355</v>
      </c>
      <c r="L39" s="7">
        <v>13.771100531625981</v>
      </c>
      <c r="M39" s="19">
        <f t="shared" si="0"/>
        <v>30.385542791683669</v>
      </c>
    </row>
    <row r="40" spans="1:13" x14ac:dyDescent="0.25">
      <c r="A40" s="9">
        <v>2040</v>
      </c>
      <c r="B40" s="14">
        <v>64.361763596563165</v>
      </c>
      <c r="C40" s="18">
        <v>0.10326090769435711</v>
      </c>
      <c r="E40" s="14">
        <v>75.565961081162285</v>
      </c>
      <c r="F40" s="14">
        <v>50.377307387441526</v>
      </c>
      <c r="G40">
        <v>2040</v>
      </c>
      <c r="H40" s="17">
        <v>69.963862338862725</v>
      </c>
      <c r="K40" s="19">
        <f t="shared" si="1"/>
        <v>49.999985051741355</v>
      </c>
      <c r="L40" s="7">
        <v>15.232431088999219</v>
      </c>
      <c r="M40" s="19">
        <f t="shared" si="0"/>
        <v>32.616208070370284</v>
      </c>
    </row>
    <row r="41" spans="1:13" x14ac:dyDescent="0.25">
      <c r="G41">
        <v>2041</v>
      </c>
      <c r="H41" s="7">
        <v>74.548323151871244</v>
      </c>
      <c r="K41" s="19">
        <f t="shared" si="1"/>
        <v>52.999985051741355</v>
      </c>
      <c r="L41" s="7">
        <v>16.975728611596715</v>
      </c>
      <c r="M41" s="19">
        <f t="shared" si="0"/>
        <v>34.987856831669035</v>
      </c>
    </row>
    <row r="42" spans="1:13" x14ac:dyDescent="0.25">
      <c r="A42" t="s">
        <v>44</v>
      </c>
      <c r="G42">
        <v>2042</v>
      </c>
      <c r="H42" s="7">
        <v>79.132783964879764</v>
      </c>
      <c r="K42" s="19">
        <f t="shared" si="1"/>
        <v>55.999985051741355</v>
      </c>
      <c r="L42" s="7">
        <v>18.931668665787566</v>
      </c>
      <c r="M42" s="19">
        <f t="shared" si="0"/>
        <v>37.465826858764459</v>
      </c>
    </row>
    <row r="43" spans="1:13" x14ac:dyDescent="0.25">
      <c r="A43" t="s">
        <v>45</v>
      </c>
      <c r="G43">
        <v>2043</v>
      </c>
      <c r="H43" s="7">
        <v>83.717244777888283</v>
      </c>
      <c r="K43" s="19">
        <f t="shared" si="1"/>
        <v>58.999985051741355</v>
      </c>
      <c r="L43" s="7">
        <v>21.127096214829081</v>
      </c>
      <c r="M43" s="19">
        <f t="shared" si="0"/>
        <v>40.063540633285214</v>
      </c>
    </row>
    <row r="44" spans="1:13" x14ac:dyDescent="0.25">
      <c r="L44" s="7"/>
    </row>
    <row r="45" spans="1:13" x14ac:dyDescent="0.25">
      <c r="L45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C18A1A-DBD6-4A28-868D-9B69F99F4C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E5AE73-0A5E-4448-9567-9E945F2530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F2E9F2-FCD9-4B61-99C1-8EF802179BA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7</vt:i4>
      </vt:variant>
    </vt:vector>
  </HeadingPairs>
  <TitlesOfParts>
    <vt:vector size="11" baseType="lpstr">
      <vt:lpstr>Load Forecast</vt:lpstr>
      <vt:lpstr>Fuel_Forecast</vt:lpstr>
      <vt:lpstr>Generic_Units</vt:lpstr>
      <vt:lpstr>CO2_Costs</vt:lpstr>
      <vt:lpstr>Summer_Firm_Demand</vt:lpstr>
      <vt:lpstr>Winter_Firm_Demand</vt:lpstr>
      <vt:lpstr>Energy_Chart</vt:lpstr>
      <vt:lpstr>Coal_Chart</vt:lpstr>
      <vt:lpstr>NG_Chart</vt:lpstr>
      <vt:lpstr>Distillate_Oil_Chart</vt:lpstr>
      <vt:lpstr>CO2_Costs_Chart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 Ugaz, Liliana</dc:creator>
  <cp:keywords/>
  <dc:description/>
  <cp:lastModifiedBy>West, Monique</cp:lastModifiedBy>
  <cp:revision/>
  <dcterms:created xsi:type="dcterms:W3CDTF">2019-05-06T19:36:21Z</dcterms:created>
  <dcterms:modified xsi:type="dcterms:W3CDTF">2019-05-09T12:16:34Z</dcterms:modified>
  <cp:category/>
  <cp:contentStatus/>
</cp:coreProperties>
</file>