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-276" windowWidth="19416" windowHeight="11016" tabRatio="969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3" i="13" l="1"/>
  <c r="E33" i="13"/>
  <c r="G32" i="13"/>
  <c r="E32" i="13"/>
  <c r="G31" i="13"/>
  <c r="E31" i="13"/>
  <c r="G30" i="13"/>
  <c r="E30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8" i="7"/>
  <c r="F48" i="7"/>
  <c r="G46" i="7"/>
  <c r="F46" i="7"/>
  <c r="G45" i="7"/>
  <c r="F45" i="7"/>
  <c r="G43" i="7"/>
  <c r="F43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<sst xmlns="http://schemas.openxmlformats.org/spreadsheetml/2006/main" count="611" uniqueCount="197">
  <si>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</si>
  <si>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</si>
  <si>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</si>
  <si>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</si>
  <si>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</si>
  <si>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</si>
  <si>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</si>
  <si>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</si>
  <si>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</si>
  <si>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</si>
  <si>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</si>
  <si>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</si>
  <si>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</si>
  <si>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</si>
  <si>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</si>
  <si>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</si>
  <si>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</si>
  <si>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</si>
  <si>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</si>
  <si>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</si>
  <si>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</si>
  <si>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</si>
  <si>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</si>
  <si>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</si>
  <si>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</si>
  <si>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</si>
  <si>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</si>
  <si>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Incremental Personnel, Software, and Hardware Costs</t>
  </si>
  <si>
    <t>16</t>
  </si>
  <si>
    <t>Variable Power Plant O&amp;M Costs over 514,000 MWh Threshold (Per A6)</t>
  </si>
  <si>
    <t>17</t>
  </si>
  <si>
    <t>18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</si>
  <si>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</si>
  <si>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</si>
  <si>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</si>
  <si>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</si>
  <si>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</si>
  <si>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</si>
  <si>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</si>
  <si>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</si>
  <si>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</si>
  <si>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</si>
  <si>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</si>
  <si>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</si>
  <si>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</si>
  <si>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</si>
  <si>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</si>
  <si>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</si>
  <si>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</si>
  <si>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</si>
  <si>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</si>
  <si>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</si>
  <si>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</si>
  <si>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</si>
  <si>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</si>
  <si>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August 2015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</si>
  <si>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</si>
  <si>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</si>
  <si>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</si>
  <si>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</si>
  <si>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</si>
  <si>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</si>
  <si>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</si>
  <si>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</si>
  <si>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</si>
  <si>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</si>
  <si>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</si>
  <si>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</si>
  <si>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</si>
  <si>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</si>
  <si>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</si>
  <si>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</si>
  <si>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</si>
  <si>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</si>
  <si>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</si>
  <si>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</si>
  <si>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</si>
  <si>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</si>
  <si>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</si>
  <si>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</si>
  <si>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</si>
  <si>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</si>
  <si>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</si>
  <si>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</si>
  <si>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</si>
  <si>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</si>
  <si>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</si>
  <si>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</si>
  <si>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</si>
  <si>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</si>
  <si>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</si>
  <si>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</si>
  <si>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</si>
  <si>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</si>
  <si>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3-Ln 7)</t>
  </si>
  <si>
    <t>Interest Provision for the Month (Line 26)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</si>
  <si>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</si>
  <si>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</si>
  <si>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</si>
  <si>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</si>
  <si>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8 through 13)</t>
  </si>
  <si>
    <t>Interest Provision</t>
  </si>
  <si>
    <t>Beginning True-up Amount (Lns 10+11)</t>
  </si>
  <si>
    <t>Ending True-up Amount Before Interest (Lns 8+10+11+12+13)</t>
  </si>
  <si>
    <t xml:space="preserve">Total of Beginning &amp; Ending True-up Amount </t>
  </si>
  <si>
    <t>Average True-up Amount (50% of Line 19)</t>
  </si>
  <si>
    <t>Interest Rate - First Day Reporting Business Month</t>
  </si>
  <si>
    <t>Interest Rate - First Day Subsequent Business Month</t>
  </si>
  <si>
    <t>Total (Lines 21+22)</t>
  </si>
  <si>
    <t>Average Interest Rate (50% of Line 23)</t>
  </si>
  <si>
    <t>Monthly Average Interest Rate (Line 23/12)</t>
  </si>
  <si>
    <t>Interest Provision (Line 20 x Line 25)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</si>
  <si>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</si>
  <si>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</si>
  <si>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</si>
  <si>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 Fuel Cost of System Net Generation reflected on Schedules A1 and A2 does not tie to the amount on Schedules A3 and A4  in the amount of $1783 due to the correction of 18 barrels burned at Everglades being inadvertently entered as an </t>
    </r>
  </si>
  <si>
    <t>inventory adjustment rather than Net Generation in July 2015.</t>
  </si>
  <si>
    <t>NOTE: Amounts may not agree to the General Ledger due to rounding.</t>
  </si>
  <si>
    <t>                  FOR THE MONTH OF:  August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</si>
  <si>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</si>
  <si>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</si>
  <si>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</si>
  <si>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</si>
  <si>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</si>
  <si>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</si>
  <si>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</si>
  <si>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</si>
  <si>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</si>
  <si>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</si>
  <si>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</si>
  <si>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</si>
  <si>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</si>
  <si>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</si>
  <si>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</si>
  <si>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</si>
  <si>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</si>
  <si>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</si>
  <si>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</si>
  <si>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</si>
  <si>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</si>
  <si>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</si>
  <si>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</si>
  <si>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</si>
  <si>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</si>
  <si>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Gainesville Regional Utilities A/AF</t>
  </si>
  <si>
    <t>AF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</si>
  <si>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</si>
  <si>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</si>
  <si>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</si>
  <si>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</si>
  <si>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</si>
  <si>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</si>
  <si>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</si>
  <si>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</si>
  <si>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</si>
  <si>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</si>
  <si>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Inc. OS</t>
  </si>
  <si>
    <t>Total OS/AF</t>
  </si>
  <si>
    <t>FCBBS</t>
  </si>
  <si>
    <t>Reedy Creek Improvement District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</si>
  <si>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</si>
  <si>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</si>
  <si>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</si>
  <si>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</si>
  <si>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</si>
  <si>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</si>
  <si>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</si>
  <si>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</si>
  <si>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</si>
  <si>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</si>
  <si>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</si>
  <si>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</si>
  <si>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</si>
  <si>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</si>
  <si>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</si>
  <si>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</si>
  <si>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</si>
  <si>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</si>
  <si>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August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</si>
  <si>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</si>
  <si>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</si>
  <si>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</si>
  <si>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</si>
  <si>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</si>
  <si>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</si>
  <si>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</si>
  <si>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</si>
  <si>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Orlando Utilities Commission OS</t>
  </si>
  <si>
    <t>Orlando Utilities Commission FCBBS</t>
  </si>
  <si>
    <t>Transaction Cost (cents/KWH)</t>
  </si>
  <si>
    <t>Cost if Generated (cents/KWH)</t>
  </si>
  <si>
    <t>STAFF 000766</t>
  </si>
  <si>
    <t>FPL RC-16</t>
  </si>
  <si>
    <t>STAFF 000767</t>
  </si>
  <si>
    <t>STAFF 000768</t>
  </si>
  <si>
    <t>STAFF 000769</t>
  </si>
  <si>
    <t>STAFF 000770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</si>
</sst>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1" fillId="0" borderId="0"/>
    <xf numFmtId="44" fontId="39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4" fillId="0" borderId="0"/>
    <xf numFmtId="0" fontId="394" fillId="0" borderId="0"/>
    <xf numFmtId="0" fontId="395" fillId="33" borderId="0" applyNumberFormat="0" applyBorder="0" applyAlignment="0" applyProtection="0"/>
    <xf numFmtId="0" fontId="396" fillId="34" borderId="0" applyNumberFormat="0" applyBorder="0" applyAlignment="0" applyProtection="0"/>
    <xf numFmtId="0" fontId="397" fillId="10" borderId="0" applyNumberFormat="0" applyBorder="0" applyAlignment="0" applyProtection="0"/>
    <xf numFmtId="0" fontId="395" fillId="35" borderId="0" applyNumberFormat="0" applyBorder="0" applyAlignment="0" applyProtection="0"/>
    <xf numFmtId="0" fontId="396" fillId="36" borderId="0" applyNumberFormat="0" applyBorder="0" applyAlignment="0" applyProtection="0"/>
    <xf numFmtId="0" fontId="397" fillId="14" borderId="0" applyNumberFormat="0" applyBorder="0" applyAlignment="0" applyProtection="0"/>
    <xf numFmtId="0" fontId="395" fillId="37" borderId="0" applyNumberFormat="0" applyBorder="0" applyAlignment="0" applyProtection="0"/>
    <xf numFmtId="0" fontId="396" fillId="38" borderId="0" applyNumberFormat="0" applyBorder="0" applyAlignment="0" applyProtection="0"/>
    <xf numFmtId="0" fontId="397" fillId="18" borderId="0" applyNumberFormat="0" applyBorder="0" applyAlignment="0" applyProtection="0"/>
    <xf numFmtId="0" fontId="395" fillId="39" borderId="0" applyNumberFormat="0" applyBorder="0" applyAlignment="0" applyProtection="0"/>
    <xf numFmtId="0" fontId="396" fillId="40" borderId="0" applyNumberFormat="0" applyBorder="0" applyAlignment="0" applyProtection="0"/>
    <xf numFmtId="0" fontId="397" fillId="22" borderId="0" applyNumberFormat="0" applyBorder="0" applyAlignment="0" applyProtection="0"/>
    <xf numFmtId="0" fontId="395" fillId="41" borderId="0" applyNumberFormat="0" applyBorder="0" applyAlignment="0" applyProtection="0"/>
    <xf numFmtId="0" fontId="396" fillId="42" borderId="0" applyNumberFormat="0" applyBorder="0" applyAlignment="0" applyProtection="0"/>
    <xf numFmtId="0" fontId="397" fillId="26" borderId="0" applyNumberFormat="0" applyBorder="0" applyAlignment="0" applyProtection="0"/>
    <xf numFmtId="0" fontId="395" fillId="43" borderId="0" applyNumberFormat="0" applyBorder="0" applyAlignment="0" applyProtection="0"/>
    <xf numFmtId="0" fontId="396" fillId="35" borderId="0" applyNumberFormat="0" applyBorder="0" applyAlignment="0" applyProtection="0"/>
    <xf numFmtId="0" fontId="397" fillId="30" borderId="0" applyNumberFormat="0" applyBorder="0" applyAlignment="0" applyProtection="0"/>
    <xf numFmtId="0" fontId="395" fillId="42" borderId="0" applyNumberFormat="0" applyBorder="0" applyAlignment="0" applyProtection="0"/>
    <xf numFmtId="0" fontId="396" fillId="44" borderId="0" applyNumberFormat="0" applyBorder="0" applyAlignment="0" applyProtection="0"/>
    <xf numFmtId="0" fontId="397" fillId="11" borderId="0" applyNumberFormat="0" applyBorder="0" applyAlignment="0" applyProtection="0"/>
    <xf numFmtId="0" fontId="395" fillId="36" borderId="0" applyNumberFormat="0" applyBorder="0" applyAlignment="0" applyProtection="0"/>
    <xf numFmtId="0" fontId="396" fillId="36" borderId="0" applyNumberFormat="0" applyBorder="0" applyAlignment="0" applyProtection="0"/>
    <xf numFmtId="0" fontId="397" fillId="15" borderId="0" applyNumberFormat="0" applyBorder="0" applyAlignment="0" applyProtection="0"/>
    <xf numFmtId="0" fontId="395" fillId="45" borderId="0" applyNumberFormat="0" applyBorder="0" applyAlignment="0" applyProtection="0"/>
    <xf numFmtId="0" fontId="396" fillId="46" borderId="0" applyNumberFormat="0" applyBorder="0" applyAlignment="0" applyProtection="0"/>
    <xf numFmtId="0" fontId="397" fillId="19" borderId="0" applyNumberFormat="0" applyBorder="0" applyAlignment="0" applyProtection="0"/>
    <xf numFmtId="0" fontId="395" fillId="39" borderId="0" applyNumberFormat="0" applyBorder="0" applyAlignment="0" applyProtection="0"/>
    <xf numFmtId="0" fontId="396" fillId="47" borderId="0" applyNumberFormat="0" applyBorder="0" applyAlignment="0" applyProtection="0"/>
    <xf numFmtId="0" fontId="397" fillId="23" borderId="0" applyNumberFormat="0" applyBorder="0" applyAlignment="0" applyProtection="0"/>
    <xf numFmtId="0" fontId="395" fillId="42" borderId="0" applyNumberFormat="0" applyBorder="0" applyAlignment="0" applyProtection="0"/>
    <xf numFmtId="0" fontId="396" fillId="44" borderId="0" applyNumberFormat="0" applyBorder="0" applyAlignment="0" applyProtection="0"/>
    <xf numFmtId="0" fontId="397" fillId="27" borderId="0" applyNumberFormat="0" applyBorder="0" applyAlignment="0" applyProtection="0"/>
    <xf numFmtId="0" fontId="395" fillId="48" borderId="0" applyNumberFormat="0" applyBorder="0" applyAlignment="0" applyProtection="0"/>
    <xf numFmtId="0" fontId="396" fillId="43" borderId="0" applyNumberFormat="0" applyBorder="0" applyAlignment="0" applyProtection="0"/>
    <xf numFmtId="0" fontId="397" fillId="31" borderId="0" applyNumberFormat="0" applyBorder="0" applyAlignment="0" applyProtection="0"/>
    <xf numFmtId="0" fontId="398" fillId="49" borderId="0" applyNumberFormat="0" applyBorder="0" applyAlignment="0" applyProtection="0"/>
    <xf numFmtId="0" fontId="399" fillId="44" borderId="0" applyNumberFormat="0" applyBorder="0" applyAlignment="0" applyProtection="0"/>
    <xf numFmtId="0" fontId="400" fillId="12" borderId="0" applyNumberFormat="0" applyBorder="0" applyAlignment="0" applyProtection="0"/>
    <xf numFmtId="0" fontId="398" fillId="36" borderId="0" applyNumberFormat="0" applyBorder="0" applyAlignment="0" applyProtection="0"/>
    <xf numFmtId="0" fontId="399" fillId="36" borderId="0" applyNumberFormat="0" applyBorder="0" applyAlignment="0" applyProtection="0"/>
    <xf numFmtId="0" fontId="400" fillId="16" borderId="0" applyNumberFormat="0" applyBorder="0" applyAlignment="0" applyProtection="0"/>
    <xf numFmtId="0" fontId="398" fillId="45" borderId="0" applyNumberFormat="0" applyBorder="0" applyAlignment="0" applyProtection="0"/>
    <xf numFmtId="0" fontId="399" fillId="46" borderId="0" applyNumberFormat="0" applyBorder="0" applyAlignment="0" applyProtection="0"/>
    <xf numFmtId="0" fontId="400" fillId="20" borderId="0" applyNumberFormat="0" applyBorder="0" applyAlignment="0" applyProtection="0"/>
    <xf numFmtId="0" fontId="398" fillId="50" borderId="0" applyNumberFormat="0" applyBorder="0" applyAlignment="0" applyProtection="0"/>
    <xf numFmtId="0" fontId="399" fillId="47" borderId="0" applyNumberFormat="0" applyBorder="0" applyAlignment="0" applyProtection="0"/>
    <xf numFmtId="0" fontId="400" fillId="24" borderId="0" applyNumberFormat="0" applyBorder="0" applyAlignment="0" applyProtection="0"/>
    <xf numFmtId="0" fontId="398" fillId="51" borderId="0" applyNumberFormat="0" applyBorder="0" applyAlignment="0" applyProtection="0"/>
    <xf numFmtId="0" fontId="399" fillId="44" borderId="0" applyNumberFormat="0" applyBorder="0" applyAlignment="0" applyProtection="0"/>
    <xf numFmtId="0" fontId="400" fillId="28" borderId="0" applyNumberFormat="0" applyBorder="0" applyAlignment="0" applyProtection="0"/>
    <xf numFmtId="0" fontId="398" fillId="52" borderId="0" applyNumberFormat="0" applyBorder="0" applyAlignment="0" applyProtection="0"/>
    <xf numFmtId="0" fontId="399" fillId="43" borderId="0" applyNumberFormat="0" applyBorder="0" applyAlignment="0" applyProtection="0"/>
    <xf numFmtId="0" fontId="400" fillId="32" borderId="0" applyNumberFormat="0" applyBorder="0" applyAlignment="0" applyProtection="0"/>
    <xf numFmtId="0" fontId="395" fillId="53" borderId="0" applyNumberFormat="0" applyBorder="0" applyAlignment="0" applyProtection="0"/>
    <xf numFmtId="0" fontId="395" fillId="53" borderId="0" applyNumberFormat="0" applyBorder="0" applyAlignment="0" applyProtection="0"/>
    <xf numFmtId="0" fontId="395" fillId="54" borderId="0" applyNumberFormat="0" applyBorder="0" applyAlignment="0" applyProtection="0"/>
    <xf numFmtId="0" fontId="395" fillId="54" borderId="0" applyNumberFormat="0" applyBorder="0" applyAlignment="0" applyProtection="0"/>
    <xf numFmtId="0" fontId="398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56" borderId="0" applyNumberFormat="0" applyBorder="0" applyAlignment="0" applyProtection="0"/>
    <xf numFmtId="0" fontId="398" fillId="56" borderId="0" applyNumberFormat="0" applyBorder="0" applyAlignment="0" applyProtection="0"/>
    <xf numFmtId="0" fontId="400" fillId="9" borderId="0" applyNumberFormat="0" applyBorder="0" applyAlignment="0" applyProtection="0"/>
    <xf numFmtId="0" fontId="400" fillId="9" borderId="0" applyNumberFormat="0" applyBorder="0" applyAlignment="0" applyProtection="0"/>
    <xf numFmtId="0" fontId="395" fillId="57" borderId="0" applyNumberFormat="0" applyBorder="0" applyAlignment="0" applyProtection="0"/>
    <xf numFmtId="0" fontId="395" fillId="57" borderId="0" applyNumberFormat="0" applyBorder="0" applyAlignment="0" applyProtection="0"/>
    <xf numFmtId="0" fontId="395" fillId="58" borderId="0" applyNumberFormat="0" applyBorder="0" applyAlignment="0" applyProtection="0"/>
    <xf numFmtId="0" fontId="395" fillId="58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400" fillId="13" borderId="0" applyNumberFormat="0" applyBorder="0" applyAlignment="0" applyProtection="0"/>
    <xf numFmtId="0" fontId="400" fillId="13" borderId="0" applyNumberFormat="0" applyBorder="0" applyAlignment="0" applyProtection="0"/>
    <xf numFmtId="0" fontId="395" fillId="61" borderId="0" applyNumberFormat="0" applyBorder="0" applyAlignment="0" applyProtection="0"/>
    <xf numFmtId="0" fontId="395" fillId="61" borderId="0" applyNumberFormat="0" applyBorder="0" applyAlignment="0" applyProtection="0"/>
    <xf numFmtId="0" fontId="395" fillId="62" borderId="0" applyNumberFormat="0" applyBorder="0" applyAlignment="0" applyProtection="0"/>
    <xf numFmtId="0" fontId="395" fillId="62" borderId="0" applyNumberFormat="0" applyBorder="0" applyAlignment="0" applyProtection="0"/>
    <xf numFmtId="0" fontId="398" fillId="63" borderId="0" applyNumberFormat="0" applyBorder="0" applyAlignment="0" applyProtection="0"/>
    <xf numFmtId="0" fontId="398" fillId="63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46" borderId="0" applyNumberFormat="0" applyBorder="0" applyAlignment="0" applyProtection="0"/>
    <xf numFmtId="0" fontId="398" fillId="59" borderId="0" applyNumberFormat="0" applyBorder="0" applyAlignment="0" applyProtection="0"/>
    <xf numFmtId="0" fontId="400" fillId="17" borderId="0" applyNumberFormat="0" applyBorder="0" applyAlignment="0" applyProtection="0"/>
    <xf numFmtId="0" fontId="400" fillId="17" borderId="0" applyNumberFormat="0" applyBorder="0" applyAlignment="0" applyProtection="0"/>
    <xf numFmtId="0" fontId="398" fillId="46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5" fillId="62" borderId="0" applyNumberFormat="0" applyBorder="0" applyAlignment="0" applyProtection="0"/>
    <xf numFmtId="0" fontId="395" fillId="62" borderId="0" applyNumberFormat="0" applyBorder="0" applyAlignment="0" applyProtection="0"/>
    <xf numFmtId="0" fontId="395" fillId="63" borderId="0" applyNumberFormat="0" applyBorder="0" applyAlignment="0" applyProtection="0"/>
    <xf numFmtId="0" fontId="395" fillId="63" borderId="0" applyNumberFormat="0" applyBorder="0" applyAlignment="0" applyProtection="0"/>
    <xf numFmtId="0" fontId="398" fillId="63" borderId="0" applyNumberFormat="0" applyBorder="0" applyAlignment="0" applyProtection="0"/>
    <xf numFmtId="0" fontId="398" fillId="63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50" borderId="0" applyNumberFormat="0" applyBorder="0" applyAlignment="0" applyProtection="0"/>
    <xf numFmtId="0" fontId="398" fillId="64" borderId="0" applyNumberFormat="0" applyBorder="0" applyAlignment="0" applyProtection="0"/>
    <xf numFmtId="0" fontId="400" fillId="21" borderId="0" applyNumberFormat="0" applyBorder="0" applyAlignment="0" applyProtection="0"/>
    <xf numFmtId="0" fontId="400" fillId="21" borderId="0" applyNumberFormat="0" applyBorder="0" applyAlignment="0" applyProtection="0"/>
    <xf numFmtId="0" fontId="398" fillId="50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5" fillId="53" borderId="0" applyNumberFormat="0" applyBorder="0" applyAlignment="0" applyProtection="0"/>
    <xf numFmtId="0" fontId="395" fillId="53" borderId="0" applyNumberFormat="0" applyBorder="0" applyAlignment="0" applyProtection="0"/>
    <xf numFmtId="0" fontId="395" fillId="54" borderId="0" applyNumberFormat="0" applyBorder="0" applyAlignment="0" applyProtection="0"/>
    <xf numFmtId="0" fontId="398" fillId="54" borderId="0" applyNumberFormat="0" applyBorder="0" applyAlignment="0" applyProtection="0"/>
    <xf numFmtId="0" fontId="398" fillId="54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400" fillId="25" borderId="0" applyNumberFormat="0" applyBorder="0" applyAlignment="0" applyProtection="0"/>
    <xf numFmtId="0" fontId="400" fillId="25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5" fillId="66" borderId="0" applyNumberFormat="0" applyBorder="0" applyAlignment="0" applyProtection="0"/>
    <xf numFmtId="0" fontId="395" fillId="58" borderId="0" applyNumberFormat="0" applyBorder="0" applyAlignment="0" applyProtection="0"/>
    <xf numFmtId="0" fontId="395" fillId="58" borderId="0" applyNumberFormat="0" applyBorder="0" applyAlignment="0" applyProtection="0"/>
    <xf numFmtId="0" fontId="398" fillId="67" borderId="0" applyNumberFormat="0" applyBorder="0" applyAlignment="0" applyProtection="0"/>
    <xf numFmtId="0" fontId="398" fillId="67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9" borderId="0" applyNumberFormat="0" applyBorder="0" applyAlignment="0" applyProtection="0"/>
    <xf numFmtId="0" fontId="398" fillId="68" borderId="0" applyNumberFormat="0" applyBorder="0" applyAlignment="0" applyProtection="0"/>
    <xf numFmtId="0" fontId="400" fillId="29" borderId="0" applyNumberFormat="0" applyBorder="0" applyAlignment="0" applyProtection="0"/>
    <xf numFmtId="0" fontId="400" fillId="29" borderId="0" applyNumberFormat="0" applyBorder="0" applyAlignment="0" applyProtection="0"/>
    <xf numFmtId="0" fontId="398" fillId="69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401" fillId="35" borderId="0" applyNumberFormat="0" applyBorder="0" applyAlignment="0" applyProtection="0"/>
    <xf numFmtId="0" fontId="402" fillId="58" borderId="0" applyNumberFormat="0" applyBorder="0" applyAlignment="0" applyProtection="0"/>
    <xf numFmtId="0" fontId="403" fillId="3" borderId="0" applyNumberFormat="0" applyBorder="0" applyAlignment="0" applyProtection="0"/>
    <xf numFmtId="0" fontId="404" fillId="47" borderId="16" applyNumberFormat="0" applyAlignment="0" applyProtection="0"/>
    <xf numFmtId="0" fontId="405" fillId="70" borderId="16" applyNumberFormat="0" applyAlignment="0" applyProtection="0"/>
    <xf numFmtId="0" fontId="406" fillId="6" borderId="10" applyNumberFormat="0" applyAlignment="0" applyProtection="0"/>
    <xf numFmtId="0" fontId="407" fillId="71" borderId="17" applyNumberFormat="0" applyAlignment="0" applyProtection="0"/>
    <xf numFmtId="0" fontId="407" fillId="59" borderId="17" applyNumberFormat="0" applyAlignment="0" applyProtection="0"/>
    <xf numFmtId="0" fontId="408" fillId="7" borderId="13" applyNumberFormat="0" applyAlignment="0" applyProtection="0"/>
    <xf numFmtId="41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0" fontId="394" fillId="0" borderId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5" fillId="0" borderId="0" applyFont="0" applyFill="0" applyBorder="0" applyAlignment="0" applyProtection="0"/>
    <xf numFmtId="43" fontId="394" fillId="0" borderId="0" applyFont="0" applyFill="0" applyBorder="0" applyAlignment="0" applyProtection="0"/>
    <xf numFmtId="40" fontId="409" fillId="0" borderId="0" applyFont="0" applyFill="0" applyBorder="0" applyAlignment="0" applyProtection="0"/>
    <xf numFmtId="174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3" fontId="410" fillId="0" borderId="0" applyFont="0" applyFill="0" applyBorder="0" applyAlignment="0" applyProtection="0"/>
    <xf numFmtId="3" fontId="410" fillId="0" borderId="0" applyFont="0" applyFill="0" applyBorder="0" applyAlignment="0" applyProtection="0"/>
    <xf numFmtId="44" fontId="394" fillId="0" borderId="0" applyFont="0" applyFill="0" applyBorder="0" applyAlignment="0" applyProtection="0"/>
    <xf numFmtId="8" fontId="409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5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175" fontId="394" fillId="0" borderId="0" applyFont="0" applyFill="0" applyBorder="0" applyAlignment="0" applyProtection="0"/>
    <xf numFmtId="176" fontId="410" fillId="0" borderId="0" applyFont="0" applyFill="0" applyBorder="0" applyAlignment="0" applyProtection="0"/>
    <xf numFmtId="176" fontId="410" fillId="0" borderId="0" applyFont="0" applyFill="0" applyBorder="0" applyAlignment="0" applyProtection="0"/>
    <xf numFmtId="0" fontId="410" fillId="0" borderId="0" applyFont="0" applyFill="0" applyBorder="0" applyAlignment="0" applyProtection="0"/>
    <xf numFmtId="0" fontId="410" fillId="0" borderId="0" applyFont="0" applyFill="0" applyBorder="0" applyAlignment="0" applyProtection="0"/>
    <xf numFmtId="0" fontId="411" fillId="72" borderId="0" applyNumberFormat="0" applyBorder="0" applyAlignment="0" applyProtection="0"/>
    <xf numFmtId="0" fontId="411" fillId="72" borderId="0" applyNumberFormat="0" applyBorder="0" applyAlignment="0" applyProtection="0"/>
    <xf numFmtId="0" fontId="411" fillId="73" borderId="0" applyNumberFormat="0" applyBorder="0" applyAlignment="0" applyProtection="0"/>
    <xf numFmtId="0" fontId="411" fillId="73" borderId="0" applyNumberFormat="0" applyBorder="0" applyAlignment="0" applyProtection="0"/>
    <xf numFmtId="0" fontId="411" fillId="74" borderId="0" applyNumberFormat="0" applyBorder="0" applyAlignment="0" applyProtection="0"/>
    <xf numFmtId="0" fontId="412" fillId="0" borderId="0" applyNumberFormat="0" applyFill="0" applyBorder="0" applyAlignment="0" applyProtection="0"/>
    <xf numFmtId="0" fontId="413" fillId="0" borderId="0" applyNumberFormat="0" applyFill="0" applyBorder="0" applyAlignment="0" applyProtection="0"/>
    <xf numFmtId="0" fontId="414" fillId="0" borderId="0" applyNumberFormat="0" applyFill="0" applyBorder="0" applyAlignment="0" applyProtection="0"/>
    <xf numFmtId="2" fontId="410" fillId="0" borderId="0" applyFont="0" applyFill="0" applyBorder="0" applyAlignment="0" applyProtection="0"/>
    <xf numFmtId="2" fontId="410" fillId="0" borderId="0" applyFont="0" applyFill="0" applyBorder="0" applyAlignment="0" applyProtection="0"/>
    <xf numFmtId="0" fontId="395" fillId="75" borderId="0" applyNumberFormat="0" applyBorder="0" applyAlignment="0" applyProtection="0"/>
    <xf numFmtId="0" fontId="415" fillId="37" borderId="0" applyNumberFormat="0" applyBorder="0" applyAlignment="0" applyProtection="0"/>
    <xf numFmtId="0" fontId="415" fillId="76" borderId="0" applyNumberFormat="0" applyBorder="0" applyAlignment="0" applyProtection="0"/>
    <xf numFmtId="0" fontId="416" fillId="2" borderId="0" applyNumberFormat="0" applyBorder="0" applyAlignment="0" applyProtection="0"/>
    <xf numFmtId="0" fontId="417" fillId="0" borderId="18" applyNumberFormat="0" applyFill="0" applyAlignment="0" applyProtection="0"/>
    <xf numFmtId="0" fontId="418" fillId="0" borderId="7" applyNumberFormat="0" applyFill="0" applyAlignment="0" applyProtection="0"/>
    <xf numFmtId="0" fontId="419" fillId="0" borderId="19" applyNumberFormat="0" applyFill="0" applyAlignment="0" applyProtection="0"/>
    <xf numFmtId="0" fontId="420" fillId="0" borderId="19" applyNumberFormat="0" applyFill="0" applyAlignment="0" applyProtection="0"/>
    <xf numFmtId="0" fontId="421" fillId="0" borderId="8" applyNumberFormat="0" applyFill="0" applyAlignment="0" applyProtection="0"/>
    <xf numFmtId="0" fontId="422" fillId="0" borderId="20" applyNumberFormat="0" applyFill="0" applyAlignment="0" applyProtection="0"/>
    <xf numFmtId="0" fontId="423" fillId="0" borderId="21" applyNumberFormat="0" applyFill="0" applyAlignment="0" applyProtection="0"/>
    <xf numFmtId="0" fontId="424" fillId="0" borderId="9" applyNumberFormat="0" applyFill="0" applyAlignment="0" applyProtection="0"/>
    <xf numFmtId="0" fontId="422" fillId="0" borderId="0" applyNumberFormat="0" applyFill="0" applyBorder="0" applyAlignment="0" applyProtection="0"/>
    <xf numFmtId="0" fontId="424" fillId="0" borderId="0" applyNumberFormat="0" applyFill="0" applyBorder="0" applyAlignment="0" applyProtection="0"/>
    <xf numFmtId="0" fontId="425" fillId="43" borderId="16" applyNumberFormat="0" applyAlignment="0" applyProtection="0"/>
    <xf numFmtId="0" fontId="426" fillId="67" borderId="16" applyNumberFormat="0" applyAlignment="0" applyProtection="0"/>
    <xf numFmtId="0" fontId="427" fillId="5" borderId="10" applyNumberFormat="0" applyAlignment="0" applyProtection="0"/>
    <xf numFmtId="0" fontId="428" fillId="0" borderId="22" applyNumberFormat="0" applyFill="0" applyAlignment="0" applyProtection="0"/>
    <xf numFmtId="0" fontId="429" fillId="0" borderId="23" applyNumberFormat="0" applyFill="0" applyAlignment="0" applyProtection="0"/>
    <xf numFmtId="0" fontId="430" fillId="0" borderId="12" applyNumberFormat="0" applyFill="0" applyAlignment="0" applyProtection="0"/>
    <xf numFmtId="0" fontId="415" fillId="67" borderId="0" applyNumberFormat="0" applyBorder="0" applyAlignment="0" applyProtection="0"/>
    <xf numFmtId="0" fontId="431" fillId="77" borderId="0" applyNumberFormat="0" applyBorder="0" applyAlignment="0" applyProtection="0"/>
    <xf numFmtId="0" fontId="431" fillId="67" borderId="0" applyNumberFormat="0" applyBorder="0" applyAlignment="0" applyProtection="0"/>
    <xf numFmtId="0" fontId="432" fillId="4" borderId="0" applyNumberFormat="0" applyBorder="0" applyAlignment="0" applyProtection="0"/>
    <xf numFmtId="0" fontId="394" fillId="0" borderId="0"/>
    <xf numFmtId="0" fontId="394" fillId="0" borderId="0"/>
    <xf numFmtId="177" fontId="433" fillId="0" borderId="0"/>
    <xf numFmtId="0" fontId="397" fillId="0" borderId="0"/>
    <xf numFmtId="0" fontId="394" fillId="0" borderId="0"/>
    <xf numFmtId="0" fontId="394" fillId="0" borderId="0"/>
    <xf numFmtId="0" fontId="1" fillId="0" borderId="0"/>
    <xf numFmtId="0" fontId="434" fillId="0" borderId="0"/>
    <xf numFmtId="0" fontId="434" fillId="0" borderId="0"/>
    <xf numFmtId="0" fontId="394" fillId="0" borderId="0"/>
    <xf numFmtId="0" fontId="394" fillId="0" borderId="0"/>
    <xf numFmtId="0" fontId="434" fillId="0" borderId="0"/>
    <xf numFmtId="0" fontId="435" fillId="0" borderId="0"/>
    <xf numFmtId="177" fontId="433" fillId="0" borderId="0"/>
    <xf numFmtId="0" fontId="394" fillId="0" borderId="0"/>
    <xf numFmtId="0" fontId="1" fillId="0" borderId="0"/>
    <xf numFmtId="0" fontId="436" fillId="0" borderId="0"/>
    <xf numFmtId="0" fontId="437" fillId="0" borderId="0"/>
    <xf numFmtId="0" fontId="394" fillId="0" borderId="0"/>
    <xf numFmtId="0" fontId="394" fillId="0" borderId="0"/>
    <xf numFmtId="37" fontId="438" fillId="0" borderId="0"/>
    <xf numFmtId="0" fontId="395" fillId="38" borderId="24" applyNumberFormat="0" applyFont="0" applyAlignment="0" applyProtection="0"/>
    <xf numFmtId="0" fontId="394" fillId="66" borderId="24" applyNumberFormat="0" applyFont="0" applyAlignment="0" applyProtection="0"/>
    <xf numFmtId="0" fontId="397" fillId="8" borderId="14" applyNumberFormat="0" applyFont="0" applyAlignment="0" applyProtection="0"/>
    <xf numFmtId="0" fontId="440" fillId="47" borderId="25" applyNumberFormat="0" applyAlignment="0" applyProtection="0"/>
    <xf numFmtId="0" fontId="440" fillId="70" borderId="25" applyNumberFormat="0" applyAlignment="0" applyProtection="0"/>
    <xf numFmtId="0" fontId="441" fillId="6" borderId="11" applyNumberFormat="0" applyAlignment="0" applyProtection="0"/>
    <xf numFmtId="9" fontId="394" fillId="0" borderId="0" applyFont="0" applyFill="0" applyBorder="0" applyAlignment="0" applyProtection="0"/>
    <xf numFmtId="9" fontId="394" fillId="0" borderId="0" applyFont="0" applyFill="0" applyBorder="0" applyAlignment="0" applyProtection="0"/>
    <xf numFmtId="9" fontId="409" fillId="0" borderId="0" applyFont="0" applyFill="0" applyBorder="0" applyAlignment="0" applyProtection="0"/>
    <xf numFmtId="4" fontId="442" fillId="77" borderId="26" applyNumberFormat="0" applyProtection="0">
      <alignment vertical="center"/>
    </xf>
    <xf numFmtId="4" fontId="439" fillId="77" borderId="27" applyNumberFormat="0" applyProtection="0">
      <alignment vertical="center"/>
    </xf>
    <xf numFmtId="4" fontId="396" fillId="78" borderId="25" applyNumberFormat="0" applyProtection="0">
      <alignment vertical="center"/>
    </xf>
    <xf numFmtId="4" fontId="442" fillId="77" borderId="26" applyNumberFormat="0" applyProtection="0">
      <alignment vertical="center"/>
    </xf>
    <xf numFmtId="4" fontId="443" fillId="77" borderId="26" applyNumberFormat="0" applyProtection="0">
      <alignment vertical="center"/>
    </xf>
    <xf numFmtId="4" fontId="444" fillId="78" borderId="25" applyNumberFormat="0" applyProtection="0">
      <alignment vertical="center"/>
    </xf>
    <xf numFmtId="4" fontId="443" fillId="77" borderId="26" applyNumberFormat="0" applyProtection="0">
      <alignment vertical="center"/>
    </xf>
    <xf numFmtId="4" fontId="442" fillId="77" borderId="26" applyNumberFormat="0" applyProtection="0">
      <alignment horizontal="left" vertical="center" indent="1"/>
    </xf>
    <xf numFmtId="4" fontId="439" fillId="78" borderId="27" applyNumberFormat="0" applyProtection="0">
      <alignment horizontal="left" vertical="center" indent="1"/>
    </xf>
    <xf numFmtId="4" fontId="396" fillId="78" borderId="25" applyNumberFormat="0" applyProtection="0">
      <alignment horizontal="left" vertical="center" indent="1"/>
    </xf>
    <xf numFmtId="4" fontId="442" fillId="77" borderId="26" applyNumberFormat="0" applyProtection="0">
      <alignment horizontal="left" vertical="center" indent="1"/>
    </xf>
    <xf numFmtId="0" fontId="442" fillId="77" borderId="26" applyNumberFormat="0" applyProtection="0">
      <alignment horizontal="left" vertical="top" indent="1"/>
    </xf>
    <xf numFmtId="4" fontId="396" fillId="78" borderId="25" applyNumberFormat="0" applyProtection="0">
      <alignment horizontal="left" vertical="center" indent="1"/>
    </xf>
    <xf numFmtId="0" fontId="442" fillId="77" borderId="26" applyNumberFormat="0" applyProtection="0">
      <alignment horizontal="left" vertical="top" indent="1"/>
    </xf>
    <xf numFmtId="4" fontId="442" fillId="34" borderId="0" applyNumberFormat="0" applyProtection="0">
      <alignment horizontal="left" vertical="center" indent="1"/>
    </xf>
    <xf numFmtId="4" fontId="439" fillId="51" borderId="27" applyNumberFormat="0" applyProtection="0">
      <alignment horizontal="left" vertical="center" indent="1"/>
    </xf>
    <xf numFmtId="0" fontId="394" fillId="79" borderId="25" applyNumberFormat="0" applyProtection="0">
      <alignment horizontal="left" vertical="center" indent="1"/>
    </xf>
    <xf numFmtId="4" fontId="442" fillId="34" borderId="0" applyNumberFormat="0" applyProtection="0">
      <alignment horizontal="left" vertical="center" indent="1"/>
    </xf>
    <xf numFmtId="4" fontId="396" fillId="35" borderId="26" applyNumberFormat="0" applyProtection="0">
      <alignment horizontal="right" vertical="center"/>
    </xf>
    <xf numFmtId="4" fontId="439" fillId="35" borderId="27" applyNumberFormat="0" applyProtection="0">
      <alignment horizontal="right" vertical="center"/>
    </xf>
    <xf numFmtId="4" fontId="396" fillId="80" borderId="25" applyNumberFormat="0" applyProtection="0">
      <alignment horizontal="right" vertical="center"/>
    </xf>
    <xf numFmtId="4" fontId="396" fillId="35" borderId="26" applyNumberFormat="0" applyProtection="0">
      <alignment horizontal="right" vertical="center"/>
    </xf>
    <xf numFmtId="4" fontId="396" fillId="36" borderId="26" applyNumberFormat="0" applyProtection="0">
      <alignment horizontal="right" vertical="center"/>
    </xf>
    <xf numFmtId="4" fontId="439" fillId="81" borderId="27" applyNumberFormat="0" applyProtection="0">
      <alignment horizontal="right" vertical="center"/>
    </xf>
    <xf numFmtId="4" fontId="396" fillId="82" borderId="25" applyNumberFormat="0" applyProtection="0">
      <alignment horizontal="right" vertical="center"/>
    </xf>
    <xf numFmtId="4" fontId="396" fillId="36" borderId="26" applyNumberFormat="0" applyProtection="0">
      <alignment horizontal="right" vertical="center"/>
    </xf>
    <xf numFmtId="4" fontId="396" fillId="60" borderId="26" applyNumberFormat="0" applyProtection="0">
      <alignment horizontal="right" vertical="center"/>
    </xf>
    <xf numFmtId="4" fontId="439" fillId="60" borderId="28" applyNumberFormat="0" applyProtection="0">
      <alignment horizontal="right" vertical="center"/>
    </xf>
    <xf numFmtId="4" fontId="396" fillId="83" borderId="25" applyNumberFormat="0" applyProtection="0">
      <alignment horizontal="right" vertical="center"/>
    </xf>
    <xf numFmtId="4" fontId="396" fillId="60" borderId="26" applyNumberFormat="0" applyProtection="0">
      <alignment horizontal="right" vertical="center"/>
    </xf>
    <xf numFmtId="4" fontId="396" fillId="48" borderId="26" applyNumberFormat="0" applyProtection="0">
      <alignment horizontal="right" vertical="center"/>
    </xf>
    <xf numFmtId="4" fontId="439" fillId="48" borderId="27" applyNumberFormat="0" applyProtection="0">
      <alignment horizontal="right" vertical="center"/>
    </xf>
    <xf numFmtId="4" fontId="396" fillId="84" borderId="25" applyNumberFormat="0" applyProtection="0">
      <alignment horizontal="right" vertical="center"/>
    </xf>
    <xf numFmtId="4" fontId="396" fillId="48" borderId="26" applyNumberFormat="0" applyProtection="0">
      <alignment horizontal="right" vertical="center"/>
    </xf>
    <xf numFmtId="4" fontId="396" fillId="52" borderId="26" applyNumberFormat="0" applyProtection="0">
      <alignment horizontal="right" vertical="center"/>
    </xf>
    <xf numFmtId="4" fontId="439" fillId="52" borderId="27" applyNumberFormat="0" applyProtection="0">
      <alignment horizontal="right" vertical="center"/>
    </xf>
    <xf numFmtId="4" fontId="396" fillId="85" borderId="25" applyNumberFormat="0" applyProtection="0">
      <alignment horizontal="right" vertical="center"/>
    </xf>
    <xf numFmtId="4" fontId="396" fillId="52" borderId="26" applyNumberFormat="0" applyProtection="0">
      <alignment horizontal="right" vertical="center"/>
    </xf>
    <xf numFmtId="4" fontId="396" fillId="69" borderId="26" applyNumberFormat="0" applyProtection="0">
      <alignment horizontal="right" vertical="center"/>
    </xf>
    <xf numFmtId="4" fontId="439" fillId="69" borderId="27" applyNumberFormat="0" applyProtection="0">
      <alignment horizontal="right" vertical="center"/>
    </xf>
    <xf numFmtId="4" fontId="396" fillId="86" borderId="25" applyNumberFormat="0" applyProtection="0">
      <alignment horizontal="right" vertical="center"/>
    </xf>
    <xf numFmtId="4" fontId="396" fillId="69" borderId="26" applyNumberFormat="0" applyProtection="0">
      <alignment horizontal="right" vertical="center"/>
    </xf>
    <xf numFmtId="4" fontId="396" fillId="46" borderId="26" applyNumberFormat="0" applyProtection="0">
      <alignment horizontal="right" vertical="center"/>
    </xf>
    <xf numFmtId="4" fontId="439" fillId="46" borderId="27" applyNumberFormat="0" applyProtection="0">
      <alignment horizontal="right" vertical="center"/>
    </xf>
    <xf numFmtId="4" fontId="396" fillId="87" borderId="25" applyNumberFormat="0" applyProtection="0">
      <alignment horizontal="right" vertical="center"/>
    </xf>
    <xf numFmtId="4" fontId="396" fillId="46" borderId="26" applyNumberFormat="0" applyProtection="0">
      <alignment horizontal="right" vertical="center"/>
    </xf>
    <xf numFmtId="4" fontId="396" fillId="88" borderId="26" applyNumberFormat="0" applyProtection="0">
      <alignment horizontal="right" vertical="center"/>
    </xf>
    <xf numFmtId="4" fontId="439" fillId="88" borderId="27" applyNumberFormat="0" applyProtection="0">
      <alignment horizontal="right" vertical="center"/>
    </xf>
    <xf numFmtId="4" fontId="396" fillId="89" borderId="25" applyNumberFormat="0" applyProtection="0">
      <alignment horizontal="right" vertical="center"/>
    </xf>
    <xf numFmtId="4" fontId="396" fillId="88" borderId="26" applyNumberFormat="0" applyProtection="0">
      <alignment horizontal="right" vertical="center"/>
    </xf>
    <xf numFmtId="4" fontId="396" fillId="45" borderId="26" applyNumberFormat="0" applyProtection="0">
      <alignment horizontal="right" vertical="center"/>
    </xf>
    <xf numFmtId="4" fontId="439" fillId="45" borderId="27" applyNumberFormat="0" applyProtection="0">
      <alignment horizontal="right" vertical="center"/>
    </xf>
    <xf numFmtId="4" fontId="396" fillId="90" borderId="25" applyNumberFormat="0" applyProtection="0">
      <alignment horizontal="right" vertical="center"/>
    </xf>
    <xf numFmtId="4" fontId="396" fillId="45" borderId="26" applyNumberFormat="0" applyProtection="0">
      <alignment horizontal="right" vertical="center"/>
    </xf>
    <xf numFmtId="4" fontId="442" fillId="91" borderId="29" applyNumberFormat="0" applyProtection="0">
      <alignment horizontal="left" vertical="center" indent="1"/>
    </xf>
    <xf numFmtId="4" fontId="439" fillId="91" borderId="28" applyNumberFormat="0" applyProtection="0">
      <alignment horizontal="left" vertical="center" indent="1"/>
    </xf>
    <xf numFmtId="4" fontId="442" fillId="92" borderId="25" applyNumberFormat="0" applyProtection="0">
      <alignment horizontal="left" vertical="center" indent="1"/>
    </xf>
    <xf numFmtId="4" fontId="442" fillId="91" borderId="29" applyNumberFormat="0" applyProtection="0">
      <alignment horizontal="left" vertical="center" indent="1"/>
    </xf>
    <xf numFmtId="4" fontId="396" fillId="93" borderId="0" applyNumberFormat="0" applyProtection="0">
      <alignment horizontal="left" vertical="center" indent="1"/>
    </xf>
    <xf numFmtId="4" fontId="396" fillId="94" borderId="30" applyNumberFormat="0" applyProtection="0">
      <alignment horizontal="left" vertical="center" indent="1"/>
    </xf>
    <xf numFmtId="4" fontId="396" fillId="93" borderId="0" applyNumberFormat="0" applyProtection="0">
      <alignment horizontal="left" vertical="center" indent="1"/>
    </xf>
    <xf numFmtId="4" fontId="445" fillId="44" borderId="0" applyNumberFormat="0" applyProtection="0">
      <alignment horizontal="left" vertical="center" indent="1"/>
    </xf>
    <xf numFmtId="4" fontId="445" fillId="95" borderId="0" applyNumberFormat="0" applyProtection="0">
      <alignment horizontal="left" vertical="center" indent="1"/>
    </xf>
    <xf numFmtId="4" fontId="445" fillId="44" borderId="0" applyNumberFormat="0" applyProtection="0">
      <alignment horizontal="left" vertical="center" indent="1"/>
    </xf>
    <xf numFmtId="4" fontId="396" fillId="34" borderId="26" applyNumberFormat="0" applyProtection="0">
      <alignment horizontal="right" vertical="center"/>
    </xf>
    <xf numFmtId="4" fontId="439" fillId="34" borderId="27" applyNumberFormat="0" applyProtection="0">
      <alignment horizontal="right" vertical="center"/>
    </xf>
    <xf numFmtId="0" fontId="394" fillId="79" borderId="25" applyNumberFormat="0" applyProtection="0">
      <alignment horizontal="left" vertical="center" indent="1"/>
    </xf>
    <xf numFmtId="4" fontId="396" fillId="34" borderId="26" applyNumberFormat="0" applyProtection="0">
      <alignment horizontal="right" vertical="center"/>
    </xf>
    <xf numFmtId="4" fontId="396" fillId="93" borderId="0" applyNumberFormat="0" applyProtection="0">
      <alignment horizontal="left" vertical="center" indent="1"/>
    </xf>
    <xf numFmtId="4" fontId="396" fillId="94" borderId="25" applyNumberFormat="0" applyProtection="0">
      <alignment horizontal="left" vertical="center" indent="1"/>
    </xf>
    <xf numFmtId="4" fontId="396" fillId="94" borderId="25" applyNumberFormat="0" applyProtection="0">
      <alignment horizontal="left" vertical="center" indent="1"/>
    </xf>
    <xf numFmtId="4" fontId="396" fillId="94" borderId="25" applyNumberFormat="0" applyProtection="0">
      <alignment horizontal="left" vertical="center" indent="1"/>
    </xf>
    <xf numFmtId="4" fontId="396" fillId="93" borderId="0" applyNumberFormat="0" applyProtection="0">
      <alignment horizontal="left" vertical="center" indent="1"/>
    </xf>
    <xf numFmtId="4" fontId="396" fillId="34" borderId="0" applyNumberFormat="0" applyProtection="0">
      <alignment horizontal="left" vertical="center" indent="1"/>
    </xf>
    <xf numFmtId="4" fontId="396" fillId="96" borderId="25" applyNumberFormat="0" applyProtection="0">
      <alignment horizontal="left" vertical="center" indent="1"/>
    </xf>
    <xf numFmtId="4" fontId="396" fillId="96" borderId="25" applyNumberFormat="0" applyProtection="0">
      <alignment horizontal="left" vertical="center" indent="1"/>
    </xf>
    <xf numFmtId="4" fontId="396" fillId="96" borderId="25" applyNumberFormat="0" applyProtection="0">
      <alignment horizontal="left" vertical="center" indent="1"/>
    </xf>
    <xf numFmtId="4" fontId="396" fillId="34" borderId="0" applyNumberFormat="0" applyProtection="0">
      <alignment horizontal="left" vertical="center" indent="1"/>
    </xf>
    <xf numFmtId="0" fontId="394" fillId="44" borderId="26" applyNumberFormat="0" applyProtection="0">
      <alignment horizontal="left" vertical="center" indent="1"/>
    </xf>
    <xf numFmtId="0" fontId="439" fillId="47" borderId="27" applyNumberFormat="0" applyProtection="0">
      <alignment horizontal="left" vertical="center" indent="1"/>
    </xf>
    <xf numFmtId="0" fontId="394" fillId="96" borderId="25" applyNumberFormat="0" applyProtection="0">
      <alignment horizontal="left" vertical="center" indent="1"/>
    </xf>
    <xf numFmtId="0" fontId="394" fillId="44" borderId="26" applyNumberFormat="0" applyProtection="0">
      <alignment horizontal="left" vertical="center" indent="1"/>
    </xf>
    <xf numFmtId="0" fontId="394" fillId="44" borderId="26" applyNumberFormat="0" applyProtection="0">
      <alignment horizontal="left" vertical="center" indent="1"/>
    </xf>
    <xf numFmtId="0" fontId="394" fillId="44" borderId="26" applyNumberFormat="0" applyProtection="0">
      <alignment horizontal="left" vertical="top" indent="1"/>
    </xf>
    <xf numFmtId="0" fontId="394" fillId="96" borderId="25" applyNumberFormat="0" applyProtection="0">
      <alignment horizontal="left" vertical="center" indent="1"/>
    </xf>
    <xf numFmtId="0" fontId="394" fillId="44" borderId="26" applyNumberFormat="0" applyProtection="0">
      <alignment horizontal="left" vertical="top" indent="1"/>
    </xf>
    <xf numFmtId="0" fontId="394" fillId="44" borderId="26" applyNumberFormat="0" applyProtection="0">
      <alignment horizontal="left" vertical="top" indent="1"/>
    </xf>
    <xf numFmtId="0" fontId="394" fillId="34" borderId="26" applyNumberFormat="0" applyProtection="0">
      <alignment horizontal="left" vertical="center" indent="1"/>
    </xf>
    <xf numFmtId="0" fontId="439" fillId="97" borderId="27" applyNumberFormat="0" applyProtection="0">
      <alignment horizontal="left" vertical="center" indent="1"/>
    </xf>
    <xf numFmtId="0" fontId="394" fillId="98" borderId="25" applyNumberFormat="0" applyProtection="0">
      <alignment horizontal="left" vertical="center" indent="1"/>
    </xf>
    <xf numFmtId="0" fontId="394" fillId="34" borderId="26" applyNumberFormat="0" applyProtection="0">
      <alignment horizontal="left" vertical="center" indent="1"/>
    </xf>
    <xf numFmtId="0" fontId="394" fillId="34" borderId="26" applyNumberFormat="0" applyProtection="0">
      <alignment horizontal="left" vertical="center" indent="1"/>
    </xf>
    <xf numFmtId="0" fontId="394" fillId="34" borderId="26" applyNumberFormat="0" applyProtection="0">
      <alignment horizontal="left" vertical="top" indent="1"/>
    </xf>
    <xf numFmtId="0" fontId="394" fillId="98" borderId="25" applyNumberFormat="0" applyProtection="0">
      <alignment horizontal="left" vertical="center" indent="1"/>
    </xf>
    <xf numFmtId="0" fontId="394" fillId="34" borderId="26" applyNumberFormat="0" applyProtection="0">
      <alignment horizontal="left" vertical="top" indent="1"/>
    </xf>
    <xf numFmtId="0" fontId="394" fillId="34" borderId="26" applyNumberFormat="0" applyProtection="0">
      <alignment horizontal="left" vertical="top" indent="1"/>
    </xf>
    <xf numFmtId="0" fontId="394" fillId="42" borderId="26" applyNumberFormat="0" applyProtection="0">
      <alignment horizontal="left" vertical="center" indent="1"/>
    </xf>
    <xf numFmtId="0" fontId="439" fillId="42" borderId="27" applyNumberFormat="0" applyProtection="0">
      <alignment horizontal="left" vertical="center" indent="1"/>
    </xf>
    <xf numFmtId="0" fontId="394" fillId="99" borderId="25" applyNumberFormat="0" applyProtection="0">
      <alignment horizontal="left" vertical="center" indent="1"/>
    </xf>
    <xf numFmtId="0" fontId="394" fillId="42" borderId="26" applyNumberFormat="0" applyProtection="0">
      <alignment horizontal="left" vertical="center" indent="1"/>
    </xf>
    <xf numFmtId="0" fontId="394" fillId="42" borderId="26" applyNumberFormat="0" applyProtection="0">
      <alignment horizontal="left" vertical="center" indent="1"/>
    </xf>
    <xf numFmtId="0" fontId="394" fillId="42" borderId="26" applyNumberFormat="0" applyProtection="0">
      <alignment horizontal="left" vertical="top" indent="1"/>
    </xf>
    <xf numFmtId="0" fontId="394" fillId="99" borderId="25" applyNumberFormat="0" applyProtection="0">
      <alignment horizontal="left" vertical="center" indent="1"/>
    </xf>
    <xf numFmtId="0" fontId="394" fillId="42" borderId="26" applyNumberFormat="0" applyProtection="0">
      <alignment horizontal="left" vertical="top" indent="1"/>
    </xf>
    <xf numFmtId="0" fontId="394" fillId="42" borderId="26" applyNumberFormat="0" applyProtection="0">
      <alignment horizontal="left" vertical="top" indent="1"/>
    </xf>
    <xf numFmtId="0" fontId="394" fillId="93" borderId="26" applyNumberFormat="0" applyProtection="0">
      <alignment horizontal="left" vertical="center" indent="1"/>
    </xf>
    <xf numFmtId="0" fontId="439" fillId="93" borderId="27" applyNumberFormat="0" applyProtection="0">
      <alignment horizontal="left" vertical="center" indent="1"/>
    </xf>
    <xf numFmtId="0" fontId="394" fillId="79" borderId="25" applyNumberFormat="0" applyProtection="0">
      <alignment horizontal="left" vertical="center" indent="1"/>
    </xf>
    <xf numFmtId="0" fontId="394" fillId="93" borderId="26" applyNumberFormat="0" applyProtection="0">
      <alignment horizontal="left" vertical="center" indent="1"/>
    </xf>
    <xf numFmtId="0" fontId="394" fillId="93" borderId="26" applyNumberFormat="0" applyProtection="0">
      <alignment horizontal="left" vertical="center" indent="1"/>
    </xf>
    <xf numFmtId="0" fontId="394" fillId="93" borderId="26" applyNumberFormat="0" applyProtection="0">
      <alignment horizontal="left" vertical="top" indent="1"/>
    </xf>
    <xf numFmtId="0" fontId="394" fillId="79" borderId="25" applyNumberFormat="0" applyProtection="0">
      <alignment horizontal="left" vertical="center" indent="1"/>
    </xf>
    <xf numFmtId="0" fontId="394" fillId="93" borderId="26" applyNumberFormat="0" applyProtection="0">
      <alignment horizontal="left" vertical="top" indent="1"/>
    </xf>
    <xf numFmtId="0" fontId="394" fillId="93" borderId="26" applyNumberFormat="0" applyProtection="0">
      <alignment horizontal="left" vertical="top" indent="1"/>
    </xf>
    <xf numFmtId="0" fontId="394" fillId="40" borderId="31" applyNumberFormat="0">
      <protection locked="0"/>
    </xf>
    <xf numFmtId="177" fontId="433" fillId="0" borderId="0"/>
    <xf numFmtId="0" fontId="394" fillId="40" borderId="31" applyNumberFormat="0">
      <protection locked="0"/>
    </xf>
    <xf numFmtId="0" fontId="394" fillId="40" borderId="31" applyNumberFormat="0">
      <protection locked="0"/>
    </xf>
    <xf numFmtId="0" fontId="446" fillId="44" borderId="32" applyBorder="0"/>
    <xf numFmtId="0" fontId="446" fillId="44" borderId="32" applyBorder="0"/>
    <xf numFmtId="4" fontId="396" fillId="38" borderId="26" applyNumberFormat="0" applyProtection="0">
      <alignment vertical="center"/>
    </xf>
    <xf numFmtId="4" fontId="396" fillId="100" borderId="25" applyNumberFormat="0" applyProtection="0">
      <alignment vertical="center"/>
    </xf>
    <xf numFmtId="4" fontId="396" fillId="38" borderId="26" applyNumberFormat="0" applyProtection="0">
      <alignment vertical="center"/>
    </xf>
    <xf numFmtId="4" fontId="444" fillId="38" borderId="26" applyNumberFormat="0" applyProtection="0">
      <alignment vertical="center"/>
    </xf>
    <xf numFmtId="4" fontId="444" fillId="100" borderId="25" applyNumberFormat="0" applyProtection="0">
      <alignment vertical="center"/>
    </xf>
    <xf numFmtId="4" fontId="444" fillId="38" borderId="26" applyNumberFormat="0" applyProtection="0">
      <alignment vertical="center"/>
    </xf>
    <xf numFmtId="4" fontId="396" fillId="38" borderId="26" applyNumberFormat="0" applyProtection="0">
      <alignment horizontal="left" vertical="center" indent="1"/>
    </xf>
    <xf numFmtId="4" fontId="396" fillId="100" borderId="25" applyNumberFormat="0" applyProtection="0">
      <alignment horizontal="left" vertical="center" indent="1"/>
    </xf>
    <xf numFmtId="4" fontId="396" fillId="38" borderId="26" applyNumberFormat="0" applyProtection="0">
      <alignment horizontal="left" vertical="center" indent="1"/>
    </xf>
    <xf numFmtId="0" fontId="396" fillId="38" borderId="26" applyNumberFormat="0" applyProtection="0">
      <alignment horizontal="left" vertical="top" indent="1"/>
    </xf>
    <xf numFmtId="4" fontId="396" fillId="100" borderId="25" applyNumberFormat="0" applyProtection="0">
      <alignment horizontal="left" vertical="center" indent="1"/>
    </xf>
    <xf numFmtId="0" fontId="396" fillId="38" borderId="26" applyNumberFormat="0" applyProtection="0">
      <alignment horizontal="left" vertical="top" indent="1"/>
    </xf>
    <xf numFmtId="4" fontId="396" fillId="93" borderId="26" applyNumberFormat="0" applyProtection="0">
      <alignment horizontal="right" vertical="center"/>
    </xf>
    <xf numFmtId="4" fontId="439" fillId="0" borderId="27" applyNumberFormat="0" applyProtection="0">
      <alignment horizontal="right" vertical="center"/>
    </xf>
    <xf numFmtId="4" fontId="396" fillId="94" borderId="25" applyNumberFormat="0" applyProtection="0">
      <alignment horizontal="right" vertical="center"/>
    </xf>
    <xf numFmtId="4" fontId="396" fillId="93" borderId="26" applyNumberFormat="0" applyProtection="0">
      <alignment horizontal="right" vertical="center"/>
    </xf>
    <xf numFmtId="4" fontId="439" fillId="0" borderId="27" applyNumberFormat="0" applyProtection="0">
      <alignment horizontal="right" vertical="center"/>
    </xf>
    <xf numFmtId="4" fontId="444" fillId="93" borderId="26" applyNumberFormat="0" applyProtection="0">
      <alignment horizontal="right" vertical="center"/>
    </xf>
    <xf numFmtId="4" fontId="444" fillId="94" borderId="25" applyNumberFormat="0" applyProtection="0">
      <alignment horizontal="right" vertical="center"/>
    </xf>
    <xf numFmtId="4" fontId="444" fillId="93" borderId="26" applyNumberFormat="0" applyProtection="0">
      <alignment horizontal="right" vertical="center"/>
    </xf>
    <xf numFmtId="4" fontId="396" fillId="34" borderId="26" applyNumberFormat="0" applyProtection="0">
      <alignment horizontal="left" vertical="center" indent="1"/>
    </xf>
    <xf numFmtId="4" fontId="439" fillId="51" borderId="27" applyNumberFormat="0" applyProtection="0">
      <alignment horizontal="left" vertical="center" indent="1"/>
    </xf>
    <xf numFmtId="0" fontId="394" fillId="79" borderId="25" applyNumberFormat="0" applyProtection="0">
      <alignment horizontal="left" vertical="center" indent="1"/>
    </xf>
    <xf numFmtId="4" fontId="396" fillId="34" borderId="26" applyNumberFormat="0" applyProtection="0">
      <alignment horizontal="left" vertical="center" indent="1"/>
    </xf>
    <xf numFmtId="4" fontId="439" fillId="51" borderId="27" applyNumberFormat="0" applyProtection="0">
      <alignment horizontal="left" vertical="center" indent="1"/>
    </xf>
    <xf numFmtId="0" fontId="396" fillId="34" borderId="26" applyNumberFormat="0" applyProtection="0">
      <alignment horizontal="left" vertical="top" indent="1"/>
    </xf>
    <xf numFmtId="0" fontId="394" fillId="79" borderId="25" applyNumberFormat="0" applyProtection="0">
      <alignment horizontal="left" vertical="center" indent="1"/>
    </xf>
    <xf numFmtId="0" fontId="396" fillId="34" borderId="26" applyNumberFormat="0" applyProtection="0">
      <alignment horizontal="left" vertical="top" indent="1"/>
    </xf>
    <xf numFmtId="4" fontId="447" fillId="101" borderId="0" applyNumberFormat="0" applyProtection="0">
      <alignment horizontal="left" vertical="center" indent="1"/>
    </xf>
    <xf numFmtId="0" fontId="448" fillId="0" borderId="0"/>
    <xf numFmtId="4" fontId="447" fillId="101" borderId="0" applyNumberFormat="0" applyProtection="0">
      <alignment horizontal="left" vertical="center" indent="1"/>
    </xf>
    <xf numFmtId="0" fontId="439" fillId="102" borderId="31"/>
    <xf numFmtId="0" fontId="439" fillId="102" borderId="31"/>
    <xf numFmtId="4" fontId="449" fillId="93" borderId="26" applyNumberFormat="0" applyProtection="0">
      <alignment horizontal="right" vertical="center"/>
    </xf>
    <xf numFmtId="4" fontId="449" fillId="94" borderId="25" applyNumberFormat="0" applyProtection="0">
      <alignment horizontal="right" vertical="center"/>
    </xf>
    <xf numFmtId="4" fontId="449" fillId="93" borderId="26" applyNumberFormat="0" applyProtection="0">
      <alignment horizontal="right" vertical="center"/>
    </xf>
    <xf numFmtId="0" fontId="450" fillId="103" borderId="0"/>
    <xf numFmtId="49" fontId="451" fillId="103" borderId="0"/>
    <xf numFmtId="49" fontId="452" fillId="103" borderId="33"/>
    <xf numFmtId="49" fontId="452" fillId="103" borderId="0"/>
    <xf numFmtId="0" fontId="450" fillId="104" borderId="33">
      <protection locked="0"/>
    </xf>
    <xf numFmtId="0" fontId="450" fillId="103" borderId="0"/>
    <xf numFmtId="0" fontId="453" fillId="105" borderId="0"/>
    <xf numFmtId="0" fontId="453" fillId="80" borderId="0"/>
    <xf numFmtId="0" fontId="453" fillId="84" borderId="0"/>
    <xf numFmtId="0" fontId="454" fillId="0" borderId="0" applyNumberFormat="0" applyFill="0" applyBorder="0" applyAlignment="0" applyProtection="0"/>
    <xf numFmtId="37" fontId="455" fillId="40" borderId="34"/>
    <xf numFmtId="178" fontId="456" fillId="0" borderId="0">
      <alignment horizontal="left" wrapText="1"/>
    </xf>
    <xf numFmtId="178" fontId="394" fillId="0" borderId="0">
      <alignment horizontal="left" wrapText="1"/>
    </xf>
    <xf numFmtId="178" fontId="394" fillId="0" borderId="0">
      <alignment horizontal="left" wrapText="1"/>
    </xf>
    <xf numFmtId="0" fontId="439" fillId="40" borderId="0"/>
    <xf numFmtId="0" fontId="457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0" fontId="411" fillId="0" borderId="35" applyNumberFormat="0" applyFill="0" applyAlignment="0" applyProtection="0"/>
    <xf numFmtId="0" fontId="458" fillId="0" borderId="15" applyNumberFormat="0" applyFill="0" applyAlignment="0" applyProtection="0"/>
    <xf numFmtId="0" fontId="459" fillId="0" borderId="0" applyNumberFormat="0" applyFill="0" applyBorder="0" applyAlignment="0" applyProtection="0"/>
    <xf numFmtId="0" fontId="460" fillId="0" borderId="0" applyNumberFormat="0" applyFill="0" applyBorder="0" applyAlignment="0" applyProtection="0"/>
    <xf numFmtId="0" fontId="456" fillId="0" borderId="0"/>
  </cellStyleXfs>
  <cellXfs count="399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6" xfId="0" applyNumberFormat="1" applyFont="1" applyBorder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6" xfId="0" applyNumberFormat="1" applyFont="1" applyBorder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6" xfId="0" applyNumberFormat="1" applyFont="1" applyBorder="1" applyAlignment="1">
      <alignment horizontal="right"/>
    </xf>
    <xf numFmtId="37" fontId="82" fillId="0" borderId="6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6" xfId="0" applyNumberFormat="1" applyFont="1" applyBorder="1" applyAlignment="1">
      <alignment horizontal="right"/>
    </xf>
    <xf numFmtId="37" fontId="85" fillId="0" borderId="6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5" xfId="0" applyNumberFormat="1" applyFont="1" applyBorder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5" xfId="0" applyNumberFormat="1" applyFont="1" applyBorder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6" xfId="0" applyNumberFormat="1" applyFont="1" applyBorder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6" xfId="0" applyNumberFormat="1" applyFont="1" applyBorder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6" xfId="0" applyNumberFormat="1" applyFont="1" applyBorder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6" xfId="0" applyNumberFormat="1" applyFont="1" applyBorder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6" xfId="0" applyNumberFormat="1" applyFont="1" applyBorder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6" xfId="0" applyNumberFormat="1" applyFont="1" applyBorder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6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6" xfId="0" applyNumberFormat="1" applyFont="1" applyBorder="1" applyAlignment="1">
      <alignment horizontal="right"/>
    </xf>
    <xf numFmtId="37" fontId="259" fillId="0" borderId="6" xfId="0" applyNumberFormat="1" applyFont="1" applyBorder="1" applyAlignment="1">
      <alignment horizontal="right"/>
    </xf>
    <xf numFmtId="168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37" fontId="262" fillId="0" borderId="6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6" xfId="0" applyNumberFormat="1" applyFont="1" applyBorder="1" applyAlignment="1">
      <alignment horizontal="right"/>
    </xf>
    <xf numFmtId="168" fontId="366" fillId="0" borderId="6" xfId="0" applyNumberFormat="1" applyFont="1" applyBorder="1" applyAlignment="1">
      <alignment horizontal="right"/>
    </xf>
    <xf numFmtId="170" fontId="367" fillId="0" borderId="6" xfId="0" applyNumberFormat="1" applyFont="1" applyBorder="1" applyAlignment="1">
      <alignment horizontal="right"/>
    </xf>
    <xf numFmtId="168" fontId="368" fillId="0" borderId="6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461" fillId="0" borderId="0" xfId="0" applyFont="1"/>
  </cellXfs>
  <cellStyles count="469">
    <cellStyle name="_x0013_" xfId="5"/>
    <cellStyle name="_x0013_ 2" xfId="6"/>
    <cellStyle name="20% - Accent1 2" xfId="7"/>
    <cellStyle name="20% - Accent1 3" xfId="8"/>
    <cellStyle name="20% - Accent1 4" xfId="9"/>
    <cellStyle name="20% - Accent2 2" xfId="10"/>
    <cellStyle name="20% - Accent2 3" xfId="11"/>
    <cellStyle name="20% - Accent2 4" xfId="12"/>
    <cellStyle name="20% - Accent3 2" xfId="13"/>
    <cellStyle name="20% - Accent3 3" xfId="14"/>
    <cellStyle name="20% - Accent3 4" xfId="15"/>
    <cellStyle name="20% - Accent4 2" xfId="16"/>
    <cellStyle name="20% - Accent4 3" xfId="17"/>
    <cellStyle name="20% - Accent4 4" xfId="18"/>
    <cellStyle name="20% - Accent5 2" xfId="19"/>
    <cellStyle name="20% - Accent5 3" xfId="20"/>
    <cellStyle name="20% - Accent5 4" xfId="21"/>
    <cellStyle name="20% - Accent6 2" xfId="22"/>
    <cellStyle name="20% - Accent6 3" xfId="23"/>
    <cellStyle name="20% - Accent6 4" xfId="24"/>
    <cellStyle name="40% - Accent1 2" xfId="25"/>
    <cellStyle name="40% - Accent1 3" xfId="26"/>
    <cellStyle name="40% - Accent1 4" xfId="27"/>
    <cellStyle name="40% - Accent2 2" xfId="28"/>
    <cellStyle name="40% - Accent2 3" xfId="29"/>
    <cellStyle name="40% - Accent2 4" xfId="30"/>
    <cellStyle name="40% - Accent3 2" xfId="31"/>
    <cellStyle name="40% - Accent3 3" xfId="32"/>
    <cellStyle name="40% - Accent3 4" xfId="33"/>
    <cellStyle name="40% - Accent4 2" xfId="34"/>
    <cellStyle name="40% - Accent4 3" xfId="35"/>
    <cellStyle name="40% - Accent4 4" xfId="36"/>
    <cellStyle name="40% - Accent5 2" xfId="37"/>
    <cellStyle name="40% - Accent5 3" xfId="38"/>
    <cellStyle name="40% - Accent5 4" xfId="39"/>
    <cellStyle name="40% - Accent6 2" xfId="40"/>
    <cellStyle name="40% - Accent6 3" xfId="41"/>
    <cellStyle name="40% - Accent6 4" xfId="42"/>
    <cellStyle name="60% - Accent1 2" xfId="43"/>
    <cellStyle name="60% - Accent1 3" xfId="44"/>
    <cellStyle name="60% - Accent1 4" xfId="45"/>
    <cellStyle name="60% - Accent2 2" xfId="46"/>
    <cellStyle name="60% - Accent2 3" xfId="47"/>
    <cellStyle name="60% - Accent2 4" xfId="48"/>
    <cellStyle name="60% - Accent3 2" xfId="49"/>
    <cellStyle name="60% - Accent3 3" xfId="50"/>
    <cellStyle name="60% - Accent3 4" xfId="51"/>
    <cellStyle name="60% - Accent4 2" xfId="52"/>
    <cellStyle name="60% - Accent4 3" xfId="53"/>
    <cellStyle name="60% - Accent4 4" xfId="54"/>
    <cellStyle name="60% - Accent5 2" xfId="55"/>
    <cellStyle name="60% - Accent5 3" xfId="56"/>
    <cellStyle name="60% - Accent5 4" xfId="57"/>
    <cellStyle name="60% - Accent6 2" xfId="58"/>
    <cellStyle name="60% - Accent6 3" xfId="59"/>
    <cellStyle name="60% - Accent6 4" xfId="60"/>
    <cellStyle name="Accent1 - 20%" xfId="61"/>
    <cellStyle name="Accent1 - 20% 2" xfId="62"/>
    <cellStyle name="Accent1 - 40%" xfId="63"/>
    <cellStyle name="Accent1 - 40% 2" xfId="64"/>
    <cellStyle name="Accent1 - 60%" xfId="65"/>
    <cellStyle name="Accent1 - 60% 2" xfId="66"/>
    <cellStyle name="Accent1 2" xfId="67"/>
    <cellStyle name="Accent1 3" xfId="68"/>
    <cellStyle name="Accent1 4" xfId="69"/>
    <cellStyle name="Accent1 5" xfId="70"/>
    <cellStyle name="Accent2 - 20%" xfId="71"/>
    <cellStyle name="Accent2 - 20% 2" xfId="72"/>
    <cellStyle name="Accent2 - 40%" xfId="73"/>
    <cellStyle name="Accent2 - 40% 2" xfId="74"/>
    <cellStyle name="Accent2 - 60%" xfId="75"/>
    <cellStyle name="Accent2 - 60% 2" xfId="76"/>
    <cellStyle name="Accent2 2" xfId="77"/>
    <cellStyle name="Accent2 3" xfId="78"/>
    <cellStyle name="Accent2 4" xfId="79"/>
    <cellStyle name="Accent2 5" xfId="80"/>
    <cellStyle name="Accent3 - 20%" xfId="81"/>
    <cellStyle name="Accent3 - 20% 2" xfId="82"/>
    <cellStyle name="Accent3 - 40%" xfId="83"/>
    <cellStyle name="Accent3 - 40% 2" xfId="84"/>
    <cellStyle name="Accent3 - 60%" xfId="85"/>
    <cellStyle name="Accent3 - 60% 2" xfId="86"/>
    <cellStyle name="Accent3 10" xfId="87"/>
    <cellStyle name="Accent3 11" xfId="88"/>
    <cellStyle name="Accent3 12" xfId="89"/>
    <cellStyle name="Accent3 13" xfId="90"/>
    <cellStyle name="Accent3 14" xfId="91"/>
    <cellStyle name="Accent3 15" xfId="92"/>
    <cellStyle name="Accent3 16" xfId="93"/>
    <cellStyle name="Accent3 17" xfId="94"/>
    <cellStyle name="Accent3 18" xfId="95"/>
    <cellStyle name="Accent3 19" xfId="96"/>
    <cellStyle name="Accent3 2" xfId="97"/>
    <cellStyle name="Accent3 20" xfId="98"/>
    <cellStyle name="Accent3 21" xfId="99"/>
    <cellStyle name="Accent3 22" xfId="100"/>
    <cellStyle name="Accent3 3" xfId="101"/>
    <cellStyle name="Accent3 4" xfId="102"/>
    <cellStyle name="Accent3 5" xfId="103"/>
    <cellStyle name="Accent3 6" xfId="104"/>
    <cellStyle name="Accent3 7" xfId="105"/>
    <cellStyle name="Accent3 8" xfId="106"/>
    <cellStyle name="Accent3 9" xfId="107"/>
    <cellStyle name="Accent4 - 20%" xfId="108"/>
    <cellStyle name="Accent4 - 20% 2" xfId="109"/>
    <cellStyle name="Accent4 - 40%" xfId="110"/>
    <cellStyle name="Accent4 - 40% 2" xfId="111"/>
    <cellStyle name="Accent4 - 60%" xfId="112"/>
    <cellStyle name="Accent4 - 60% 2" xfId="113"/>
    <cellStyle name="Accent4 10" xfId="114"/>
    <cellStyle name="Accent4 11" xfId="115"/>
    <cellStyle name="Accent4 12" xfId="116"/>
    <cellStyle name="Accent4 13" xfId="117"/>
    <cellStyle name="Accent4 14" xfId="118"/>
    <cellStyle name="Accent4 15" xfId="119"/>
    <cellStyle name="Accent4 16" xfId="120"/>
    <cellStyle name="Accent4 17" xfId="121"/>
    <cellStyle name="Accent4 18" xfId="122"/>
    <cellStyle name="Accent4 19" xfId="123"/>
    <cellStyle name="Accent4 2" xfId="124"/>
    <cellStyle name="Accent4 20" xfId="125"/>
    <cellStyle name="Accent4 21" xfId="126"/>
    <cellStyle name="Accent4 22" xfId="127"/>
    <cellStyle name="Accent4 3" xfId="128"/>
    <cellStyle name="Accent4 4" xfId="129"/>
    <cellStyle name="Accent4 5" xfId="130"/>
    <cellStyle name="Accent4 6" xfId="131"/>
    <cellStyle name="Accent4 7" xfId="132"/>
    <cellStyle name="Accent4 8" xfId="133"/>
    <cellStyle name="Accent4 9" xfId="134"/>
    <cellStyle name="Accent5 - 20%" xfId="135"/>
    <cellStyle name="Accent5 - 20% 2" xfId="136"/>
    <cellStyle name="Accent5 - 40%" xfId="137"/>
    <cellStyle name="Accent5 - 60%" xfId="138"/>
    <cellStyle name="Accent5 - 60% 2" xfId="139"/>
    <cellStyle name="Accent5 10" xfId="140"/>
    <cellStyle name="Accent5 11" xfId="141"/>
    <cellStyle name="Accent5 12" xfId="142"/>
    <cellStyle name="Accent5 13" xfId="143"/>
    <cellStyle name="Accent5 14" xfId="144"/>
    <cellStyle name="Accent5 15" xfId="145"/>
    <cellStyle name="Accent5 16" xfId="146"/>
    <cellStyle name="Accent5 17" xfId="147"/>
    <cellStyle name="Accent5 18" xfId="148"/>
    <cellStyle name="Accent5 19" xfId="149"/>
    <cellStyle name="Accent5 2" xfId="150"/>
    <cellStyle name="Accent5 20" xfId="151"/>
    <cellStyle name="Accent5 21" xfId="152"/>
    <cellStyle name="Accent5 22" xfId="153"/>
    <cellStyle name="Accent5 3" xfId="154"/>
    <cellStyle name="Accent5 4" xfId="155"/>
    <cellStyle name="Accent5 5" xfId="156"/>
    <cellStyle name="Accent5 6" xfId="157"/>
    <cellStyle name="Accent5 7" xfId="158"/>
    <cellStyle name="Accent5 8" xfId="159"/>
    <cellStyle name="Accent5 9" xfId="160"/>
    <cellStyle name="Accent6 - 20%" xfId="161"/>
    <cellStyle name="Accent6 - 40%" xfId="162"/>
    <cellStyle name="Accent6 - 40% 2" xfId="163"/>
    <cellStyle name="Accent6 - 60%" xfId="164"/>
    <cellStyle name="Accent6 - 60% 2" xfId="165"/>
    <cellStyle name="Accent6 10" xfId="166"/>
    <cellStyle name="Accent6 11" xfId="167"/>
    <cellStyle name="Accent6 12" xfId="168"/>
    <cellStyle name="Accent6 13" xfId="169"/>
    <cellStyle name="Accent6 14" xfId="170"/>
    <cellStyle name="Accent6 15" xfId="171"/>
    <cellStyle name="Accent6 16" xfId="172"/>
    <cellStyle name="Accent6 17" xfId="173"/>
    <cellStyle name="Accent6 18" xfId="174"/>
    <cellStyle name="Accent6 19" xfId="175"/>
    <cellStyle name="Accent6 2" xfId="176"/>
    <cellStyle name="Accent6 20" xfId="177"/>
    <cellStyle name="Accent6 21" xfId="178"/>
    <cellStyle name="Accent6 22" xfId="179"/>
    <cellStyle name="Accent6 3" xfId="180"/>
    <cellStyle name="Accent6 4" xfId="181"/>
    <cellStyle name="Accent6 5" xfId="182"/>
    <cellStyle name="Accent6 6" xfId="183"/>
    <cellStyle name="Accent6 7" xfId="184"/>
    <cellStyle name="Accent6 8" xfId="185"/>
    <cellStyle name="Accent6 9" xfId="186"/>
    <cellStyle name="Bad 2" xfId="187"/>
    <cellStyle name="Bad 3" xfId="188"/>
    <cellStyle name="Bad 4" xfId="189"/>
    <cellStyle name="Calculation 2" xfId="190"/>
    <cellStyle name="Calculation 3" xfId="191"/>
    <cellStyle name="Calculation 4" xfId="192"/>
    <cellStyle name="Check Cell 2" xfId="193"/>
    <cellStyle name="Check Cell 3" xfId="194"/>
    <cellStyle name="Check Cell 4" xfId="195"/>
    <cellStyle name="Comma [0] 2" xfId="196"/>
    <cellStyle name="Comma 10" xfId="197"/>
    <cellStyle name="Comma 2" xfId="198"/>
    <cellStyle name="Comma 2 2" xfId="199"/>
    <cellStyle name="Comma 2 2 2" xfId="200"/>
    <cellStyle name="Comma 2 3" xfId="201"/>
    <cellStyle name="Comma 2 4" xfId="202"/>
    <cellStyle name="Comma 2 5" xfId="203"/>
    <cellStyle name="Comma 3" xfId="204"/>
    <cellStyle name="Comma 3 2" xfId="205"/>
    <cellStyle name="Comma 4" xfId="4"/>
    <cellStyle name="Comma 4 2" xfId="206"/>
    <cellStyle name="Comma 5" xfId="207"/>
    <cellStyle name="Comma 6" xfId="208"/>
    <cellStyle name="Comma 7" xfId="209"/>
    <cellStyle name="Comma 8" xfId="210"/>
    <cellStyle name="Comma 9" xfId="211"/>
    <cellStyle name="Comma0" xfId="212"/>
    <cellStyle name="Comma0 2" xfId="213"/>
    <cellStyle name="Currency 2" xfId="2"/>
    <cellStyle name="Currency 2 2" xfId="214"/>
    <cellStyle name="Currency 2 3" xfId="215"/>
    <cellStyle name="Currency 3" xfId="216"/>
    <cellStyle name="Currency 3 2" xfId="217"/>
    <cellStyle name="Currency 4" xfId="218"/>
    <cellStyle name="Currency 4 2" xfId="219"/>
    <cellStyle name="Currency 5" xfId="3"/>
    <cellStyle name="Currency 6" xfId="220"/>
    <cellStyle name="Currency 6 2" xfId="221"/>
    <cellStyle name="Currency 7" xfId="222"/>
    <cellStyle name="Currency0" xfId="223"/>
    <cellStyle name="Currency0 2" xfId="224"/>
    <cellStyle name="Date" xfId="225"/>
    <cellStyle name="Date 2" xfId="226"/>
    <cellStyle name="Emphasis 1" xfId="227"/>
    <cellStyle name="Emphasis 1 2" xfId="228"/>
    <cellStyle name="Emphasis 2" xfId="229"/>
    <cellStyle name="Emphasis 2 2" xfId="230"/>
    <cellStyle name="Emphasis 3" xfId="231"/>
    <cellStyle name="Explanatory Text 2" xfId="232"/>
    <cellStyle name="Explanatory Text 3" xfId="233"/>
    <cellStyle name="Explanatory Text 4" xfId="234"/>
    <cellStyle name="Fixed" xfId="235"/>
    <cellStyle name="Fixed 2" xfId="236"/>
    <cellStyle name="Good 2" xfId="237"/>
    <cellStyle name="Good 3" xfId="238"/>
    <cellStyle name="Good 4" xfId="239"/>
    <cellStyle name="Good 5" xfId="240"/>
    <cellStyle name="Heading 1 2" xfId="241"/>
    <cellStyle name="Heading 1 3" xfId="242"/>
    <cellStyle name="Heading 2 2" xfId="243"/>
    <cellStyle name="Heading 2 3" xfId="244"/>
    <cellStyle name="Heading 2 4" xfId="245"/>
    <cellStyle name="Heading 3 2" xfId="246"/>
    <cellStyle name="Heading 3 3" xfId="247"/>
    <cellStyle name="Heading 3 4" xfId="248"/>
    <cellStyle name="Heading 4 2" xfId="249"/>
    <cellStyle name="Heading 4 3" xfId="250"/>
    <cellStyle name="Input 2" xfId="251"/>
    <cellStyle name="Input 3" xfId="252"/>
    <cellStyle name="Input 4" xfId="253"/>
    <cellStyle name="Linked Cell 2" xfId="254"/>
    <cellStyle name="Linked Cell 3" xfId="255"/>
    <cellStyle name="Linked Cell 4" xfId="256"/>
    <cellStyle name="Neutral 2" xfId="257"/>
    <cellStyle name="Neutral 3" xfId="258"/>
    <cellStyle name="Neutral 4" xfId="259"/>
    <cellStyle name="Neutral 5" xfId="260"/>
    <cellStyle name="Normal" xfId="0" builtinId="0"/>
    <cellStyle name="Normal 10" xfId="261"/>
    <cellStyle name="Normal 11" xfId="262"/>
    <cellStyle name="Normal 12" xfId="263"/>
    <cellStyle name="Normal 13" xfId="264"/>
    <cellStyle name="Normal 14" xfId="468"/>
    <cellStyle name="Normal 2" xfId="1"/>
    <cellStyle name="Normal 2 2" xfId="265"/>
    <cellStyle name="Normal 2 2 2" xfId="266"/>
    <cellStyle name="Normal 2 3" xfId="267"/>
    <cellStyle name="Normal 2 4" xfId="268"/>
    <cellStyle name="Normal 2 5" xfId="269"/>
    <cellStyle name="Normal 2_JV09G-PPA April 2012" xfId="270"/>
    <cellStyle name="Normal 3" xfId="271"/>
    <cellStyle name="Normal 3 2" xfId="272"/>
    <cellStyle name="Normal 3 3" xfId="273"/>
    <cellStyle name="Normal 4" xfId="274"/>
    <cellStyle name="Normal 4 2" xfId="275"/>
    <cellStyle name="Normal 5" xfId="276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8" customFormat="1">
      <c r="B1" s="398" t="s">
        <v>191</v>
      </c>
    </row>
    <row r="2" spans="1:10" s="398" customFormat="1">
      <c r="B2" s="398" t="s">
        <v>192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55</v>
      </c>
    </row>
    <row r="5" spans="1:10" ht="15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6" t="s">
        <v>9</v>
      </c>
      <c r="B8" s="396" t="s">
        <v>50</v>
      </c>
      <c r="C8" s="396" t="s">
        <v>56</v>
      </c>
      <c r="D8" s="397"/>
      <c r="E8" s="397"/>
      <c r="F8" s="397"/>
      <c r="G8" s="396" t="s">
        <v>57</v>
      </c>
      <c r="H8" s="397"/>
      <c r="I8" s="397"/>
      <c r="J8" s="396"/>
    </row>
    <row r="9" spans="1:10">
      <c r="A9" s="396"/>
      <c r="B9" s="396"/>
      <c r="C9" s="4" t="s">
        <v>10</v>
      </c>
      <c r="D9" s="4" t="s">
        <v>58</v>
      </c>
      <c r="E9" s="4" t="s">
        <v>59</v>
      </c>
      <c r="F9" s="4" t="s">
        <v>60</v>
      </c>
      <c r="G9" s="4" t="s">
        <v>10</v>
      </c>
      <c r="H9" s="4" t="s">
        <v>58</v>
      </c>
      <c r="I9" s="4" t="s">
        <v>59</v>
      </c>
      <c r="J9" s="4" t="s">
        <v>60</v>
      </c>
    </row>
    <row r="10" spans="1:10">
      <c r="A10" s="5" t="s">
        <v>12</v>
      </c>
      <c r="B10" s="6" t="s">
        <v>61</v>
      </c>
      <c r="C10" s="7" t="s">
        <v>50</v>
      </c>
      <c r="D10" s="8" t="s">
        <v>50</v>
      </c>
      <c r="E10" s="8" t="s">
        <v>50</v>
      </c>
      <c r="F10" s="9" t="s">
        <v>50</v>
      </c>
      <c r="G10" s="10" t="s">
        <v>50</v>
      </c>
      <c r="H10" s="11" t="s">
        <v>50</v>
      </c>
      <c r="I10" s="11" t="s">
        <v>50</v>
      </c>
      <c r="J10" s="12" t="s">
        <v>50</v>
      </c>
    </row>
    <row r="11" spans="1:10">
      <c r="A11" s="5" t="s">
        <v>13</v>
      </c>
      <c r="B11" s="13" t="s">
        <v>62</v>
      </c>
      <c r="C11" s="14">
        <v>311136906.70999998</v>
      </c>
      <c r="D11" s="15">
        <v>316034788</v>
      </c>
      <c r="E11" s="15">
        <f t="shared" ref="E11:E18" si="0">C11 - D11</f>
        <v>-4897881.2900000215</v>
      </c>
      <c r="F11" s="16">
        <f t="shared" ref="F11:F18" si="1">IF(D11 =0,0,( C11 - D11 ) / D11 )</f>
        <v>-1.5497918191208816E-2</v>
      </c>
      <c r="G11" s="17">
        <v>2195461876</v>
      </c>
      <c r="H11" s="18">
        <v>2200359755</v>
      </c>
      <c r="I11" s="18">
        <f t="shared" ref="I11:I18" si="2">G11 - H11</f>
        <v>-4897879</v>
      </c>
      <c r="J11" s="19">
        <f t="shared" ref="J11:J18" si="3">IF(H11 =0,0,( G11 - H11 ) / H11 )</f>
        <v>-2.2259446387665823E-3</v>
      </c>
    </row>
    <row r="12" spans="1:10">
      <c r="A12" s="5" t="s">
        <v>14</v>
      </c>
      <c r="B12" s="13" t="s">
        <v>63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15</v>
      </c>
      <c r="B13" s="13" t="s">
        <v>64</v>
      </c>
      <c r="C13" s="20">
        <v>-1875924.39</v>
      </c>
      <c r="D13" s="21">
        <v>-2828218.18</v>
      </c>
      <c r="E13" s="21">
        <f t="shared" si="0"/>
        <v>952293.79000000027</v>
      </c>
      <c r="F13" s="26">
        <f t="shared" si="1"/>
        <v>-0.33671157223096565</v>
      </c>
      <c r="G13" s="23">
        <v>-47455381</v>
      </c>
      <c r="H13" s="24">
        <v>-48407675</v>
      </c>
      <c r="I13" s="24">
        <f t="shared" si="2"/>
        <v>952294</v>
      </c>
      <c r="J13" s="27">
        <f t="shared" si="3"/>
        <v>-1.9672376332885228E-2</v>
      </c>
    </row>
    <row r="14" spans="1:10">
      <c r="A14" s="5" t="s">
        <v>16</v>
      </c>
      <c r="B14" s="13" t="s">
        <v>65</v>
      </c>
      <c r="C14" s="20">
        <v>-517101.63</v>
      </c>
      <c r="D14" s="21">
        <v>-675000</v>
      </c>
      <c r="E14" s="21">
        <f t="shared" si="0"/>
        <v>157898.37</v>
      </c>
      <c r="F14" s="26">
        <f t="shared" si="1"/>
        <v>-0.23392351111111109</v>
      </c>
      <c r="G14" s="23">
        <v>-23933732</v>
      </c>
      <c r="H14" s="24">
        <v>-24091630</v>
      </c>
      <c r="I14" s="24">
        <f t="shared" si="2"/>
        <v>157898</v>
      </c>
      <c r="J14" s="27">
        <f t="shared" si="3"/>
        <v>-6.5540604766053607E-3</v>
      </c>
    </row>
    <row r="15" spans="1:10">
      <c r="A15" s="5" t="s">
        <v>17</v>
      </c>
      <c r="B15" s="13" t="s">
        <v>66</v>
      </c>
      <c r="C15" s="20">
        <v>25710656.510000002</v>
      </c>
      <c r="D15" s="21">
        <v>18989769.629999999</v>
      </c>
      <c r="E15" s="21">
        <f t="shared" si="0"/>
        <v>6720886.8800000027</v>
      </c>
      <c r="F15" s="26">
        <f t="shared" si="1"/>
        <v>0.35392145407505943</v>
      </c>
      <c r="G15" s="23">
        <v>125278643</v>
      </c>
      <c r="H15" s="24">
        <v>118557756</v>
      </c>
      <c r="I15" s="24">
        <f t="shared" si="2"/>
        <v>6720887</v>
      </c>
      <c r="J15" s="27">
        <f t="shared" si="3"/>
        <v>5.6688716341763416E-2</v>
      </c>
    </row>
    <row r="16" spans="1:10">
      <c r="A16" s="5" t="s">
        <v>18</v>
      </c>
      <c r="B16" s="13" t="s">
        <v>67</v>
      </c>
      <c r="C16" s="20">
        <v>10252365.029999999</v>
      </c>
      <c r="D16" s="21">
        <v>8664434.2599999998</v>
      </c>
      <c r="E16" s="21">
        <f t="shared" si="0"/>
        <v>1587930.7699999996</v>
      </c>
      <c r="F16" s="26">
        <f t="shared" si="1"/>
        <v>0.1832699888244059</v>
      </c>
      <c r="G16" s="23">
        <v>53061946</v>
      </c>
      <c r="H16" s="24">
        <v>51474015</v>
      </c>
      <c r="I16" s="24">
        <f t="shared" si="2"/>
        <v>1587931</v>
      </c>
      <c r="J16" s="27">
        <f t="shared" si="3"/>
        <v>3.0849177007078232E-2</v>
      </c>
    </row>
    <row r="17" spans="1:10">
      <c r="A17" s="5" t="s">
        <v>19</v>
      </c>
      <c r="B17" s="13" t="s">
        <v>68</v>
      </c>
      <c r="C17" s="20">
        <v>4065345.86</v>
      </c>
      <c r="D17" s="21">
        <v>2672188</v>
      </c>
      <c r="E17" s="21">
        <f t="shared" si="0"/>
        <v>1393157.8599999999</v>
      </c>
      <c r="F17" s="26">
        <f t="shared" si="1"/>
        <v>0.52135473252630427</v>
      </c>
      <c r="G17" s="23">
        <v>15981958</v>
      </c>
      <c r="H17" s="24">
        <v>14588800</v>
      </c>
      <c r="I17" s="24">
        <f t="shared" si="2"/>
        <v>1393158</v>
      </c>
      <c r="J17" s="27">
        <f t="shared" si="3"/>
        <v>9.5495037288879134E-2</v>
      </c>
    </row>
    <row r="18" spans="1:10">
      <c r="A18" s="5" t="s">
        <v>20</v>
      </c>
      <c r="B18" s="28" t="s">
        <v>69</v>
      </c>
      <c r="C18" s="29">
        <v>348772248.08999997</v>
      </c>
      <c r="D18" s="30">
        <v>342857961.68766731</v>
      </c>
      <c r="E18" s="30">
        <f t="shared" si="0"/>
        <v>5914286.4023326635</v>
      </c>
      <c r="F18" s="31">
        <f t="shared" si="1"/>
        <v>1.7249960809486438E-2</v>
      </c>
      <c r="G18" s="32">
        <v>2318341874</v>
      </c>
      <c r="H18" s="33">
        <v>2312427588</v>
      </c>
      <c r="I18" s="33">
        <f t="shared" si="2"/>
        <v>5914286</v>
      </c>
      <c r="J18" s="34">
        <f t="shared" si="3"/>
        <v>2.5576091682573371E-3</v>
      </c>
    </row>
    <row r="19" spans="1:10">
      <c r="A19" s="5" t="s">
        <v>21</v>
      </c>
    </row>
    <row r="20" spans="1:10">
      <c r="A20" s="5" t="s">
        <v>22</v>
      </c>
      <c r="B20" s="35" t="s">
        <v>70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>
      <c r="A21" s="5" t="s">
        <v>23</v>
      </c>
      <c r="B21" s="13" t="s">
        <v>27</v>
      </c>
      <c r="C21" s="20">
        <v>61709.97</v>
      </c>
      <c r="D21" s="21">
        <v>36776.871700000003</v>
      </c>
      <c r="E21" s="21">
        <f>C21 - D21</f>
        <v>24933.098299999998</v>
      </c>
      <c r="F21" s="26">
        <f>IF(D21 =0,0,( C21 - D21 ) / D21 )</f>
        <v>0.67795593120009701</v>
      </c>
      <c r="G21" s="23">
        <v>313809</v>
      </c>
      <c r="H21" s="24">
        <v>288875.49170000001</v>
      </c>
      <c r="I21" s="24">
        <f>G21 - H21</f>
        <v>24933.508299999987</v>
      </c>
      <c r="J21" s="27">
        <f>IF(H21 =0,0,( G21 - H21 ) / H21 )</f>
        <v>8.6312300684523544E-2</v>
      </c>
    </row>
    <row r="22" spans="1:10">
      <c r="A22" s="5" t="s">
        <v>24</v>
      </c>
      <c r="B22" s="13" t="s">
        <v>29</v>
      </c>
      <c r="C22" s="20">
        <v>89567</v>
      </c>
      <c r="D22" s="21">
        <v>90600</v>
      </c>
      <c r="E22" s="21">
        <f>C22 - D22</f>
        <v>-1033</v>
      </c>
      <c r="F22" s="26">
        <f>IF(D22 =0,0,( C22 - D22 ) / D22 )</f>
        <v>-1.1401766004415011E-2</v>
      </c>
      <c r="G22" s="23">
        <v>1958316</v>
      </c>
      <c r="H22" s="24">
        <v>1959349</v>
      </c>
      <c r="I22" s="24">
        <f>G22 - H22</f>
        <v>-1033</v>
      </c>
      <c r="J22" s="27">
        <f>IF(H22 =0,0,( G22 - H22 ) / H22 )</f>
        <v>-5.2721592733096553E-4</v>
      </c>
    </row>
    <row r="23" spans="1:10">
      <c r="A23" s="5" t="s">
        <v>25</v>
      </c>
      <c r="B23" s="13" t="s">
        <v>71</v>
      </c>
      <c r="C23" s="20">
        <v>151276.97</v>
      </c>
      <c r="D23" s="21">
        <v>127376.8717</v>
      </c>
      <c r="E23" s="21">
        <f>C23 - D23</f>
        <v>23900.098299999998</v>
      </c>
      <c r="F23" s="26">
        <f>IF(D23 =0,0,( C23 - D23 ) / D23 )</f>
        <v>0.18763295079415895</v>
      </c>
      <c r="G23" s="23">
        <v>2272125</v>
      </c>
      <c r="H23" s="24">
        <v>2248224.4917000001</v>
      </c>
      <c r="I23" s="24">
        <f>G23 - H23</f>
        <v>23900.50829999987</v>
      </c>
      <c r="J23" s="27">
        <f>IF(H23 =0,0,( G23 - H23 ) / H23 )</f>
        <v>1.0630837084212816E-2</v>
      </c>
    </row>
    <row r="24" spans="1:10">
      <c r="A24" s="5" t="s">
        <v>26</v>
      </c>
    </row>
    <row r="25" spans="1:10">
      <c r="A25" s="5" t="s">
        <v>28</v>
      </c>
      <c r="B25" s="13" t="s">
        <v>32</v>
      </c>
      <c r="C25" s="20">
        <v>384.3</v>
      </c>
      <c r="D25" s="21">
        <v>375</v>
      </c>
      <c r="E25" s="21">
        <f>C25 - D25</f>
        <v>9.3000000000000114</v>
      </c>
      <c r="F25" s="26">
        <f>IF(D25 =0,0,( C25 - D25 ) / D25 )</f>
        <v>2.480000000000003E-2</v>
      </c>
      <c r="G25" s="23">
        <v>3009</v>
      </c>
      <c r="H25" s="24">
        <v>3000</v>
      </c>
      <c r="I25" s="24">
        <f>G25 - H25</f>
        <v>9</v>
      </c>
      <c r="J25" s="27">
        <f>IF(H25 =0,0,( G25 - H25 ) / H25 )</f>
        <v>3.0000000000000001E-3</v>
      </c>
    </row>
    <row r="26" spans="1:10">
      <c r="A26" s="5" t="s">
        <v>30</v>
      </c>
    </row>
    <row r="27" spans="1:10">
      <c r="A27" s="5" t="s">
        <v>31</v>
      </c>
      <c r="B27" s="44" t="s">
        <v>72</v>
      </c>
      <c r="C27" s="45" t="s">
        <v>50</v>
      </c>
      <c r="D27" s="46" t="s">
        <v>50</v>
      </c>
      <c r="E27" s="46" t="s">
        <v>50</v>
      </c>
      <c r="F27" s="47" t="s">
        <v>50</v>
      </c>
      <c r="G27" s="48" t="s">
        <v>50</v>
      </c>
      <c r="H27" s="49" t="s">
        <v>50</v>
      </c>
      <c r="I27" s="49" t="s">
        <v>50</v>
      </c>
      <c r="J27" s="50" t="s">
        <v>50</v>
      </c>
    </row>
    <row r="28" spans="1:10">
      <c r="A28" s="5" t="s">
        <v>33</v>
      </c>
      <c r="B28" s="13" t="s">
        <v>73</v>
      </c>
      <c r="C28" s="20">
        <v>-105833.65</v>
      </c>
      <c r="D28" s="21">
        <v>0</v>
      </c>
      <c r="E28" s="21">
        <f>C28 - D28</f>
        <v>-105833.65</v>
      </c>
      <c r="F28" s="51">
        <f>IF(D28 =0,0,( C28 - D28 ) / D28 )</f>
        <v>0</v>
      </c>
      <c r="G28" s="23">
        <v>-798766</v>
      </c>
      <c r="H28" s="24">
        <v>-692933</v>
      </c>
      <c r="I28" s="24">
        <f>G28 - H28</f>
        <v>-105833</v>
      </c>
      <c r="J28" s="52">
        <f>IF(H28 =0,0,( G28 - H28 ) / H28 )</f>
        <v>0.1527319380084366</v>
      </c>
    </row>
    <row r="29" spans="1:10">
      <c r="A29" s="5" t="s">
        <v>34</v>
      </c>
      <c r="B29" s="13" t="s">
        <v>74</v>
      </c>
      <c r="C29" s="20">
        <v>-107474.63</v>
      </c>
      <c r="D29" s="21">
        <v>0</v>
      </c>
      <c r="E29" s="21">
        <f>C29 - D29</f>
        <v>-107474.63</v>
      </c>
      <c r="F29" s="53">
        <f>IF(D29 =0,0,( C29 - D29 ) / D29 )</f>
        <v>0</v>
      </c>
      <c r="G29" s="23">
        <v>957616</v>
      </c>
      <c r="H29" s="24">
        <v>1065089</v>
      </c>
      <c r="I29" s="24">
        <f>G29 - H29</f>
        <v>-107473</v>
      </c>
      <c r="J29" s="54">
        <f>IF(H29 =0,0,( G29 - H29 ) / H29 )</f>
        <v>-0.10090518257159731</v>
      </c>
    </row>
    <row r="30" spans="1:10">
      <c r="A30" s="5" t="s">
        <v>35</v>
      </c>
      <c r="B30" s="13" t="s">
        <v>75</v>
      </c>
      <c r="C30" s="20">
        <v>0</v>
      </c>
      <c r="D30" s="21">
        <v>0</v>
      </c>
      <c r="E30" s="21">
        <f>C30 - D30</f>
        <v>0</v>
      </c>
      <c r="F30" s="55">
        <f>IF(D30 =0,0,( C30 - D30 ) / D30 )</f>
        <v>0</v>
      </c>
      <c r="G30" s="23">
        <v>-584787</v>
      </c>
      <c r="H30" s="24">
        <v>-584787</v>
      </c>
      <c r="I30" s="24">
        <f>G30 - H30</f>
        <v>0</v>
      </c>
      <c r="J30" s="56">
        <f>IF(H30 =0,0,( G30 - H30 ) / H30 )</f>
        <v>0</v>
      </c>
    </row>
    <row r="31" spans="1:10">
      <c r="A31" s="5" t="s">
        <v>36</v>
      </c>
      <c r="B31" s="57" t="s">
        <v>76</v>
      </c>
      <c r="C31" s="58">
        <v>348710601.07999998</v>
      </c>
      <c r="D31" s="59">
        <v>342985714</v>
      </c>
      <c r="E31" s="59">
        <f>C31 - D31</f>
        <v>5724887.0799999833</v>
      </c>
      <c r="F31" s="60">
        <f>IF(D31 =0,0,( C31 - D31 ) / D31 )</f>
        <v>1.6691328082545104E-2</v>
      </c>
      <c r="G31" s="61">
        <v>2320191071</v>
      </c>
      <c r="H31" s="62">
        <v>2314466184</v>
      </c>
      <c r="I31" s="62">
        <f>G31 - H31</f>
        <v>5724887</v>
      </c>
      <c r="J31" s="63">
        <f>IF(H31 =0,0,( G31 - H31 ) / H31 )</f>
        <v>2.4735237177265237E-3</v>
      </c>
    </row>
    <row r="32" spans="1:10">
      <c r="A32" s="5" t="s">
        <v>37</v>
      </c>
    </row>
    <row r="33" spans="1:10">
      <c r="A33" s="5" t="s">
        <v>38</v>
      </c>
      <c r="B33" s="64" t="s">
        <v>77</v>
      </c>
      <c r="C33" s="65" t="s">
        <v>50</v>
      </c>
      <c r="D33" s="66" t="s">
        <v>50</v>
      </c>
      <c r="E33" s="66" t="s">
        <v>50</v>
      </c>
      <c r="F33" s="67" t="s">
        <v>50</v>
      </c>
      <c r="G33" s="68" t="s">
        <v>50</v>
      </c>
      <c r="H33" s="69" t="s">
        <v>50</v>
      </c>
      <c r="I33" s="69" t="s">
        <v>50</v>
      </c>
      <c r="J33" s="70" t="s">
        <v>50</v>
      </c>
    </row>
    <row r="34" spans="1:10">
      <c r="A34" s="5" t="s">
        <v>39</v>
      </c>
      <c r="B34" s="13" t="s">
        <v>78</v>
      </c>
      <c r="C34" s="20">
        <v>10646987154</v>
      </c>
      <c r="D34" s="21">
        <v>10934736112</v>
      </c>
      <c r="E34" s="21">
        <f>C34 - D34</f>
        <v>-287748958</v>
      </c>
      <c r="F34" s="26">
        <f>IF(D34 =0,0,( C34 - D34 ) / D34 )</f>
        <v>-2.6315125948418498E-2</v>
      </c>
      <c r="G34" s="23">
        <v>72247860966</v>
      </c>
      <c r="H34" s="24">
        <v>72535609924</v>
      </c>
      <c r="I34" s="24">
        <f>G34 - H34</f>
        <v>-287748958</v>
      </c>
      <c r="J34" s="27">
        <f>IF(H34 =0,0,( G34 - H34 ) / H34 )</f>
        <v>-3.9670026667107672E-3</v>
      </c>
    </row>
    <row r="35" spans="1:10">
      <c r="A35" s="5" t="s">
        <v>40</v>
      </c>
      <c r="B35" s="13" t="s">
        <v>79</v>
      </c>
      <c r="C35" s="20">
        <v>676411420</v>
      </c>
      <c r="D35" s="21">
        <v>596861122</v>
      </c>
      <c r="E35" s="21">
        <f>C35 - D35</f>
        <v>79550298</v>
      </c>
      <c r="F35" s="26">
        <f>IF(D35 =0,0,( C35 - D35 ) / D35 )</f>
        <v>0.13328108510977868</v>
      </c>
      <c r="G35" s="23">
        <v>4295385759</v>
      </c>
      <c r="H35" s="24">
        <v>4215835461</v>
      </c>
      <c r="I35" s="24">
        <f>G35 - H35</f>
        <v>79550298</v>
      </c>
      <c r="J35" s="27">
        <f>IF(H35 =0,0,( G35 - H35 ) / H35 )</f>
        <v>1.8869402929954624E-2</v>
      </c>
    </row>
    <row r="36" spans="1:10">
      <c r="A36" s="5" t="s">
        <v>41</v>
      </c>
      <c r="B36" s="13" t="s">
        <v>80</v>
      </c>
      <c r="C36" s="71">
        <v>11323398574</v>
      </c>
      <c r="D36" s="72">
        <v>11531597234</v>
      </c>
      <c r="E36" s="72">
        <f>C36 - D36</f>
        <v>-208198660</v>
      </c>
      <c r="F36" s="73">
        <f>IF(D36 =0,0,( C36 - D36 ) / D36 )</f>
        <v>-1.8054624678196594E-2</v>
      </c>
      <c r="G36" s="74">
        <v>76543246725</v>
      </c>
      <c r="H36" s="75">
        <v>76751445385</v>
      </c>
      <c r="I36" s="75">
        <f>G36 - H36</f>
        <v>-208198660</v>
      </c>
      <c r="J36" s="76">
        <f>IF(H36 =0,0,( G36 - H36 ) / H36 )</f>
        <v>-2.7126350384104889E-3</v>
      </c>
    </row>
    <row r="37" spans="1:10">
      <c r="A37" s="5" t="s">
        <v>42</v>
      </c>
      <c r="B37" s="77" t="s">
        <v>81</v>
      </c>
      <c r="C37" s="78">
        <v>11323398574</v>
      </c>
      <c r="D37" s="79">
        <v>11531597234</v>
      </c>
      <c r="E37" s="79">
        <f>C37 - D37</f>
        <v>-208198660</v>
      </c>
      <c r="F37" s="80">
        <f>IF(D37 =0,0,( C37 - D37 ) / D37 )</f>
        <v>-1.8054624678196594E-2</v>
      </c>
      <c r="G37" s="81">
        <v>76543246725</v>
      </c>
      <c r="H37" s="82">
        <v>76751445385</v>
      </c>
      <c r="I37" s="82">
        <f>G37 - H37</f>
        <v>-208198660</v>
      </c>
      <c r="J37" s="83">
        <f>IF(H37 =0,0,( G37 - H37 ) / H37 )</f>
        <v>-2.7126350384104889E-3</v>
      </c>
    </row>
    <row r="38" spans="1:10">
      <c r="A38" s="5" t="s">
        <v>43</v>
      </c>
      <c r="B38" s="13" t="s">
        <v>82</v>
      </c>
      <c r="C38" s="84">
        <v>0.94026430000000005</v>
      </c>
      <c r="D38" s="85">
        <v>0.94824120000000001</v>
      </c>
      <c r="E38" s="85">
        <f>C38 - D38</f>
        <v>-7.9768999999999535E-3</v>
      </c>
      <c r="F38" s="86">
        <f>IF(D38 =0,0,( C38 - D38 ) / D38 )</f>
        <v>-8.4123111292780297E-3</v>
      </c>
      <c r="G38" s="87">
        <v>0.94388289999999997</v>
      </c>
      <c r="H38" s="88">
        <v>0.94507160000000001</v>
      </c>
      <c r="I38" s="88">
        <f>G38 - H38</f>
        <v>-1.1887000000000425E-3</v>
      </c>
      <c r="J38" s="89">
        <f>IF(H38 =0,0,( G38 - H38 ) / H38 )</f>
        <v>-1.2577882987913746E-3</v>
      </c>
    </row>
    <row r="39" spans="1:10">
      <c r="A39" s="5" t="s">
        <v>44</v>
      </c>
    </row>
    <row r="40" spans="1:10">
      <c r="A40" s="5" t="s">
        <v>45</v>
      </c>
      <c r="B40" s="90" t="s">
        <v>83</v>
      </c>
      <c r="C40" s="91" t="s">
        <v>50</v>
      </c>
      <c r="D40" s="92" t="s">
        <v>50</v>
      </c>
      <c r="E40" s="92" t="s">
        <v>50</v>
      </c>
      <c r="F40" s="93" t="s">
        <v>50</v>
      </c>
      <c r="G40" s="94" t="s">
        <v>50</v>
      </c>
      <c r="H40" s="95" t="s">
        <v>50</v>
      </c>
      <c r="I40" s="95" t="s">
        <v>50</v>
      </c>
      <c r="J40" s="96" t="s">
        <v>50</v>
      </c>
    </row>
    <row r="41" spans="1:10">
      <c r="A41" s="5" t="s">
        <v>46</v>
      </c>
      <c r="B41" s="13" t="s">
        <v>84</v>
      </c>
      <c r="C41" s="20">
        <v>336176555.69040883</v>
      </c>
      <c r="D41" s="21">
        <v>341027397.41339999</v>
      </c>
      <c r="E41" s="21">
        <f>C41 - D41</f>
        <v>-4850841.7229911685</v>
      </c>
      <c r="F41" s="26">
        <f>IF(D41 =0,0,( C41 - D41 ) / D41 )</f>
        <v>-1.4224199462516745E-2</v>
      </c>
      <c r="G41" s="23">
        <v>2338256995.447473</v>
      </c>
      <c r="H41" s="24">
        <v>2343107837</v>
      </c>
      <c r="I41" s="24">
        <f>G41 - H41</f>
        <v>-4850841.5525269508</v>
      </c>
      <c r="J41" s="27">
        <f>IF(H41 =0,0,( G41 - H41 ) / H41 )</f>
        <v>-2.0702596252410344E-3</v>
      </c>
    </row>
    <row r="42" spans="1:10">
      <c r="A42" s="5" t="s">
        <v>47</v>
      </c>
    </row>
    <row r="43" spans="1:10">
      <c r="A43" s="5" t="s">
        <v>48</v>
      </c>
      <c r="B43" s="97" t="s">
        <v>85</v>
      </c>
      <c r="C43" s="98" t="s">
        <v>50</v>
      </c>
      <c r="D43" s="99" t="s">
        <v>50</v>
      </c>
      <c r="E43" s="99" t="s">
        <v>50</v>
      </c>
      <c r="F43" s="100" t="s">
        <v>50</v>
      </c>
      <c r="G43" s="101" t="s">
        <v>50</v>
      </c>
      <c r="H43" s="102" t="s">
        <v>50</v>
      </c>
      <c r="I43" s="102" t="s">
        <v>50</v>
      </c>
      <c r="J43" s="103" t="s">
        <v>50</v>
      </c>
    </row>
    <row r="44" spans="1:10">
      <c r="A44" s="5" t="s">
        <v>49</v>
      </c>
      <c r="B44" s="13" t="s">
        <v>86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-177773792</v>
      </c>
      <c r="H44" s="24">
        <v>-177773792</v>
      </c>
      <c r="I44" s="24">
        <f>G44 - H44</f>
        <v>0</v>
      </c>
      <c r="J44" s="27">
        <f>IF(H44 =0,0,( G44 - H44 ) / H44 )</f>
        <v>0</v>
      </c>
    </row>
    <row r="45" spans="1:10">
      <c r="A45" s="5" t="s">
        <v>51</v>
      </c>
      <c r="B45" s="13" t="s">
        <v>87</v>
      </c>
      <c r="C45" s="20">
        <v>-983868.02</v>
      </c>
      <c r="D45" s="21">
        <v>-983868</v>
      </c>
      <c r="E45" s="21">
        <f>C45 - D45</f>
        <v>-2.0000000018626451E-2</v>
      </c>
      <c r="F45" s="26">
        <f>IF(D45 =0,0,( C45 - D45 ) / D45 )</f>
        <v>2.0327930188426141E-8</v>
      </c>
      <c r="G45" s="23">
        <v>-7870944</v>
      </c>
      <c r="H45" s="24">
        <v>-7870944</v>
      </c>
      <c r="I45" s="24">
        <f>G45 - H45</f>
        <v>0</v>
      </c>
      <c r="J45" s="27">
        <f>IF(H45 =0,0,( G45 - H45 ) / H45 )</f>
        <v>0</v>
      </c>
    </row>
    <row r="46" spans="1:10">
      <c r="A46" s="5" t="s">
        <v>52</v>
      </c>
      <c r="B46" s="13" t="s">
        <v>88</v>
      </c>
      <c r="C46" s="20">
        <v>1261104.625</v>
      </c>
      <c r="D46" s="21">
        <v>1261104.625</v>
      </c>
      <c r="E46" s="21">
        <f>C46 - D46</f>
        <v>0</v>
      </c>
      <c r="F46" s="26">
        <f>IF(D46 =0,0,( C46 - D46 ) / D46 )</f>
        <v>0</v>
      </c>
      <c r="G46" s="23">
        <v>5044418.5</v>
      </c>
      <c r="H46" s="24">
        <v>5044418.5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04" t="s">
        <v>89</v>
      </c>
      <c r="C48" s="105">
        <v>314232068.29540884</v>
      </c>
      <c r="D48" s="106">
        <v>319082910</v>
      </c>
      <c r="E48" s="106">
        <f t="shared" ref="E48:E59" si="4">C48 - D48</f>
        <v>-4850841.7045911551</v>
      </c>
      <c r="F48" s="107">
        <f t="shared" ref="F48:F59" si="5">IF(D48 =0,0,( C48 - D48 ) / D48 )</f>
        <v>-1.5202449120797962E-2</v>
      </c>
      <c r="G48" s="108">
        <v>2157656678</v>
      </c>
      <c r="H48" s="109">
        <v>2162507518</v>
      </c>
      <c r="I48" s="109">
        <f t="shared" ref="I48:I59" si="6">G48 - H48</f>
        <v>-4850840</v>
      </c>
      <c r="J48" s="110">
        <f t="shared" ref="J48:J59" si="7">IF(H48 =0,0,( G48 - H48 ) / H48 )</f>
        <v>-2.2431552073799541E-3</v>
      </c>
    </row>
    <row r="49" spans="1:10">
      <c r="A49" s="5" t="s">
        <v>13</v>
      </c>
      <c r="B49" s="13" t="s">
        <v>90</v>
      </c>
      <c r="C49" s="111">
        <v>348710601.07999998</v>
      </c>
      <c r="D49" s="112">
        <v>342985713.5593673</v>
      </c>
      <c r="E49" s="112">
        <f t="shared" si="4"/>
        <v>5724887.5206326842</v>
      </c>
      <c r="F49" s="113">
        <f t="shared" si="5"/>
        <v>1.6691329388685356E-2</v>
      </c>
      <c r="G49" s="114">
        <v>2320191071</v>
      </c>
      <c r="H49" s="115">
        <v>2314466183</v>
      </c>
      <c r="I49" s="115">
        <f t="shared" si="6"/>
        <v>5724888</v>
      </c>
      <c r="J49" s="116">
        <f t="shared" si="7"/>
        <v>2.4735241508603194E-3</v>
      </c>
    </row>
    <row r="50" spans="1:10">
      <c r="A50" s="5" t="s">
        <v>14</v>
      </c>
      <c r="B50" s="13" t="s">
        <v>91</v>
      </c>
      <c r="C50" s="20">
        <v>348710601.07999998</v>
      </c>
      <c r="D50" s="21">
        <v>342985714</v>
      </c>
      <c r="E50" s="21">
        <f t="shared" si="4"/>
        <v>5724887.0799999833</v>
      </c>
      <c r="F50" s="26">
        <f t="shared" si="5"/>
        <v>1.6691328082545104E-2</v>
      </c>
      <c r="G50" s="23">
        <v>2320191071</v>
      </c>
      <c r="H50" s="24">
        <v>2314466184</v>
      </c>
      <c r="I50" s="24">
        <f t="shared" si="6"/>
        <v>5724887</v>
      </c>
      <c r="J50" s="27">
        <f t="shared" si="7"/>
        <v>2.4735237177265237E-3</v>
      </c>
    </row>
    <row r="51" spans="1:10">
      <c r="A51" s="5" t="s">
        <v>15</v>
      </c>
      <c r="B51" s="13" t="s">
        <v>92</v>
      </c>
      <c r="C51" s="117">
        <v>0.94026430000000005</v>
      </c>
      <c r="D51" s="118">
        <v>0.94824120000000001</v>
      </c>
      <c r="E51" s="118">
        <f t="shared" si="4"/>
        <v>-7.9768999999999535E-3</v>
      </c>
      <c r="F51" s="119">
        <f t="shared" si="5"/>
        <v>-8.4123111292780297E-3</v>
      </c>
      <c r="G51" s="120">
        <v>0</v>
      </c>
      <c r="H51" s="121">
        <v>0</v>
      </c>
      <c r="I51" s="121">
        <f t="shared" si="6"/>
        <v>0</v>
      </c>
      <c r="J51" s="122">
        <f t="shared" si="7"/>
        <v>0</v>
      </c>
    </row>
    <row r="52" spans="1:10">
      <c r="A52" s="5" t="s">
        <v>16</v>
      </c>
      <c r="B52" s="13" t="s">
        <v>93</v>
      </c>
      <c r="C52" s="123">
        <v>328486707.4661355</v>
      </c>
      <c r="D52" s="124">
        <v>325834866.41851526</v>
      </c>
      <c r="E52" s="124">
        <f t="shared" si="4"/>
        <v>2651841.0476202369</v>
      </c>
      <c r="F52" s="125">
        <f t="shared" si="5"/>
        <v>8.1386043082759194E-3</v>
      </c>
      <c r="G52" s="126">
        <v>2193684392</v>
      </c>
      <c r="H52" s="127">
        <v>2191147000</v>
      </c>
      <c r="I52" s="127">
        <f t="shared" si="6"/>
        <v>2537392</v>
      </c>
      <c r="J52" s="128">
        <f t="shared" si="7"/>
        <v>1.158019977664666E-3</v>
      </c>
    </row>
    <row r="53" spans="1:10">
      <c r="A53" s="5" t="s">
        <v>17</v>
      </c>
      <c r="B53" s="13" t="s">
        <v>94</v>
      </c>
      <c r="C53" s="129">
        <v>-14254639.170726657</v>
      </c>
      <c r="D53" s="130">
        <v>-6751955.96</v>
      </c>
      <c r="E53" s="130">
        <f t="shared" si="4"/>
        <v>-7502683.210726657</v>
      </c>
      <c r="F53" s="131">
        <f t="shared" si="5"/>
        <v>1.1111866332029003</v>
      </c>
      <c r="G53" s="132">
        <v>-36027714</v>
      </c>
      <c r="H53" s="133">
        <v>-28525031</v>
      </c>
      <c r="I53" s="133">
        <f t="shared" si="6"/>
        <v>-7502683</v>
      </c>
      <c r="J53" s="134">
        <f t="shared" si="7"/>
        <v>0.26302102879397399</v>
      </c>
    </row>
    <row r="54" spans="1:10">
      <c r="A54" s="5" t="s">
        <v>18</v>
      </c>
      <c r="B54" s="13" t="s">
        <v>95</v>
      </c>
      <c r="C54" s="135">
        <v>-11307.475717635682</v>
      </c>
      <c r="D54" s="136">
        <v>-10963.48</v>
      </c>
      <c r="E54" s="136">
        <f t="shared" si="4"/>
        <v>-343.99571763568201</v>
      </c>
      <c r="F54" s="137">
        <f t="shared" si="5"/>
        <v>3.137650797335171E-2</v>
      </c>
      <c r="G54" s="138">
        <v>-97567</v>
      </c>
      <c r="H54" s="139">
        <v>-97223</v>
      </c>
      <c r="I54" s="139">
        <f t="shared" si="6"/>
        <v>-344</v>
      </c>
      <c r="J54" s="140">
        <f t="shared" si="7"/>
        <v>3.5382574082264487E-3</v>
      </c>
    </row>
    <row r="55" spans="1:10">
      <c r="A55" s="5" t="s">
        <v>19</v>
      </c>
      <c r="B55" s="13" t="s">
        <v>96</v>
      </c>
      <c r="C55" s="20">
        <v>-136751267.69999999</v>
      </c>
      <c r="D55" s="21">
        <v>-136751267.69999999</v>
      </c>
      <c r="E55" s="21">
        <f t="shared" si="4"/>
        <v>0</v>
      </c>
      <c r="F55" s="26">
        <f t="shared" si="5"/>
        <v>0</v>
      </c>
      <c r="G55" s="23">
        <v>-266660688</v>
      </c>
      <c r="H55" s="24">
        <v>-266660688</v>
      </c>
      <c r="I55" s="24">
        <f t="shared" si="6"/>
        <v>0</v>
      </c>
      <c r="J55" s="27">
        <f t="shared" si="7"/>
        <v>0</v>
      </c>
    </row>
    <row r="56" spans="1:10">
      <c r="A56" s="5" t="s">
        <v>20</v>
      </c>
      <c r="B56" s="13" t="s">
        <v>97</v>
      </c>
      <c r="C56" s="141">
        <v>10088837</v>
      </c>
      <c r="D56" s="142">
        <v>10088837</v>
      </c>
      <c r="E56" s="142">
        <f t="shared" si="4"/>
        <v>0</v>
      </c>
      <c r="F56" s="143">
        <f t="shared" si="5"/>
        <v>0</v>
      </c>
      <c r="G56" s="144">
        <v>10088837</v>
      </c>
      <c r="H56" s="145">
        <v>10088837</v>
      </c>
      <c r="I56" s="145">
        <f t="shared" si="6"/>
        <v>0</v>
      </c>
      <c r="J56" s="146">
        <f t="shared" si="7"/>
        <v>0</v>
      </c>
    </row>
    <row r="57" spans="1:10">
      <c r="A57" s="5" t="s">
        <v>21</v>
      </c>
      <c r="B57" s="13" t="s">
        <v>98</v>
      </c>
      <c r="C57" s="20">
        <v>-1261104.625</v>
      </c>
      <c r="D57" s="21">
        <v>-1261104.625</v>
      </c>
      <c r="E57" s="21">
        <f t="shared" si="4"/>
        <v>0</v>
      </c>
      <c r="F57" s="26">
        <f t="shared" si="5"/>
        <v>0</v>
      </c>
      <c r="G57" s="23">
        <v>-5044418.5</v>
      </c>
      <c r="H57" s="24">
        <v>-5044418.5</v>
      </c>
      <c r="I57" s="24">
        <f t="shared" si="6"/>
        <v>0</v>
      </c>
      <c r="J57" s="27">
        <f t="shared" si="7"/>
        <v>0</v>
      </c>
    </row>
    <row r="58" spans="1:10">
      <c r="A58" s="5" t="s">
        <v>22</v>
      </c>
      <c r="B58" s="13" t="s">
        <v>99</v>
      </c>
      <c r="C58" s="20">
        <v>22221724</v>
      </c>
      <c r="D58" s="21">
        <v>22221724</v>
      </c>
      <c r="E58" s="21">
        <f t="shared" si="4"/>
        <v>0</v>
      </c>
      <c r="F58" s="26">
        <f t="shared" si="5"/>
        <v>0</v>
      </c>
      <c r="G58" s="23">
        <v>177773792</v>
      </c>
      <c r="H58" s="24">
        <v>177773792</v>
      </c>
      <c r="I58" s="24">
        <f t="shared" si="6"/>
        <v>0</v>
      </c>
      <c r="J58" s="27">
        <f t="shared" si="7"/>
        <v>0</v>
      </c>
    </row>
    <row r="59" spans="1:10">
      <c r="A59" s="5" t="s">
        <v>23</v>
      </c>
      <c r="B59" s="147" t="s">
        <v>100</v>
      </c>
      <c r="C59" s="148">
        <v>-119967757.97144428</v>
      </c>
      <c r="D59" s="149">
        <v>-112464730.76000001</v>
      </c>
      <c r="E59" s="149">
        <f t="shared" si="4"/>
        <v>-7503027.2114442736</v>
      </c>
      <c r="F59" s="150">
        <f t="shared" si="5"/>
        <v>6.6714490496187204E-2</v>
      </c>
      <c r="G59" s="151">
        <v>-119967759</v>
      </c>
      <c r="H59" s="152">
        <v>-112464732</v>
      </c>
      <c r="I59" s="152">
        <f t="shared" si="6"/>
        <v>-7503027</v>
      </c>
      <c r="J59" s="153">
        <f t="shared" si="7"/>
        <v>6.6714487880520618E-2</v>
      </c>
    </row>
    <row r="60" spans="1:10">
      <c r="A60" s="5" t="s">
        <v>24</v>
      </c>
    </row>
    <row r="61" spans="1:10">
      <c r="A61" s="5" t="s">
        <v>25</v>
      </c>
      <c r="B61" s="154" t="s">
        <v>101</v>
      </c>
      <c r="C61" s="155" t="s">
        <v>50</v>
      </c>
      <c r="D61" s="156" t="s">
        <v>50</v>
      </c>
      <c r="E61" s="156" t="s">
        <v>50</v>
      </c>
      <c r="F61" s="157" t="s">
        <v>50</v>
      </c>
      <c r="G61" s="158" t="s">
        <v>50</v>
      </c>
      <c r="H61" s="159" t="s">
        <v>50</v>
      </c>
      <c r="I61" s="159" t="s">
        <v>50</v>
      </c>
      <c r="J61" s="160" t="s">
        <v>50</v>
      </c>
    </row>
    <row r="62" spans="1:10">
      <c r="A62" s="5" t="s">
        <v>26</v>
      </c>
      <c r="B62" s="13" t="s">
        <v>102</v>
      </c>
      <c r="C62" s="161">
        <v>-126662430.69999999</v>
      </c>
      <c r="D62" s="162">
        <v>0</v>
      </c>
      <c r="E62" s="162">
        <f t="shared" ref="E62:E71" si="8">C62 - D62</f>
        <v>-126662430.69999999</v>
      </c>
      <c r="F62" s="163">
        <f t="shared" ref="F62:F71" si="9">IF(D62 =0,0,( C62 - D62 ) / D62 )</f>
        <v>0</v>
      </c>
      <c r="G62" s="164">
        <v>0</v>
      </c>
      <c r="H62" s="165">
        <v>0</v>
      </c>
      <c r="I62" s="165">
        <f t="shared" ref="I62:I71" si="10">G62 - H62</f>
        <v>0</v>
      </c>
      <c r="J62" s="166">
        <f t="shared" ref="J62:J71" si="11">IF(H62 =0,0,( G62 - H62 ) / H62 )</f>
        <v>0</v>
      </c>
    </row>
    <row r="63" spans="1:10">
      <c r="A63" s="5" t="s">
        <v>28</v>
      </c>
      <c r="B63" s="13" t="s">
        <v>103</v>
      </c>
      <c r="C63" s="167">
        <v>-119956450.49572664</v>
      </c>
      <c r="D63" s="168">
        <v>0</v>
      </c>
      <c r="E63" s="168">
        <f t="shared" si="8"/>
        <v>-119956450.49572664</v>
      </c>
      <c r="F63" s="169">
        <f t="shared" si="9"/>
        <v>0</v>
      </c>
      <c r="G63" s="170">
        <v>0</v>
      </c>
      <c r="H63" s="171">
        <v>0</v>
      </c>
      <c r="I63" s="171">
        <f t="shared" si="10"/>
        <v>0</v>
      </c>
      <c r="J63" s="172">
        <f t="shared" si="11"/>
        <v>0</v>
      </c>
    </row>
    <row r="64" spans="1:10">
      <c r="A64" s="5" t="s">
        <v>30</v>
      </c>
      <c r="B64" s="13" t="s">
        <v>104</v>
      </c>
      <c r="C64" s="173">
        <v>-246618881.19572663</v>
      </c>
      <c r="D64" s="174">
        <v>0</v>
      </c>
      <c r="E64" s="174">
        <f t="shared" si="8"/>
        <v>-246618881.19572663</v>
      </c>
      <c r="F64" s="175">
        <f t="shared" si="9"/>
        <v>0</v>
      </c>
      <c r="G64" s="176">
        <v>0</v>
      </c>
      <c r="H64" s="177">
        <v>0</v>
      </c>
      <c r="I64" s="177">
        <f t="shared" si="10"/>
        <v>0</v>
      </c>
      <c r="J64" s="178">
        <f t="shared" si="11"/>
        <v>0</v>
      </c>
    </row>
    <row r="65" spans="1:10">
      <c r="A65" s="5" t="s">
        <v>31</v>
      </c>
      <c r="B65" s="13" t="s">
        <v>105</v>
      </c>
      <c r="C65" s="179">
        <v>-123309440.59786332</v>
      </c>
      <c r="D65" s="180">
        <v>0</v>
      </c>
      <c r="E65" s="180">
        <f t="shared" si="8"/>
        <v>-123309440.59786332</v>
      </c>
      <c r="F65" s="181">
        <f t="shared" si="9"/>
        <v>0</v>
      </c>
      <c r="G65" s="182">
        <v>0</v>
      </c>
      <c r="H65" s="183">
        <v>0</v>
      </c>
      <c r="I65" s="183">
        <f t="shared" si="10"/>
        <v>0</v>
      </c>
      <c r="J65" s="184">
        <f t="shared" si="11"/>
        <v>0</v>
      </c>
    </row>
    <row r="66" spans="1:10">
      <c r="A66" s="5" t="s">
        <v>33</v>
      </c>
      <c r="B66" s="13" t="s">
        <v>106</v>
      </c>
      <c r="C66" s="185">
        <v>1.1000000000000001E-3</v>
      </c>
      <c r="D66" s="186">
        <v>0</v>
      </c>
      <c r="E66" s="186">
        <f t="shared" si="8"/>
        <v>1.1000000000000001E-3</v>
      </c>
      <c r="F66" s="187">
        <f t="shared" si="9"/>
        <v>0</v>
      </c>
      <c r="G66" s="188">
        <v>0</v>
      </c>
      <c r="H66" s="189">
        <v>0</v>
      </c>
      <c r="I66" s="189">
        <f t="shared" si="10"/>
        <v>0</v>
      </c>
      <c r="J66" s="190">
        <f t="shared" si="11"/>
        <v>0</v>
      </c>
    </row>
    <row r="67" spans="1:10">
      <c r="A67" s="5" t="s">
        <v>34</v>
      </c>
      <c r="B67" s="13" t="s">
        <v>107</v>
      </c>
      <c r="C67" s="191">
        <v>1.1000000000000001E-3</v>
      </c>
      <c r="D67" s="192">
        <v>0</v>
      </c>
      <c r="E67" s="192">
        <f t="shared" si="8"/>
        <v>1.1000000000000001E-3</v>
      </c>
      <c r="F67" s="193">
        <f t="shared" si="9"/>
        <v>0</v>
      </c>
      <c r="G67" s="194">
        <v>0</v>
      </c>
      <c r="H67" s="195">
        <v>0</v>
      </c>
      <c r="I67" s="195">
        <f t="shared" si="10"/>
        <v>0</v>
      </c>
      <c r="J67" s="196">
        <f t="shared" si="11"/>
        <v>0</v>
      </c>
    </row>
    <row r="68" spans="1:10">
      <c r="A68" s="5" t="s">
        <v>35</v>
      </c>
      <c r="B68" s="13" t="s">
        <v>108</v>
      </c>
      <c r="C68" s="197">
        <v>2.2000000000000001E-3</v>
      </c>
      <c r="D68" s="198">
        <v>0</v>
      </c>
      <c r="E68" s="198">
        <f t="shared" si="8"/>
        <v>2.2000000000000001E-3</v>
      </c>
      <c r="F68" s="199">
        <f t="shared" si="9"/>
        <v>0</v>
      </c>
      <c r="G68" s="200">
        <v>0</v>
      </c>
      <c r="H68" s="201">
        <v>0</v>
      </c>
      <c r="I68" s="201">
        <f t="shared" si="10"/>
        <v>0</v>
      </c>
      <c r="J68" s="202">
        <f t="shared" si="11"/>
        <v>0</v>
      </c>
    </row>
    <row r="69" spans="1:10">
      <c r="A69" s="5" t="s">
        <v>36</v>
      </c>
      <c r="B69" s="13" t="s">
        <v>109</v>
      </c>
      <c r="C69" s="203">
        <v>1.1000000000000001E-3</v>
      </c>
      <c r="D69" s="204">
        <v>0</v>
      </c>
      <c r="E69" s="204">
        <f t="shared" si="8"/>
        <v>1.1000000000000001E-3</v>
      </c>
      <c r="F69" s="205">
        <f t="shared" si="9"/>
        <v>0</v>
      </c>
      <c r="G69" s="206">
        <v>0</v>
      </c>
      <c r="H69" s="207">
        <v>0</v>
      </c>
      <c r="I69" s="207">
        <f t="shared" si="10"/>
        <v>0</v>
      </c>
      <c r="J69" s="208">
        <f t="shared" si="11"/>
        <v>0</v>
      </c>
    </row>
    <row r="70" spans="1:10">
      <c r="A70" s="5" t="s">
        <v>37</v>
      </c>
      <c r="B70" s="13" t="s">
        <v>110</v>
      </c>
      <c r="C70" s="209">
        <v>9.1700000000000006E-5</v>
      </c>
      <c r="D70" s="210">
        <v>0</v>
      </c>
      <c r="E70" s="210">
        <f t="shared" si="8"/>
        <v>9.1700000000000006E-5</v>
      </c>
      <c r="F70" s="211">
        <f t="shared" si="9"/>
        <v>0</v>
      </c>
      <c r="G70" s="212">
        <v>0</v>
      </c>
      <c r="H70" s="213">
        <v>0</v>
      </c>
      <c r="I70" s="213">
        <f t="shared" si="10"/>
        <v>0</v>
      </c>
      <c r="J70" s="214">
        <f t="shared" si="11"/>
        <v>0</v>
      </c>
    </row>
    <row r="71" spans="1:10">
      <c r="A71" s="5" t="s">
        <v>38</v>
      </c>
      <c r="B71" s="215" t="s">
        <v>111</v>
      </c>
      <c r="C71" s="216">
        <v>-11307.475717635682</v>
      </c>
      <c r="D71" s="217">
        <v>0</v>
      </c>
      <c r="E71" s="217">
        <f t="shared" si="8"/>
        <v>-11307.475717635682</v>
      </c>
      <c r="F71" s="218">
        <f t="shared" si="9"/>
        <v>0</v>
      </c>
      <c r="G71" s="219">
        <v>0</v>
      </c>
      <c r="H71" s="220">
        <v>0</v>
      </c>
      <c r="I71" s="220">
        <f t="shared" si="10"/>
        <v>0</v>
      </c>
      <c r="J71" s="221">
        <f t="shared" si="11"/>
        <v>0</v>
      </c>
    </row>
    <row r="72" spans="1:10">
      <c r="A72" s="5" t="s">
        <v>39</v>
      </c>
      <c r="B72" s="222" t="s">
        <v>50</v>
      </c>
    </row>
    <row r="73" spans="1:10">
      <c r="A73" s="5" t="s">
        <v>40</v>
      </c>
      <c r="B73" s="222" t="s">
        <v>112</v>
      </c>
    </row>
    <row r="74" spans="1:10">
      <c r="A74" s="5" t="s">
        <v>41</v>
      </c>
      <c r="B74" s="222" t="s">
        <v>113</v>
      </c>
    </row>
    <row r="75" spans="1:10">
      <c r="A75" s="5" t="s">
        <v>42</v>
      </c>
      <c r="B75" s="222" t="s">
        <v>114</v>
      </c>
    </row>
    <row r="76" spans="1:10">
      <c r="A76" s="5" t="s">
        <v>43</v>
      </c>
      <c r="B76" s="222" t="s">
        <v>53</v>
      </c>
    </row>
    <row r="77" spans="1:10">
      <c r="A77" s="5" t="s">
        <v>44</v>
      </c>
      <c r="B77" s="222" t="s">
        <v>54</v>
      </c>
    </row>
    <row r="78" spans="1:10">
      <c r="A78" s="5" t="s">
        <v>45</v>
      </c>
      <c r="B78" s="222" t="s">
        <v>115</v>
      </c>
    </row>
    <row r="79" spans="1:10">
      <c r="A79" s="5" t="s">
        <v>46</v>
      </c>
      <c r="B79" s="222" t="s">
        <v>116</v>
      </c>
    </row>
    <row r="80" spans="1:10">
      <c r="A80" s="5" t="s">
        <v>47</v>
      </c>
      <c r="B80" s="223" t="s">
        <v>50</v>
      </c>
    </row>
    <row r="81" spans="1:10">
      <c r="A81" s="5" t="s">
        <v>48</v>
      </c>
      <c r="B81" s="223" t="s">
        <v>117</v>
      </c>
    </row>
    <row r="82" spans="1:10">
      <c r="A82" s="5" t="s">
        <v>49</v>
      </c>
    </row>
    <row r="83" spans="1:10">
      <c r="A83" s="5" t="s">
        <v>51</v>
      </c>
    </row>
    <row r="84" spans="1:10">
      <c r="A84" s="5" t="s">
        <v>52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>
      <c r="B1" s="398" t="s">
        <v>193</v>
      </c>
    </row>
    <row r="2" spans="1:13" s="398" customFormat="1">
      <c r="B2" s="398" t="s">
        <v>192</v>
      </c>
    </row>
    <row r="3" spans="1:13" ht="15" thickBo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118</v>
      </c>
    </row>
    <row r="5" spans="1:13" ht="15" thickBo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119</v>
      </c>
      <c r="C8" s="227" t="s">
        <v>120</v>
      </c>
      <c r="D8" s="227" t="s">
        <v>121</v>
      </c>
      <c r="E8" s="227" t="s">
        <v>122</v>
      </c>
      <c r="F8" s="227" t="s">
        <v>123</v>
      </c>
      <c r="G8" s="227" t="s">
        <v>124</v>
      </c>
      <c r="H8" s="227" t="s">
        <v>125</v>
      </c>
      <c r="I8" s="227" t="s">
        <v>126</v>
      </c>
      <c r="J8" s="227" t="s">
        <v>127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128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14</v>
      </c>
      <c r="B11" s="242" t="s">
        <v>129</v>
      </c>
      <c r="C11" s="243" t="s">
        <v>130</v>
      </c>
      <c r="D11" s="244">
        <v>60000</v>
      </c>
      <c r="E11" s="245">
        <v>60000</v>
      </c>
      <c r="F11" s="246">
        <f>IF(( E11 * 1000 ) =0,0,( H11 * 100 ) / ( E11 * 1000 ) )</f>
        <v>4.0365000000000002</v>
      </c>
      <c r="G11" s="247">
        <f>IF(( E11 * 1000 ) =0,0,( I11 * 100 ) / ( E11 * 1000 ) )</f>
        <v>5.440666666666667</v>
      </c>
      <c r="H11" s="235">
        <v>2421900</v>
      </c>
      <c r="I11" s="235">
        <v>3264400</v>
      </c>
      <c r="J11" s="235">
        <v>675000</v>
      </c>
    </row>
    <row r="12" spans="1:13">
      <c r="A12" s="228" t="s">
        <v>15</v>
      </c>
      <c r="B12" s="242" t="s">
        <v>131</v>
      </c>
      <c r="C12" s="243" t="s">
        <v>130</v>
      </c>
      <c r="D12" s="244">
        <v>52998.760909015196</v>
      </c>
      <c r="E12" s="245">
        <v>52998.760909015196</v>
      </c>
      <c r="F12" s="246">
        <f>IF(( E12 * 1000 ) =0,0,( H12 * 100 ) / ( E12 * 1000 ) )</f>
        <v>0.76665599999999912</v>
      </c>
      <c r="G12" s="247">
        <f>IF(( E12 * 1000 ) =0,0,( I12 * 100 ) / ( E12 * 1000 ) )</f>
        <v>0.76665599999999912</v>
      </c>
      <c r="H12" s="235">
        <v>406318.18043461902</v>
      </c>
      <c r="I12" s="235">
        <v>406318.18043461902</v>
      </c>
      <c r="J12" s="235">
        <v>0</v>
      </c>
    </row>
    <row r="13" spans="1:13">
      <c r="A13" s="228" t="s">
        <v>16</v>
      </c>
      <c r="B13" s="248" t="s">
        <v>132</v>
      </c>
      <c r="C13" s="249"/>
      <c r="D13" s="250">
        <v>112998.7609090152</v>
      </c>
      <c r="E13" s="251">
        <v>112998.7609090152</v>
      </c>
      <c r="F13" s="252">
        <f>IF(( E13 * 1000 ) =0,0,( H13 * 100 ) / ( E13 * 1000 ) )</f>
        <v>2.5028753923344835</v>
      </c>
      <c r="G13" s="253">
        <f>IF(( E13 * 1000 ) =0,0,( I13 * 100 ) / ( E13 * 1000 ) )</f>
        <v>3.24845878919878</v>
      </c>
      <c r="H13" s="254">
        <v>2828218.1804346191</v>
      </c>
      <c r="I13" s="254">
        <v>3670718.1804346191</v>
      </c>
      <c r="J13" s="254">
        <v>675000</v>
      </c>
    </row>
    <row r="14" spans="1:13">
      <c r="A14" s="228" t="s">
        <v>17</v>
      </c>
    </row>
    <row r="15" spans="1:13">
      <c r="A15" s="228" t="s">
        <v>18</v>
      </c>
      <c r="B15" s="255" t="s">
        <v>133</v>
      </c>
      <c r="C15" s="256"/>
      <c r="D15" s="257">
        <v>112998.7609090152</v>
      </c>
      <c r="E15" s="258">
        <v>112998.7609090152</v>
      </c>
      <c r="F15" s="259">
        <f>IF(( E15 * 1000 ) =0,0,( H15 * 100 ) / ( E15 * 1000 ) )</f>
        <v>2.5028753923344835</v>
      </c>
      <c r="G15" s="260">
        <f>IF(( E15 * 1000 ) =0,0,( I15 * 100 ) / ( E15 * 1000 ) )</f>
        <v>3.24845878919878</v>
      </c>
      <c r="H15" s="261">
        <v>2828218.1804346191</v>
      </c>
      <c r="I15" s="261">
        <v>3670718.1804346191</v>
      </c>
      <c r="J15" s="261">
        <v>675000</v>
      </c>
    </row>
    <row r="16" spans="1:13">
      <c r="A16" s="228" t="s">
        <v>19</v>
      </c>
    </row>
    <row r="17" spans="1:10">
      <c r="A17" s="228" t="s">
        <v>20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21</v>
      </c>
      <c r="B18" s="263" t="s">
        <v>134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22</v>
      </c>
      <c r="B19" s="264" t="s">
        <v>135</v>
      </c>
      <c r="C19" s="243" t="s">
        <v>136</v>
      </c>
      <c r="D19" s="244">
        <v>29678</v>
      </c>
      <c r="E19" s="245">
        <v>29678</v>
      </c>
      <c r="F19" s="246">
        <f>IF(( E19 * 1000 ) =0,0,( H19 * 100 ) / ( E19 * 1000 ) )</f>
        <v>0.69660529685288763</v>
      </c>
      <c r="G19" s="247">
        <f>IF(( E19 * 1000 ) =0,0,( I19 * 100 ) / ( E19 * 1000 ) )</f>
        <v>0.69660529685288763</v>
      </c>
      <c r="H19" s="235">
        <v>206738.52</v>
      </c>
      <c r="I19" s="235">
        <v>206738.52</v>
      </c>
      <c r="J19" s="235">
        <v>0</v>
      </c>
    </row>
    <row r="20" spans="1:10">
      <c r="A20" s="228" t="s">
        <v>23</v>
      </c>
      <c r="B20" s="264" t="s">
        <v>137</v>
      </c>
      <c r="C20" s="243" t="s">
        <v>136</v>
      </c>
      <c r="D20" s="244">
        <v>20523</v>
      </c>
      <c r="E20" s="245">
        <v>20523</v>
      </c>
      <c r="F20" s="246">
        <f>IF(( E20 * 1000 ) =0,0,( H20 * 100 ) / ( E20 * 1000 ) )</f>
        <v>0.669616040539882</v>
      </c>
      <c r="G20" s="247">
        <f>IF(( E20 * 1000 ) =0,0,( I20 * 100 ) / ( E20 * 1000 ) )</f>
        <v>0.669616040539882</v>
      </c>
      <c r="H20" s="235">
        <v>137425.29999999999</v>
      </c>
      <c r="I20" s="235">
        <v>137425.29999999999</v>
      </c>
      <c r="J20" s="235">
        <v>0</v>
      </c>
    </row>
    <row r="21" spans="1:10">
      <c r="A21" s="228" t="s">
        <v>24</v>
      </c>
      <c r="B21" s="265" t="s">
        <v>138</v>
      </c>
      <c r="C21" s="249"/>
      <c r="D21" s="250">
        <v>50201</v>
      </c>
      <c r="E21" s="251">
        <v>50201</v>
      </c>
      <c r="F21" s="252">
        <f>IF(( E21 * 1000 ) =0,0,( H21 * 100 ) / ( E21 * 1000 ) )</f>
        <v>0.68557164199916321</v>
      </c>
      <c r="G21" s="253">
        <f>IF(( E21 * 1000 ) =0,0,( I21 * 100 ) / ( E21 * 1000 ) )</f>
        <v>0.68557164199916321</v>
      </c>
      <c r="H21" s="254">
        <v>344163.81999999995</v>
      </c>
      <c r="I21" s="254">
        <v>344163.81999999995</v>
      </c>
      <c r="J21" s="254">
        <v>0</v>
      </c>
    </row>
    <row r="22" spans="1:10">
      <c r="A22" s="228" t="s">
        <v>25</v>
      </c>
    </row>
    <row r="23" spans="1:10">
      <c r="A23" s="228" t="s">
        <v>26</v>
      </c>
      <c r="B23" s="263" t="s">
        <v>139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140</v>
      </c>
      <c r="C24" s="243" t="s">
        <v>130</v>
      </c>
      <c r="D24" s="244">
        <v>27</v>
      </c>
      <c r="E24" s="245">
        <v>27</v>
      </c>
      <c r="F24" s="246">
        <f t="shared" ref="F24:F40" si="0">IF(( E24 * 1000 ) =0,0,( H24 * 100 ) / ( E24 * 1000 ) )</f>
        <v>1.9419999999999999</v>
      </c>
      <c r="G24" s="247">
        <f t="shared" ref="G24:G40" si="1">IF(( E24 * 1000 ) =0,0,( I24 * 100 ) / ( E24 * 1000 ) )</f>
        <v>4.5</v>
      </c>
      <c r="H24" s="235">
        <v>524.34</v>
      </c>
      <c r="I24" s="235">
        <v>1215</v>
      </c>
      <c r="J24" s="235">
        <v>557.68999999999994</v>
      </c>
    </row>
    <row r="25" spans="1:10">
      <c r="A25" s="228" t="s">
        <v>30</v>
      </c>
      <c r="B25" s="264" t="s">
        <v>141</v>
      </c>
      <c r="C25" s="243" t="s">
        <v>130</v>
      </c>
      <c r="D25" s="244">
        <v>2278</v>
      </c>
      <c r="E25" s="245">
        <v>2278</v>
      </c>
      <c r="F25" s="246">
        <f t="shared" si="0"/>
        <v>1.8924618086040386</v>
      </c>
      <c r="G25" s="247">
        <f t="shared" si="1"/>
        <v>2.9196663740122917</v>
      </c>
      <c r="H25" s="235">
        <v>43110.28</v>
      </c>
      <c r="I25" s="235">
        <v>66510</v>
      </c>
      <c r="J25" s="235">
        <v>13387.590000000002</v>
      </c>
    </row>
    <row r="26" spans="1:10">
      <c r="A26" s="228" t="s">
        <v>31</v>
      </c>
      <c r="B26" s="264" t="s">
        <v>142</v>
      </c>
      <c r="C26" s="243" t="s">
        <v>130</v>
      </c>
      <c r="D26" s="244">
        <v>5947</v>
      </c>
      <c r="E26" s="245">
        <v>5947</v>
      </c>
      <c r="F26" s="246">
        <f t="shared" si="0"/>
        <v>1.8453514376996805</v>
      </c>
      <c r="G26" s="247">
        <f t="shared" si="1"/>
        <v>2.8848831343534553</v>
      </c>
      <c r="H26" s="235">
        <v>109743.05</v>
      </c>
      <c r="I26" s="235">
        <v>171564</v>
      </c>
      <c r="J26" s="235">
        <v>25893.039999999994</v>
      </c>
    </row>
    <row r="27" spans="1:10">
      <c r="A27" s="228" t="s">
        <v>33</v>
      </c>
      <c r="B27" s="264" t="s">
        <v>143</v>
      </c>
      <c r="C27" s="243" t="s">
        <v>130</v>
      </c>
      <c r="D27" s="244">
        <v>3113</v>
      </c>
      <c r="E27" s="245">
        <v>3113</v>
      </c>
      <c r="F27" s="246">
        <f t="shared" si="0"/>
        <v>2.0500921940250563</v>
      </c>
      <c r="G27" s="247">
        <f t="shared" si="1"/>
        <v>3.3352714423385801</v>
      </c>
      <c r="H27" s="235">
        <v>63819.37</v>
      </c>
      <c r="I27" s="235">
        <v>103827</v>
      </c>
      <c r="J27" s="235">
        <v>29488.869999999995</v>
      </c>
    </row>
    <row r="28" spans="1:10">
      <c r="A28" s="228" t="s">
        <v>34</v>
      </c>
      <c r="B28" s="264" t="s">
        <v>144</v>
      </c>
      <c r="C28" s="243" t="s">
        <v>145</v>
      </c>
      <c r="D28" s="244">
        <v>0</v>
      </c>
      <c r="E28" s="245">
        <v>0</v>
      </c>
      <c r="F28" s="246">
        <f t="shared" si="0"/>
        <v>0</v>
      </c>
      <c r="G28" s="247">
        <f t="shared" si="1"/>
        <v>0</v>
      </c>
      <c r="H28" s="235">
        <v>0</v>
      </c>
      <c r="I28" s="235">
        <v>93.84</v>
      </c>
      <c r="J28" s="235">
        <v>93.84</v>
      </c>
    </row>
    <row r="29" spans="1:10">
      <c r="A29" s="228" t="s">
        <v>35</v>
      </c>
      <c r="B29" s="264" t="s">
        <v>146</v>
      </c>
      <c r="C29" s="243" t="s">
        <v>130</v>
      </c>
      <c r="D29" s="244">
        <v>12869</v>
      </c>
      <c r="E29" s="245">
        <v>12869</v>
      </c>
      <c r="F29" s="246">
        <f t="shared" si="0"/>
        <v>4.4790827570129768</v>
      </c>
      <c r="G29" s="247">
        <f t="shared" si="1"/>
        <v>5.5799518222084075</v>
      </c>
      <c r="H29" s="235">
        <v>576413.16</v>
      </c>
      <c r="I29" s="235">
        <v>718084</v>
      </c>
      <c r="J29" s="235">
        <v>100227.69999999997</v>
      </c>
    </row>
    <row r="30" spans="1:10">
      <c r="A30" s="228" t="s">
        <v>36</v>
      </c>
      <c r="B30" s="264" t="s">
        <v>147</v>
      </c>
      <c r="C30" s="243" t="s">
        <v>130</v>
      </c>
      <c r="D30" s="244">
        <v>493</v>
      </c>
      <c r="E30" s="245">
        <v>493</v>
      </c>
      <c r="F30" s="246">
        <f t="shared" si="0"/>
        <v>1.9740446247464505</v>
      </c>
      <c r="G30" s="247">
        <f t="shared" si="1"/>
        <v>3.1304259634888436</v>
      </c>
      <c r="H30" s="235">
        <v>9732.0400000000009</v>
      </c>
      <c r="I30" s="235">
        <v>15433</v>
      </c>
      <c r="J30" s="235">
        <v>3789.4199999999987</v>
      </c>
    </row>
    <row r="31" spans="1:10">
      <c r="A31" s="228" t="s">
        <v>37</v>
      </c>
      <c r="B31" s="264" t="s">
        <v>148</v>
      </c>
      <c r="C31" s="243" t="s">
        <v>130</v>
      </c>
      <c r="D31" s="244">
        <v>2735</v>
      </c>
      <c r="E31" s="245">
        <v>2735</v>
      </c>
      <c r="F31" s="246">
        <f t="shared" si="0"/>
        <v>1.9544021937842779</v>
      </c>
      <c r="G31" s="247">
        <f t="shared" si="1"/>
        <v>3.2593784277879343</v>
      </c>
      <c r="H31" s="235">
        <v>53452.9</v>
      </c>
      <c r="I31" s="235">
        <v>89144</v>
      </c>
      <c r="J31" s="235">
        <v>24919.77</v>
      </c>
    </row>
    <row r="32" spans="1:10">
      <c r="A32" s="228" t="s">
        <v>38</v>
      </c>
      <c r="B32" s="264" t="s">
        <v>149</v>
      </c>
      <c r="C32" s="243" t="s">
        <v>130</v>
      </c>
      <c r="D32" s="244">
        <v>291</v>
      </c>
      <c r="E32" s="245">
        <v>291</v>
      </c>
      <c r="F32" s="246">
        <f t="shared" si="0"/>
        <v>1.7436529209621994</v>
      </c>
      <c r="G32" s="247">
        <f t="shared" si="1"/>
        <v>2.8364261168384881</v>
      </c>
      <c r="H32" s="235">
        <v>5074.03</v>
      </c>
      <c r="I32" s="235">
        <v>8254</v>
      </c>
      <c r="J32" s="235">
        <v>3179.9700000000003</v>
      </c>
    </row>
    <row r="33" spans="1:13">
      <c r="A33" s="228" t="s">
        <v>39</v>
      </c>
      <c r="B33" s="264" t="s">
        <v>150</v>
      </c>
      <c r="C33" s="243" t="s">
        <v>130</v>
      </c>
      <c r="D33" s="244">
        <v>258</v>
      </c>
      <c r="E33" s="245">
        <v>258</v>
      </c>
      <c r="F33" s="246">
        <f t="shared" si="0"/>
        <v>1.8272209302325579</v>
      </c>
      <c r="G33" s="247">
        <f t="shared" si="1"/>
        <v>3.1744186046511627</v>
      </c>
      <c r="H33" s="235">
        <v>4714.2299999999996</v>
      </c>
      <c r="I33" s="235">
        <v>8190</v>
      </c>
      <c r="J33" s="235">
        <v>2172.73</v>
      </c>
    </row>
    <row r="34" spans="1:13">
      <c r="A34" s="228" t="s">
        <v>40</v>
      </c>
      <c r="B34" s="264" t="s">
        <v>151</v>
      </c>
      <c r="C34" s="243" t="s">
        <v>130</v>
      </c>
      <c r="D34" s="244">
        <v>1867</v>
      </c>
      <c r="E34" s="245">
        <v>1867</v>
      </c>
      <c r="F34" s="246">
        <f t="shared" si="0"/>
        <v>2.0226464916979112</v>
      </c>
      <c r="G34" s="247">
        <f t="shared" si="1"/>
        <v>3.6672737011247993</v>
      </c>
      <c r="H34" s="235">
        <v>37762.81</v>
      </c>
      <c r="I34" s="235">
        <v>68468</v>
      </c>
      <c r="J34" s="235">
        <v>23105.100000000002</v>
      </c>
    </row>
    <row r="35" spans="1:13">
      <c r="A35" s="228" t="s">
        <v>41</v>
      </c>
      <c r="B35" s="264" t="s">
        <v>152</v>
      </c>
      <c r="C35" s="243" t="s">
        <v>130</v>
      </c>
      <c r="D35" s="244">
        <v>1360</v>
      </c>
      <c r="E35" s="245">
        <v>1360</v>
      </c>
      <c r="F35" s="246">
        <f t="shared" si="0"/>
        <v>2.1505147058823528</v>
      </c>
      <c r="G35" s="247">
        <f t="shared" si="1"/>
        <v>3.5</v>
      </c>
      <c r="H35" s="235">
        <v>29247</v>
      </c>
      <c r="I35" s="235">
        <v>47600</v>
      </c>
      <c r="J35" s="235">
        <v>18353</v>
      </c>
    </row>
    <row r="36" spans="1:13">
      <c r="A36" s="228" t="s">
        <v>42</v>
      </c>
      <c r="B36" s="264" t="s">
        <v>153</v>
      </c>
      <c r="C36" s="243" t="s">
        <v>130</v>
      </c>
      <c r="D36" s="244">
        <v>8981</v>
      </c>
      <c r="E36" s="245">
        <v>8981</v>
      </c>
      <c r="F36" s="246">
        <f t="shared" si="0"/>
        <v>1.9828248524663177</v>
      </c>
      <c r="G36" s="247">
        <f t="shared" si="1"/>
        <v>2.8191292729094757</v>
      </c>
      <c r="H36" s="235">
        <v>178077.5</v>
      </c>
      <c r="I36" s="235">
        <v>253186</v>
      </c>
      <c r="J36" s="235">
        <v>75108.5</v>
      </c>
    </row>
    <row r="37" spans="1:13">
      <c r="A37" s="228" t="s">
        <v>43</v>
      </c>
      <c r="B37" s="264" t="s">
        <v>154</v>
      </c>
      <c r="C37" s="243" t="s">
        <v>130</v>
      </c>
      <c r="D37" s="244">
        <v>1355</v>
      </c>
      <c r="E37" s="245">
        <v>1355</v>
      </c>
      <c r="F37" s="246">
        <f t="shared" si="0"/>
        <v>1.8805387453874538</v>
      </c>
      <c r="G37" s="247">
        <f t="shared" si="1"/>
        <v>3.7680811808118082</v>
      </c>
      <c r="H37" s="235">
        <v>25481.3</v>
      </c>
      <c r="I37" s="235">
        <v>51057.5</v>
      </c>
      <c r="J37" s="235">
        <v>18775.080000000002</v>
      </c>
    </row>
    <row r="38" spans="1:13">
      <c r="A38" s="228" t="s">
        <v>44</v>
      </c>
      <c r="B38" s="264" t="s">
        <v>155</v>
      </c>
      <c r="C38" s="243" t="s">
        <v>130</v>
      </c>
      <c r="D38" s="244">
        <v>17567</v>
      </c>
      <c r="E38" s="245">
        <v>17567</v>
      </c>
      <c r="F38" s="246">
        <f t="shared" si="0"/>
        <v>2.2280866397222066</v>
      </c>
      <c r="G38" s="247">
        <f t="shared" si="1"/>
        <v>3.3179569647634768</v>
      </c>
      <c r="H38" s="235">
        <v>391407.98</v>
      </c>
      <c r="I38" s="235">
        <v>582865.5</v>
      </c>
      <c r="J38" s="235">
        <v>180978.06000000003</v>
      </c>
    </row>
    <row r="39" spans="1:13">
      <c r="A39" s="228" t="s">
        <v>45</v>
      </c>
      <c r="B39" s="264" t="s">
        <v>156</v>
      </c>
      <c r="C39" s="243" t="s">
        <v>130</v>
      </c>
      <c r="D39" s="244">
        <v>100</v>
      </c>
      <c r="E39" s="245">
        <v>100</v>
      </c>
      <c r="F39" s="246">
        <f t="shared" si="0"/>
        <v>1.94208</v>
      </c>
      <c r="G39" s="247">
        <f t="shared" si="1"/>
        <v>3.6</v>
      </c>
      <c r="H39" s="235">
        <v>1942.08</v>
      </c>
      <c r="I39" s="235">
        <v>3600</v>
      </c>
      <c r="J39" s="235">
        <v>-3336.7299999999996</v>
      </c>
    </row>
    <row r="40" spans="1:13">
      <c r="A40" s="228" t="s">
        <v>46</v>
      </c>
      <c r="B40" s="265" t="s">
        <v>157</v>
      </c>
      <c r="C40" s="249"/>
      <c r="D40" s="250">
        <v>59241</v>
      </c>
      <c r="E40" s="251">
        <v>59241</v>
      </c>
      <c r="F40" s="252">
        <f t="shared" si="0"/>
        <v>2.5835182896980133</v>
      </c>
      <c r="G40" s="253">
        <f t="shared" si="1"/>
        <v>3.6952310730743911</v>
      </c>
      <c r="H40" s="254">
        <v>1530502.07</v>
      </c>
      <c r="I40" s="254">
        <v>2189091.8399999999</v>
      </c>
      <c r="J40" s="254">
        <v>516693.63</v>
      </c>
    </row>
    <row r="41" spans="1:13">
      <c r="A41" s="228" t="s">
        <v>47</v>
      </c>
    </row>
    <row r="42" spans="1:13">
      <c r="A42" s="228" t="s">
        <v>48</v>
      </c>
      <c r="B42" s="263" t="s">
        <v>158</v>
      </c>
      <c r="C42" s="237"/>
      <c r="D42" s="238"/>
      <c r="E42" s="239"/>
      <c r="F42" s="240"/>
      <c r="G42" s="241"/>
      <c r="H42" s="235"/>
      <c r="I42" s="235"/>
      <c r="J42" s="235"/>
    </row>
    <row r="43" spans="1:13">
      <c r="A43" s="228" t="s">
        <v>49</v>
      </c>
      <c r="B43" s="264" t="s">
        <v>159</v>
      </c>
      <c r="C43" s="243" t="s">
        <v>158</v>
      </c>
      <c r="D43" s="244">
        <v>25</v>
      </c>
      <c r="E43" s="245">
        <v>25</v>
      </c>
      <c r="F43" s="246">
        <f>IF(( E43 * 1000 ) =0,0,( H43 * 100 ) / ( E43 * 1000 ) )</f>
        <v>1.83</v>
      </c>
      <c r="G43" s="247">
        <f>IF(( E43 * 1000 ) =0,0,( I43 * 100 ) / ( E43 * 1000 ) )</f>
        <v>2.5</v>
      </c>
      <c r="H43" s="235">
        <v>457.5</v>
      </c>
      <c r="I43" s="235">
        <v>625</v>
      </c>
      <c r="J43" s="235">
        <v>167.5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8" t="s">
        <v>12</v>
      </c>
      <c r="B45" s="264" t="s">
        <v>160</v>
      </c>
      <c r="C45" s="243" t="s">
        <v>158</v>
      </c>
      <c r="D45" s="244">
        <v>50</v>
      </c>
      <c r="E45" s="245">
        <v>50</v>
      </c>
      <c r="F45" s="246">
        <f>IF(( E45 * 1000 ) =0,0,( H45 * 100 ) / ( E45 * 1000 ) )</f>
        <v>1.6020000000000001</v>
      </c>
      <c r="G45" s="247">
        <f>IF(( E45 * 1000 ) =0,0,( I45 * 100 ) / ( E45 * 1000 ) )</f>
        <v>2.0830000000000002</v>
      </c>
      <c r="H45" s="235">
        <v>801</v>
      </c>
      <c r="I45" s="235">
        <v>1041.5</v>
      </c>
      <c r="J45" s="235">
        <v>240.5</v>
      </c>
    </row>
    <row r="46" spans="1:13">
      <c r="A46" s="228" t="s">
        <v>13</v>
      </c>
      <c r="B46" s="265" t="s">
        <v>161</v>
      </c>
      <c r="C46" s="249"/>
      <c r="D46" s="250">
        <v>75</v>
      </c>
      <c r="E46" s="251">
        <v>75</v>
      </c>
      <c r="F46" s="252">
        <f>IF(( E46 * 1000 ) =0,0,( H46 * 100 ) / ( E46 * 1000 ) )</f>
        <v>1.6779999999999999</v>
      </c>
      <c r="G46" s="253">
        <f>IF(( E46 * 1000 ) =0,0,( I46 * 100 ) / ( E46 * 1000 ) )</f>
        <v>2.222</v>
      </c>
      <c r="H46" s="254">
        <v>1258.5</v>
      </c>
      <c r="I46" s="254">
        <v>1666.5</v>
      </c>
      <c r="J46" s="254">
        <v>408</v>
      </c>
    </row>
    <row r="47" spans="1:13">
      <c r="A47" s="228" t="s">
        <v>14</v>
      </c>
    </row>
    <row r="48" spans="1:13">
      <c r="A48" s="228" t="s">
        <v>15</v>
      </c>
      <c r="B48" s="266" t="s">
        <v>162</v>
      </c>
      <c r="C48" s="256"/>
      <c r="D48" s="257">
        <v>109517</v>
      </c>
      <c r="E48" s="258">
        <v>109517</v>
      </c>
      <c r="F48" s="259">
        <f>IF(( E48 * 1000 ) =0,0,( H48 * 100 ) / ( E48 * 1000 ) )</f>
        <v>1.7129070281326186</v>
      </c>
      <c r="G48" s="260">
        <f>IF(( E48 * 1000 ) =0,0,( I48 * 100 ) / ( E48 * 1000 ) )</f>
        <v>2.3146380561921891</v>
      </c>
      <c r="H48" s="261">
        <v>1875924.3900000001</v>
      </c>
      <c r="I48" s="261">
        <v>2534922.1599999997</v>
      </c>
      <c r="J48" s="261">
        <v>517101.63</v>
      </c>
    </row>
    <row r="49" spans="1:1">
      <c r="A49" s="228" t="s">
        <v>16</v>
      </c>
    </row>
    <row r="50" spans="1:1">
      <c r="A50" s="228" t="s">
        <v>17</v>
      </c>
    </row>
    <row r="51" spans="1:1">
      <c r="A51" s="228" t="s">
        <v>18</v>
      </c>
    </row>
    <row r="52" spans="1:1">
      <c r="A52" s="228" t="s">
        <v>19</v>
      </c>
    </row>
    <row r="53" spans="1:1">
      <c r="A53" s="228" t="s">
        <v>20</v>
      </c>
    </row>
    <row r="54" spans="1:1">
      <c r="A54" s="228" t="s">
        <v>21</v>
      </c>
    </row>
    <row r="55" spans="1:1">
      <c r="A55" s="228" t="s">
        <v>22</v>
      </c>
    </row>
    <row r="56" spans="1:1">
      <c r="A56" s="228" t="s">
        <v>23</v>
      </c>
    </row>
    <row r="57" spans="1:1">
      <c r="A57" s="228" t="s">
        <v>24</v>
      </c>
    </row>
    <row r="58" spans="1:1">
      <c r="A58" s="228" t="s">
        <v>25</v>
      </c>
    </row>
    <row r="59" spans="1:1">
      <c r="A59" s="228" t="s">
        <v>26</v>
      </c>
    </row>
    <row r="60" spans="1:1">
      <c r="A60" s="228" t="s">
        <v>28</v>
      </c>
    </row>
    <row r="61" spans="1:1">
      <c r="A61" s="228" t="s">
        <v>30</v>
      </c>
    </row>
    <row r="62" spans="1:1">
      <c r="A62" s="228" t="s">
        <v>31</v>
      </c>
    </row>
    <row r="63" spans="1:1">
      <c r="A63" s="228" t="s">
        <v>33</v>
      </c>
    </row>
    <row r="64" spans="1:1">
      <c r="A64" s="228" t="s">
        <v>34</v>
      </c>
    </row>
    <row r="65" spans="1:13">
      <c r="A65" s="228" t="s">
        <v>35</v>
      </c>
    </row>
    <row r="66" spans="1:13">
      <c r="A66" s="228" t="s">
        <v>36</v>
      </c>
    </row>
    <row r="67" spans="1:13">
      <c r="A67" s="228" t="s">
        <v>37</v>
      </c>
    </row>
    <row r="68" spans="1:13">
      <c r="A68" s="228" t="s">
        <v>38</v>
      </c>
    </row>
    <row r="69" spans="1:13">
      <c r="A69" s="228" t="s">
        <v>39</v>
      </c>
    </row>
    <row r="70" spans="1:13">
      <c r="A70" s="228" t="s">
        <v>40</v>
      </c>
    </row>
    <row r="71" spans="1:13">
      <c r="A71" s="228" t="s">
        <v>41</v>
      </c>
    </row>
    <row r="72" spans="1:13">
      <c r="A72" s="228" t="s">
        <v>42</v>
      </c>
    </row>
    <row r="73" spans="1:13">
      <c r="A73" s="228" t="s">
        <v>43</v>
      </c>
    </row>
    <row r="74" spans="1:13">
      <c r="A74" s="228" t="s">
        <v>44</v>
      </c>
    </row>
    <row r="75" spans="1:13">
      <c r="A75" s="228" t="s">
        <v>45</v>
      </c>
    </row>
    <row r="76" spans="1:13">
      <c r="A76" s="228" t="s">
        <v>46</v>
      </c>
    </row>
    <row r="77" spans="1:13">
      <c r="A77" s="228" t="s">
        <v>47</v>
      </c>
    </row>
    <row r="78" spans="1:13">
      <c r="A78" s="228" t="s">
        <v>48</v>
      </c>
    </row>
    <row r="79" spans="1:13" ht="409.6">
      <c r="A79" s="228" t="s">
        <v>49</v>
      </c>
    </row>
    <row r="80" spans="1:1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8" customFormat="1">
      <c r="B1" s="398" t="s">
        <v>194</v>
      </c>
    </row>
    <row r="2" spans="1:12" s="398" customFormat="1">
      <c r="B2" s="398" t="s">
        <v>192</v>
      </c>
    </row>
    <row r="3" spans="1:12" ht="15" thickBot="1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118</v>
      </c>
    </row>
    <row r="5" spans="1:12" ht="15" thickBo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119</v>
      </c>
      <c r="C8" s="270" t="s">
        <v>120</v>
      </c>
      <c r="D8" s="270" t="s">
        <v>121</v>
      </c>
      <c r="E8" s="270" t="s">
        <v>122</v>
      </c>
      <c r="F8" s="270" t="s">
        <v>123</v>
      </c>
      <c r="G8" s="270" t="s">
        <v>124</v>
      </c>
      <c r="H8" s="270" t="s">
        <v>125</v>
      </c>
      <c r="I8" s="270" t="s">
        <v>126</v>
      </c>
      <c r="J8" s="270" t="s">
        <v>127</v>
      </c>
    </row>
    <row r="9" spans="1:12">
      <c r="A9" s="271" t="s">
        <v>12</v>
      </c>
      <c r="B9" s="272" t="s">
        <v>163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164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517101.63</v>
      </c>
    </row>
    <row r="11" spans="1:12">
      <c r="A11" s="271" t="s">
        <v>14</v>
      </c>
      <c r="B11" s="281" t="s">
        <v>165</v>
      </c>
      <c r="C11" s="273" t="s">
        <v>50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9.9999999999999995E-8</v>
      </c>
    </row>
    <row r="12" spans="1:12">
      <c r="A12" s="271" t="s">
        <v>15</v>
      </c>
      <c r="B12" s="281" t="s">
        <v>166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517101.63000010001</v>
      </c>
    </row>
    <row r="13" spans="1:12">
      <c r="A13" s="271" t="s">
        <v>16</v>
      </c>
      <c r="B13" s="281" t="s">
        <v>167</v>
      </c>
      <c r="C13" s="273" t="s">
        <v>50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183.47</v>
      </c>
    </row>
    <row r="14" spans="1:12">
      <c r="A14" s="271" t="s">
        <v>17</v>
      </c>
      <c r="B14" s="281" t="s">
        <v>168</v>
      </c>
      <c r="C14" s="273" t="s">
        <v>50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-89567</v>
      </c>
    </row>
    <row r="15" spans="1:12">
      <c r="A15" s="271" t="s">
        <v>18</v>
      </c>
      <c r="B15" s="281" t="s">
        <v>169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427718.10000009998</v>
      </c>
    </row>
    <row r="16" spans="1:12">
      <c r="A16" s="271" t="s">
        <v>19</v>
      </c>
    </row>
    <row r="17" spans="1:10">
      <c r="A17" s="271" t="s">
        <v>20</v>
      </c>
      <c r="B17" s="272" t="s">
        <v>170</v>
      </c>
      <c r="C17" s="273"/>
      <c r="D17" s="274"/>
      <c r="E17" s="275"/>
      <c r="F17" s="276"/>
      <c r="G17" s="277"/>
      <c r="H17" s="278"/>
      <c r="I17" s="279"/>
      <c r="J17" s="280"/>
    </row>
    <row r="18" spans="1:10">
      <c r="A18" s="271" t="s">
        <v>21</v>
      </c>
      <c r="B18" s="281" t="s">
        <v>171</v>
      </c>
      <c r="C18" s="273" t="s">
        <v>50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675000</v>
      </c>
    </row>
    <row r="19" spans="1:10">
      <c r="A19" s="271" t="s">
        <v>22</v>
      </c>
      <c r="B19" s="281" t="s">
        <v>165</v>
      </c>
      <c r="C19" s="273" t="s">
        <v>50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>
      <c r="A20" s="271" t="s">
        <v>23</v>
      </c>
      <c r="B20" s="281" t="s">
        <v>168</v>
      </c>
      <c r="C20" s="273" t="s">
        <v>50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-90600</v>
      </c>
    </row>
    <row r="21" spans="1:10">
      <c r="A21" s="271" t="s">
        <v>24</v>
      </c>
      <c r="B21" s="281" t="s">
        <v>71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584400.0000001</v>
      </c>
    </row>
    <row r="22" spans="1:10">
      <c r="A22" s="271" t="s">
        <v>25</v>
      </c>
    </row>
    <row r="23" spans="1:10">
      <c r="A23" s="271" t="s">
        <v>26</v>
      </c>
      <c r="B23" s="272" t="s">
        <v>56</v>
      </c>
      <c r="C23" s="273"/>
      <c r="D23" s="274"/>
      <c r="E23" s="275"/>
      <c r="F23" s="276"/>
      <c r="G23" s="277"/>
      <c r="H23" s="278"/>
      <c r="I23" s="279"/>
      <c r="J23" s="280"/>
    </row>
    <row r="24" spans="1:10">
      <c r="A24" s="271" t="s">
        <v>28</v>
      </c>
      <c r="B24" s="281" t="s">
        <v>10</v>
      </c>
      <c r="C24" s="273" t="s">
        <v>50</v>
      </c>
      <c r="D24" s="290">
        <v>109517</v>
      </c>
      <c r="E24" s="291">
        <v>109517</v>
      </c>
      <c r="F24" s="292">
        <v>1.7129070281326191</v>
      </c>
      <c r="G24" s="293">
        <v>2.3146380561921895</v>
      </c>
      <c r="H24" s="294">
        <v>1875924.3900000001</v>
      </c>
      <c r="I24" s="295">
        <v>2534922.16</v>
      </c>
      <c r="J24" s="296">
        <v>427718.10000009998</v>
      </c>
    </row>
    <row r="25" spans="1:10">
      <c r="A25" s="271" t="s">
        <v>30</v>
      </c>
      <c r="B25" s="281" t="s">
        <v>58</v>
      </c>
      <c r="C25" s="273" t="s">
        <v>50</v>
      </c>
      <c r="D25" s="290">
        <v>112998.7609090152</v>
      </c>
      <c r="E25" s="291">
        <v>112998.7609090152</v>
      </c>
      <c r="F25" s="292">
        <v>2.5028753923344835</v>
      </c>
      <c r="G25" s="293">
        <v>3.2484587891987804</v>
      </c>
      <c r="H25" s="294">
        <v>2828218.1804346191</v>
      </c>
      <c r="I25" s="295">
        <v>3670718.1804346191</v>
      </c>
      <c r="J25" s="296">
        <v>584400</v>
      </c>
    </row>
    <row r="26" spans="1:10">
      <c r="A26" s="271" t="s">
        <v>31</v>
      </c>
      <c r="B26" s="281" t="s">
        <v>172</v>
      </c>
      <c r="C26" s="321">
        <v>0</v>
      </c>
      <c r="D26" s="322">
        <v>-3481.7609090151964</v>
      </c>
      <c r="E26" s="323">
        <v>-3481.7609090151964</v>
      </c>
      <c r="F26" s="324">
        <v>-0.78996836420186445</v>
      </c>
      <c r="G26" s="325">
        <v>-0.93382073300659085</v>
      </c>
      <c r="H26" s="326">
        <v>-952293.79043461895</v>
      </c>
      <c r="I26" s="327">
        <v>-1135796.0204346189</v>
      </c>
      <c r="J26" s="328">
        <v>-156681.89999990002</v>
      </c>
    </row>
    <row r="27" spans="1:10">
      <c r="A27" s="271" t="s">
        <v>33</v>
      </c>
      <c r="B27" s="281" t="s">
        <v>173</v>
      </c>
      <c r="C27" s="329">
        <v>0</v>
      </c>
      <c r="D27" s="330">
        <v>-3.0812381312912404E-2</v>
      </c>
      <c r="E27" s="331">
        <v>-3.0812381312912404E-2</v>
      </c>
      <c r="F27" s="332">
        <v>-0.31562432817122577</v>
      </c>
      <c r="G27" s="333">
        <v>-0.28746577795955786</v>
      </c>
      <c r="H27" s="334">
        <v>-0.33671157233289467</v>
      </c>
      <c r="I27" s="335">
        <v>-0.30942065410756725</v>
      </c>
      <c r="J27" s="336">
        <v>-0.26810728952754964</v>
      </c>
    </row>
    <row r="28" spans="1:10">
      <c r="A28" s="271" t="s">
        <v>34</v>
      </c>
    </row>
    <row r="29" spans="1:10">
      <c r="A29" s="271" t="s">
        <v>35</v>
      </c>
      <c r="B29" s="272" t="s">
        <v>174</v>
      </c>
      <c r="C29" s="273"/>
      <c r="D29" s="274"/>
      <c r="E29" s="275"/>
      <c r="F29" s="276"/>
      <c r="G29" s="277"/>
      <c r="H29" s="278"/>
      <c r="I29" s="279"/>
      <c r="J29" s="280"/>
    </row>
    <row r="30" spans="1:10">
      <c r="A30" s="271" t="s">
        <v>36</v>
      </c>
      <c r="B30" s="281" t="s">
        <v>10</v>
      </c>
      <c r="C30" s="273" t="s">
        <v>50</v>
      </c>
      <c r="D30" s="290">
        <v>2357663</v>
      </c>
      <c r="E30" s="291">
        <v>2357663</v>
      </c>
      <c r="F30" s="292">
        <v>2.0128144241642252</v>
      </c>
      <c r="G30" s="293">
        <v>3.1913440446238504</v>
      </c>
      <c r="H30" s="294">
        <v>47455380.937182993</v>
      </c>
      <c r="I30" s="295">
        <v>75241137.742799997</v>
      </c>
      <c r="J30" s="296">
        <v>20977325.195617199</v>
      </c>
    </row>
    <row r="31" spans="1:10">
      <c r="A31" s="271" t="s">
        <v>37</v>
      </c>
      <c r="B31" s="281" t="s">
        <v>58</v>
      </c>
      <c r="C31" s="273" t="s">
        <v>50</v>
      </c>
      <c r="D31" s="290">
        <v>2361144.7609090153</v>
      </c>
      <c r="E31" s="291">
        <v>2361144.7609090153</v>
      </c>
      <c r="F31" s="292">
        <v>2.0501781817469413</v>
      </c>
      <c r="G31" s="293">
        <v>3.2347416824129969</v>
      </c>
      <c r="H31" s="294">
        <v>48407674.727617607</v>
      </c>
      <c r="I31" s="295">
        <v>76376933.7632346</v>
      </c>
      <c r="J31" s="296">
        <v>21134006.810000002</v>
      </c>
    </row>
    <row r="32" spans="1:10">
      <c r="A32" s="271" t="s">
        <v>38</v>
      </c>
      <c r="B32" s="281" t="s">
        <v>172</v>
      </c>
      <c r="C32" s="321">
        <v>0</v>
      </c>
      <c r="D32" s="322">
        <v>-3481.7609090153128</v>
      </c>
      <c r="E32" s="323">
        <v>-3481.7609090153128</v>
      </c>
      <c r="F32" s="324">
        <v>-3.7363757582716151E-2</v>
      </c>
      <c r="G32" s="325">
        <v>-4.3397637789146515E-2</v>
      </c>
      <c r="H32" s="326">
        <v>-952293.79043461382</v>
      </c>
      <c r="I32" s="327">
        <v>-1135796.0204346031</v>
      </c>
      <c r="J32" s="328">
        <v>-156681.61438280344</v>
      </c>
    </row>
    <row r="33" spans="1:12">
      <c r="A33" s="271" t="s">
        <v>39</v>
      </c>
      <c r="B33" s="281" t="s">
        <v>173</v>
      </c>
      <c r="C33" s="329">
        <v>0</v>
      </c>
      <c r="D33" s="330">
        <v>-1.4746071340729114E-3</v>
      </c>
      <c r="E33" s="331">
        <v>-1.4746071340729114E-3</v>
      </c>
      <c r="F33" s="332">
        <v>-1.8224639163254959E-2</v>
      </c>
      <c r="G33" s="333">
        <v>-1.3416106153111272E-2</v>
      </c>
      <c r="H33" s="334">
        <v>-1.9672372114401728E-2</v>
      </c>
      <c r="I33" s="335">
        <v>-1.4870929801339298E-2</v>
      </c>
      <c r="J33" s="336">
        <v>-7.4137202562396367E-3</v>
      </c>
    </row>
    <row r="34" spans="1:12">
      <c r="A34" s="271" t="s">
        <v>40</v>
      </c>
    </row>
    <row r="35" spans="1:12">
      <c r="A35" s="271" t="s">
        <v>41</v>
      </c>
    </row>
    <row r="36" spans="1:12">
      <c r="A36" s="271" t="s">
        <v>42</v>
      </c>
    </row>
    <row r="37" spans="1:12">
      <c r="A37" s="271" t="s">
        <v>43</v>
      </c>
    </row>
    <row r="38" spans="1:12">
      <c r="A38" s="271" t="s">
        <v>44</v>
      </c>
    </row>
    <row r="39" spans="1:12">
      <c r="A39" s="271" t="s">
        <v>45</v>
      </c>
    </row>
    <row r="40" spans="1:12">
      <c r="A40" s="271" t="s">
        <v>46</v>
      </c>
    </row>
    <row r="41" spans="1:12">
      <c r="A41" s="271" t="s">
        <v>47</v>
      </c>
    </row>
    <row r="42" spans="1:12">
      <c r="A42" s="271" t="s">
        <v>48</v>
      </c>
    </row>
    <row r="43" spans="1:12">
      <c r="A43" s="271" t="s">
        <v>49</v>
      </c>
    </row>
    <row r="44" spans="1:12">
      <c r="A44" s="271" t="s">
        <v>51</v>
      </c>
    </row>
    <row r="45" spans="1:12" ht="409.6">
      <c r="A45" s="271" t="s">
        <v>52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>
      <c r="B1" s="398" t="s">
        <v>195</v>
      </c>
    </row>
    <row r="2" spans="1:13" s="398" customFormat="1">
      <c r="B2" s="398" t="s">
        <v>192</v>
      </c>
    </row>
    <row r="3" spans="1:13" ht="15" thickBo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178</v>
      </c>
    </row>
    <row r="5" spans="1:13" ht="15" thickBot="1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179</v>
      </c>
      <c r="C8" s="340" t="s">
        <v>120</v>
      </c>
      <c r="D8" s="340" t="s">
        <v>176</v>
      </c>
      <c r="E8" s="340" t="s">
        <v>180</v>
      </c>
      <c r="F8" s="340" t="s">
        <v>181</v>
      </c>
      <c r="G8" s="340" t="s">
        <v>182</v>
      </c>
      <c r="H8" s="340" t="s">
        <v>183</v>
      </c>
      <c r="I8" s="340" t="s">
        <v>184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185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14</v>
      </c>
      <c r="B11" s="353" t="s">
        <v>185</v>
      </c>
      <c r="C11" s="354" t="s">
        <v>128</v>
      </c>
      <c r="D11" s="355">
        <v>70750</v>
      </c>
      <c r="E11" s="356">
        <f>IF(( D11 * 1000 ) =0,0,( F11 * 100 ) / ( D11 * 1000 ) )</f>
        <v>3.7769434628975267</v>
      </c>
      <c r="F11" s="346">
        <v>2672187.5</v>
      </c>
      <c r="G11" s="357">
        <f>IF(( D11 * 1000 ) =0,0,( H11 * 100 ) / ( D11 * 1000 ) )</f>
        <v>6.5936289752650179</v>
      </c>
      <c r="H11" s="346">
        <v>4664992.5</v>
      </c>
      <c r="I11" s="346">
        <v>1992805</v>
      </c>
    </row>
    <row r="12" spans="1:13">
      <c r="A12" s="341" t="s">
        <v>15</v>
      </c>
      <c r="B12" s="358" t="s">
        <v>186</v>
      </c>
      <c r="C12" s="359"/>
      <c r="D12" s="360">
        <v>70750</v>
      </c>
      <c r="E12" s="361">
        <f>IF(( D12 * 1000 ) =0,0,( F12 * 100 ) / ( D12 * 1000 ) )</f>
        <v>3.7769434628975267</v>
      </c>
      <c r="F12" s="362">
        <v>2672187.5</v>
      </c>
      <c r="G12" s="363">
        <f>IF(( D12 * 1000 ) =0,0,( H12 * 100 ) / ( D12 * 1000 ) )</f>
        <v>6.5936289752650179</v>
      </c>
      <c r="H12" s="362">
        <v>4664992.5</v>
      </c>
      <c r="I12" s="362">
        <v>1992805</v>
      </c>
    </row>
    <row r="13" spans="1:13">
      <c r="A13" s="341" t="s">
        <v>16</v>
      </c>
      <c r="B13" s="364" t="s">
        <v>133</v>
      </c>
      <c r="C13" s="365"/>
      <c r="D13" s="366">
        <v>70750</v>
      </c>
      <c r="E13" s="367">
        <f>IF(( D13 * 1000 ) =0,0,( F13 * 100 ) / ( D13 * 1000 ) )</f>
        <v>3.7769434628975267</v>
      </c>
      <c r="F13" s="368">
        <v>2672187.5</v>
      </c>
      <c r="G13" s="369">
        <f>IF(( D13 * 1000 ) =0,0,( H13 * 100 ) / ( D13 * 1000 ) )</f>
        <v>6.5936289752650179</v>
      </c>
      <c r="H13" s="368">
        <v>4664992.5</v>
      </c>
      <c r="I13" s="368">
        <v>1992805</v>
      </c>
    </row>
    <row r="14" spans="1:13">
      <c r="A14" s="341" t="s">
        <v>17</v>
      </c>
    </row>
    <row r="15" spans="1:13">
      <c r="A15" s="341" t="s">
        <v>18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19</v>
      </c>
      <c r="B16" s="348" t="s">
        <v>185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20</v>
      </c>
      <c r="B17" s="353" t="s">
        <v>140</v>
      </c>
      <c r="C17" s="354" t="s">
        <v>130</v>
      </c>
      <c r="D17" s="355">
        <v>22107</v>
      </c>
      <c r="E17" s="356">
        <f t="shared" ref="E17:E28" si="0">IF(( D17 * 1000 ) =0,0,( F17 * 100 ) / ( D17 * 1000 ) )</f>
        <v>3.48</v>
      </c>
      <c r="F17" s="346">
        <v>769323.6</v>
      </c>
      <c r="G17" s="357">
        <f t="shared" ref="G17:G28" si="1">IF(( D17 * 1000 ) =0,0,( H17 * 100 ) / ( D17 * 1000 ) )</f>
        <v>3.9750000000000001</v>
      </c>
      <c r="H17" s="346">
        <v>878753.25</v>
      </c>
      <c r="I17" s="346">
        <v>109429.65000000002</v>
      </c>
    </row>
    <row r="18" spans="1:9">
      <c r="A18" s="341" t="s">
        <v>21</v>
      </c>
      <c r="B18" s="353" t="s">
        <v>141</v>
      </c>
      <c r="C18" s="354" t="s">
        <v>130</v>
      </c>
      <c r="D18" s="355">
        <v>6719</v>
      </c>
      <c r="E18" s="356">
        <f t="shared" si="0"/>
        <v>4.864912933472243</v>
      </c>
      <c r="F18" s="346">
        <v>326873.5</v>
      </c>
      <c r="G18" s="357">
        <f t="shared" si="1"/>
        <v>6.3261580592350048</v>
      </c>
      <c r="H18" s="346">
        <v>425054.56</v>
      </c>
      <c r="I18" s="346">
        <v>98181.06</v>
      </c>
    </row>
    <row r="19" spans="1:9">
      <c r="A19" s="341" t="s">
        <v>22</v>
      </c>
      <c r="B19" s="353" t="s">
        <v>142</v>
      </c>
      <c r="C19" s="354" t="s">
        <v>130</v>
      </c>
      <c r="D19" s="355">
        <v>8060</v>
      </c>
      <c r="E19" s="356">
        <f t="shared" si="0"/>
        <v>4.2659057071960298</v>
      </c>
      <c r="F19" s="346">
        <v>343832</v>
      </c>
      <c r="G19" s="357">
        <f t="shared" si="1"/>
        <v>6.3754906947890815</v>
      </c>
      <c r="H19" s="346">
        <v>513864.55</v>
      </c>
      <c r="I19" s="346">
        <v>170032.55</v>
      </c>
    </row>
    <row r="20" spans="1:9">
      <c r="A20" s="341" t="s">
        <v>23</v>
      </c>
      <c r="B20" s="353" t="s">
        <v>143</v>
      </c>
      <c r="C20" s="354" t="s">
        <v>130</v>
      </c>
      <c r="D20" s="355">
        <v>36632</v>
      </c>
      <c r="E20" s="356">
        <f t="shared" si="0"/>
        <v>4.0267037016815896</v>
      </c>
      <c r="F20" s="346">
        <v>1475062.1</v>
      </c>
      <c r="G20" s="357">
        <f t="shared" si="1"/>
        <v>4.9125652708014851</v>
      </c>
      <c r="H20" s="346">
        <v>1799570.91</v>
      </c>
      <c r="I20" s="346">
        <v>324508.80999999982</v>
      </c>
    </row>
    <row r="21" spans="1:9">
      <c r="A21" s="341" t="s">
        <v>24</v>
      </c>
      <c r="B21" s="353" t="s">
        <v>147</v>
      </c>
      <c r="C21" s="354" t="s">
        <v>130</v>
      </c>
      <c r="D21" s="355">
        <v>50</v>
      </c>
      <c r="E21" s="356">
        <f t="shared" si="0"/>
        <v>3.7</v>
      </c>
      <c r="F21" s="346">
        <v>1850</v>
      </c>
      <c r="G21" s="357">
        <f t="shared" si="1"/>
        <v>4.4820000000000002</v>
      </c>
      <c r="H21" s="346">
        <v>2241</v>
      </c>
      <c r="I21" s="346">
        <v>391</v>
      </c>
    </row>
    <row r="22" spans="1:9">
      <c r="A22" s="341" t="s">
        <v>25</v>
      </c>
      <c r="B22" s="353" t="s">
        <v>148</v>
      </c>
      <c r="C22" s="354" t="s">
        <v>130</v>
      </c>
      <c r="D22" s="355">
        <v>26394</v>
      </c>
      <c r="E22" s="356">
        <f t="shared" si="0"/>
        <v>3.626777108433735</v>
      </c>
      <c r="F22" s="346">
        <v>957251.55</v>
      </c>
      <c r="G22" s="357">
        <f t="shared" si="1"/>
        <v>4.4402589982571801</v>
      </c>
      <c r="H22" s="346">
        <v>1171961.96</v>
      </c>
      <c r="I22" s="346">
        <v>214710.40999999992</v>
      </c>
    </row>
    <row r="23" spans="1:9">
      <c r="A23" s="341" t="s">
        <v>26</v>
      </c>
      <c r="B23" s="353" t="s">
        <v>150</v>
      </c>
      <c r="C23" s="354" t="s">
        <v>130</v>
      </c>
      <c r="D23" s="355">
        <v>775</v>
      </c>
      <c r="E23" s="356">
        <f t="shared" si="0"/>
        <v>1.2161290322580645</v>
      </c>
      <c r="F23" s="346">
        <v>9425</v>
      </c>
      <c r="G23" s="357">
        <f t="shared" si="1"/>
        <v>1.7427096774193549</v>
      </c>
      <c r="H23" s="346">
        <v>13506</v>
      </c>
      <c r="I23" s="346">
        <v>4081</v>
      </c>
    </row>
    <row r="24" spans="1:9">
      <c r="A24" s="341" t="s">
        <v>28</v>
      </c>
      <c r="B24" s="353" t="s">
        <v>187</v>
      </c>
      <c r="C24" s="354" t="s">
        <v>130</v>
      </c>
      <c r="D24" s="355">
        <v>290</v>
      </c>
      <c r="E24" s="356">
        <f t="shared" si="0"/>
        <v>4.2117241379310348</v>
      </c>
      <c r="F24" s="346">
        <v>12214</v>
      </c>
      <c r="G24" s="357">
        <f t="shared" si="1"/>
        <v>5.5072758620689655</v>
      </c>
      <c r="H24" s="346">
        <v>15971.1</v>
      </c>
      <c r="I24" s="346">
        <v>3757.1000000000004</v>
      </c>
    </row>
    <row r="25" spans="1:9">
      <c r="A25" s="341" t="s">
        <v>30</v>
      </c>
      <c r="B25" s="353" t="s">
        <v>153</v>
      </c>
      <c r="C25" s="354" t="s">
        <v>130</v>
      </c>
      <c r="D25" s="355">
        <v>70</v>
      </c>
      <c r="E25" s="356">
        <f t="shared" si="0"/>
        <v>3.5857142857142859</v>
      </c>
      <c r="F25" s="346">
        <v>2510</v>
      </c>
      <c r="G25" s="357">
        <f t="shared" si="1"/>
        <v>4.354857142857143</v>
      </c>
      <c r="H25" s="346">
        <v>3048.4</v>
      </c>
      <c r="I25" s="346">
        <v>538.40000000000009</v>
      </c>
    </row>
    <row r="26" spans="1:9">
      <c r="A26" s="341" t="s">
        <v>31</v>
      </c>
      <c r="B26" s="353" t="s">
        <v>154</v>
      </c>
      <c r="C26" s="354" t="s">
        <v>130</v>
      </c>
      <c r="D26" s="355">
        <v>2950</v>
      </c>
      <c r="E26" s="356">
        <f t="shared" si="0"/>
        <v>5.507837966101695</v>
      </c>
      <c r="F26" s="346">
        <v>162481.22</v>
      </c>
      <c r="G26" s="357">
        <f t="shared" si="1"/>
        <v>6.0247152542372877</v>
      </c>
      <c r="H26" s="346">
        <v>177729.1</v>
      </c>
      <c r="I26" s="346">
        <v>15247.880000000005</v>
      </c>
    </row>
    <row r="27" spans="1:9">
      <c r="A27" s="341" t="s">
        <v>33</v>
      </c>
      <c r="B27" s="353" t="s">
        <v>155</v>
      </c>
      <c r="C27" s="354" t="s">
        <v>130</v>
      </c>
      <c r="D27" s="355">
        <v>0</v>
      </c>
      <c r="E27" s="356">
        <f t="shared" si="0"/>
        <v>0</v>
      </c>
      <c r="F27" s="346">
        <v>128.29</v>
      </c>
      <c r="G27" s="357">
        <f t="shared" si="1"/>
        <v>0</v>
      </c>
      <c r="H27" s="346">
        <v>0</v>
      </c>
      <c r="I27" s="346">
        <v>-128.29</v>
      </c>
    </row>
    <row r="28" spans="1:9">
      <c r="A28" s="341" t="s">
        <v>34</v>
      </c>
      <c r="B28" s="358" t="s">
        <v>186</v>
      </c>
      <c r="C28" s="359"/>
      <c r="D28" s="360">
        <v>104047</v>
      </c>
      <c r="E28" s="361">
        <f t="shared" si="0"/>
        <v>3.9029969725220335</v>
      </c>
      <c r="F28" s="362">
        <v>4060951.2600000002</v>
      </c>
      <c r="G28" s="363">
        <f t="shared" si="1"/>
        <v>4.807155256758965</v>
      </c>
      <c r="H28" s="362">
        <v>5001700.83</v>
      </c>
      <c r="I28" s="362">
        <v>940749.56999999972</v>
      </c>
    </row>
    <row r="29" spans="1:9">
      <c r="A29" s="341" t="s">
        <v>35</v>
      </c>
      <c r="B29" s="348" t="s">
        <v>158</v>
      </c>
      <c r="C29" s="349"/>
      <c r="D29" s="350"/>
      <c r="E29" s="351"/>
      <c r="F29" s="346"/>
      <c r="G29" s="352"/>
      <c r="H29" s="346"/>
      <c r="I29" s="346"/>
    </row>
    <row r="30" spans="1:9">
      <c r="A30" s="341" t="s">
        <v>36</v>
      </c>
      <c r="B30" s="353" t="s">
        <v>188</v>
      </c>
      <c r="C30" s="354" t="s">
        <v>158</v>
      </c>
      <c r="D30" s="355">
        <v>31</v>
      </c>
      <c r="E30" s="356">
        <f>IF(( D30 * 1000 ) =0,0,( F30 * 100 ) / ( D30 * 1000 ) )</f>
        <v>4.3949999999999996</v>
      </c>
      <c r="F30" s="346">
        <v>1362.45</v>
      </c>
      <c r="G30" s="357">
        <f>IF(( D30 * 1000 ) =0,0,( H30 * 100 ) / ( D30 * 1000 ) )</f>
        <v>5.1609999999999996</v>
      </c>
      <c r="H30" s="346">
        <v>1599.91</v>
      </c>
      <c r="I30" s="346">
        <v>237.46000000000004</v>
      </c>
    </row>
    <row r="31" spans="1:9">
      <c r="A31" s="341" t="s">
        <v>37</v>
      </c>
      <c r="B31" s="353" t="s">
        <v>160</v>
      </c>
      <c r="C31" s="354" t="s">
        <v>158</v>
      </c>
      <c r="D31" s="355">
        <v>68</v>
      </c>
      <c r="E31" s="356">
        <f>IF(( D31 * 1000 ) =0,0,( F31 * 100 ) / ( D31 * 1000 ) )</f>
        <v>4.4590588235294115</v>
      </c>
      <c r="F31" s="346">
        <v>3032.16</v>
      </c>
      <c r="G31" s="357">
        <f>IF(( D31 * 1000 ) =0,0,( H31 * 100 ) / ( D31 * 1000 ) )</f>
        <v>5.0140735294117649</v>
      </c>
      <c r="H31" s="346">
        <v>3409.57</v>
      </c>
      <c r="I31" s="346">
        <v>377.41000000000031</v>
      </c>
    </row>
    <row r="32" spans="1:9">
      <c r="A32" s="341" t="s">
        <v>38</v>
      </c>
      <c r="B32" s="358" t="s">
        <v>161</v>
      </c>
      <c r="C32" s="359"/>
      <c r="D32" s="360">
        <v>99</v>
      </c>
      <c r="E32" s="361">
        <f>IF(( D32 * 1000 ) =0,0,( F32 * 100 ) / ( D32 * 1000 ) )</f>
        <v>4.4389999999999992</v>
      </c>
      <c r="F32" s="362">
        <v>4394.6099999999997</v>
      </c>
      <c r="G32" s="363">
        <f>IF(( D32 * 1000 ) =0,0,( H32 * 100 ) / ( D32 * 1000 ) )</f>
        <v>5.0600808080808086</v>
      </c>
      <c r="H32" s="362">
        <v>5009.4800000000005</v>
      </c>
      <c r="I32" s="362">
        <v>614.87000000000035</v>
      </c>
    </row>
    <row r="33" spans="1:13">
      <c r="A33" s="341" t="s">
        <v>39</v>
      </c>
      <c r="B33" s="364" t="s">
        <v>162</v>
      </c>
      <c r="C33" s="365"/>
      <c r="D33" s="366">
        <v>104146</v>
      </c>
      <c r="E33" s="367">
        <f>IF(( D33 * 1000 ) =0,0,( F33 * 100 ) / ( D33 * 1000 ) )</f>
        <v>3.9035064908877923</v>
      </c>
      <c r="F33" s="368">
        <v>4065345.87</v>
      </c>
      <c r="G33" s="369">
        <f>IF(( D33 * 1000 ) =0,0,( H33 * 100 ) / ( D33 * 1000 ) )</f>
        <v>4.8073956849038852</v>
      </c>
      <c r="H33" s="368">
        <v>5006710.3100000005</v>
      </c>
      <c r="I33" s="368">
        <v>941364.43999999971</v>
      </c>
    </row>
    <row r="34" spans="1:13">
      <c r="A34" s="341" t="s">
        <v>40</v>
      </c>
    </row>
    <row r="35" spans="1:13">
      <c r="A35" s="341" t="s">
        <v>41</v>
      </c>
    </row>
    <row r="36" spans="1:13">
      <c r="A36" s="341" t="s">
        <v>42</v>
      </c>
    </row>
    <row r="37" spans="1:13">
      <c r="A37" s="341" t="s">
        <v>43</v>
      </c>
    </row>
    <row r="38" spans="1:13">
      <c r="A38" s="341" t="s">
        <v>44</v>
      </c>
    </row>
    <row r="39" spans="1:13">
      <c r="A39" s="341" t="s">
        <v>45</v>
      </c>
    </row>
    <row r="40" spans="1:13">
      <c r="A40" s="341" t="s">
        <v>46</v>
      </c>
    </row>
    <row r="41" spans="1:13">
      <c r="A41" s="341" t="s">
        <v>47</v>
      </c>
    </row>
    <row r="42" spans="1:13">
      <c r="A42" s="341" t="s">
        <v>48</v>
      </c>
    </row>
    <row r="43" spans="1:13">
      <c r="A43" s="341" t="s">
        <v>49</v>
      </c>
    </row>
    <row r="44" spans="1:13">
      <c r="A44" s="341" t="s">
        <v>51</v>
      </c>
    </row>
    <row r="45" spans="1:13" ht="409.6">
      <c r="A45" s="341" t="s">
        <v>52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8" customFormat="1">
      <c r="B1" s="398" t="s">
        <v>196</v>
      </c>
    </row>
    <row r="2" spans="1:13" s="398" customFormat="1">
      <c r="B2" s="398" t="s">
        <v>192</v>
      </c>
    </row>
    <row r="3" spans="1:13" ht="15" thickBo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55</v>
      </c>
    </row>
    <row r="5" spans="1:13" ht="15" thickBot="1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175</v>
      </c>
      <c r="C8" s="373" t="s">
        <v>120</v>
      </c>
      <c r="D8" s="373" t="s">
        <v>176</v>
      </c>
      <c r="E8" s="373" t="s">
        <v>189</v>
      </c>
      <c r="F8" s="373" t="s">
        <v>181</v>
      </c>
      <c r="G8" s="373" t="s">
        <v>190</v>
      </c>
      <c r="H8" s="373" t="s">
        <v>183</v>
      </c>
      <c r="I8" s="373" t="s">
        <v>184</v>
      </c>
    </row>
    <row r="9" spans="1:13">
      <c r="A9" s="374" t="s">
        <v>12</v>
      </c>
      <c r="B9" s="375" t="s">
        <v>56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104146</v>
      </c>
      <c r="E10" s="384">
        <v>3.9035064908877928</v>
      </c>
      <c r="F10" s="379">
        <v>4065345.8700000006</v>
      </c>
      <c r="G10" s="385">
        <v>4.8073956849038861</v>
      </c>
      <c r="H10" s="379">
        <v>5006710.3100000005</v>
      </c>
      <c r="I10" s="379">
        <v>941364.44</v>
      </c>
    </row>
    <row r="11" spans="1:13">
      <c r="A11" s="374" t="s">
        <v>14</v>
      </c>
      <c r="B11" s="381" t="s">
        <v>58</v>
      </c>
      <c r="C11" s="382">
        <v>0</v>
      </c>
      <c r="D11" s="383">
        <v>70750</v>
      </c>
      <c r="E11" s="384">
        <v>3.7769434628975262</v>
      </c>
      <c r="F11" s="379">
        <v>2672187.5</v>
      </c>
      <c r="G11" s="385">
        <v>6.5936289752650188</v>
      </c>
      <c r="H11" s="379">
        <v>4664992.5</v>
      </c>
      <c r="I11" s="379">
        <v>1992805</v>
      </c>
    </row>
    <row r="12" spans="1:13">
      <c r="A12" s="374" t="s">
        <v>15</v>
      </c>
      <c r="B12" s="381" t="s">
        <v>172</v>
      </c>
      <c r="C12" s="386">
        <v>0</v>
      </c>
      <c r="D12" s="387">
        <v>33396</v>
      </c>
      <c r="E12" s="388">
        <v>0.12656302799026653</v>
      </c>
      <c r="F12" s="389">
        <v>1393158.3700000006</v>
      </c>
      <c r="G12" s="390">
        <v>-1.7862332903611327</v>
      </c>
      <c r="H12" s="389">
        <v>341717.81000000052</v>
      </c>
      <c r="I12" s="389">
        <v>-1051440.56</v>
      </c>
    </row>
    <row r="13" spans="1:13">
      <c r="A13" s="374" t="s">
        <v>16</v>
      </c>
      <c r="B13" s="381" t="s">
        <v>173</v>
      </c>
      <c r="C13" s="391">
        <v>0</v>
      </c>
      <c r="D13" s="392">
        <v>0.47202826855123675</v>
      </c>
      <c r="E13" s="393">
        <v>3.3509378478536245E-2</v>
      </c>
      <c r="F13" s="394">
        <v>0.52135502093322439</v>
      </c>
      <c r="G13" s="395">
        <v>-0.27090291204766165</v>
      </c>
      <c r="H13" s="394">
        <v>7.3251523984229461E-2</v>
      </c>
      <c r="I13" s="394">
        <v>-0.5276183871477641</v>
      </c>
    </row>
    <row r="14" spans="1:13">
      <c r="A14" s="374" t="s">
        <v>17</v>
      </c>
    </row>
    <row r="15" spans="1:13">
      <c r="A15" s="374" t="s">
        <v>18</v>
      </c>
      <c r="B15" s="375" t="s">
        <v>177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19</v>
      </c>
      <c r="B16" s="381" t="s">
        <v>10</v>
      </c>
      <c r="C16" s="382">
        <v>0</v>
      </c>
      <c r="D16" s="383">
        <v>364549</v>
      </c>
      <c r="E16" s="384">
        <v>4.3840356330699031</v>
      </c>
      <c r="F16" s="379">
        <v>15981958.060000001</v>
      </c>
      <c r="G16" s="385">
        <v>6.4976043878874989</v>
      </c>
      <c r="H16" s="379">
        <v>23686951.82</v>
      </c>
      <c r="I16" s="379">
        <v>7704993.7599999998</v>
      </c>
    </row>
    <row r="17" spans="1:9">
      <c r="A17" s="374" t="s">
        <v>20</v>
      </c>
      <c r="B17" s="381" t="s">
        <v>58</v>
      </c>
      <c r="C17" s="382">
        <v>0</v>
      </c>
      <c r="D17" s="383">
        <v>331153</v>
      </c>
      <c r="E17" s="384">
        <v>4.4054559946610778</v>
      </c>
      <c r="F17" s="379">
        <v>14588799.689999999</v>
      </c>
      <c r="G17" s="385">
        <v>7.049682174100794</v>
      </c>
      <c r="H17" s="379">
        <v>23345234.010000002</v>
      </c>
      <c r="I17" s="379">
        <v>8756434.3200000022</v>
      </c>
    </row>
    <row r="18" spans="1:9">
      <c r="A18" s="374" t="s">
        <v>21</v>
      </c>
      <c r="B18" s="381" t="s">
        <v>172</v>
      </c>
      <c r="C18" s="386">
        <v>0</v>
      </c>
      <c r="D18" s="387">
        <v>33396</v>
      </c>
      <c r="E18" s="388">
        <v>-2.1420361591174775E-2</v>
      </c>
      <c r="F18" s="389">
        <v>1393158.370000001</v>
      </c>
      <c r="G18" s="390">
        <v>-0.55207778621329506</v>
      </c>
      <c r="H18" s="389">
        <v>341717.80999999866</v>
      </c>
      <c r="I18" s="389">
        <v>-1051440.5600000024</v>
      </c>
    </row>
    <row r="19" spans="1:9">
      <c r="A19" s="374" t="s">
        <v>22</v>
      </c>
      <c r="B19" s="381" t="s">
        <v>173</v>
      </c>
      <c r="C19" s="391">
        <v>0</v>
      </c>
      <c r="D19" s="392">
        <v>0.10084764444229706</v>
      </c>
      <c r="E19" s="393">
        <v>-4.862234832701511E-3</v>
      </c>
      <c r="F19" s="394">
        <v>9.5495064679992261E-2</v>
      </c>
      <c r="G19" s="395">
        <v>-7.8312436302664115E-2</v>
      </c>
      <c r="H19" s="394">
        <v>1.4637583407971957E-2</v>
      </c>
      <c r="I19" s="394">
        <v>-0.12007633719109563</v>
      </c>
    </row>
    <row r="20" spans="1:9">
      <c r="A20" s="374" t="s">
        <v>23</v>
      </c>
    </row>
    <row r="21" spans="1:9">
      <c r="A21" s="374" t="s">
        <v>24</v>
      </c>
    </row>
    <row r="22" spans="1:9">
      <c r="A22" s="374" t="s">
        <v>25</v>
      </c>
    </row>
    <row r="23" spans="1:9">
      <c r="A23" s="374" t="s">
        <v>26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31</v>
      </c>
    </row>
    <row r="27" spans="1:9">
      <c r="A27" s="374" t="s">
        <v>33</v>
      </c>
    </row>
    <row r="28" spans="1:9">
      <c r="A28" s="374" t="s">
        <v>34</v>
      </c>
    </row>
    <row r="29" spans="1:9">
      <c r="A29" s="374" t="s">
        <v>35</v>
      </c>
    </row>
    <row r="30" spans="1:9">
      <c r="A30" s="374" t="s">
        <v>36</v>
      </c>
    </row>
    <row r="31" spans="1:9">
      <c r="A31" s="374" t="s">
        <v>37</v>
      </c>
    </row>
    <row r="32" spans="1:9">
      <c r="A32" s="374" t="s">
        <v>38</v>
      </c>
    </row>
    <row r="33" spans="1:13">
      <c r="A33" s="374" t="s">
        <v>39</v>
      </c>
    </row>
    <row r="34" spans="1:13">
      <c r="A34" s="374" t="s">
        <v>40</v>
      </c>
    </row>
    <row r="35" spans="1:13">
      <c r="A35" s="374" t="s">
        <v>41</v>
      </c>
    </row>
    <row r="36" spans="1:13">
      <c r="A36" s="374" t="s">
        <v>42</v>
      </c>
    </row>
    <row r="37" spans="1:13">
      <c r="A37" s="374" t="s">
        <v>43</v>
      </c>
    </row>
    <row r="38" spans="1:13">
      <c r="A38" s="374" t="s">
        <v>44</v>
      </c>
    </row>
    <row r="39" spans="1:13">
      <c r="A39" s="374" t="s">
        <v>45</v>
      </c>
    </row>
    <row r="40" spans="1:13">
      <c r="A40" s="374" t="s">
        <v>46</v>
      </c>
    </row>
    <row r="41" spans="1:13">
      <c r="A41" s="374" t="s">
        <v>47</v>
      </c>
    </row>
    <row r="42" spans="1:13">
      <c r="A42" s="374" t="s">
        <v>48</v>
      </c>
    </row>
    <row r="43" spans="1:13">
      <c r="A43" s="374" t="s">
        <v>49</v>
      </c>
    </row>
    <row r="44" spans="1:13">
      <c r="A44" s="374" t="s">
        <v>51</v>
      </c>
    </row>
    <row r="45" spans="1:13" ht="409.6">
      <c r="A45" s="374" t="s">
        <v>52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4F9A2C-294C-4495-B1BE-DC131768844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879A4B5-C4A1-4071-BD84-BF9318A02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C1C9D-AF39-4A54-8A5B-D5C1160A1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2016-05-23T17:49:04Z</dcterms:created>
  <dcterms:modified xsi:type="dcterms:W3CDTF">2016-05-28T15:11:19Z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