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 yWindow="5928" windowWidth="19416" windowHeight="5340" tabRatio="820"/>
  </bookViews>
  <sheets>
    <sheet name="A2_Schedule" sheetId="3" r:id="rId1"/>
    <sheet name="A6_Schedule" sheetId="7" r:id="rId2"/>
    <sheet name="A6.1_Schedule" sheetId="8" r:id="rId3"/>
    <sheet name="A9_Schedule" sheetId="13" r:id="rId4"/>
    <sheet name="A9.1_Schedule" sheetId="1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[1]FTI!#REF!</definedName>
    <definedName name="\B">#REF!</definedName>
    <definedName name="\c">[2]ISFPLSUB!#REF!</definedName>
    <definedName name="\d">[2]ISFPLSUB!#REF!</definedName>
    <definedName name="\K">#REF!</definedName>
    <definedName name="\l">[2]ISFPLSUB!#REF!</definedName>
    <definedName name="\p">#N/A</definedName>
    <definedName name="\W">#REF!</definedName>
    <definedName name="\y">[2]JVTAX.XLS!#REF!</definedName>
    <definedName name="_______ESY12">[2]ISFPLSUB!#REF!</definedName>
    <definedName name="_______INP5">[1]SITRP!#REF!</definedName>
    <definedName name="_____DOC1">#REF!</definedName>
    <definedName name="_____DOC2">#REF!</definedName>
    <definedName name="_____ESY12">[2]ISFPLSUB!#REF!</definedName>
    <definedName name="_____INP5">[1]SITRP!#REF!</definedName>
    <definedName name="_____PG1">#N/A</definedName>
    <definedName name="_____PG2">#N/A</definedName>
    <definedName name="_____PG3">#N/A</definedName>
    <definedName name="_____SCH1">#REF!</definedName>
    <definedName name="_____SCH2">#REF!</definedName>
    <definedName name="____DOC1">#REF!</definedName>
    <definedName name="____DOC2">#REF!</definedName>
    <definedName name="____PG1">#N/A</definedName>
    <definedName name="____PG2">#N/A</definedName>
    <definedName name="____PG3">#N/A</definedName>
    <definedName name="____SCH1">#REF!</definedName>
    <definedName name="____SCH2">#REF!</definedName>
    <definedName name="___DOC1">#REF!</definedName>
    <definedName name="___DOC2">#REF!</definedName>
    <definedName name="___ESY12">[2]ISFPLSUB!#REF!</definedName>
    <definedName name="___INP5">[1]SITRP!#REF!</definedName>
    <definedName name="___PG1">#N/A</definedName>
    <definedName name="___PG2">#N/A</definedName>
    <definedName name="___PG3">#N/A</definedName>
    <definedName name="___SCH1">#REF!</definedName>
    <definedName name="___SCH2">#REF!</definedName>
    <definedName name="__DOC1">#REF!</definedName>
    <definedName name="__DOC2">#REF!</definedName>
    <definedName name="__ESY12">[2]ISFPLSUB!#REF!</definedName>
    <definedName name="__INP5">[1]SITRP!#REF!</definedName>
    <definedName name="__PG1">#N/A</definedName>
    <definedName name="__PG2">#N/A</definedName>
    <definedName name="__PG3">#N/A</definedName>
    <definedName name="__SCH1">#REF!</definedName>
    <definedName name="__SCH2">#REF!</definedName>
    <definedName name="_12MOS">[2]ISFPLSUB!#REF!</definedName>
    <definedName name="_12MOSA">[2]ISFPLSUB!#REF!</definedName>
    <definedName name="_1990">[1]SITRP!#REF!</definedName>
    <definedName name="_1990C">[1]SITRP!#REF!</definedName>
    <definedName name="_1991">[1]SITRP!#REF!</definedName>
    <definedName name="_1991C">[1]SITRP!#REF!</definedName>
    <definedName name="_DOC1">#REF!</definedName>
    <definedName name="_DOC2">#REF!</definedName>
    <definedName name="_ESY12">[2]ISFPLSUB!#REF!</definedName>
    <definedName name="_Fill" hidden="1">#REF!</definedName>
    <definedName name="_INP5">[1]SITRP!#REF!</definedName>
    <definedName name="_PG1">#N/A</definedName>
    <definedName name="_PG2">#N/A</definedName>
    <definedName name="_PG3">#N/A</definedName>
    <definedName name="_SCH1">#REF!</definedName>
    <definedName name="_SCH2">#REF!</definedName>
    <definedName name="a" hidden="1">{"Martin Oct94_Mar95",#N/A,FALSE,"Martin Oct94 - Mar95"}</definedName>
    <definedName name="A6_">#REF!</definedName>
    <definedName name="A6_OS">#REF!</definedName>
    <definedName name="A6_PTD_DATA">#REF!</definedName>
    <definedName name="A6a">#REF!</definedName>
    <definedName name="A6a_C">#REF!</definedName>
    <definedName name="A6Worksheet">#REF!</definedName>
    <definedName name="A7_">#REF!</definedName>
    <definedName name="A7Worksheet">#REF!</definedName>
    <definedName name="A8_">#REF!</definedName>
    <definedName name="A8Worksheet">#REF!</definedName>
    <definedName name="A9_">#REF!</definedName>
    <definedName name="A9_PTD_DATA">#REF!</definedName>
    <definedName name="A9Worksheet">#REF!</definedName>
    <definedName name="aa" hidden="1">{"Martin Oct94_Mar95",#N/A,FALSE,"Martin Oct94 - Mar95"}</definedName>
    <definedName name="aaa" hidden="1">{"Martin Oct93_Mar94",#N/A,FALSE,"Martin Oct93 - Mar94";"Martin Apr94_Sep94",#N/A,FALSE,"Martin Apr94 - Sep94";"Martin Oct94_Mar95",#N/A,FALSE,"Martin Oct94 - Mar95";"Martin Apr95_Sep95",#N/A,FALSE,"Martin Apr95 - Sep95";"Martin Oct95_Mar96",#N/A,FALSE,"Martin Oct95 - Mar96"}</definedName>
    <definedName name="aaaa" hidden="1">{"Oct93_Mar94",#N/A,TRUE,"Actuals (Oct 93 - Mar 94)";"Apr94_Sep94",#N/A,TRUE,"Actuals (Apr 94 - Sep 94)";"Oct94_Mar95",#N/A,TRUE,"Actuals (Oct 94 - Mar 95)";"Apr95_Sep95",#N/A,TRUE,"Actual Estimt (Apr 95 - Sep 95)";"Oct95_Mar96",#N/A,TRUE,"Estimates (Oct 95 - Mar 96)"}</definedName>
    <definedName name="ACTUALS">#REF!</definedName>
    <definedName name="ANALYSIS_OF_BREAKDOWN_OF_OS_SALE_BYACCOUNTS">#REF!</definedName>
    <definedName name="ANNUAL">[2]ISFPLSUB!#REF!</definedName>
    <definedName name="BONNIE">#N/A</definedName>
    <definedName name="CMCY">[2]ISFPLSUB!#REF!</definedName>
    <definedName name="COLUMN1">'[3]FPSC TU'!#REF!</definedName>
    <definedName name="COLUMN2">'[3]FPSC TU'!#REF!</definedName>
    <definedName name="COLUMN3">'[3]FPSC TU'!#REF!</definedName>
    <definedName name="COLUMN4">'[3]FPSC TU'!#REF!</definedName>
    <definedName name="COLUMN5">'[3]FPSC TU'!#REF!</definedName>
    <definedName name="COLUMN6">'[3]FPSC TU'!#REF!</definedName>
    <definedName name="COLUMN7">'[3]FPSC TU'!#REF!</definedName>
    <definedName name="COLUMN8">'[3]FPSC TU'!#REF!</definedName>
    <definedName name="COLUMN9">'[3]FPSC TU'!#REF!</definedName>
    <definedName name="COMPTAX">[1]FTI!#REF!</definedName>
    <definedName name="COSTS">#REF!</definedName>
    <definedName name="CRIT5">[1]SITRP!#REF!</definedName>
    <definedName name="_xlnm.Criteria">#REF!</definedName>
    <definedName name="Criteria_MI">[1]SITRP!#REF!</definedName>
    <definedName name="DATE1">'[3]FPSC TU'!#REF!</definedName>
    <definedName name="Ddd">#REF!,#REF!,#REF!</definedName>
    <definedName name="DOC1A">#REF!</definedName>
    <definedName name="E6Sys1">#REF!</definedName>
    <definedName name="EMTA6">'[4]EMT A6'!$A$1:$J$1997</definedName>
    <definedName name="EMTA9">'[4]EMT A9'!$A$1:$H$1995</definedName>
    <definedName name="ESYA">[2]ISFPLSUB!#REF!</definedName>
    <definedName name="ESYTD">[2]ISFPLSUB!#REF!</definedName>
    <definedName name="ESYY">[2]ISFPLSUB!#REF!</definedName>
    <definedName name="_xlnm.Extract">[1]SITRP!#REF!</definedName>
    <definedName name="Extract_MI">[1]SITRP!#REF!</definedName>
    <definedName name="FERC">#REF!</definedName>
    <definedName name="FERCTAX">#REF!</definedName>
    <definedName name="FPSC">#REF!</definedName>
    <definedName name="FPSCTAX">#REF!</definedName>
    <definedName name="GUY">[1]SITRP!#REF!</definedName>
    <definedName name="HISTORY">[2]ISFPLSUB!#REF!</definedName>
    <definedName name="INCSTA">[1]A194!#REF!</definedName>
    <definedName name="INPUT5">[1]SITRP!#REF!</definedName>
    <definedName name="INPUTS">#REF!</definedName>
    <definedName name="INTCALC">#REF!</definedName>
    <definedName name="LRIC12">[2]ISFPLSUB!#REF!</definedName>
    <definedName name="LRICA">[2]ISFPLSUB!#REF!</definedName>
    <definedName name="LRICY">[2]ISFPLSUB!#REF!</definedName>
    <definedName name="LRICYTD">[2]ISFPLSUB!#REF!</definedName>
    <definedName name="MACROS">'[1]Storm Fund Earn Gross Up'!#REF!</definedName>
    <definedName name="mnth_range">#REF!</definedName>
    <definedName name="MONTH">[2]ISFPLSUB!#REF!</definedName>
    <definedName name="MONTHS">#N/A</definedName>
    <definedName name="NAMES">#REF!</definedName>
    <definedName name="OBO">[1]A194!#REF!</definedName>
    <definedName name="OBODEFTX">'[5]0394OBF.XLS'!#REF!</definedName>
    <definedName name="OTHINC">[1]A194!#REF!</definedName>
    <definedName name="OUTPUT5">[1]SITRP!#REF!</definedName>
    <definedName name="PAGE1">#REF!</definedName>
    <definedName name="PAGE2">#REF!</definedName>
    <definedName name="PAGE21">'[1]Storm Fund Earn Gross Up'!#REF!</definedName>
    <definedName name="PAGE3">[2]ISFPLSUB!#REF!</definedName>
    <definedName name="PERIOD">#REF!</definedName>
    <definedName name="PRINT">[1]FTI!#REF!</definedName>
    <definedName name="_xlnm.Print_Area">'[6]Final Fuel Sch 2001'!#REF!</definedName>
    <definedName name="_xlnm.Print_Titles" localSheetId="0">A2_Schedule!$A:$B,A2_Schedule!$3:$9</definedName>
    <definedName name="_xlnm.Print_Titles" localSheetId="2">A6.1_Schedule!$A:$B,A6.1_Schedule!$3:$8</definedName>
    <definedName name="_xlnm.Print_Titles" localSheetId="1">A6_Schedule!$A:$B,A6_Schedule!$3:$8</definedName>
    <definedName name="_xlnm.Print_Titles" localSheetId="4">A9.1_Schedule!$A:$B,A9.1_Schedule!$3:$8</definedName>
    <definedName name="_xlnm.Print_Titles" localSheetId="3">A9_Schedule!$A:$B,A9_Schedule!$3:$8</definedName>
    <definedName name="PRIOR">[2]JVTAX.XLS!#REF!</definedName>
    <definedName name="PURCHASE">#REF!</definedName>
    <definedName name="PURCHFRM">'[4]EMT A9'!$A:$A</definedName>
    <definedName name="PURE">[1]SITRP!#REF!</definedName>
    <definedName name="PUREC">[1]SITRP!#REF!</definedName>
    <definedName name="qqq" hidden="1">{"Martin Oct94_Mar95",#N/A,FALSE,"Martin Oct94 - Mar95"}</definedName>
    <definedName name="RECON">#REF!</definedName>
    <definedName name="Reconciliation">#REF!</definedName>
    <definedName name="RepAllFormat">#REF!</definedName>
    <definedName name="RepAllHead">#REF!</definedName>
    <definedName name="RepDataFormat">#REF!</definedName>
    <definedName name="RepDataMoney">'[7]Incr Hedg'!#REF!</definedName>
    <definedName name="RepDataMoney1">'[7]Incr Hedg'!#REF!</definedName>
    <definedName name="RepDataMoney2">'[7]Incr Hedg'!#REF!</definedName>
    <definedName name="RepDataMoney3">'[7]Incr Hedg'!#REF!</definedName>
    <definedName name="RepDataMoney4">'[7]Incr Hedg'!#REF!</definedName>
    <definedName name="RepDataPercent">'[7]Incr Hedg'!#REF!</definedName>
    <definedName name="RepDataPercent1">'[7]Incr Hedg'!#REF!</definedName>
    <definedName name="RepDataPercent2">'[7]Incr Hedg'!#REF!</definedName>
    <definedName name="RepDataPercent3">'[7]Incr Hedg'!#REF!</definedName>
    <definedName name="RepDelete">'[7]Incr Hedg'!#REF!</definedName>
    <definedName name="RepPercent">#REF!</definedName>
    <definedName name="REVENUERPT">'[3]FPSC TU'!#REF!</definedName>
    <definedName name="S">#REF!</definedName>
    <definedName name="SALES">#REF!</definedName>
    <definedName name="SAPBEXrevision" hidden="1">0</definedName>
    <definedName name="SAPBEXsysID" hidden="1">"GP1"</definedName>
    <definedName name="SAPBEXwbID" hidden="1">"4AFKCASG4W23WCCEKVGAHCKQ9"</definedName>
    <definedName name="SCH">#REF!</definedName>
    <definedName name="SOLDTO">'[4]EMT A6'!$A:$A</definedName>
    <definedName name="T">'[3]NFE 518 (Mo B)'!#REF!</definedName>
    <definedName name="TEN">#REF!</definedName>
    <definedName name="TRUPCALC">#REF!</definedName>
    <definedName name="TRUPVAR">#REF!</definedName>
    <definedName name="Ttt">#REF!,#REF!,#REF!</definedName>
    <definedName name="TWO">#REF!</definedName>
    <definedName name="WKSH">#REF!</definedName>
    <definedName name="wrn.ACTUAL._.ALL._.PAGES." hidden="1">{"ACTUAL",#N/A,FALSE,"OVER_UND"}</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YEAR">[2]ISFPLSUB!#REF!</definedName>
    <definedName name="YTDA">[2]ISFPLSUB!#REF!</definedName>
    <definedName name="Yyyy">#REF!,#REF!,#REF!,#REF!</definedName>
    <definedName name="zzz">'[8]Final Fuel Sch 2001'!#REF!</definedName>
  </definedNames>
  <calcPr calcId="145621"/>
</workbook>
</file>

<file path=xl/calcChain.xml><?xml version="1.0" encoding="utf-8"?>
<calcChain xmlns="http://schemas.openxmlformats.org/spreadsheetml/2006/main">
  <c r="G28" i="13" l="1"/>
  <c r="E28" i="13"/>
  <c r="G27" i="13"/>
  <c r="E27" i="13"/>
  <c r="G26" i="13"/>
  <c r="E26" i="13"/>
  <c r="G24" i="13"/>
  <c r="E24" i="13"/>
  <c r="G23" i="13"/>
  <c r="E23" i="13"/>
  <c r="G22" i="13"/>
  <c r="E22" i="13"/>
  <c r="G21" i="13"/>
  <c r="E21" i="13"/>
  <c r="G20" i="13"/>
  <c r="E20" i="13"/>
  <c r="G19" i="13"/>
  <c r="E19" i="13"/>
  <c r="G18" i="13"/>
  <c r="E18" i="13"/>
  <c r="G17" i="13"/>
  <c r="E17" i="13"/>
  <c r="G13" i="13"/>
  <c r="E13" i="13"/>
  <c r="G12" i="13"/>
  <c r="E12" i="13"/>
  <c r="G11" i="13"/>
  <c r="E11" i="13"/>
  <c r="G53" i="7"/>
  <c r="F53" i="7"/>
  <c r="G51" i="7"/>
  <c r="F51" i="7"/>
  <c r="G50" i="7"/>
  <c r="F50" i="7"/>
  <c r="G49" i="7"/>
  <c r="F49" i="7"/>
  <c r="G48" i="7"/>
  <c r="F48" i="7"/>
  <c r="G47" i="7"/>
  <c r="F47" i="7"/>
  <c r="G46" i="7"/>
  <c r="F46"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1" i="7"/>
  <c r="F21" i="7"/>
  <c r="G20" i="7"/>
  <c r="F20" i="7"/>
  <c r="G19" i="7"/>
  <c r="F19" i="7"/>
  <c r="G15" i="7"/>
  <c r="F15" i="7"/>
  <c r="G13" i="7"/>
  <c r="F13" i="7"/>
  <c r="G12" i="7"/>
  <c r="F12" i="7"/>
  <c r="G11" i="7"/>
  <c r="F11" i="7"/>
  <c r="J69" i="3"/>
  <c r="I69" i="3"/>
  <c r="F69" i="3"/>
  <c r="E69" i="3"/>
  <c r="J68" i="3"/>
  <c r="I68" i="3"/>
  <c r="F68" i="3"/>
  <c r="E68" i="3"/>
  <c r="J67" i="3"/>
  <c r="I67" i="3"/>
  <c r="F67" i="3"/>
  <c r="E67" i="3"/>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7" i="3"/>
  <c r="I57" i="3"/>
  <c r="F57" i="3"/>
  <c r="E57" i="3"/>
  <c r="J56" i="3"/>
  <c r="I56" i="3"/>
  <c r="F56" i="3"/>
  <c r="E56" i="3"/>
  <c r="J55" i="3"/>
  <c r="I55" i="3"/>
  <c r="F55" i="3"/>
  <c r="E55"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1" i="3"/>
  <c r="I41" i="3"/>
  <c r="F41" i="3"/>
  <c r="E41" i="3"/>
  <c r="J38" i="3"/>
  <c r="I38" i="3"/>
  <c r="F38" i="3"/>
  <c r="E38" i="3"/>
  <c r="J37" i="3"/>
  <c r="I37" i="3"/>
  <c r="F37" i="3"/>
  <c r="E37" i="3"/>
  <c r="J36" i="3"/>
  <c r="I36" i="3"/>
  <c r="F36" i="3"/>
  <c r="E36" i="3"/>
  <c r="J35" i="3"/>
  <c r="I35" i="3"/>
  <c r="F35" i="3"/>
  <c r="E35" i="3"/>
  <c r="J34" i="3"/>
  <c r="I34" i="3"/>
  <c r="F34" i="3"/>
  <c r="E34" i="3"/>
  <c r="J31" i="3"/>
  <c r="I31" i="3"/>
  <c r="F31" i="3"/>
  <c r="E31" i="3"/>
  <c r="J30" i="3"/>
  <c r="I30" i="3"/>
  <c r="F30" i="3"/>
  <c r="E30" i="3"/>
  <c r="J29" i="3"/>
  <c r="I29" i="3"/>
  <c r="F29" i="3"/>
  <c r="E29" i="3"/>
  <c r="J28" i="3"/>
  <c r="I28" i="3"/>
  <c r="F28" i="3"/>
  <c r="E28" i="3"/>
  <c r="J25" i="3"/>
  <c r="I25" i="3"/>
  <c r="F25" i="3"/>
  <c r="E25" i="3"/>
  <c r="J23" i="3"/>
  <c r="I23" i="3"/>
  <c r="F23" i="3"/>
  <c r="E23" i="3"/>
  <c r="J22" i="3"/>
  <c r="I22" i="3"/>
  <c r="F22" i="3"/>
  <c r="E22" i="3"/>
  <c r="J21" i="3"/>
  <c r="I21" i="3"/>
  <c r="F21" i="3"/>
  <c r="E21" i="3"/>
  <c r="J20" i="3"/>
  <c r="I20" i="3"/>
  <c r="F20" i="3"/>
  <c r="E20"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<sst xmlns="http://schemas.openxmlformats.org/spreadsheetml/2006/main" count="603" uniqueCount="197">
  <si>
    <t>(1)</t>
  </si>
  <si>
    <t>(2)</t>
  </si>
  <si>
    <t>(3)</t>
  </si>
  <si>
    <t>(4)</t>
  </si>
  <si>
    <t>(5)</t>
  </si>
  <si>
    <t>(6)</t>
  </si>
  <si>
    <t>(7)</t>
  </si>
  <si>
    <t>(8)</t>
  </si>
  <si>
    <t>(9)</t>
  </si>
  <si>
    <t>Line No.</t>
  </si>
  <si>
    <t>Actual</t>
  </si>
  <si>
    <t>Estimated</t>
  </si>
  <si>
    <t>1</t>
  </si>
  <si>
    <t>2</t>
  </si>
  <si>
    <t>Nuclear Fuel Disposal Costs</t>
  </si>
  <si>
    <t>3</t>
  </si>
  <si>
    <t>4</t>
  </si>
  <si>
    <t>5</t>
  </si>
  <si>
    <t>6</t>
  </si>
  <si>
    <t>7</t>
  </si>
  <si>
    <t>8</t>
  </si>
  <si>
    <t>9</t>
  </si>
  <si>
    <t>10</t>
  </si>
  <si>
    <t>11</t>
  </si>
  <si>
    <t>12</t>
  </si>
  <si>
    <t>13</t>
  </si>
  <si>
    <t>14</t>
  </si>
  <si>
    <t>15</t>
  </si>
  <si>
    <t>16</t>
  </si>
  <si>
    <t>Incremental Personnel, Software, and Hardware Costs</t>
  </si>
  <si>
    <t>17</t>
  </si>
  <si>
    <t>Variable Power Plant O&amp;M Costs over 514,000 MWh Threshold (Per A6)</t>
  </si>
  <si>
    <t>18</t>
  </si>
  <si>
    <t>19</t>
  </si>
  <si>
    <r>
      <t>Dodd Frank Fees</t>
    </r>
    <r>
      <rPr>
        <vertAlign val="superscript"/>
        <sz val="8"/>
        <rFont val="Arial"/>
        <family val="2"/>
      </rPr>
      <t xml:space="preserve"> (4)</t>
    </r>
  </si>
  <si>
    <t>20</t>
  </si>
  <si>
    <t>21</t>
  </si>
  <si>
    <t>22</t>
  </si>
  <si>
    <t>23</t>
  </si>
  <si>
    <t>24</t>
  </si>
  <si>
    <t>25</t>
  </si>
  <si>
    <t>26</t>
  </si>
  <si>
    <t>27</t>
  </si>
  <si>
    <t>28</t>
  </si>
  <si>
    <t>29</t>
  </si>
  <si>
    <t>30</t>
  </si>
  <si>
    <t>31</t>
  </si>
  <si>
    <t>32</t>
  </si>
  <si>
    <t>33</t>
  </si>
  <si>
    <t>34</t>
  </si>
  <si>
    <t>35</t>
  </si>
  <si>
    <t>36</t>
  </si>
  <si>
    <t/>
  </si>
  <si>
    <t>37</t>
  </si>
  <si>
    <r>
      <rPr>
        <vertAlign val="superscript"/>
        <sz val="8"/>
        <rFont val="Arial"/>
        <family val="2"/>
      </rPr>
      <t xml:space="preserve">(4) </t>
    </r>
    <r>
      <rPr>
        <sz val="8"/>
        <rFont val="Arial"/>
        <family val="2"/>
      </rPr>
      <t>Fees related to reporting requirements under the Dodd-Frank Wall Street Reform and Consumer Protection Act (“Dodd-Frank Act”) that require all swap transactions to be reported to a swap data repository (SDR).  FPL uses swaps in its hedging program</t>
    </r>
  </si>
  <si>
    <t>and asset optimization program.</t>
  </si>
  <si>
    <t>FOR THE MONTH OF:  May 2014</t>
  </si>
  <si>
    <t>Current Month</t>
  </si>
  <si>
    <t>Year To Date</t>
  </si>
  <si>
    <t>Estimate</t>
  </si>
  <si>
    <t>$ Diff</t>
  </si>
  <si>
    <t>% Diff</t>
  </si>
  <si>
    <t>Fuel Costs &amp; Net Power Transactions</t>
  </si>
  <si>
    <r>
      <t>Fuel Cost of System Net Generation</t>
    </r>
    <r>
      <rPr>
        <vertAlign val="superscript"/>
        <sz val="8"/>
        <rFont val="Arial"/>
        <family val="2"/>
      </rPr>
      <t xml:space="preserve"> (5)</t>
    </r>
  </si>
  <si>
    <t>Fuel Cost of Power Sold (Per A6)</t>
  </si>
  <si>
    <t>Gains from Off-System Sales (Per A6)</t>
  </si>
  <si>
    <t>Fuel Cost of Purchased Power (Per A7)</t>
  </si>
  <si>
    <t>Energy Payments to Qualifying Facilities (Per A8)</t>
  </si>
  <si>
    <t>Energy Cost of Economy Purchases (Per A9)</t>
  </si>
  <si>
    <t>Total Fuel Costs &amp; Net Power Transactions</t>
  </si>
  <si>
    <r>
      <t>Incremental Optimization Costs</t>
    </r>
    <r>
      <rPr>
        <vertAlign val="superscript"/>
        <sz val="8"/>
        <rFont val="Arial"/>
        <family val="2"/>
      </rPr>
      <t xml:space="preserve"> (1)</t>
    </r>
  </si>
  <si>
    <t>Total</t>
  </si>
  <si>
    <t>Adjustments to Fuel Cost</t>
  </si>
  <si>
    <t>Reactive and Voltage Control Fuel Revenue</t>
  </si>
  <si>
    <t>Inventory Adjustments</t>
  </si>
  <si>
    <t>Non Recoverable Oil/Tank Bottoms</t>
  </si>
  <si>
    <t>Adjusted Total Fuel Costs &amp; Net Power Transactions</t>
  </si>
  <si>
    <t>kWh Sales</t>
  </si>
  <si>
    <t>Jurisdictional kWh Sales</t>
  </si>
  <si>
    <t>Sale for Resale</t>
  </si>
  <si>
    <t>Sub-Total Sales</t>
  </si>
  <si>
    <t>Total Sales</t>
  </si>
  <si>
    <t>Jurisdictional % of Total kWh Sales (Line 25 / Line 28)</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</si>
  <si>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</si>
  <si>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</si>
  <si>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</si>
  <si>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</si>
  <si>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(2)</t>
    </r>
  </si>
  <si>
    <t>Jurisdictional Fuel Revenues Applicable to Period</t>
  </si>
  <si>
    <t>Adjusted Total Fuel Costs &amp; Net Power Transactions (P.1, Line 22)</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</si>
  <si>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</si>
  <si>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</si>
  <si>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(3)</t>
    </r>
  </si>
  <si>
    <t>True-up Provision for the Month-Over/(Under) Recovery(Ln 2-Ln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</si>
  <si>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</si>
  <si>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</si>
  <si>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</si>
  <si>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</si>
  <si>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</si>
  <si>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</si>
  <si>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(Lns 9+10)</t>
  </si>
  <si>
    <t>Ending True-up Amount Before Interest (Lns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</si>
  <si>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</si>
  <si>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</si>
  <si>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</si>
  <si>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</si>
  <si>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</si>
  <si>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</si>
  <si>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</si>
  <si>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</si>
  <si>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</si>
  <si>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(2) </t>
    </r>
    <r>
      <rPr>
        <sz val="8"/>
        <rFont val="Arial"/>
        <family val="2"/>
      </rPr>
      <t xml:space="preserve">Generating Performance Incentive Factor is ((20,679,970 / 12) x 99.9280%) - See Order No. PSC-13-0665-FOF-EI. </t>
    </r>
  </si>
  <si>
    <r>
      <rPr>
        <vertAlign val="superscript"/>
        <sz val="8"/>
        <rFont val="Arial"/>
        <family val="2"/>
      </rPr>
      <t xml:space="preserve">(3) </t>
    </r>
    <r>
      <rPr>
        <sz val="8"/>
        <rFont val="Arial"/>
        <family val="2"/>
      </rPr>
      <t>Line 4 x Line 5 x 1.00169</t>
    </r>
  </si>
  <si>
    <r>
      <rPr>
        <vertAlign val="superscript"/>
        <sz val="8"/>
        <rFont val="Arial"/>
        <family val="2"/>
      </rPr>
      <t xml:space="preserve">(5) </t>
    </r>
    <r>
      <rPr>
        <sz val="8"/>
        <rFont val="Arial"/>
        <family val="2"/>
      </rPr>
      <t>The Fuel Cost of System Net Generation reflected on Schedules A1 and A2 does not tie to the amount on Schedules A3 and A4  in the amount of $177,864 due to the following reasons: 1) a non-fuel (payroll) charge which will be reversed in</t>
    </r>
  </si>
  <si>
    <t>June 2014, 2) 1,265 barrels burned at Cape Canaveral inadvertently entered as an inventory adjustment rather than Net Generation and 3) 31 barrels burned at Ft Myers inadvertently omitted from Net Generation.</t>
  </si>
  <si>
    <t>NOTE: Amounts may not agree to the General Ledger due to rounding.</t>
  </si>
  <si>
    <t xml:space="preserve">                  FOR THE MONTH OF:  May 2014</t>
  </si>
  <si>
    <t>SOLD TO</t>
  </si>
  <si>
    <t>Type &amp; Schedule</t>
  </si>
  <si>
    <t>Total KWH Sold (000)</t>
  </si>
  <si>
    <t>KWH from Own Generation (000)</t>
  </si>
  <si>
    <t>Fuel Cost (cents/KWH)</t>
  </si>
  <si>
    <t>Total Cost (cents/KWH)</t>
  </si>
  <si>
    <t>Total $ for Fuel Adjustment (Col(4) * Col(5))</t>
  </si>
  <si>
    <t>Total Cost ($) (Col(4) * Col(6))</t>
  </si>
  <si>
    <t>Gain from Off System Sales ($)</t>
  </si>
  <si>
    <t>OS/FCBBS</t>
  </si>
  <si>
    <t>Off System</t>
  </si>
  <si>
    <t>OS</t>
  </si>
  <si>
    <t>St Lucie Reliability Sales</t>
  </si>
  <si>
    <t>Total OS/FCBBS</t>
  </si>
  <si>
    <t>Total Estimated</t>
  </si>
  <si>
    <t>St. Lucie Participation</t>
  </si>
  <si>
    <t>FMPA (SL 1)</t>
  </si>
  <si>
    <t>St. L.</t>
  </si>
  <si>
    <t>OUC (SL 1)</t>
  </si>
  <si>
    <t>Total St. Lucie Participation</t>
  </si>
  <si>
    <t>OS/AF</t>
  </si>
  <si>
    <t>Cargill Power Markets, LLC OS</t>
  </si>
  <si>
    <t>EDF Trading North America, LLC. OS</t>
  </si>
  <si>
    <t>Energy Authority, The OS</t>
  </si>
  <si>
    <t>Exelon Generation Company, LLC. OS</t>
  </si>
  <si>
    <t>Homestead, City Of OS</t>
  </si>
  <si>
    <t>J.P. Morgan Ventures Energy Corporation OS</t>
  </si>
  <si>
    <t>Morgan Stanley Capital Group, Inc. OS</t>
  </si>
  <si>
    <t>New Smyrna Beach Utilities Commission, City of A/AF</t>
  </si>
  <si>
    <t>AF</t>
  </si>
  <si>
    <t>New Smyrna Beach Utilities Commission, City of OS</t>
  </si>
  <si>
    <t>Oglethorpe Power Corporation OS</t>
  </si>
  <si>
    <t>Orlando Utilities Commission OS</t>
  </si>
  <si>
    <t>Powersouth Energy Cooporative OS</t>
  </si>
  <si>
    <t>Reedy Creek Improvement District OS</t>
  </si>
  <si>
    <t>Seminole Electric Cooperative, Inc. OS</t>
  </si>
  <si>
    <t>Southern Company Services, Inc. OS</t>
  </si>
  <si>
    <t>Tampa Electric Company  OS</t>
  </si>
  <si>
    <t>Duke Energy Florida, Inc. OS</t>
  </si>
  <si>
    <t>Total OS/AF</t>
  </si>
  <si>
    <t>FCBBS</t>
  </si>
  <si>
    <t>Energy Authority, The FCBBS</t>
  </si>
  <si>
    <t>Homestead, City of FCBBS</t>
  </si>
  <si>
    <t>Orlando Utilities Commission FCBBS</t>
  </si>
  <si>
    <t>Reedy Creek Improvement District FCBBS</t>
  </si>
  <si>
    <t>Duke Energy Florida, Inc. FCBBS</t>
  </si>
  <si>
    <t>Total FCBBS</t>
  </si>
  <si>
    <t>Total Actual</t>
  </si>
  <si>
    <t>Other Actual</t>
  </si>
  <si>
    <t>Gross Gain from off System Sales $</t>
  </si>
  <si>
    <t>Gas Turbine Maintenance Revenue Reclassed to Base Revenue</t>
  </si>
  <si>
    <t>Sub-Total (Schedule A1 and A2)</t>
  </si>
  <si>
    <t>Third-Party Transmission Costs</t>
  </si>
  <si>
    <t>Variable Power Plant O&amp;M Costs over 514,000 MWh Threshold</t>
  </si>
  <si>
    <t>Net Gain from off System Sales ($)</t>
  </si>
  <si>
    <t>Other Estimate</t>
  </si>
  <si>
    <t>Gain from off System Sales $</t>
  </si>
  <si>
    <t>Difference</t>
  </si>
  <si>
    <t>Difference (%)</t>
  </si>
  <si>
    <t>Period To Date</t>
  </si>
  <si>
    <t>PURCHASED FROM</t>
  </si>
  <si>
    <t>Total KWH Purchased (000)</t>
  </si>
  <si>
    <t>Year to Date</t>
  </si>
  <si>
    <t>FOR THE MONTH OF: May 2014</t>
  </si>
  <si>
    <t>A9 Schedule</t>
  </si>
  <si>
    <t>Transaction Cost (Cents/KWH)</t>
  </si>
  <si>
    <t>Total $ for Fuel Adj (Col(3) * Col(4))</t>
  </si>
  <si>
    <t>Cost If Generated (Cents/KWH)</t>
  </si>
  <si>
    <t>Cost if Generated ($) (Col(3) * Col(6))</t>
  </si>
  <si>
    <t>Fuel Savings ($) (Col(7) -- Col(5))</t>
  </si>
  <si>
    <t>Economy</t>
  </si>
  <si>
    <t>Total Economy</t>
  </si>
  <si>
    <t>Transaction Cost (cents/KWH)</t>
  </si>
  <si>
    <t>Cost if Generated (cents/KWH)</t>
  </si>
  <si>
    <t>STAFF 000738</t>
  </si>
  <si>
    <t>FPL RC-16</t>
  </si>
  <si>
    <t>STAFF 000739</t>
  </si>
  <si>
    <t>STAFF 000740</t>
  </si>
  <si>
    <t>STAFF 000741</t>
  </si>
  <si>
    <t>STAFF 000742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</si>
</sst>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_);\(#,##0.0%\);&quot;N/A&quot;"/>
    <numFmt numFmtId="165" formatCode="#,##0.0%_);\(#,##0.0%\)"/>
    <numFmt numFmtId="166" formatCode="&quot;N/A&quot;;&quot;N/A&quot;;&quot;N/A&quot;"/>
    <numFmt numFmtId="167" formatCode="#,##0_);[Red]\(#,##0\);&quot; &quot;"/>
    <numFmt numFmtId="168" formatCode="#,##0.000_);\(#,##0.000\)"/>
    <numFmt numFmtId="169" formatCode="#,##0.0%_);\(#,##0.0%\);&quot; &quot;"/>
    <numFmt numFmtId="170" formatCode="\$#,##0_);\(\$#,##0\)"/>
    <numFmt numFmtId="171" formatCode="#,##0.00000%_);\(#,##0.00000%\)"/>
    <numFmt numFmtId="172" formatCode="#,##0.00%_);\(#,##0.00%\)"/>
    <numFmt numFmtId="173" formatCode="#,##0.000_);\(#,##0.000\);&quot; &quot;"/>
    <numFmt numFmtId="174" formatCode="0.000000"/>
  </numFmts>
  <fonts count="406" x14ac:knownFonts="1">
    <font>
      <sz val="11"/>
      <color indexed="8"/>
      <name val="Calibri"/>
      <family val="2"/>
      <scheme val="minor"/>
    </font>
    <font>
      <sz val="11"/>
      <color theme="1"/>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b/>
      <sz val="10"/>
      <name val="Arial"/>
      <family val="2"/>
    </font>
    <font>
      <b/>
      <sz val="8"/>
      <color rgb="FFFFFFFF"/>
      <name val="Tahoma"/>
      <family val="2"/>
    </font>
    <font>
      <sz val="8"/>
      <color rgb="FF000000"/>
      <name val="Tahoma"/>
      <family val="2"/>
    </font>
    <font>
      <b/>
      <sz val="8"/>
      <color rgb="FF000000"/>
      <name val="Tahoma"/>
      <family val="2"/>
    </font>
    <font>
      <sz val="10"/>
      <color indexed="8"/>
      <name val="Arial"/>
      <family val="2"/>
    </font>
    <font>
      <sz val="10"/>
      <color indexed="39"/>
      <name val="Arial"/>
      <family val="2"/>
    </font>
    <font>
      <b/>
      <sz val="10"/>
      <color indexed="39"/>
      <name val="Arial"/>
      <family val="2"/>
    </font>
    <font>
      <b/>
      <sz val="10"/>
      <color indexed="8"/>
      <name val="ARIAL"/>
      <family val="2"/>
    </font>
    <font>
      <b/>
      <sz val="12"/>
      <color indexed="8"/>
      <name val="Arial"/>
      <family val="2"/>
    </font>
    <font>
      <b/>
      <sz val="19"/>
      <name val="Arial"/>
      <family val="2"/>
    </font>
    <font>
      <sz val="10"/>
      <color indexed="10"/>
      <name val="Arial"/>
      <family val="2"/>
    </font>
    <font>
      <sz val="10"/>
      <name val="Arial"/>
      <family val="2"/>
    </font>
    <font>
      <b/>
      <sz val="11"/>
      <color indexed="8"/>
      <name val="Calibri"/>
      <family val="2"/>
      <scheme val="minor"/>
    </font>
  </fonts>
  <fills count="23">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DFDFDF"/>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35"/>
        <bgColor indexed="64"/>
      </patternFill>
    </fill>
  </fills>
  <borders count="9">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146">
    <xf numFmtId="0" fontId="0" fillId="0" borderId="0"/>
    <xf numFmtId="0" fontId="392" fillId="0" borderId="0"/>
    <xf numFmtId="44" fontId="392" fillId="0" borderId="0" applyFont="0" applyFill="0" applyBorder="0" applyAlignment="0" applyProtection="0"/>
    <xf numFmtId="43" fontId="392" fillId="0" borderId="0" applyFont="0" applyFill="0" applyBorder="0" applyAlignment="0" applyProtection="0"/>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2" fillId="0" borderId="0"/>
    <xf numFmtId="0" fontId="394" fillId="2" borderId="0">
      <alignment horizontal="center" vertical="top"/>
    </xf>
    <xf numFmtId="0" fontId="395" fillId="3" borderId="0">
      <alignment horizontal="left" vertical="top"/>
    </xf>
    <xf numFmtId="0" fontId="395" fillId="3" borderId="0">
      <alignment horizontal="right" vertical="top"/>
    </xf>
    <xf numFmtId="0" fontId="396" fillId="4" borderId="0">
      <alignment horizontal="left" vertical="top"/>
    </xf>
    <xf numFmtId="0" fontId="396" fillId="4" borderId="0">
      <alignment horizontal="right" vertical="top"/>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43" fontId="392" fillId="0" borderId="0" applyFont="0" applyFill="0" applyBorder="0" applyAlignment="0" applyProtection="0"/>
    <xf numFmtId="43" fontId="392" fillId="0" borderId="0" applyFont="0" applyFill="0" applyBorder="0" applyAlignment="0" applyProtection="0"/>
    <xf numFmtId="43" fontId="392" fillId="0" borderId="0" applyFont="0" applyFill="0" applyBorder="0" applyAlignment="0" applyProtection="0"/>
    <xf numFmtId="0" fontId="392" fillId="0" borderId="0"/>
    <xf numFmtId="0" fontId="392" fillId="0" borderId="0"/>
    <xf numFmtId="43" fontId="1" fillId="0" borderId="0" applyFont="0" applyFill="0" applyBorder="0" applyAlignment="0" applyProtection="0"/>
    <xf numFmtId="44" fontId="392" fillId="0" borderId="0" applyFont="0" applyFill="0" applyBorder="0" applyAlignment="0" applyProtection="0"/>
    <xf numFmtId="44" fontId="392" fillId="0" borderId="0" applyFont="0" applyFill="0" applyBorder="0" applyAlignment="0" applyProtection="0"/>
    <xf numFmtId="44" fontId="392" fillId="0" borderId="0" applyFont="0" applyFill="0" applyBorder="0" applyAlignment="0" applyProtection="0"/>
    <xf numFmtId="44" fontId="1" fillId="0" borderId="0" applyFont="0" applyFill="0" applyBorder="0" applyAlignment="0" applyProtection="0"/>
    <xf numFmtId="0" fontId="392" fillId="0" borderId="0"/>
    <xf numFmtId="0" fontId="1" fillId="0" borderId="0"/>
    <xf numFmtId="0" fontId="392" fillId="0" borderId="0"/>
    <xf numFmtId="0" fontId="1" fillId="0" borderId="0"/>
    <xf numFmtId="0" fontId="392" fillId="0" borderId="0"/>
    <xf numFmtId="0" fontId="392" fillId="0" borderId="0"/>
    <xf numFmtId="0" fontId="1" fillId="0" borderId="0"/>
    <xf numFmtId="4" fontId="397" fillId="5" borderId="7" applyNumberFormat="0" applyProtection="0">
      <alignment vertical="center"/>
    </xf>
    <xf numFmtId="4" fontId="398" fillId="5" borderId="7" applyNumberFormat="0" applyProtection="0">
      <alignment vertical="center"/>
    </xf>
    <xf numFmtId="4" fontId="397" fillId="5" borderId="7" applyNumberFormat="0" applyProtection="0">
      <alignment horizontal="left" vertical="center" indent="1"/>
    </xf>
    <xf numFmtId="4" fontId="397" fillId="5" borderId="7" applyNumberFormat="0" applyProtection="0">
      <alignment horizontal="left" vertical="center" indent="1"/>
    </xf>
    <xf numFmtId="0" fontId="399" fillId="0" borderId="7" applyNumberFormat="0" applyProtection="0">
      <alignment horizontal="left" vertical="center" indent="1"/>
    </xf>
    <xf numFmtId="4" fontId="397" fillId="6" borderId="7" applyNumberFormat="0" applyProtection="0">
      <alignment horizontal="right" vertical="center"/>
    </xf>
    <xf numFmtId="4" fontId="397" fillId="7" borderId="7" applyNumberFormat="0" applyProtection="0">
      <alignment horizontal="right" vertical="center"/>
    </xf>
    <xf numFmtId="4" fontId="397" fillId="8" borderId="7" applyNumberFormat="0" applyProtection="0">
      <alignment horizontal="right" vertical="center"/>
    </xf>
    <xf numFmtId="4" fontId="397" fillId="9" borderId="7" applyNumberFormat="0" applyProtection="0">
      <alignment horizontal="right" vertical="center"/>
    </xf>
    <xf numFmtId="4" fontId="397" fillId="10" borderId="7" applyNumberFormat="0" applyProtection="0">
      <alignment horizontal="right" vertical="center"/>
    </xf>
    <xf numFmtId="4" fontId="397" fillId="11" borderId="7" applyNumberFormat="0" applyProtection="0">
      <alignment horizontal="right" vertical="center"/>
    </xf>
    <xf numFmtId="4" fontId="397" fillId="12" borderId="7" applyNumberFormat="0" applyProtection="0">
      <alignment horizontal="right" vertical="center"/>
    </xf>
    <xf numFmtId="4" fontId="397" fillId="13" borderId="7" applyNumberFormat="0" applyProtection="0">
      <alignment horizontal="right" vertical="center"/>
    </xf>
    <xf numFmtId="4" fontId="397" fillId="14" borderId="7" applyNumberFormat="0" applyProtection="0">
      <alignment horizontal="right" vertical="center"/>
    </xf>
    <xf numFmtId="4" fontId="400" fillId="15" borderId="7" applyNumberFormat="0" applyProtection="0">
      <alignment horizontal="left" vertical="center" indent="1"/>
    </xf>
    <xf numFmtId="4" fontId="400" fillId="0" borderId="8" applyNumberFormat="0" applyProtection="0">
      <alignment horizontal="left" vertical="center" indent="1"/>
    </xf>
    <xf numFmtId="4" fontId="401" fillId="16" borderId="0" applyNumberFormat="0" applyProtection="0">
      <alignment horizontal="left" vertical="center" indent="1"/>
    </xf>
    <xf numFmtId="0" fontId="392" fillId="17" borderId="7" applyNumberFormat="0" applyProtection="0">
      <alignment horizontal="left" vertical="center" indent="1"/>
    </xf>
    <xf numFmtId="4" fontId="397" fillId="0" borderId="7" applyNumberFormat="0" applyProtection="0">
      <alignment horizontal="left" vertical="center" indent="1"/>
    </xf>
    <xf numFmtId="4" fontId="400" fillId="0" borderId="7" applyNumberFormat="0" applyProtection="0">
      <alignment horizontal="left" vertical="center" indent="1"/>
    </xf>
    <xf numFmtId="0" fontId="392" fillId="0" borderId="7" applyNumberFormat="0" applyProtection="0">
      <alignment horizontal="left" vertical="center" indent="1"/>
    </xf>
    <xf numFmtId="0" fontId="392" fillId="18" borderId="7" applyNumberFormat="0" applyProtection="0">
      <alignment horizontal="left" vertical="center" indent="1"/>
    </xf>
    <xf numFmtId="0" fontId="392" fillId="0" borderId="7" applyNumberFormat="0" applyProtection="0">
      <alignment horizontal="left" vertical="center" indent="1"/>
    </xf>
    <xf numFmtId="0" fontId="392" fillId="19" borderId="7" applyNumberFormat="0" applyProtection="0">
      <alignment horizontal="left" vertical="center" indent="1"/>
    </xf>
    <xf numFmtId="0" fontId="392" fillId="0" borderId="7" applyNumberFormat="0" applyProtection="0">
      <alignment horizontal="left" vertical="center" indent="1"/>
    </xf>
    <xf numFmtId="0" fontId="392" fillId="20" borderId="7" applyNumberFormat="0" applyProtection="0">
      <alignment horizontal="left" vertical="center" indent="1"/>
    </xf>
    <xf numFmtId="0" fontId="392" fillId="0" borderId="7" applyNumberFormat="0" applyProtection="0">
      <alignment horizontal="left" vertical="center" indent="1"/>
    </xf>
    <xf numFmtId="0" fontId="392" fillId="17" borderId="7" applyNumberFormat="0" applyProtection="0">
      <alignment horizontal="left" vertical="center" indent="1"/>
    </xf>
    <xf numFmtId="4" fontId="397" fillId="21" borderId="7" applyNumberFormat="0" applyProtection="0">
      <alignment vertical="center"/>
    </xf>
    <xf numFmtId="4" fontId="398" fillId="21" borderId="7" applyNumberFormat="0" applyProtection="0">
      <alignment vertical="center"/>
    </xf>
    <xf numFmtId="4" fontId="397" fillId="21" borderId="7" applyNumberFormat="0" applyProtection="0">
      <alignment horizontal="left" vertical="center" indent="1"/>
    </xf>
    <xf numFmtId="4" fontId="397" fillId="21" borderId="7" applyNumberFormat="0" applyProtection="0">
      <alignment horizontal="left" vertical="center" indent="1"/>
    </xf>
    <xf numFmtId="4" fontId="397" fillId="0" borderId="7" applyNumberFormat="0" applyProtection="0">
      <alignment horizontal="right" vertical="center"/>
    </xf>
    <xf numFmtId="4" fontId="398" fillId="22" borderId="7" applyNumberFormat="0" applyProtection="0">
      <alignment horizontal="right" vertical="center"/>
    </xf>
    <xf numFmtId="0" fontId="392" fillId="17" borderId="7" applyNumberFormat="0" applyProtection="0">
      <alignment horizontal="left" vertical="center" indent="1"/>
    </xf>
    <xf numFmtId="0" fontId="393" fillId="0" borderId="7" applyNumberFormat="0" applyProtection="0">
      <alignment horizontal="left" vertical="center" indent="1"/>
    </xf>
    <xf numFmtId="0" fontId="402" fillId="0" borderId="0"/>
    <xf numFmtId="4" fontId="403" fillId="22" borderId="7" applyNumberFormat="0" applyProtection="0">
      <alignment horizontal="right" vertical="center"/>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174" fontId="392" fillId="0" borderId="0">
      <alignment horizontal="left" wrapText="1"/>
    </xf>
    <xf numFmtId="0" fontId="404" fillId="0" borderId="0"/>
  </cellStyleXfs>
  <cellXfs count="394">
    <xf numFmtId="0" fontId="0" fillId="0" borderId="0" xfId="0"/>
    <xf numFmtId="0" fontId="0" fillId="0" borderId="1" xfId="0" applyFill="1" applyBorder="1"/>
    <xf numFmtId="0" fontId="0" fillId="0" borderId="0" xfId="0" applyFill="1"/>
    <xf numFmtId="0" fontId="4" fillId="0" borderId="0" xfId="0" applyFont="1" applyFill="1"/>
    <xf numFmtId="0" fontId="5" fillId="0" borderId="0" xfId="0" applyFont="1" applyFill="1" applyAlignment="1">
      <alignment horizontal="center"/>
    </xf>
    <xf numFmtId="0" fontId="6" fillId="0" borderId="4" xfId="0"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NumberFormat="1" applyFont="1" applyFill="1" applyAlignment="1">
      <alignment horizontal="right"/>
    </xf>
    <xf numFmtId="0" fontId="11" fillId="0" borderId="0" xfId="0" applyNumberFormat="1" applyFont="1" applyFill="1" applyAlignment="1">
      <alignment horizontal="right"/>
    </xf>
    <xf numFmtId="0" fontId="12" fillId="0" borderId="0" xfId="0" applyNumberFormat="1" applyFont="1" applyFill="1" applyAlignment="1">
      <alignment horizontal="right"/>
    </xf>
    <xf numFmtId="0" fontId="13" fillId="0" borderId="0" xfId="0" applyNumberFormat="1" applyFont="1" applyFill="1" applyAlignment="1">
      <alignment horizontal="right"/>
    </xf>
    <xf numFmtId="0" fontId="14" fillId="0" borderId="0" xfId="0" applyNumberFormat="1" applyFont="1" applyFill="1" applyAlignment="1">
      <alignment horizontal="right"/>
    </xf>
    <xf numFmtId="0" fontId="15" fillId="0" borderId="0" xfId="0" applyNumberFormat="1" applyFont="1" applyFill="1" applyAlignment="1">
      <alignment horizontal="right"/>
    </xf>
    <xf numFmtId="0" fontId="16" fillId="0" borderId="0" xfId="0" applyFont="1" applyFill="1" applyAlignment="1">
      <alignment horizontal="left" wrapText="1"/>
    </xf>
    <xf numFmtId="170" fontId="17" fillId="0" borderId="0" xfId="0" applyNumberFormat="1" applyFont="1" applyFill="1" applyAlignment="1">
      <alignment horizontal="right"/>
    </xf>
    <xf numFmtId="170" fontId="18" fillId="0" borderId="0" xfId="0" applyNumberFormat="1" applyFont="1" applyFill="1" applyAlignment="1">
      <alignment horizontal="right"/>
    </xf>
    <xf numFmtId="164" fontId="19" fillId="0" borderId="0" xfId="0" applyNumberFormat="1" applyFont="1" applyFill="1" applyAlignment="1">
      <alignment horizontal="right"/>
    </xf>
    <xf numFmtId="170" fontId="20" fillId="0" borderId="0" xfId="0" applyNumberFormat="1" applyFont="1" applyFill="1" applyAlignment="1">
      <alignment horizontal="right"/>
    </xf>
    <xf numFmtId="170" fontId="21" fillId="0" borderId="0" xfId="0" applyNumberFormat="1" applyFont="1" applyFill="1" applyAlignment="1">
      <alignment horizontal="right"/>
    </xf>
    <xf numFmtId="164" fontId="22" fillId="0" borderId="0" xfId="0" applyNumberFormat="1" applyFont="1" applyFill="1" applyAlignment="1">
      <alignment horizontal="right"/>
    </xf>
    <xf numFmtId="37" fontId="23" fillId="0" borderId="0" xfId="0" applyNumberFormat="1" applyFont="1" applyFill="1" applyAlignment="1">
      <alignment horizontal="right"/>
    </xf>
    <xf numFmtId="37" fontId="24" fillId="0" borderId="0" xfId="0" applyNumberFormat="1" applyFont="1" applyFill="1" applyAlignment="1">
      <alignment horizontal="right"/>
    </xf>
    <xf numFmtId="165" fontId="25" fillId="0" borderId="0" xfId="0" applyNumberFormat="1" applyFont="1" applyFill="1" applyAlignment="1">
      <alignment horizontal="right"/>
    </xf>
    <xf numFmtId="37" fontId="26" fillId="0" borderId="0" xfId="0" applyNumberFormat="1" applyFont="1" applyFill="1" applyAlignment="1">
      <alignment horizontal="right"/>
    </xf>
    <xf numFmtId="37" fontId="27" fillId="0" borderId="0" xfId="0" applyNumberFormat="1" applyFont="1" applyFill="1" applyAlignment="1">
      <alignment horizontal="right"/>
    </xf>
    <xf numFmtId="165" fontId="28" fillId="0" borderId="0" xfId="0" applyNumberFormat="1" applyFont="1" applyFill="1" applyAlignment="1">
      <alignment horizontal="right"/>
    </xf>
    <xf numFmtId="0" fontId="29" fillId="0" borderId="0" xfId="0" applyFont="1" applyFill="1" applyAlignment="1">
      <alignment horizontal="left" indent="1"/>
    </xf>
    <xf numFmtId="170" fontId="30" fillId="0" borderId="3" xfId="0" applyNumberFormat="1" applyFont="1" applyFill="1" applyBorder="1" applyAlignment="1">
      <alignment horizontal="right"/>
    </xf>
    <xf numFmtId="170" fontId="31" fillId="0" borderId="3" xfId="0" applyNumberFormat="1" applyFont="1" applyFill="1" applyBorder="1" applyAlignment="1">
      <alignment horizontal="right"/>
    </xf>
    <xf numFmtId="164" fontId="32" fillId="0" borderId="0" xfId="0" applyNumberFormat="1" applyFont="1" applyFill="1" applyAlignment="1">
      <alignment horizontal="right"/>
    </xf>
    <xf numFmtId="170" fontId="33" fillId="0" borderId="3" xfId="0" applyNumberFormat="1" applyFont="1" applyFill="1" applyBorder="1" applyAlignment="1">
      <alignment horizontal="right"/>
    </xf>
    <xf numFmtId="170" fontId="34" fillId="0" borderId="3" xfId="0" applyNumberFormat="1" applyFont="1" applyFill="1" applyBorder="1" applyAlignment="1">
      <alignment horizontal="right"/>
    </xf>
    <xf numFmtId="164" fontId="35" fillId="0" borderId="0" xfId="0" applyNumberFormat="1" applyFont="1" applyFill="1" applyAlignment="1">
      <alignment horizontal="right"/>
    </xf>
    <xf numFmtId="0" fontId="36" fillId="0" borderId="0" xfId="0" applyFont="1" applyFill="1" applyAlignment="1">
      <alignment horizontal="center"/>
    </xf>
    <xf numFmtId="167" fontId="37" fillId="0" borderId="0" xfId="0" applyNumberFormat="1" applyFont="1" applyFill="1" applyAlignment="1">
      <alignment horizontal="right"/>
    </xf>
    <xf numFmtId="167" fontId="38" fillId="0" borderId="0" xfId="0" applyNumberFormat="1" applyFont="1" applyFill="1" applyAlignment="1">
      <alignment horizontal="right"/>
    </xf>
    <xf numFmtId="167" fontId="39" fillId="0" borderId="0" xfId="0" applyNumberFormat="1" applyFont="1" applyFill="1" applyAlignment="1">
      <alignment horizontal="right"/>
    </xf>
    <xf numFmtId="167" fontId="40" fillId="0" borderId="0" xfId="0" applyNumberFormat="1" applyFont="1" applyFill="1" applyAlignment="1">
      <alignment horizontal="right"/>
    </xf>
    <xf numFmtId="167" fontId="41" fillId="0" borderId="0" xfId="0" applyNumberFormat="1" applyFont="1" applyFill="1" applyAlignment="1">
      <alignment horizontal="right"/>
    </xf>
    <xf numFmtId="167" fontId="42" fillId="0" borderId="0" xfId="0" applyNumberFormat="1" applyFont="1" applyFill="1" applyAlignment="1">
      <alignment horizontal="right"/>
    </xf>
    <xf numFmtId="167" fontId="43" fillId="0" borderId="0" xfId="0" applyNumberFormat="1" applyFont="1" applyFill="1" applyAlignment="1">
      <alignment horizontal="right"/>
    </xf>
    <xf numFmtId="167" fontId="44" fillId="0" borderId="0" xfId="0" applyNumberFormat="1" applyFont="1" applyFill="1" applyAlignment="1">
      <alignment horizontal="right"/>
    </xf>
    <xf numFmtId="0" fontId="45" fillId="0" borderId="0" xfId="0" applyFont="1" applyFill="1" applyAlignment="1">
      <alignment horizontal="center"/>
    </xf>
    <xf numFmtId="0" fontId="46" fillId="0" borderId="0" xfId="0" applyNumberFormat="1" applyFont="1" applyFill="1" applyAlignment="1">
      <alignment horizontal="right"/>
    </xf>
    <xf numFmtId="0" fontId="47" fillId="0" borderId="0" xfId="0" applyNumberFormat="1" applyFont="1" applyFill="1" applyAlignment="1">
      <alignment horizontal="right"/>
    </xf>
    <xf numFmtId="0" fontId="48" fillId="0" borderId="0" xfId="0" applyNumberFormat="1" applyFont="1" applyFill="1" applyAlignment="1">
      <alignment horizontal="right"/>
    </xf>
    <xf numFmtId="0" fontId="49" fillId="0" borderId="0" xfId="0" applyNumberFormat="1" applyFont="1" applyFill="1" applyAlignment="1">
      <alignment horizontal="right"/>
    </xf>
    <xf numFmtId="0" fontId="50" fillId="0" borderId="0" xfId="0" applyNumberFormat="1" applyFont="1" applyFill="1" applyAlignment="1">
      <alignment horizontal="right"/>
    </xf>
    <xf numFmtId="0" fontId="51" fillId="0" borderId="0" xfId="0" applyNumberFormat="1" applyFont="1" applyFill="1" applyAlignment="1">
      <alignment horizontal="right"/>
    </xf>
    <xf numFmtId="166" fontId="52" fillId="0" borderId="0" xfId="0" applyNumberFormat="1" applyFont="1" applyFill="1" applyAlignment="1">
      <alignment horizontal="right"/>
    </xf>
    <xf numFmtId="166" fontId="53" fillId="0" borderId="0" xfId="0" applyNumberFormat="1" applyFont="1" applyFill="1" applyAlignment="1">
      <alignment horizontal="right"/>
    </xf>
    <xf numFmtId="166" fontId="54" fillId="0" borderId="0" xfId="0" applyNumberFormat="1" applyFont="1" applyFill="1" applyAlignment="1">
      <alignment horizontal="right"/>
    </xf>
    <xf numFmtId="166" fontId="55" fillId="0" borderId="0" xfId="0" applyNumberFormat="1" applyFont="1" applyFill="1" applyAlignment="1">
      <alignment horizontal="right"/>
    </xf>
    <xf numFmtId="166" fontId="56" fillId="0" borderId="0" xfId="0" applyNumberFormat="1" applyFont="1" applyFill="1" applyAlignment="1">
      <alignment horizontal="right"/>
    </xf>
    <xf numFmtId="166" fontId="57" fillId="0" borderId="0" xfId="0" applyNumberFormat="1" applyFont="1" applyFill="1" applyAlignment="1">
      <alignment horizontal="right"/>
    </xf>
    <xf numFmtId="0" fontId="58" fillId="0" borderId="0" xfId="0" applyFont="1" applyFill="1" applyAlignment="1">
      <alignment horizontal="left" indent="1"/>
    </xf>
    <xf numFmtId="170" fontId="59" fillId="0" borderId="6" xfId="0" applyNumberFormat="1" applyFont="1" applyFill="1" applyBorder="1" applyAlignment="1">
      <alignment horizontal="right"/>
    </xf>
    <xf numFmtId="170" fontId="60" fillId="0" borderId="6" xfId="0" applyNumberFormat="1" applyFont="1" applyFill="1" applyBorder="1" applyAlignment="1">
      <alignment horizontal="right"/>
    </xf>
    <xf numFmtId="164" fontId="61" fillId="0" borderId="0" xfId="0" applyNumberFormat="1" applyFont="1" applyFill="1" applyAlignment="1">
      <alignment horizontal="right"/>
    </xf>
    <xf numFmtId="170" fontId="62" fillId="0" borderId="6" xfId="0" applyNumberFormat="1" applyFont="1" applyFill="1" applyBorder="1" applyAlignment="1">
      <alignment horizontal="right"/>
    </xf>
    <xf numFmtId="170" fontId="63" fillId="0" borderId="6" xfId="0" applyNumberFormat="1" applyFont="1" applyFill="1" applyBorder="1" applyAlignment="1">
      <alignment horizontal="right"/>
    </xf>
    <xf numFmtId="164" fontId="64" fillId="0" borderId="0" xfId="0" applyNumberFormat="1" applyFont="1" applyFill="1" applyAlignment="1">
      <alignment horizontal="right"/>
    </xf>
    <xf numFmtId="0" fontId="65" fillId="0" borderId="0" xfId="0" applyFont="1" applyFill="1" applyAlignment="1">
      <alignment horizontal="center"/>
    </xf>
    <xf numFmtId="0" fontId="66" fillId="0" borderId="0" xfId="0" applyNumberFormat="1" applyFont="1" applyFill="1" applyAlignment="1">
      <alignment horizontal="right"/>
    </xf>
    <xf numFmtId="0" fontId="67" fillId="0" borderId="0" xfId="0" applyNumberFormat="1" applyFont="1" applyFill="1" applyAlignment="1">
      <alignment horizontal="right"/>
    </xf>
    <xf numFmtId="0" fontId="68" fillId="0" borderId="0" xfId="0" applyNumberFormat="1" applyFont="1" applyFill="1" applyAlignment="1">
      <alignment horizontal="right"/>
    </xf>
    <xf numFmtId="0" fontId="69" fillId="0" borderId="0" xfId="0" applyNumberFormat="1" applyFont="1" applyFill="1" applyAlignment="1">
      <alignment horizontal="right"/>
    </xf>
    <xf numFmtId="0" fontId="70" fillId="0" borderId="0" xfId="0" applyNumberFormat="1" applyFont="1" applyFill="1" applyAlignment="1">
      <alignment horizontal="right"/>
    </xf>
    <xf numFmtId="0" fontId="71" fillId="0" borderId="0" xfId="0" applyNumberFormat="1" applyFont="1" applyFill="1" applyAlignment="1">
      <alignment horizontal="right"/>
    </xf>
    <xf numFmtId="37" fontId="72" fillId="0" borderId="3" xfId="0" applyNumberFormat="1" applyFont="1" applyFill="1" applyBorder="1" applyAlignment="1">
      <alignment horizontal="right"/>
    </xf>
    <xf numFmtId="37" fontId="73" fillId="0" borderId="3" xfId="0" applyNumberFormat="1" applyFont="1" applyFill="1" applyBorder="1" applyAlignment="1">
      <alignment horizontal="right"/>
    </xf>
    <xf numFmtId="164" fontId="74" fillId="0" borderId="0" xfId="0" applyNumberFormat="1" applyFont="1" applyFill="1" applyAlignment="1">
      <alignment horizontal="right"/>
    </xf>
    <xf numFmtId="37" fontId="75" fillId="0" borderId="3" xfId="0" applyNumberFormat="1" applyFont="1" applyFill="1" applyBorder="1" applyAlignment="1">
      <alignment horizontal="right"/>
    </xf>
    <xf numFmtId="37" fontId="76" fillId="0" borderId="3" xfId="0" applyNumberFormat="1" applyFont="1" applyFill="1" applyBorder="1" applyAlignment="1">
      <alignment horizontal="right"/>
    </xf>
    <xf numFmtId="164" fontId="77" fillId="0" borderId="0" xfId="0" applyNumberFormat="1" applyFont="1" applyFill="1" applyAlignment="1">
      <alignment horizontal="right"/>
    </xf>
    <xf numFmtId="0" fontId="78" fillId="0" borderId="0" xfId="0" applyFont="1" applyFill="1" applyAlignment="1">
      <alignment horizontal="left" indent="1"/>
    </xf>
    <xf numFmtId="37" fontId="79" fillId="0" borderId="6" xfId="0" applyNumberFormat="1" applyFont="1" applyFill="1" applyBorder="1" applyAlignment="1">
      <alignment horizontal="right"/>
    </xf>
    <xf numFmtId="37" fontId="80" fillId="0" borderId="6" xfId="0" applyNumberFormat="1" applyFont="1" applyFill="1" applyBorder="1" applyAlignment="1">
      <alignment horizontal="right"/>
    </xf>
    <xf numFmtId="164" fontId="81" fillId="0" borderId="0" xfId="0" applyNumberFormat="1" applyFont="1" applyFill="1" applyAlignment="1">
      <alignment horizontal="right"/>
    </xf>
    <xf numFmtId="37" fontId="82" fillId="0" borderId="6" xfId="0" applyNumberFormat="1" applyFont="1" applyFill="1" applyBorder="1" applyAlignment="1">
      <alignment horizontal="right"/>
    </xf>
    <xf numFmtId="37" fontId="83" fillId="0" borderId="6" xfId="0" applyNumberFormat="1" applyFont="1" applyFill="1" applyBorder="1" applyAlignment="1">
      <alignment horizontal="right"/>
    </xf>
    <xf numFmtId="164" fontId="84" fillId="0" borderId="0" xfId="0" applyNumberFormat="1" applyFont="1" applyFill="1" applyAlignment="1">
      <alignment horizontal="right"/>
    </xf>
    <xf numFmtId="171" fontId="85" fillId="0" borderId="5" xfId="0" applyNumberFormat="1" applyFont="1" applyFill="1" applyBorder="1" applyAlignment="1">
      <alignment horizontal="right"/>
    </xf>
    <xf numFmtId="171" fontId="86" fillId="0" borderId="5" xfId="0" applyNumberFormat="1" applyFont="1" applyFill="1" applyBorder="1" applyAlignment="1">
      <alignment horizontal="right"/>
    </xf>
    <xf numFmtId="164" fontId="87" fillId="0" borderId="0" xfId="0" applyNumberFormat="1" applyFont="1" applyFill="1" applyAlignment="1">
      <alignment horizontal="right"/>
    </xf>
    <xf numFmtId="166" fontId="88" fillId="0" borderId="5" xfId="0" applyNumberFormat="1" applyFont="1" applyFill="1" applyBorder="1" applyAlignment="1">
      <alignment horizontal="right"/>
    </xf>
    <xf numFmtId="166" fontId="89" fillId="0" borderId="5" xfId="0" applyNumberFormat="1" applyFont="1" applyFill="1" applyBorder="1" applyAlignment="1">
      <alignment horizontal="right"/>
    </xf>
    <xf numFmtId="166" fontId="90" fillId="0" borderId="0" xfId="0" applyNumberFormat="1" applyFont="1" applyFill="1" applyAlignment="1">
      <alignment horizontal="right"/>
    </xf>
    <xf numFmtId="0" fontId="91" fillId="0" borderId="0" xfId="0" applyFont="1" applyFill="1" applyAlignment="1">
      <alignment horizontal="center"/>
    </xf>
    <xf numFmtId="0" fontId="92" fillId="0" borderId="0" xfId="0" applyNumberFormat="1" applyFont="1" applyFill="1" applyAlignment="1">
      <alignment horizontal="right"/>
    </xf>
    <xf numFmtId="0" fontId="93" fillId="0" borderId="0" xfId="0" applyNumberFormat="1" applyFont="1" applyFill="1" applyAlignment="1">
      <alignment horizontal="right"/>
    </xf>
    <xf numFmtId="0" fontId="94" fillId="0" borderId="0" xfId="0" applyNumberFormat="1" applyFont="1" applyFill="1" applyAlignment="1">
      <alignment horizontal="right"/>
    </xf>
    <xf numFmtId="0" fontId="95" fillId="0" borderId="0" xfId="0" applyNumberFormat="1" applyFont="1" applyFill="1" applyAlignment="1">
      <alignment horizontal="right"/>
    </xf>
    <xf numFmtId="0" fontId="96" fillId="0" borderId="0" xfId="0" applyNumberFormat="1" applyFont="1" applyFill="1" applyAlignment="1">
      <alignment horizontal="right"/>
    </xf>
    <xf numFmtId="0" fontId="97" fillId="0" borderId="0" xfId="0" applyNumberFormat="1" applyFont="1" applyFill="1" applyAlignment="1">
      <alignment horizontal="right"/>
    </xf>
    <xf numFmtId="0" fontId="98" fillId="0" borderId="0" xfId="0" applyFont="1" applyFill="1" applyAlignment="1">
      <alignment horizontal="center"/>
    </xf>
    <xf numFmtId="0" fontId="99" fillId="0" borderId="0" xfId="0" applyNumberFormat="1" applyFont="1" applyFill="1" applyAlignment="1">
      <alignment horizontal="right"/>
    </xf>
    <xf numFmtId="0" fontId="100" fillId="0" borderId="0" xfId="0" applyNumberFormat="1" applyFont="1" applyFill="1" applyAlignment="1">
      <alignment horizontal="right"/>
    </xf>
    <xf numFmtId="0" fontId="101" fillId="0" borderId="0" xfId="0" applyNumberFormat="1" applyFont="1" applyFill="1" applyAlignment="1">
      <alignment horizontal="right"/>
    </xf>
    <xf numFmtId="0" fontId="102" fillId="0" borderId="0" xfId="0" applyNumberFormat="1" applyFont="1" applyFill="1" applyAlignment="1">
      <alignment horizontal="right"/>
    </xf>
    <xf numFmtId="0" fontId="103" fillId="0" borderId="0" xfId="0" applyNumberFormat="1" applyFont="1" applyFill="1" applyAlignment="1">
      <alignment horizontal="right"/>
    </xf>
    <xf numFmtId="0" fontId="104" fillId="0" borderId="0" xfId="0" applyNumberFormat="1" applyFont="1" applyFill="1" applyAlignment="1">
      <alignment horizontal="right"/>
    </xf>
    <xf numFmtId="0" fontId="105" fillId="0" borderId="0" xfId="0" applyFont="1" applyFill="1" applyAlignment="1">
      <alignment horizontal="left" indent="1"/>
    </xf>
    <xf numFmtId="170" fontId="106" fillId="0" borderId="6" xfId="0" applyNumberFormat="1" applyFont="1" applyFill="1" applyBorder="1" applyAlignment="1">
      <alignment horizontal="right"/>
    </xf>
    <xf numFmtId="170" fontId="107" fillId="0" borderId="6" xfId="0" applyNumberFormat="1" applyFont="1" applyFill="1" applyBorder="1" applyAlignment="1">
      <alignment horizontal="right"/>
    </xf>
    <xf numFmtId="165" fontId="108" fillId="0" borderId="0" xfId="0" applyNumberFormat="1" applyFont="1" applyFill="1" applyAlignment="1">
      <alignment horizontal="right"/>
    </xf>
    <xf numFmtId="170" fontId="109" fillId="0" borderId="6" xfId="0" applyNumberFormat="1" applyFont="1" applyFill="1" applyBorder="1" applyAlignment="1">
      <alignment horizontal="right"/>
    </xf>
    <xf numFmtId="170" fontId="110" fillId="0" borderId="6" xfId="0" applyNumberFormat="1" applyFont="1" applyFill="1" applyBorder="1" applyAlignment="1">
      <alignment horizontal="right"/>
    </xf>
    <xf numFmtId="165" fontId="111" fillId="0" borderId="0" xfId="0" applyNumberFormat="1" applyFont="1" applyFill="1" applyAlignment="1">
      <alignment horizontal="right"/>
    </xf>
    <xf numFmtId="170" fontId="112" fillId="0" borderId="0" xfId="0" applyNumberFormat="1" applyFont="1" applyFill="1" applyAlignment="1">
      <alignment horizontal="right"/>
    </xf>
    <xf numFmtId="170" fontId="113" fillId="0" borderId="0" xfId="0" applyNumberFormat="1" applyFont="1" applyFill="1" applyAlignment="1">
      <alignment horizontal="right"/>
    </xf>
    <xf numFmtId="165" fontId="114" fillId="0" borderId="0" xfId="0" applyNumberFormat="1" applyFont="1" applyFill="1" applyAlignment="1">
      <alignment horizontal="right"/>
    </xf>
    <xf numFmtId="170" fontId="115" fillId="0" borderId="0" xfId="0" applyNumberFormat="1" applyFont="1" applyFill="1" applyAlignment="1">
      <alignment horizontal="right"/>
    </xf>
    <xf numFmtId="170" fontId="116" fillId="0" borderId="0" xfId="0" applyNumberFormat="1" applyFont="1" applyFill="1" applyAlignment="1">
      <alignment horizontal="right"/>
    </xf>
    <xf numFmtId="165" fontId="117" fillId="0" borderId="0" xfId="0" applyNumberFormat="1" applyFont="1" applyFill="1" applyAlignment="1">
      <alignment horizontal="right"/>
    </xf>
    <xf numFmtId="171" fontId="118" fillId="0" borderId="0" xfId="0" applyNumberFormat="1" applyFont="1" applyFill="1" applyAlignment="1">
      <alignment horizontal="right"/>
    </xf>
    <xf numFmtId="171" fontId="119" fillId="0" borderId="0" xfId="0" applyNumberFormat="1" applyFont="1" applyFill="1" applyAlignment="1">
      <alignment horizontal="right"/>
    </xf>
    <xf numFmtId="166" fontId="120" fillId="0" borderId="0" xfId="0" applyNumberFormat="1" applyFont="1" applyFill="1" applyAlignment="1">
      <alignment horizontal="right"/>
    </xf>
    <xf numFmtId="166" fontId="121" fillId="0" borderId="0" xfId="0" applyNumberFormat="1" applyFont="1" applyFill="1" applyAlignment="1">
      <alignment horizontal="right"/>
    </xf>
    <xf numFmtId="166" fontId="122" fillId="0" borderId="0" xfId="0" applyNumberFormat="1" applyFont="1" applyFill="1" applyAlignment="1">
      <alignment horizontal="right"/>
    </xf>
    <xf numFmtId="166" fontId="123" fillId="0" borderId="0" xfId="0" applyNumberFormat="1" applyFont="1" applyFill="1" applyAlignment="1">
      <alignment horizontal="right"/>
    </xf>
    <xf numFmtId="170" fontId="124" fillId="0" borderId="6" xfId="0" applyNumberFormat="1" applyFont="1" applyFill="1" applyBorder="1" applyAlignment="1">
      <alignment horizontal="right"/>
    </xf>
    <xf numFmtId="170" fontId="125" fillId="0" borderId="6" xfId="0" applyNumberFormat="1" applyFont="1" applyFill="1" applyBorder="1" applyAlignment="1">
      <alignment horizontal="right"/>
    </xf>
    <xf numFmtId="165" fontId="126" fillId="0" borderId="0" xfId="0" applyNumberFormat="1" applyFont="1" applyFill="1" applyAlignment="1">
      <alignment horizontal="right"/>
    </xf>
    <xf numFmtId="170" fontId="127" fillId="0" borderId="6" xfId="0" applyNumberFormat="1" applyFont="1" applyFill="1" applyBorder="1" applyAlignment="1">
      <alignment horizontal="right"/>
    </xf>
    <xf numFmtId="170" fontId="128" fillId="0" borderId="6" xfId="0" applyNumberFormat="1" applyFont="1" applyFill="1" applyBorder="1" applyAlignment="1">
      <alignment horizontal="right"/>
    </xf>
    <xf numFmtId="165" fontId="129" fillId="0" borderId="0" xfId="0" applyNumberFormat="1" applyFont="1" applyFill="1" applyAlignment="1">
      <alignment horizontal="right"/>
    </xf>
    <xf numFmtId="170" fontId="130" fillId="0" borderId="0" xfId="0" applyNumberFormat="1" applyFont="1" applyFill="1" applyAlignment="1">
      <alignment horizontal="right"/>
    </xf>
    <xf numFmtId="170" fontId="131" fillId="0" borderId="0" xfId="0" applyNumberFormat="1" applyFont="1" applyFill="1" applyAlignment="1">
      <alignment horizontal="right"/>
    </xf>
    <xf numFmtId="165" fontId="132" fillId="0" borderId="0" xfId="0" applyNumberFormat="1" applyFont="1" applyFill="1" applyAlignment="1">
      <alignment horizontal="right"/>
    </xf>
    <xf numFmtId="170" fontId="133" fillId="0" borderId="0" xfId="0" applyNumberFormat="1" applyFont="1" applyFill="1" applyAlignment="1">
      <alignment horizontal="right"/>
    </xf>
    <xf numFmtId="170" fontId="134" fillId="0" borderId="0" xfId="0" applyNumberFormat="1" applyFont="1" applyFill="1" applyAlignment="1">
      <alignment horizontal="right"/>
    </xf>
    <xf numFmtId="165" fontId="135" fillId="0" borderId="0" xfId="0" applyNumberFormat="1" applyFont="1" applyFill="1" applyAlignment="1">
      <alignment horizontal="right"/>
    </xf>
    <xf numFmtId="37" fontId="136" fillId="0" borderId="0" xfId="0" applyNumberFormat="1" applyFont="1" applyFill="1" applyAlignment="1">
      <alignment horizontal="right"/>
    </xf>
    <xf numFmtId="37" fontId="137" fillId="0" borderId="0" xfId="0" applyNumberFormat="1" applyFont="1" applyFill="1" applyAlignment="1">
      <alignment horizontal="right"/>
    </xf>
    <xf numFmtId="164" fontId="138" fillId="0" borderId="0" xfId="0" applyNumberFormat="1" applyFont="1" applyFill="1" applyAlignment="1">
      <alignment horizontal="right"/>
    </xf>
    <xf numFmtId="37" fontId="139" fillId="0" borderId="0" xfId="0" applyNumberFormat="1" applyFont="1" applyFill="1" applyAlignment="1">
      <alignment horizontal="right"/>
    </xf>
    <xf numFmtId="37" fontId="140" fillId="0" borderId="0" xfId="0" applyNumberFormat="1" applyFont="1" applyFill="1" applyAlignment="1">
      <alignment horizontal="right"/>
    </xf>
    <xf numFmtId="164" fontId="141" fillId="0" borderId="0" xfId="0" applyNumberFormat="1" applyFont="1" applyFill="1" applyAlignment="1">
      <alignment horizontal="right"/>
    </xf>
    <xf numFmtId="37" fontId="142" fillId="0" borderId="0" xfId="0" applyNumberFormat="1" applyFont="1" applyFill="1" applyAlignment="1">
      <alignment horizontal="right"/>
    </xf>
    <xf numFmtId="37" fontId="143" fillId="0" borderId="0" xfId="0" applyNumberFormat="1" applyFont="1" applyFill="1" applyAlignment="1">
      <alignment horizontal="right"/>
    </xf>
    <xf numFmtId="164" fontId="144" fillId="0" borderId="0" xfId="0" applyNumberFormat="1" applyFont="1" applyFill="1" applyAlignment="1">
      <alignment horizontal="right"/>
    </xf>
    <xf numFmtId="37" fontId="145" fillId="0" borderId="0" xfId="0" applyNumberFormat="1" applyFont="1" applyFill="1" applyAlignment="1">
      <alignment horizontal="right"/>
    </xf>
    <xf numFmtId="37" fontId="146" fillId="0" borderId="0" xfId="0" applyNumberFormat="1" applyFont="1" applyFill="1" applyAlignment="1">
      <alignment horizontal="right"/>
    </xf>
    <xf numFmtId="164" fontId="147" fillId="0" borderId="0" xfId="0" applyNumberFormat="1" applyFont="1" applyFill="1" applyAlignment="1">
      <alignment horizontal="right"/>
    </xf>
    <xf numFmtId="0" fontId="148" fillId="0" borderId="0" xfId="0" applyFont="1" applyFill="1" applyAlignment="1">
      <alignment horizontal="left" indent="1"/>
    </xf>
    <xf numFmtId="170" fontId="149" fillId="0" borderId="6" xfId="0" applyNumberFormat="1" applyFont="1" applyFill="1" applyBorder="1" applyAlignment="1">
      <alignment horizontal="right"/>
    </xf>
    <xf numFmtId="170" fontId="150" fillId="0" borderId="6" xfId="0" applyNumberFormat="1" applyFont="1" applyFill="1" applyBorder="1" applyAlignment="1">
      <alignment horizontal="right"/>
    </xf>
    <xf numFmtId="165" fontId="151" fillId="0" borderId="0" xfId="0" applyNumberFormat="1" applyFont="1" applyFill="1" applyAlignment="1">
      <alignment horizontal="right"/>
    </xf>
    <xf numFmtId="170" fontId="152" fillId="0" borderId="6" xfId="0" applyNumberFormat="1" applyFont="1" applyFill="1" applyBorder="1" applyAlignment="1">
      <alignment horizontal="right"/>
    </xf>
    <xf numFmtId="170" fontId="153" fillId="0" borderId="6" xfId="0" applyNumberFormat="1" applyFont="1" applyFill="1" applyBorder="1" applyAlignment="1">
      <alignment horizontal="right"/>
    </xf>
    <xf numFmtId="165" fontId="154" fillId="0" borderId="0" xfId="0" applyNumberFormat="1" applyFont="1" applyFill="1" applyAlignment="1">
      <alignment horizontal="right"/>
    </xf>
    <xf numFmtId="0" fontId="155" fillId="0" borderId="0" xfId="0" applyFont="1" applyFill="1" applyAlignment="1">
      <alignment horizontal="center"/>
    </xf>
    <xf numFmtId="0" fontId="156" fillId="0" borderId="0" xfId="0" applyNumberFormat="1" applyFont="1" applyFill="1" applyAlignment="1">
      <alignment horizontal="right"/>
    </xf>
    <xf numFmtId="0" fontId="157" fillId="0" borderId="0" xfId="0" applyNumberFormat="1" applyFont="1" applyFill="1" applyAlignment="1">
      <alignment horizontal="right"/>
    </xf>
    <xf numFmtId="0" fontId="158" fillId="0" borderId="0" xfId="0" applyNumberFormat="1" applyFont="1" applyFill="1" applyAlignment="1">
      <alignment horizontal="right"/>
    </xf>
    <xf numFmtId="0" fontId="159" fillId="0" borderId="0" xfId="0" applyNumberFormat="1" applyFont="1" applyFill="1" applyAlignment="1">
      <alignment horizontal="right"/>
    </xf>
    <xf numFmtId="0" fontId="160" fillId="0" borderId="0" xfId="0" applyNumberFormat="1" applyFont="1" applyFill="1" applyAlignment="1">
      <alignment horizontal="right"/>
    </xf>
    <xf numFmtId="0" fontId="161" fillId="0" borderId="0" xfId="0" applyNumberFormat="1" applyFont="1" applyFill="1" applyAlignment="1">
      <alignment horizontal="right"/>
    </xf>
    <xf numFmtId="170" fontId="162" fillId="0" borderId="0" xfId="0" applyNumberFormat="1" applyFont="1" applyFill="1" applyAlignment="1">
      <alignment horizontal="right"/>
    </xf>
    <xf numFmtId="166" fontId="163" fillId="0" borderId="0" xfId="0" applyNumberFormat="1" applyFont="1" applyFill="1" applyAlignment="1">
      <alignment horizontal="right"/>
    </xf>
    <xf numFmtId="166" fontId="164" fillId="0" borderId="0" xfId="0" applyNumberFormat="1" applyFont="1" applyFill="1" applyAlignment="1">
      <alignment horizontal="right"/>
    </xf>
    <xf numFmtId="166" fontId="165" fillId="0" borderId="0" xfId="0" applyNumberFormat="1" applyFont="1" applyFill="1" applyAlignment="1">
      <alignment horizontal="right"/>
    </xf>
    <xf numFmtId="166" fontId="166" fillId="0" borderId="0" xfId="0" applyNumberFormat="1" applyFont="1" applyFill="1" applyAlignment="1">
      <alignment horizontal="right"/>
    </xf>
    <xf numFmtId="166" fontId="167" fillId="0" borderId="0" xfId="0" applyNumberFormat="1" applyFont="1" applyFill="1" applyAlignment="1">
      <alignment horizontal="right"/>
    </xf>
    <xf numFmtId="170" fontId="168" fillId="0" borderId="0" xfId="0" applyNumberFormat="1" applyFont="1" applyFill="1" applyAlignment="1">
      <alignment horizontal="right"/>
    </xf>
    <xf numFmtId="166" fontId="169" fillId="0" borderId="0" xfId="0" applyNumberFormat="1" applyFont="1" applyFill="1" applyAlignment="1">
      <alignment horizontal="right"/>
    </xf>
    <xf numFmtId="166" fontId="170" fillId="0" borderId="0" xfId="0" applyNumberFormat="1" applyFont="1" applyFill="1" applyAlignment="1">
      <alignment horizontal="right"/>
    </xf>
    <xf numFmtId="166" fontId="171" fillId="0" borderId="0" xfId="0" applyNumberFormat="1" applyFont="1" applyFill="1" applyAlignment="1">
      <alignment horizontal="right"/>
    </xf>
    <xf numFmtId="166" fontId="172" fillId="0" borderId="0" xfId="0" applyNumberFormat="1" applyFont="1" applyFill="1" applyAlignment="1">
      <alignment horizontal="right"/>
    </xf>
    <xf numFmtId="166" fontId="173" fillId="0" borderId="0" xfId="0" applyNumberFormat="1" applyFont="1" applyFill="1" applyAlignment="1">
      <alignment horizontal="right"/>
    </xf>
    <xf numFmtId="170" fontId="174" fillId="0" borderId="0" xfId="0" applyNumberFormat="1" applyFont="1" applyFill="1" applyAlignment="1">
      <alignment horizontal="right"/>
    </xf>
    <xf numFmtId="166" fontId="175" fillId="0" borderId="0" xfId="0" applyNumberFormat="1" applyFont="1" applyFill="1" applyAlignment="1">
      <alignment horizontal="right"/>
    </xf>
    <xf numFmtId="166" fontId="176" fillId="0" borderId="0" xfId="0" applyNumberFormat="1" applyFont="1" applyFill="1" applyAlignment="1">
      <alignment horizontal="right"/>
    </xf>
    <xf numFmtId="166" fontId="177" fillId="0" borderId="0" xfId="0" applyNumberFormat="1" applyFont="1" applyFill="1" applyAlignment="1">
      <alignment horizontal="right"/>
    </xf>
    <xf numFmtId="166" fontId="178" fillId="0" borderId="0" xfId="0" applyNumberFormat="1" applyFont="1" applyFill="1" applyAlignment="1">
      <alignment horizontal="right"/>
    </xf>
    <xf numFmtId="166" fontId="179" fillId="0" borderId="0" xfId="0" applyNumberFormat="1" applyFont="1" applyFill="1" applyAlignment="1">
      <alignment horizontal="right"/>
    </xf>
    <xf numFmtId="170" fontId="180" fillId="0" borderId="0" xfId="0" applyNumberFormat="1" applyFont="1" applyFill="1" applyAlignment="1">
      <alignment horizontal="right"/>
    </xf>
    <xf numFmtId="166" fontId="181" fillId="0" borderId="0" xfId="0" applyNumberFormat="1" applyFont="1" applyFill="1" applyAlignment="1">
      <alignment horizontal="right"/>
    </xf>
    <xf numFmtId="166" fontId="182" fillId="0" borderId="0" xfId="0" applyNumberFormat="1" applyFont="1" applyFill="1" applyAlignment="1">
      <alignment horizontal="right"/>
    </xf>
    <xf numFmtId="166" fontId="183" fillId="0" borderId="0" xfId="0" applyNumberFormat="1" applyFont="1" applyFill="1" applyAlignment="1">
      <alignment horizontal="right"/>
    </xf>
    <xf numFmtId="166" fontId="184" fillId="0" borderId="0" xfId="0" applyNumberFormat="1" applyFont="1" applyFill="1" applyAlignment="1">
      <alignment horizontal="right"/>
    </xf>
    <xf numFmtId="166" fontId="185" fillId="0" borderId="0" xfId="0" applyNumberFormat="1" applyFont="1" applyFill="1" applyAlignment="1">
      <alignment horizontal="right"/>
    </xf>
    <xf numFmtId="171" fontId="186" fillId="0" borderId="0" xfId="0" applyNumberFormat="1" applyFont="1" applyFill="1" applyAlignment="1">
      <alignment horizontal="right"/>
    </xf>
    <xf numFmtId="166" fontId="187" fillId="0" borderId="0" xfId="0" applyNumberFormat="1" applyFont="1" applyFill="1" applyAlignment="1">
      <alignment horizontal="right"/>
    </xf>
    <xf numFmtId="166" fontId="188" fillId="0" borderId="0" xfId="0" applyNumberFormat="1" applyFont="1" applyFill="1" applyAlignment="1">
      <alignment horizontal="right"/>
    </xf>
    <xf numFmtId="166" fontId="189" fillId="0" borderId="0" xfId="0" applyNumberFormat="1" applyFont="1" applyFill="1" applyAlignment="1">
      <alignment horizontal="right"/>
    </xf>
    <xf numFmtId="166" fontId="190" fillId="0" borderId="0" xfId="0" applyNumberFormat="1" applyFont="1" applyFill="1" applyAlignment="1">
      <alignment horizontal="right"/>
    </xf>
    <xf numFmtId="166" fontId="191" fillId="0" borderId="0" xfId="0" applyNumberFormat="1" applyFont="1" applyFill="1" applyAlignment="1">
      <alignment horizontal="right"/>
    </xf>
    <xf numFmtId="171" fontId="192" fillId="0" borderId="0" xfId="0" applyNumberFormat="1" applyFont="1" applyFill="1" applyAlignment="1">
      <alignment horizontal="right"/>
    </xf>
    <xf numFmtId="166" fontId="193" fillId="0" borderId="0" xfId="0" applyNumberFormat="1" applyFont="1" applyFill="1" applyAlignment="1">
      <alignment horizontal="right"/>
    </xf>
    <xf numFmtId="166" fontId="194" fillId="0" borderId="0" xfId="0" applyNumberFormat="1" applyFont="1" applyFill="1" applyAlignment="1">
      <alignment horizontal="right"/>
    </xf>
    <xf numFmtId="166" fontId="195" fillId="0" borderId="0" xfId="0" applyNumberFormat="1" applyFont="1" applyFill="1" applyAlignment="1">
      <alignment horizontal="right"/>
    </xf>
    <xf numFmtId="166" fontId="196" fillId="0" borderId="0" xfId="0" applyNumberFormat="1" applyFont="1" applyFill="1" applyAlignment="1">
      <alignment horizontal="right"/>
    </xf>
    <xf numFmtId="166" fontId="197" fillId="0" borderId="0" xfId="0" applyNumberFormat="1" applyFont="1" applyFill="1" applyAlignment="1">
      <alignment horizontal="right"/>
    </xf>
    <xf numFmtId="171" fontId="198" fillId="0" borderId="0" xfId="0" applyNumberFormat="1" applyFont="1" applyFill="1" applyAlignment="1">
      <alignment horizontal="right"/>
    </xf>
    <xf numFmtId="166" fontId="199" fillId="0" borderId="0" xfId="0" applyNumberFormat="1" applyFont="1" applyFill="1" applyAlignment="1">
      <alignment horizontal="right"/>
    </xf>
    <xf numFmtId="166" fontId="200" fillId="0" borderId="0" xfId="0" applyNumberFormat="1" applyFont="1" applyFill="1" applyAlignment="1">
      <alignment horizontal="right"/>
    </xf>
    <xf numFmtId="166" fontId="201" fillId="0" borderId="0" xfId="0" applyNumberFormat="1" applyFont="1" applyFill="1" applyAlignment="1">
      <alignment horizontal="right"/>
    </xf>
    <xf numFmtId="166" fontId="202" fillId="0" borderId="0" xfId="0" applyNumberFormat="1" applyFont="1" applyFill="1" applyAlignment="1">
      <alignment horizontal="right"/>
    </xf>
    <xf numFmtId="166" fontId="203" fillId="0" borderId="0" xfId="0" applyNumberFormat="1" applyFont="1" applyFill="1" applyAlignment="1">
      <alignment horizontal="right"/>
    </xf>
    <xf numFmtId="171" fontId="204" fillId="0" borderId="0" xfId="0" applyNumberFormat="1" applyFont="1" applyFill="1" applyAlignment="1">
      <alignment horizontal="right"/>
    </xf>
    <xf numFmtId="166" fontId="205" fillId="0" borderId="0" xfId="0" applyNumberFormat="1" applyFont="1" applyFill="1" applyAlignment="1">
      <alignment horizontal="right"/>
    </xf>
    <xf numFmtId="166" fontId="206" fillId="0" borderId="0" xfId="0" applyNumberFormat="1" applyFont="1" applyFill="1" applyAlignment="1">
      <alignment horizontal="right"/>
    </xf>
    <xf numFmtId="166" fontId="207" fillId="0" borderId="0" xfId="0" applyNumberFormat="1" applyFont="1" applyFill="1" applyAlignment="1">
      <alignment horizontal="right"/>
    </xf>
    <xf numFmtId="166" fontId="208" fillId="0" borderId="0" xfId="0" applyNumberFormat="1" applyFont="1" applyFill="1" applyAlignment="1">
      <alignment horizontal="right"/>
    </xf>
    <xf numFmtId="166" fontId="209" fillId="0" borderId="0" xfId="0" applyNumberFormat="1" applyFont="1" applyFill="1" applyAlignment="1">
      <alignment horizontal="right"/>
    </xf>
    <xf numFmtId="171" fontId="210" fillId="0" borderId="0" xfId="0" applyNumberFormat="1" applyFont="1" applyFill="1" applyAlignment="1">
      <alignment horizontal="right"/>
    </xf>
    <xf numFmtId="166" fontId="211" fillId="0" borderId="0" xfId="0" applyNumberFormat="1" applyFont="1" applyFill="1" applyAlignment="1">
      <alignment horizontal="right"/>
    </xf>
    <xf numFmtId="166" fontId="212" fillId="0" borderId="0" xfId="0" applyNumberFormat="1" applyFont="1" applyFill="1" applyAlignment="1">
      <alignment horizontal="right"/>
    </xf>
    <xf numFmtId="166" fontId="213" fillId="0" borderId="0" xfId="0" applyNumberFormat="1" applyFont="1" applyFill="1" applyAlignment="1">
      <alignment horizontal="right"/>
    </xf>
    <xf numFmtId="166" fontId="214" fillId="0" borderId="0" xfId="0" applyNumberFormat="1" applyFont="1" applyFill="1" applyAlignment="1">
      <alignment horizontal="right"/>
    </xf>
    <xf numFmtId="166" fontId="215" fillId="0" borderId="0" xfId="0" applyNumberFormat="1" applyFont="1" applyFill="1" applyAlignment="1">
      <alignment horizontal="right"/>
    </xf>
    <xf numFmtId="0" fontId="216" fillId="0" borderId="0" xfId="0" applyFont="1" applyFill="1" applyAlignment="1">
      <alignment horizontal="left" indent="1"/>
    </xf>
    <xf numFmtId="170" fontId="217" fillId="0" borderId="6" xfId="0" applyNumberFormat="1" applyFont="1" applyFill="1" applyBorder="1" applyAlignment="1">
      <alignment horizontal="right"/>
    </xf>
    <xf numFmtId="166" fontId="218" fillId="0" borderId="0" xfId="0" applyNumberFormat="1" applyFont="1" applyFill="1" applyAlignment="1">
      <alignment horizontal="right"/>
    </xf>
    <xf numFmtId="166" fontId="219" fillId="0" borderId="0" xfId="0" applyNumberFormat="1" applyFont="1" applyFill="1" applyAlignment="1">
      <alignment horizontal="right"/>
    </xf>
    <xf numFmtId="166" fontId="220" fillId="0" borderId="0" xfId="0" applyNumberFormat="1" applyFont="1" applyFill="1" applyAlignment="1">
      <alignment horizontal="right"/>
    </xf>
    <xf numFmtId="166" fontId="221" fillId="0" borderId="0" xfId="0" applyNumberFormat="1" applyFont="1" applyFill="1" applyAlignment="1">
      <alignment horizontal="right"/>
    </xf>
    <xf numFmtId="166" fontId="222" fillId="0" borderId="0" xfId="0" applyNumberFormat="1" applyFont="1" applyFill="1" applyAlignment="1">
      <alignment horizontal="right"/>
    </xf>
    <xf numFmtId="0" fontId="7" fillId="0" borderId="0" xfId="0" applyFont="1" applyFill="1"/>
    <xf numFmtId="0" fontId="223" fillId="0" borderId="0" xfId="0" applyFont="1" applyFill="1"/>
    <xf numFmtId="0" fontId="367" fillId="0" borderId="0" xfId="0" applyFont="1" applyFill="1"/>
    <xf numFmtId="0" fontId="368" fillId="0" borderId="0" xfId="0" applyFont="1" applyFill="1" applyAlignment="1">
      <alignment horizontal="center"/>
    </xf>
    <xf numFmtId="0" fontId="369" fillId="0" borderId="4" xfId="0" applyFont="1" applyFill="1" applyBorder="1" applyAlignment="1">
      <alignment horizontal="center" vertical="center" wrapText="1"/>
    </xf>
    <xf numFmtId="0" fontId="370" fillId="0" borderId="0" xfId="0" applyFont="1" applyFill="1" applyAlignment="1">
      <alignment horizontal="center"/>
    </xf>
    <xf numFmtId="0" fontId="371" fillId="0" borderId="0" xfId="0" applyFont="1" applyFill="1" applyAlignment="1">
      <alignment horizontal="left"/>
    </xf>
    <xf numFmtId="167" fontId="372" fillId="0" borderId="0" xfId="0" applyNumberFormat="1" applyFont="1" applyFill="1" applyAlignment="1">
      <alignment horizontal="right"/>
    </xf>
    <xf numFmtId="167" fontId="373" fillId="0" borderId="0" xfId="0" applyNumberFormat="1" applyFont="1" applyFill="1" applyAlignment="1">
      <alignment horizontal="right"/>
    </xf>
    <xf numFmtId="167" fontId="374" fillId="0" borderId="0" xfId="0" applyNumberFormat="1" applyFont="1" applyFill="1" applyAlignment="1">
      <alignment horizontal="right"/>
    </xf>
    <xf numFmtId="170" fontId="375" fillId="0" borderId="0" xfId="0" applyNumberFormat="1" applyFont="1" applyFill="1" applyAlignment="1">
      <alignment horizontal="right"/>
    </xf>
    <xf numFmtId="167" fontId="376" fillId="0" borderId="0" xfId="0" applyNumberFormat="1" applyFont="1" applyFill="1" applyAlignment="1">
      <alignment horizontal="right"/>
    </xf>
    <xf numFmtId="0" fontId="377" fillId="0" borderId="0" xfId="0" applyFont="1" applyFill="1" applyAlignment="1">
      <alignment horizontal="left" indent="1"/>
    </xf>
    <xf numFmtId="167" fontId="378" fillId="0" borderId="0" xfId="0" applyNumberFormat="1" applyFont="1" applyFill="1" applyAlignment="1">
      <alignment horizontal="right"/>
    </xf>
    <xf numFmtId="37" fontId="379" fillId="0" borderId="0" xfId="0" applyNumberFormat="1" applyFont="1" applyFill="1" applyAlignment="1">
      <alignment horizontal="right"/>
    </xf>
    <xf numFmtId="168" fontId="380" fillId="0" borderId="0" xfId="0" applyNumberFormat="1" applyFont="1" applyFill="1" applyAlignment="1">
      <alignment horizontal="right"/>
    </xf>
    <xf numFmtId="168" fontId="381" fillId="0" borderId="0" xfId="0" applyNumberFormat="1" applyFont="1" applyFill="1" applyAlignment="1">
      <alignment horizontal="right"/>
    </xf>
    <xf numFmtId="167" fontId="382" fillId="0" borderId="0" xfId="0" applyNumberFormat="1" applyFont="1" applyFill="1" applyAlignment="1">
      <alignment horizontal="right"/>
    </xf>
    <xf numFmtId="37" fontId="383" fillId="0" borderId="2" xfId="0" applyNumberFormat="1" applyFont="1" applyFill="1" applyBorder="1" applyAlignment="1">
      <alignment horizontal="right"/>
    </xf>
    <xf numFmtId="168" fontId="384" fillId="0" borderId="2" xfId="0" applyNumberFormat="1" applyFont="1" applyFill="1" applyBorder="1" applyAlignment="1">
      <alignment horizontal="right"/>
    </xf>
    <xf numFmtId="170" fontId="385" fillId="0" borderId="2" xfId="0" applyNumberFormat="1" applyFont="1" applyFill="1" applyBorder="1" applyAlignment="1">
      <alignment horizontal="right"/>
    </xf>
    <xf numFmtId="168" fontId="386" fillId="0" borderId="2" xfId="0" applyNumberFormat="1" applyFont="1" applyFill="1" applyBorder="1" applyAlignment="1">
      <alignment horizontal="right"/>
    </xf>
    <xf numFmtId="167" fontId="387" fillId="0" borderId="0" xfId="0" applyNumberFormat="1" applyFont="1" applyFill="1" applyAlignment="1">
      <alignment horizontal="right"/>
    </xf>
    <xf numFmtId="172" fontId="388" fillId="0" borderId="0" xfId="0" applyNumberFormat="1" applyFont="1" applyFill="1" applyAlignment="1">
      <alignment horizontal="right"/>
    </xf>
    <xf numFmtId="172" fontId="389" fillId="0" borderId="0" xfId="0" applyNumberFormat="1" applyFont="1" applyFill="1" applyAlignment="1">
      <alignment horizontal="right"/>
    </xf>
    <xf numFmtId="172" fontId="390" fillId="0" borderId="0" xfId="0" applyNumberFormat="1" applyFont="1" applyFill="1" applyAlignment="1">
      <alignment horizontal="right"/>
    </xf>
    <xf numFmtId="172" fontId="391" fillId="0" borderId="0" xfId="0" applyNumberFormat="1" applyFont="1" applyFill="1" applyAlignment="1">
      <alignment horizontal="right"/>
    </xf>
    <xf numFmtId="0" fontId="335" fillId="0" borderId="0" xfId="0" applyFont="1" applyFill="1"/>
    <xf numFmtId="0" fontId="336" fillId="0" borderId="0" xfId="0" applyFont="1" applyFill="1" applyAlignment="1">
      <alignment horizontal="center"/>
    </xf>
    <xf numFmtId="0" fontId="337" fillId="0" borderId="4" xfId="0" applyFont="1" applyFill="1" applyBorder="1" applyAlignment="1">
      <alignment horizontal="center" vertical="center" wrapText="1"/>
    </xf>
    <xf numFmtId="0" fontId="338" fillId="0" borderId="0" xfId="0" applyFont="1" applyFill="1" applyAlignment="1">
      <alignment horizontal="center"/>
    </xf>
    <xf numFmtId="0" fontId="339" fillId="0" borderId="0" xfId="0" applyFont="1" applyFill="1" applyAlignment="1">
      <alignment horizontal="left"/>
    </xf>
    <xf numFmtId="167" fontId="340" fillId="0" borderId="0" xfId="0" applyNumberFormat="1" applyFont="1" applyFill="1" applyAlignment="1">
      <alignment horizontal="right"/>
    </xf>
    <xf numFmtId="167" fontId="341" fillId="0" borderId="0" xfId="0" applyNumberFormat="1" applyFont="1" applyFill="1" applyAlignment="1">
      <alignment horizontal="right"/>
    </xf>
    <xf numFmtId="167" fontId="342" fillId="0" borderId="0" xfId="0" applyNumberFormat="1" applyFont="1" applyFill="1" applyAlignment="1">
      <alignment horizontal="right"/>
    </xf>
    <xf numFmtId="170" fontId="343" fillId="0" borderId="0" xfId="0" applyNumberFormat="1" applyFont="1" applyFill="1" applyAlignment="1">
      <alignment horizontal="right"/>
    </xf>
    <xf numFmtId="167" fontId="344" fillId="0" borderId="0" xfId="0" applyNumberFormat="1" applyFont="1" applyFill="1" applyAlignment="1">
      <alignment horizontal="right"/>
    </xf>
    <xf numFmtId="0" fontId="345" fillId="0" borderId="0" xfId="0" applyFont="1" applyFill="1" applyAlignment="1">
      <alignment horizontal="left" indent="1"/>
    </xf>
    <xf numFmtId="167" fontId="346" fillId="0" borderId="0" xfId="0" applyNumberFormat="1" applyFont="1" applyFill="1" applyAlignment="1">
      <alignment horizontal="right"/>
    </xf>
    <xf numFmtId="167" fontId="347" fillId="0" borderId="0" xfId="0" applyNumberFormat="1" applyFont="1" applyFill="1" applyAlignment="1">
      <alignment horizontal="right"/>
    </xf>
    <xf numFmtId="167" fontId="348" fillId="0" borderId="0" xfId="0" applyNumberFormat="1" applyFont="1" applyFill="1" applyAlignment="1">
      <alignment horizontal="right"/>
    </xf>
    <xf numFmtId="167" fontId="349" fillId="0" borderId="0" xfId="0" applyNumberFormat="1" applyFont="1" applyFill="1" applyAlignment="1">
      <alignment horizontal="right"/>
    </xf>
    <xf numFmtId="0" fontId="350" fillId="0" borderId="0" xfId="0" applyFont="1" applyFill="1" applyAlignment="1">
      <alignment horizontal="left" indent="2"/>
    </xf>
    <xf numFmtId="0" fontId="351" fillId="0" borderId="0" xfId="0" applyNumberFormat="1" applyFont="1" applyFill="1" applyAlignment="1">
      <alignment horizontal="center"/>
    </xf>
    <xf numFmtId="37" fontId="352" fillId="0" borderId="0" xfId="0" applyNumberFormat="1" applyFont="1" applyFill="1" applyAlignment="1">
      <alignment horizontal="right"/>
    </xf>
    <xf numFmtId="168" fontId="353" fillId="0" borderId="0" xfId="0" applyNumberFormat="1" applyFont="1" applyFill="1" applyAlignment="1">
      <alignment horizontal="right"/>
    </xf>
    <xf numFmtId="168" fontId="354" fillId="0" borderId="0" xfId="0" applyNumberFormat="1" applyFont="1" applyFill="1" applyAlignment="1">
      <alignment horizontal="right"/>
    </xf>
    <xf numFmtId="0" fontId="355" fillId="0" borderId="0" xfId="0" applyFont="1" applyFill="1" applyAlignment="1">
      <alignment horizontal="left" indent="1"/>
    </xf>
    <xf numFmtId="167" fontId="356" fillId="0" borderId="0" xfId="0" applyNumberFormat="1" applyFont="1" applyFill="1" applyAlignment="1">
      <alignment horizontal="right"/>
    </xf>
    <xf numFmtId="37" fontId="357" fillId="0" borderId="2" xfId="0" applyNumberFormat="1" applyFont="1" applyFill="1" applyBorder="1" applyAlignment="1">
      <alignment horizontal="right"/>
    </xf>
    <xf numFmtId="168" fontId="358" fillId="0" borderId="2" xfId="0" applyNumberFormat="1" applyFont="1" applyFill="1" applyBorder="1" applyAlignment="1">
      <alignment horizontal="right"/>
    </xf>
    <xf numFmtId="170" fontId="359" fillId="0" borderId="2" xfId="0" applyNumberFormat="1" applyFont="1" applyFill="1" applyBorder="1" applyAlignment="1">
      <alignment horizontal="right"/>
    </xf>
    <xf numFmtId="168" fontId="360" fillId="0" borderId="2" xfId="0" applyNumberFormat="1" applyFont="1" applyFill="1" applyBorder="1" applyAlignment="1">
      <alignment horizontal="right"/>
    </xf>
    <xf numFmtId="0" fontId="361" fillId="0" borderId="0" xfId="0" applyFont="1" applyFill="1" applyAlignment="1">
      <alignment horizontal="left"/>
    </xf>
    <xf numFmtId="167" fontId="362" fillId="0" borderId="0" xfId="0" applyNumberFormat="1" applyFont="1" applyFill="1" applyAlignment="1">
      <alignment horizontal="right"/>
    </xf>
    <xf numFmtId="37" fontId="363" fillId="0" borderId="6" xfId="0" applyNumberFormat="1" applyFont="1" applyFill="1" applyBorder="1" applyAlignment="1">
      <alignment horizontal="right"/>
    </xf>
    <xf numFmtId="168" fontId="364" fillId="0" borderId="6" xfId="0" applyNumberFormat="1" applyFont="1" applyFill="1" applyBorder="1" applyAlignment="1">
      <alignment horizontal="right"/>
    </xf>
    <xf numFmtId="170" fontId="365" fillId="0" borderId="6" xfId="0" applyNumberFormat="1" applyFont="1" applyFill="1" applyBorder="1" applyAlignment="1">
      <alignment horizontal="right"/>
    </xf>
    <xf numFmtId="168" fontId="366" fillId="0" borderId="6" xfId="0" applyNumberFormat="1" applyFont="1" applyFill="1" applyBorder="1" applyAlignment="1">
      <alignment horizontal="right"/>
    </xf>
    <xf numFmtId="0" fontId="266" fillId="0" borderId="0" xfId="0" applyFont="1" applyFill="1"/>
    <xf numFmtId="0" fontId="267" fillId="0" borderId="0" xfId="0" applyFont="1" applyFill="1" applyAlignment="1">
      <alignment horizontal="center"/>
    </xf>
    <xf numFmtId="0" fontId="268" fillId="0" borderId="4" xfId="0" applyFont="1" applyFill="1" applyBorder="1" applyAlignment="1">
      <alignment horizontal="center" vertical="center" wrapText="1"/>
    </xf>
    <xf numFmtId="0" fontId="269" fillId="0" borderId="0" xfId="0" applyFont="1" applyFill="1" applyAlignment="1">
      <alignment horizontal="center"/>
    </xf>
    <xf numFmtId="0" fontId="270" fillId="0" borderId="0" xfId="0" applyFont="1" applyFill="1" applyAlignment="1">
      <alignment horizontal="left"/>
    </xf>
    <xf numFmtId="0" fontId="271" fillId="0" borderId="0" xfId="0" applyNumberFormat="1" applyFont="1" applyFill="1" applyAlignment="1">
      <alignment horizontal="right"/>
    </xf>
    <xf numFmtId="167" fontId="272" fillId="0" borderId="0" xfId="0" applyNumberFormat="1" applyFont="1" applyFill="1" applyAlignment="1">
      <alignment horizontal="right"/>
    </xf>
    <xf numFmtId="167" fontId="273" fillId="0" borderId="0" xfId="0" applyNumberFormat="1" applyFont="1" applyFill="1" applyAlignment="1">
      <alignment horizontal="right"/>
    </xf>
    <xf numFmtId="167" fontId="274" fillId="0" borderId="0" xfId="0" applyNumberFormat="1" applyFont="1" applyFill="1" applyAlignment="1">
      <alignment horizontal="right"/>
    </xf>
    <xf numFmtId="167" fontId="275" fillId="0" borderId="0" xfId="0" applyNumberFormat="1" applyFont="1" applyFill="1" applyAlignment="1">
      <alignment horizontal="right"/>
    </xf>
    <xf numFmtId="167" fontId="276" fillId="0" borderId="0" xfId="0" applyNumberFormat="1" applyFont="1" applyFill="1" applyAlignment="1">
      <alignment horizontal="right"/>
    </xf>
    <xf numFmtId="167" fontId="277" fillId="0" borderId="0" xfId="0" applyNumberFormat="1" applyFont="1" applyFill="1" applyAlignment="1">
      <alignment horizontal="right"/>
    </xf>
    <xf numFmtId="167" fontId="278" fillId="0" borderId="0" xfId="0" applyNumberFormat="1" applyFont="1" applyFill="1" applyAlignment="1">
      <alignment horizontal="right"/>
    </xf>
    <xf numFmtId="0" fontId="279" fillId="0" borderId="0" xfId="0" applyFont="1" applyFill="1" applyAlignment="1">
      <alignment horizontal="left" indent="1"/>
    </xf>
    <xf numFmtId="167" fontId="280" fillId="0" borderId="0" xfId="0" applyNumberFormat="1" applyFont="1" applyFill="1" applyAlignment="1">
      <alignment horizontal="right"/>
    </xf>
    <xf numFmtId="167" fontId="281" fillId="0" borderId="0" xfId="0" applyNumberFormat="1" applyFont="1" applyFill="1" applyAlignment="1">
      <alignment horizontal="right"/>
    </xf>
    <xf numFmtId="167" fontId="282" fillId="0" borderId="0" xfId="0" applyNumberFormat="1" applyFont="1" applyFill="1" applyAlignment="1">
      <alignment horizontal="right"/>
    </xf>
    <xf numFmtId="167" fontId="283" fillId="0" borderId="0" xfId="0" applyNumberFormat="1" applyFont="1" applyFill="1" applyAlignment="1">
      <alignment horizontal="right"/>
    </xf>
    <xf numFmtId="167" fontId="284" fillId="0" borderId="0" xfId="0" applyNumberFormat="1" applyFont="1" applyFill="1" applyAlignment="1">
      <alignment horizontal="right"/>
    </xf>
    <xf numFmtId="167" fontId="285" fillId="0" borderId="0" xfId="0" applyNumberFormat="1" applyFont="1" applyFill="1" applyAlignment="1">
      <alignment horizontal="right"/>
    </xf>
    <xf numFmtId="167" fontId="286" fillId="0" borderId="0" xfId="0" applyNumberFormat="1" applyFont="1" applyFill="1" applyAlignment="1">
      <alignment horizontal="right"/>
    </xf>
    <xf numFmtId="167" fontId="287" fillId="0" borderId="0" xfId="0" applyNumberFormat="1" applyFont="1" applyFill="1" applyAlignment="1">
      <alignment horizontal="right"/>
    </xf>
    <xf numFmtId="167" fontId="288" fillId="0" borderId="0" xfId="0" applyNumberFormat="1" applyFont="1" applyFill="1" applyAlignment="1">
      <alignment horizontal="right"/>
    </xf>
    <xf numFmtId="167" fontId="289" fillId="0" borderId="0" xfId="0" applyNumberFormat="1" applyFont="1" applyFill="1" applyAlignment="1">
      <alignment horizontal="right"/>
    </xf>
    <xf numFmtId="173" fontId="290" fillId="0" borderId="0" xfId="0" applyNumberFormat="1" applyFont="1" applyFill="1" applyAlignment="1">
      <alignment horizontal="right"/>
    </xf>
    <xf numFmtId="168" fontId="291" fillId="0" borderId="0" xfId="0" applyNumberFormat="1" applyFont="1" applyFill="1" applyAlignment="1">
      <alignment horizontal="right"/>
    </xf>
    <xf numFmtId="37" fontId="292" fillId="0" borderId="0" xfId="0" applyNumberFormat="1" applyFont="1" applyFill="1" applyAlignment="1">
      <alignment horizontal="right"/>
    </xf>
    <xf numFmtId="37" fontId="293" fillId="0" borderId="0" xfId="0" applyNumberFormat="1" applyFont="1" applyFill="1" applyAlignment="1">
      <alignment horizontal="right"/>
    </xf>
    <xf numFmtId="37" fontId="294" fillId="0" borderId="0" xfId="0" applyNumberFormat="1" applyFont="1" applyFill="1" applyAlignment="1">
      <alignment horizontal="right"/>
    </xf>
    <xf numFmtId="167" fontId="295" fillId="0" borderId="0" xfId="0" applyNumberFormat="1" applyFont="1" applyFill="1" applyAlignment="1">
      <alignment horizontal="right"/>
    </xf>
    <xf numFmtId="167" fontId="296" fillId="0" borderId="0" xfId="0" applyNumberFormat="1" applyFont="1" applyFill="1" applyAlignment="1">
      <alignment horizontal="right"/>
    </xf>
    <xf numFmtId="167" fontId="297" fillId="0" borderId="0" xfId="0" applyNumberFormat="1" applyFont="1" applyFill="1" applyAlignment="1">
      <alignment horizontal="right"/>
    </xf>
    <xf numFmtId="167" fontId="298" fillId="0" borderId="0" xfId="0" applyNumberFormat="1" applyFont="1" applyFill="1" applyAlignment="1">
      <alignment horizontal="right"/>
    </xf>
    <xf numFmtId="167" fontId="299" fillId="0" borderId="0" xfId="0" applyNumberFormat="1" applyFont="1" applyFill="1" applyAlignment="1">
      <alignment horizontal="right"/>
    </xf>
    <xf numFmtId="167" fontId="300" fillId="0" borderId="0" xfId="0" applyNumberFormat="1" applyFont="1" applyFill="1" applyAlignment="1">
      <alignment horizontal="right"/>
    </xf>
    <xf numFmtId="167" fontId="301" fillId="0" borderId="0" xfId="0" applyNumberFormat="1" applyFont="1" applyFill="1" applyAlignment="1">
      <alignment horizontal="right"/>
    </xf>
    <xf numFmtId="167" fontId="302" fillId="0" borderId="2" xfId="0" applyNumberFormat="1" applyFont="1" applyFill="1" applyBorder="1" applyAlignment="1">
      <alignment horizontal="right"/>
    </xf>
    <xf numFmtId="167" fontId="303" fillId="0" borderId="0" xfId="0" applyNumberFormat="1" applyFont="1" applyFill="1" applyAlignment="1">
      <alignment horizontal="right"/>
    </xf>
    <xf numFmtId="167" fontId="304" fillId="0" borderId="0" xfId="0" applyNumberFormat="1" applyFont="1" applyFill="1" applyAlignment="1">
      <alignment horizontal="right"/>
    </xf>
    <xf numFmtId="167" fontId="305" fillId="0" borderId="0" xfId="0" applyNumberFormat="1" applyFont="1" applyFill="1" applyAlignment="1">
      <alignment horizontal="right"/>
    </xf>
    <xf numFmtId="167" fontId="306" fillId="0" borderId="0" xfId="0" applyNumberFormat="1" applyFont="1" applyFill="1" applyAlignment="1">
      <alignment horizontal="right"/>
    </xf>
    <xf numFmtId="167" fontId="307" fillId="0" borderId="0" xfId="0" applyNumberFormat="1" applyFont="1" applyFill="1" applyAlignment="1">
      <alignment horizontal="right"/>
    </xf>
    <xf numFmtId="37" fontId="308" fillId="0" borderId="0" xfId="0" applyNumberFormat="1" applyFont="1" applyFill="1" applyAlignment="1">
      <alignment horizontal="right"/>
    </xf>
    <xf numFmtId="167" fontId="309" fillId="0" borderId="0" xfId="0" applyNumberFormat="1" applyFont="1" applyFill="1" applyAlignment="1">
      <alignment horizontal="right"/>
    </xf>
    <xf numFmtId="167" fontId="310" fillId="0" borderId="2" xfId="0" applyNumberFormat="1" applyFont="1" applyFill="1" applyBorder="1" applyAlignment="1">
      <alignment horizontal="right"/>
    </xf>
    <xf numFmtId="167" fontId="311" fillId="0" borderId="0" xfId="0" applyNumberFormat="1" applyFont="1" applyFill="1" applyAlignment="1">
      <alignment horizontal="right"/>
    </xf>
    <xf numFmtId="167" fontId="312" fillId="0" borderId="0" xfId="0" applyNumberFormat="1" applyFont="1" applyFill="1" applyAlignment="1">
      <alignment horizontal="right"/>
    </xf>
    <xf numFmtId="167" fontId="313" fillId="0" borderId="0" xfId="0" applyNumberFormat="1" applyFont="1" applyFill="1" applyAlignment="1">
      <alignment horizontal="right"/>
    </xf>
    <xf numFmtId="167" fontId="314" fillId="0" borderId="0" xfId="0" applyNumberFormat="1" applyFont="1" applyFill="1" applyAlignment="1">
      <alignment horizontal="right"/>
    </xf>
    <xf numFmtId="167" fontId="315" fillId="0" borderId="0" xfId="0" applyNumberFormat="1" applyFont="1" applyFill="1" applyAlignment="1">
      <alignment horizontal="right"/>
    </xf>
    <xf numFmtId="167" fontId="316" fillId="0" borderId="0" xfId="0" applyNumberFormat="1" applyFont="1" applyFill="1" applyAlignment="1">
      <alignment horizontal="right"/>
    </xf>
    <xf numFmtId="167" fontId="317" fillId="0" borderId="0" xfId="0" applyNumberFormat="1" applyFont="1" applyFill="1" applyAlignment="1">
      <alignment horizontal="right"/>
    </xf>
    <xf numFmtId="167" fontId="318" fillId="0" borderId="2" xfId="0" applyNumberFormat="1" applyFont="1" applyFill="1" applyBorder="1" applyAlignment="1">
      <alignment horizontal="right"/>
    </xf>
    <xf numFmtId="37" fontId="319" fillId="0" borderId="0" xfId="0" applyNumberFormat="1" applyFont="1" applyFill="1" applyAlignment="1">
      <alignment horizontal="right"/>
    </xf>
    <xf numFmtId="37" fontId="320" fillId="0" borderId="2" xfId="0" applyNumberFormat="1" applyFont="1" applyFill="1" applyBorder="1" applyAlignment="1">
      <alignment horizontal="right"/>
    </xf>
    <xf numFmtId="37" fontId="321" fillId="0" borderId="2" xfId="0" applyNumberFormat="1" applyFont="1" applyFill="1" applyBorder="1" applyAlignment="1">
      <alignment horizontal="right"/>
    </xf>
    <xf numFmtId="168" fontId="322" fillId="0" borderId="2" xfId="0" applyNumberFormat="1" applyFont="1" applyFill="1" applyBorder="1" applyAlignment="1">
      <alignment horizontal="right"/>
    </xf>
    <xf numFmtId="168" fontId="323" fillId="0" borderId="2" xfId="0" applyNumberFormat="1" applyFont="1" applyFill="1" applyBorder="1" applyAlignment="1">
      <alignment horizontal="right"/>
    </xf>
    <xf numFmtId="37" fontId="324" fillId="0" borderId="2" xfId="0" applyNumberFormat="1" applyFont="1" applyFill="1" applyBorder="1" applyAlignment="1">
      <alignment horizontal="right"/>
    </xf>
    <xf numFmtId="37" fontId="325" fillId="0" borderId="2" xfId="0" applyNumberFormat="1" applyFont="1" applyFill="1" applyBorder="1" applyAlignment="1">
      <alignment horizontal="right"/>
    </xf>
    <xf numFmtId="37" fontId="326" fillId="0" borderId="2" xfId="0" applyNumberFormat="1" applyFont="1" applyFill="1" applyBorder="1" applyAlignment="1">
      <alignment horizontal="right"/>
    </xf>
    <xf numFmtId="167" fontId="327" fillId="0" borderId="0" xfId="0" applyNumberFormat="1" applyFont="1" applyFill="1" applyAlignment="1">
      <alignment horizontal="right"/>
    </xf>
    <xf numFmtId="169" fontId="328" fillId="0" borderId="0" xfId="0" applyNumberFormat="1" applyFont="1" applyFill="1" applyAlignment="1">
      <alignment horizontal="right"/>
    </xf>
    <xf numFmtId="169" fontId="329" fillId="0" borderId="0" xfId="0" applyNumberFormat="1" applyFont="1" applyFill="1" applyAlignment="1">
      <alignment horizontal="right"/>
    </xf>
    <xf numFmtId="169" fontId="330" fillId="0" borderId="0" xfId="0" applyNumberFormat="1" applyFont="1" applyFill="1" applyAlignment="1">
      <alignment horizontal="right"/>
    </xf>
    <xf numFmtId="169" fontId="331" fillId="0" borderId="0" xfId="0" applyNumberFormat="1" applyFont="1" applyFill="1" applyAlignment="1">
      <alignment horizontal="right"/>
    </xf>
    <xf numFmtId="169" fontId="332" fillId="0" borderId="0" xfId="0" applyNumberFormat="1" applyFont="1" applyFill="1" applyAlignment="1">
      <alignment horizontal="right"/>
    </xf>
    <xf numFmtId="169" fontId="333" fillId="0" borderId="0" xfId="0" applyNumberFormat="1" applyFont="1" applyFill="1" applyAlignment="1">
      <alignment horizontal="right"/>
    </xf>
    <xf numFmtId="169" fontId="334" fillId="0" borderId="0" xfId="0" applyNumberFormat="1" applyFont="1" applyFill="1" applyAlignment="1">
      <alignment horizontal="right"/>
    </xf>
    <xf numFmtId="0" fontId="224" fillId="0" borderId="0" xfId="0" applyFont="1" applyFill="1"/>
    <xf numFmtId="0" fontId="225" fillId="0" borderId="0" xfId="0" applyFont="1" applyFill="1" applyAlignment="1">
      <alignment horizontal="center"/>
    </xf>
    <xf numFmtId="0" fontId="226" fillId="0" borderId="4" xfId="0" applyFont="1" applyFill="1" applyBorder="1" applyAlignment="1">
      <alignment horizontal="center" vertical="center" wrapText="1"/>
    </xf>
    <xf numFmtId="0" fontId="227" fillId="0" borderId="0" xfId="0" applyFont="1" applyFill="1" applyAlignment="1">
      <alignment horizontal="center"/>
    </xf>
    <xf numFmtId="0" fontId="228" fillId="0" borderId="0" xfId="0" applyFont="1" applyFill="1" applyAlignment="1">
      <alignment horizontal="left"/>
    </xf>
    <xf numFmtId="167" fontId="229" fillId="0" borderId="0" xfId="0" applyNumberFormat="1" applyFont="1" applyFill="1" applyAlignment="1">
      <alignment horizontal="right"/>
    </xf>
    <xf numFmtId="167" fontId="230" fillId="0" borderId="0" xfId="0" applyNumberFormat="1" applyFont="1" applyFill="1" applyAlignment="1">
      <alignment horizontal="right"/>
    </xf>
    <xf numFmtId="167" fontId="231" fillId="0" borderId="0" xfId="0" applyNumberFormat="1" applyFont="1" applyFill="1" applyAlignment="1">
      <alignment horizontal="right"/>
    </xf>
    <xf numFmtId="167" fontId="232" fillId="0" borderId="0" xfId="0" applyNumberFormat="1" applyFont="1" applyFill="1" applyAlignment="1">
      <alignment horizontal="right"/>
    </xf>
    <xf numFmtId="167" fontId="233" fillId="0" borderId="0" xfId="0" applyNumberFormat="1" applyFont="1" applyFill="1" applyAlignment="1">
      <alignment horizontal="right"/>
    </xf>
    <xf numFmtId="37" fontId="234" fillId="0" borderId="0" xfId="0" applyNumberFormat="1" applyFont="1" applyFill="1" applyAlignment="1">
      <alignment horizontal="right"/>
    </xf>
    <xf numFmtId="0" fontId="235" fillId="0" borderId="0" xfId="0" applyFont="1" applyFill="1" applyAlignment="1">
      <alignment horizontal="left" indent="1"/>
    </xf>
    <xf numFmtId="167" fontId="236" fillId="0" borderId="0" xfId="0" applyNumberFormat="1" applyFont="1" applyFill="1" applyAlignment="1">
      <alignment horizontal="right"/>
    </xf>
    <xf numFmtId="167" fontId="237" fillId="0" borderId="0" xfId="0" applyNumberFormat="1" applyFont="1" applyFill="1" applyAlignment="1">
      <alignment horizontal="right"/>
    </xf>
    <xf numFmtId="167" fontId="238" fillId="0" borderId="0" xfId="0" applyNumberFormat="1" applyFont="1" applyFill="1" applyAlignment="1">
      <alignment horizontal="right"/>
    </xf>
    <xf numFmtId="167" fontId="239" fillId="0" borderId="0" xfId="0" applyNumberFormat="1" applyFont="1" applyFill="1" applyAlignment="1">
      <alignment horizontal="right"/>
    </xf>
    <xf numFmtId="167" fontId="240" fillId="0" borderId="0" xfId="0" applyNumberFormat="1" applyFont="1" applyFill="1" applyAlignment="1">
      <alignment horizontal="right"/>
    </xf>
    <xf numFmtId="0" fontId="241" fillId="0" borderId="0" xfId="0" applyFont="1" applyFill="1" applyAlignment="1">
      <alignment horizontal="left" indent="2"/>
    </xf>
    <xf numFmtId="167" fontId="242" fillId="0" borderId="0" xfId="0" applyNumberFormat="1" applyFont="1" applyFill="1" applyAlignment="1">
      <alignment horizontal="center"/>
    </xf>
    <xf numFmtId="37" fontId="243" fillId="0" borderId="0" xfId="0" applyNumberFormat="1" applyFont="1" applyFill="1" applyAlignment="1">
      <alignment horizontal="right"/>
    </xf>
    <xf numFmtId="37" fontId="244" fillId="0" borderId="0" xfId="0" applyNumberFormat="1" applyFont="1" applyFill="1" applyAlignment="1">
      <alignment horizontal="right"/>
    </xf>
    <xf numFmtId="168" fontId="245" fillId="0" borderId="0" xfId="0" applyNumberFormat="1" applyFont="1" applyFill="1" applyAlignment="1">
      <alignment horizontal="right"/>
    </xf>
    <xf numFmtId="168" fontId="246" fillId="0" borderId="0" xfId="0" applyNumberFormat="1" applyFont="1" applyFill="1" applyAlignment="1">
      <alignment horizontal="right"/>
    </xf>
    <xf numFmtId="0" fontId="247" fillId="0" borderId="0" xfId="0" applyFont="1" applyFill="1" applyAlignment="1">
      <alignment horizontal="left" indent="2"/>
    </xf>
    <xf numFmtId="167" fontId="248" fillId="0" borderId="0" xfId="0" applyNumberFormat="1" applyFont="1" applyFill="1" applyAlignment="1">
      <alignment horizontal="right"/>
    </xf>
    <xf numFmtId="37" fontId="249" fillId="0" borderId="2" xfId="0" applyNumberFormat="1" applyFont="1" applyFill="1" applyBorder="1" applyAlignment="1">
      <alignment horizontal="right"/>
    </xf>
    <xf numFmtId="37" fontId="250" fillId="0" borderId="2" xfId="0" applyNumberFormat="1" applyFont="1" applyFill="1" applyBorder="1" applyAlignment="1">
      <alignment horizontal="right"/>
    </xf>
    <xf numFmtId="168" fontId="251" fillId="0" borderId="2" xfId="0" applyNumberFormat="1" applyFont="1" applyFill="1" applyBorder="1" applyAlignment="1">
      <alignment horizontal="right"/>
    </xf>
    <xf numFmtId="168" fontId="252" fillId="0" borderId="2" xfId="0" applyNumberFormat="1" applyFont="1" applyFill="1" applyBorder="1" applyAlignment="1">
      <alignment horizontal="right"/>
    </xf>
    <xf numFmtId="37" fontId="253" fillId="0" borderId="2" xfId="0" applyNumberFormat="1" applyFont="1" applyFill="1" applyBorder="1" applyAlignment="1">
      <alignment horizontal="right"/>
    </xf>
    <xf numFmtId="0" fontId="254" fillId="0" borderId="0" xfId="0" applyFont="1" applyFill="1" applyAlignment="1">
      <alignment horizontal="left" indent="1"/>
    </xf>
    <xf numFmtId="167" fontId="255" fillId="0" borderId="0" xfId="0" applyNumberFormat="1" applyFont="1" applyFill="1" applyAlignment="1">
      <alignment horizontal="right"/>
    </xf>
    <xf numFmtId="37" fontId="256" fillId="0" borderId="6" xfId="0" applyNumberFormat="1" applyFont="1" applyFill="1" applyBorder="1" applyAlignment="1">
      <alignment horizontal="right"/>
    </xf>
    <xf numFmtId="37" fontId="257" fillId="0" borderId="6" xfId="0" applyNumberFormat="1" applyFont="1" applyFill="1" applyBorder="1" applyAlignment="1">
      <alignment horizontal="right"/>
    </xf>
    <xf numFmtId="168" fontId="258" fillId="0" borderId="6" xfId="0" applyNumberFormat="1" applyFont="1" applyFill="1" applyBorder="1" applyAlignment="1">
      <alignment horizontal="right"/>
    </xf>
    <xf numFmtId="168" fontId="259" fillId="0" borderId="6" xfId="0" applyNumberFormat="1" applyFont="1" applyFill="1" applyBorder="1" applyAlignment="1">
      <alignment horizontal="right"/>
    </xf>
    <xf numFmtId="37" fontId="260" fillId="0" borderId="6" xfId="0" applyNumberFormat="1" applyFont="1" applyFill="1" applyBorder="1" applyAlignment="1">
      <alignment horizontal="right"/>
    </xf>
    <xf numFmtId="0" fontId="261" fillId="0" borderId="0" xfId="0" applyFont="1" applyFill="1" applyAlignment="1">
      <alignment horizontal="left"/>
    </xf>
    <xf numFmtId="0" fontId="262" fillId="0" borderId="0" xfId="0" applyFont="1" applyFill="1" applyAlignment="1">
      <alignment horizontal="left" indent="1"/>
    </xf>
    <xf numFmtId="0" fontId="263" fillId="0" borderId="0" xfId="0" applyFont="1" applyFill="1" applyAlignment="1">
      <alignment horizontal="left" indent="2"/>
    </xf>
    <xf numFmtId="0" fontId="264" fillId="0" borderId="0" xfId="0" applyFont="1" applyFill="1" applyAlignment="1">
      <alignment horizontal="left" indent="2"/>
    </xf>
    <xf numFmtId="0" fontId="265" fillId="0" borderId="0" xfId="0" applyFont="1" applyFill="1" applyAlignment="1">
      <alignment horizontal="left" indent="1"/>
    </xf>
    <xf numFmtId="0" fontId="6" fillId="0" borderId="4" xfId="0" applyFont="1" applyFill="1" applyBorder="1" applyAlignment="1">
      <alignment horizontal="center" vertical="center" wrapText="1"/>
    </xf>
    <xf numFmtId="0" fontId="0" fillId="0" borderId="0" xfId="0" applyFill="1"/>
    <xf numFmtId="0" fontId="405" fillId="0" borderId="0" xfId="0" applyFont="1" applyFill="1"/>
  </cellXfs>
  <cellStyles count="146">
    <cellStyle name="_CC Oil" xfId="4"/>
    <cellStyle name="_CC Oil_A2" xfId="5"/>
    <cellStyle name="_CC Oil_DEC" xfId="6"/>
    <cellStyle name="_DSO Oil" xfId="7"/>
    <cellStyle name="_DSO Oil_A2" xfId="8"/>
    <cellStyle name="_DSO Oil_DEC" xfId="9"/>
    <cellStyle name="_FLCC Oil" xfId="10"/>
    <cellStyle name="_FLCC Oil_A2" xfId="11"/>
    <cellStyle name="_FLCC Oil_DEC" xfId="12"/>
    <cellStyle name="_FLPEGT Oil" xfId="13"/>
    <cellStyle name="_FLPEGT Oil_A2" xfId="14"/>
    <cellStyle name="_FLPEGT Oil_DEC" xfId="15"/>
    <cellStyle name="_FMCT Oil" xfId="16"/>
    <cellStyle name="_FMCT Oil_A2" xfId="17"/>
    <cellStyle name="_FMCT Oil_DEC" xfId="18"/>
    <cellStyle name="_GTDW_DataTemplate" xfId="19"/>
    <cellStyle name="_GTDW_DataTemplate_A2" xfId="20"/>
    <cellStyle name="_GTDW_DataTemplate_DEC" xfId="21"/>
    <cellStyle name="_Gulfstream Gas" xfId="22"/>
    <cellStyle name="_Gulfstream Gas_A2" xfId="23"/>
    <cellStyle name="_Gulfstream Gas_DEC" xfId="24"/>
    <cellStyle name="_MR .7 Oil" xfId="25"/>
    <cellStyle name="_MR .7 Oil_A2" xfId="26"/>
    <cellStyle name="_MR .7 Oil_DEC" xfId="27"/>
    <cellStyle name="_MR 1 Oil" xfId="28"/>
    <cellStyle name="_MR 1 Oil_A2" xfId="29"/>
    <cellStyle name="_MR 1 Oil_DEC" xfId="30"/>
    <cellStyle name="_MRCT Oil" xfId="31"/>
    <cellStyle name="_MRCT Oil_A2" xfId="32"/>
    <cellStyle name="_MRCT Oil_DEC" xfId="33"/>
    <cellStyle name="_MT Gulfstream Gas" xfId="34"/>
    <cellStyle name="_MT Gulfstream Gas_A2" xfId="35"/>
    <cellStyle name="_MT Gulfstream Gas_DEC" xfId="36"/>
    <cellStyle name="_MT Oil" xfId="37"/>
    <cellStyle name="_MT Oil_A2" xfId="38"/>
    <cellStyle name="_MT Oil_DEC" xfId="39"/>
    <cellStyle name="_OLCT Oil" xfId="40"/>
    <cellStyle name="_OLCT Oil_A2" xfId="41"/>
    <cellStyle name="_OLCT Oil_DEC" xfId="42"/>
    <cellStyle name="_PE Oil" xfId="43"/>
    <cellStyle name="_PE Oil_A2" xfId="44"/>
    <cellStyle name="_PE Oil_DEC" xfId="45"/>
    <cellStyle name="_PN Oil" xfId="46"/>
    <cellStyle name="_PN Oil_A2" xfId="47"/>
    <cellStyle name="_PN Oil_DEC" xfId="48"/>
    <cellStyle name="_Rid_1__S37" xfId="49"/>
    <cellStyle name="_Rid_1__S37 2" xfId="50"/>
    <cellStyle name="_Rid_1__S39" xfId="51"/>
    <cellStyle name="_Rid_1__S39 2" xfId="52"/>
    <cellStyle name="_Rid_1__S58" xfId="53"/>
    <cellStyle name="_Rid_1__S58 2" xfId="54"/>
    <cellStyle name="_Rid_1__S60" xfId="55"/>
    <cellStyle name="_Rid_1__S60 2" xfId="56"/>
    <cellStyle name="_Rid_1__S62" xfId="57"/>
    <cellStyle name="_Rid_1__S62 2" xfId="58"/>
    <cellStyle name="_Rid_1__S64" xfId="59"/>
    <cellStyle name="_Rid_1__S64 2" xfId="60"/>
    <cellStyle name="_Rid_1__S79" xfId="61"/>
    <cellStyle name="_Rid_1__S79 2" xfId="62"/>
    <cellStyle name="_Rid_1__S81" xfId="63"/>
    <cellStyle name="_Rid_1__S81 2" xfId="64"/>
    <cellStyle name="_Rid_1__S83" xfId="65"/>
    <cellStyle name="_Rid_1__S83 2" xfId="66"/>
    <cellStyle name="_Rid_1_S202_S154_S153" xfId="67"/>
    <cellStyle name="_Rid_1_S202_S171_S170" xfId="68"/>
    <cellStyle name="_Rid_1_S202_S175_S174" xfId="69"/>
    <cellStyle name="_Rid_1_S202_S188_S187" xfId="70"/>
    <cellStyle name="_Rid_1_S202_S190_S189" xfId="71"/>
    <cellStyle name="_RV Oil" xfId="72"/>
    <cellStyle name="_RV Oil_A2" xfId="73"/>
    <cellStyle name="_RV Oil_DEC" xfId="74"/>
    <cellStyle name="_SHCT Oil" xfId="75"/>
    <cellStyle name="_SHCT Oil_A2" xfId="76"/>
    <cellStyle name="_SHCT Oil_DEC" xfId="77"/>
    <cellStyle name="_SN Oil" xfId="78"/>
    <cellStyle name="_SN Oil_A2" xfId="79"/>
    <cellStyle name="_SN Oil_DEC" xfId="80"/>
    <cellStyle name="_TP Oil" xfId="81"/>
    <cellStyle name="_TP Oil_A2" xfId="82"/>
    <cellStyle name="_TP Oil_DEC" xfId="83"/>
    <cellStyle name="Comma 2" xfId="3"/>
    <cellStyle name="Comma 3" xfId="84"/>
    <cellStyle name="Comma 4" xfId="85"/>
    <cellStyle name="Comma 5" xfId="86"/>
    <cellStyle name="Comma 6" xfId="87"/>
    <cellStyle name="Comma 7" xfId="88"/>
    <cellStyle name="Comma 8" xfId="89"/>
    <cellStyle name="Currency 2" xfId="2"/>
    <cellStyle name="Currency 3" xfId="90"/>
    <cellStyle name="Currency 4" xfId="91"/>
    <cellStyle name="Currency 5" xfId="92"/>
    <cellStyle name="Currency 6" xfId="93"/>
    <cellStyle name="Normal" xfId="0" builtinId="0"/>
    <cellStyle name="Normal 2" xfId="1"/>
    <cellStyle name="Normal 2 2" xfId="94"/>
    <cellStyle name="Normal 2 3" xfId="95"/>
    <cellStyle name="Normal 2_JV09G-PPA April 2012" xfId="96"/>
    <cellStyle name="Normal 3" xfId="97"/>
    <cellStyle name="Normal 4" xfId="98"/>
    <cellStyle name="Normal 5" xfId="99"/>
    <cellStyle name="Normal 6" xfId="100"/>
    <cellStyle name="Normal 7" xfId="145"/>
    <cellStyle name="SAPBEXaggData" xfId="101"/>
    <cellStyle name="SAPBEXaggDataEmph" xfId="102"/>
    <cellStyle name="SAPBEXaggItem" xfId="103"/>
    <cellStyle name="SAPBEXaggItemX" xfId="104"/>
    <cellStyle name="SAPBEXchaText" xfId="105"/>
    <cellStyle name="SAPBEXexcBad7" xfId="106"/>
    <cellStyle name="SAPBEXexcBad8" xfId="107"/>
    <cellStyle name="SAPBEXexcBad9" xfId="108"/>
    <cellStyle name="SAPBEXexcCritical4" xfId="109"/>
    <cellStyle name="SAPBEXexcCritical5" xfId="110"/>
    <cellStyle name="SAPBEXexcCritical6" xfId="111"/>
    <cellStyle name="SAPBEXexcGood1" xfId="112"/>
    <cellStyle name="SAPBEXexcGood2" xfId="113"/>
    <cellStyle name="SAPBEXexcGood3" xfId="114"/>
    <cellStyle name="SAPBEXfilterDrill" xfId="115"/>
    <cellStyle name="SAPBEXfilterItem" xfId="116"/>
    <cellStyle name="SAPBEXfilterText" xfId="117"/>
    <cellStyle name="SAPBEXformats" xfId="118"/>
    <cellStyle name="SAPBEXheaderItem" xfId="119"/>
    <cellStyle name="SAPBEXheaderText" xfId="120"/>
    <cellStyle name="SAPBEXHLevel0" xfId="121"/>
    <cellStyle name="SAPBEXHLevel0X" xfId="122"/>
    <cellStyle name="SAPBEXHLevel1" xfId="123"/>
    <cellStyle name="SAPBEXHLevel1X" xfId="124"/>
    <cellStyle name="SAPBEXHLevel2" xfId="125"/>
    <cellStyle name="SAPBEXHLevel2X" xfId="126"/>
    <cellStyle name="SAPBEXHLevel3" xfId="127"/>
    <cellStyle name="SAPBEXHLevel3X" xfId="128"/>
    <cellStyle name="SAPBEXresData" xfId="129"/>
    <cellStyle name="SAPBEXresDataEmph" xfId="130"/>
    <cellStyle name="SAPBEXresItem" xfId="131"/>
    <cellStyle name="SAPBEXresItemX" xfId="132"/>
    <cellStyle name="SAPBEXstdData" xfId="133"/>
    <cellStyle name="SAPBEXstdDataEmph" xfId="134"/>
    <cellStyle name="SAPBEXstdItem" xfId="135"/>
    <cellStyle name="SAPBEXstdItemX" xfId="136"/>
    <cellStyle name="SAPBEXtitle" xfId="137"/>
    <cellStyle name="SAPBEXundefined" xfId="138"/>
    <cellStyle name="Style 1" xfId="139"/>
    <cellStyle name="Style 1 2" xfId="140"/>
    <cellStyle name="Style 1 3" xfId="141"/>
    <cellStyle name="Style 1 4" xfId="142"/>
    <cellStyle name="Style 1 5" xfId="143"/>
    <cellStyle name="Style 1_JV09G-PPA April 2012" xfId="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ACG\CLAUSES\FUEL\OCTMAR96\TU_O_M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js0bia\Local%20Settings\Temporary%20Internet%20Files\Content.Outlook\0P092ICO\JV09G%20-%20April%202012%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XXX%20Prior%20to%202002\2001%20%20Fuel%20True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A%20FUEL\Filings%202008\Fuel_Est_Act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XX%20Prior%20to%202002\2001%20%20Fuel%20True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C TU"/>
      <sheetName val="NFE 518 (Mo B)"/>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EIPP"/>
      <sheetName val="A6"/>
      <sheetName val="A9"/>
      <sheetName val="EMT A6"/>
      <sheetName val="Cognos_Office_Connection_Cache"/>
      <sheetName val="EMT A9"/>
      <sheetName val="Reconciliation"/>
    </sheetNames>
    <sheetDataSet>
      <sheetData sheetId="0"/>
      <sheetData sheetId="1"/>
      <sheetData sheetId="2"/>
      <sheetData sheetId="3"/>
      <sheetData sheetId="4">
        <row r="1">
          <cell r="A1" t="str">
            <v>Sold To</v>
          </cell>
          <cell r="B1" t="str">
            <v>Type &amp; Schedule</v>
          </cell>
          <cell r="C1" t="str">
            <v>Total KWH Sold (000)</v>
          </cell>
          <cell r="D1" t="str">
            <v>KWH Wheeled From Other Systems (000)</v>
          </cell>
          <cell r="E1" t="str">
            <v>KWH from Own Generation</v>
          </cell>
          <cell r="F1" t="str">
            <v>Fuel Cost</v>
          </cell>
          <cell r="G1" t="str">
            <v>Total Cost</v>
          </cell>
          <cell r="H1" t="str">
            <v>Total $ for Fuel Adj</v>
          </cell>
          <cell r="I1" t="str">
            <v>Total Cost $</v>
          </cell>
          <cell r="J1" t="str">
            <v>Gain From Off-System Sales $</v>
          </cell>
        </row>
        <row r="2">
          <cell r="A2" t="str">
            <v>Cargill Power Markets, LLC OS</v>
          </cell>
          <cell r="B2" t="str">
            <v>OS</v>
          </cell>
          <cell r="C2">
            <v>450</v>
          </cell>
          <cell r="D2">
            <v>0</v>
          </cell>
          <cell r="E2">
            <v>450</v>
          </cell>
          <cell r="F2">
            <v>1.3543333333333301</v>
          </cell>
          <cell r="G2">
            <v>2.5333333333333301</v>
          </cell>
          <cell r="H2">
            <v>6094.5</v>
          </cell>
          <cell r="I2">
            <v>11400</v>
          </cell>
          <cell r="J2">
            <v>3100.5</v>
          </cell>
        </row>
        <row r="3">
          <cell r="A3" t="str">
            <v>Constellation Energy Commodities Group, Inc. OS</v>
          </cell>
          <cell r="B3" t="str">
            <v>OS</v>
          </cell>
          <cell r="C3">
            <v>1511</v>
          </cell>
          <cell r="D3">
            <v>0</v>
          </cell>
          <cell r="E3">
            <v>1511</v>
          </cell>
          <cell r="F3">
            <v>1.5085532759761699</v>
          </cell>
          <cell r="G3">
            <v>3.0231634679020498</v>
          </cell>
          <cell r="H3">
            <v>22794.240000000002</v>
          </cell>
          <cell r="I3">
            <v>45680</v>
          </cell>
          <cell r="J3">
            <v>16567.25</v>
          </cell>
        </row>
        <row r="4">
          <cell r="A4" t="str">
            <v>EDF Trading North America, LLC OS</v>
          </cell>
          <cell r="B4" t="str">
            <v>OS</v>
          </cell>
          <cell r="C4">
            <v>1123</v>
          </cell>
          <cell r="D4">
            <v>0</v>
          </cell>
          <cell r="E4">
            <v>1123</v>
          </cell>
          <cell r="F4">
            <v>1.8211923419412299</v>
          </cell>
          <cell r="G4">
            <v>3.3059661620658898</v>
          </cell>
          <cell r="H4">
            <v>20451.990000000002</v>
          </cell>
          <cell r="I4">
            <v>37126</v>
          </cell>
          <cell r="J4">
            <v>11470.15</v>
          </cell>
        </row>
        <row r="5">
          <cell r="A5" t="str">
            <v>Florida Power Corporation OS</v>
          </cell>
          <cell r="B5" t="str">
            <v>OS</v>
          </cell>
          <cell r="C5">
            <v>255</v>
          </cell>
          <cell r="D5">
            <v>0</v>
          </cell>
          <cell r="E5">
            <v>255</v>
          </cell>
          <cell r="F5">
            <v>1.9590000000000001</v>
          </cell>
          <cell r="G5">
            <v>3.8</v>
          </cell>
          <cell r="H5">
            <v>4995.45</v>
          </cell>
          <cell r="I5">
            <v>9690</v>
          </cell>
          <cell r="J5">
            <v>4059.6</v>
          </cell>
        </row>
        <row r="6">
          <cell r="A6" t="str">
            <v>JP Morgan Ventures Energy Corporation OS</v>
          </cell>
          <cell r="B6" t="str">
            <v>OS</v>
          </cell>
          <cell r="C6">
            <v>165</v>
          </cell>
          <cell r="D6">
            <v>0</v>
          </cell>
          <cell r="E6">
            <v>165</v>
          </cell>
          <cell r="F6">
            <v>1.7293939393939399</v>
          </cell>
          <cell r="G6">
            <v>3.1333333333333302</v>
          </cell>
          <cell r="H6">
            <v>2853.5</v>
          </cell>
          <cell r="I6">
            <v>5170</v>
          </cell>
          <cell r="J6">
            <v>1785.15</v>
          </cell>
        </row>
        <row r="7">
          <cell r="A7" t="str">
            <v>Morgan Stanley Capital Group, Inc. OS</v>
          </cell>
          <cell r="B7" t="str">
            <v>OS</v>
          </cell>
          <cell r="C7">
            <v>2106</v>
          </cell>
          <cell r="D7">
            <v>0</v>
          </cell>
          <cell r="E7">
            <v>2106</v>
          </cell>
          <cell r="F7">
            <v>1.4206424501424499</v>
          </cell>
          <cell r="G7">
            <v>2.6666666666666701</v>
          </cell>
          <cell r="H7">
            <v>29918.73</v>
          </cell>
          <cell r="I7">
            <v>56160</v>
          </cell>
          <cell r="J7">
            <v>18208.57</v>
          </cell>
        </row>
        <row r="8">
          <cell r="A8" t="str">
            <v>Oglethorpe Power Corporation OS</v>
          </cell>
          <cell r="B8" t="str">
            <v>OS</v>
          </cell>
          <cell r="C8">
            <v>3671</v>
          </cell>
          <cell r="D8">
            <v>0</v>
          </cell>
          <cell r="E8">
            <v>3671</v>
          </cell>
          <cell r="F8">
            <v>1.8149910106238101</v>
          </cell>
          <cell r="G8">
            <v>3.8014982293653001</v>
          </cell>
          <cell r="H8">
            <v>66628.320000000007</v>
          </cell>
          <cell r="I8">
            <v>139553</v>
          </cell>
          <cell r="J8">
            <v>63458.54</v>
          </cell>
        </row>
        <row r="9">
          <cell r="A9" t="str">
            <v>Seminole Electric Cooperative, Inc. OS</v>
          </cell>
          <cell r="B9" t="str">
            <v>OS</v>
          </cell>
          <cell r="C9">
            <v>2655</v>
          </cell>
          <cell r="D9">
            <v>0</v>
          </cell>
          <cell r="E9">
            <v>2655</v>
          </cell>
          <cell r="F9">
            <v>1.5287532956685499</v>
          </cell>
          <cell r="G9">
            <v>2.5261770244821098</v>
          </cell>
          <cell r="H9">
            <v>40588.400000000001</v>
          </cell>
          <cell r="I9">
            <v>67070</v>
          </cell>
          <cell r="J9">
            <v>26481.599999999999</v>
          </cell>
        </row>
        <row r="10">
          <cell r="A10" t="str">
            <v>Southern Company Services, Inc. OS</v>
          </cell>
          <cell r="B10" t="str">
            <v>OS</v>
          </cell>
          <cell r="C10">
            <v>200</v>
          </cell>
          <cell r="D10">
            <v>0</v>
          </cell>
          <cell r="E10">
            <v>200</v>
          </cell>
          <cell r="F10">
            <v>2.387</v>
          </cell>
          <cell r="G10">
            <v>4</v>
          </cell>
          <cell r="H10">
            <v>4774</v>
          </cell>
          <cell r="I10">
            <v>8000</v>
          </cell>
          <cell r="J10">
            <v>2246</v>
          </cell>
        </row>
        <row r="11">
          <cell r="A11" t="str">
            <v>Tampa Electric Company OS</v>
          </cell>
          <cell r="B11" t="str">
            <v>OS</v>
          </cell>
          <cell r="C11">
            <v>650</v>
          </cell>
          <cell r="D11">
            <v>0</v>
          </cell>
          <cell r="E11">
            <v>650</v>
          </cell>
          <cell r="F11">
            <v>1.8491538461538499</v>
          </cell>
          <cell r="G11">
            <v>3.4461538461538499</v>
          </cell>
          <cell r="H11">
            <v>12019.5</v>
          </cell>
          <cell r="I11">
            <v>22400</v>
          </cell>
          <cell r="J11">
            <v>8521</v>
          </cell>
        </row>
        <row r="12">
          <cell r="A12" t="str">
            <v>Tennessee Valley Authority OS</v>
          </cell>
          <cell r="B12" t="str">
            <v>OS</v>
          </cell>
          <cell r="C12">
            <v>365</v>
          </cell>
          <cell r="D12">
            <v>0</v>
          </cell>
          <cell r="E12">
            <v>365</v>
          </cell>
          <cell r="F12">
            <v>1.4142794520547901</v>
          </cell>
          <cell r="G12">
            <v>2.64</v>
          </cell>
          <cell r="H12">
            <v>5162.12</v>
          </cell>
          <cell r="I12">
            <v>9636</v>
          </cell>
          <cell r="J12">
            <v>2040.25</v>
          </cell>
        </row>
        <row r="13">
          <cell r="A13" t="str">
            <v>The Energy Authority, Inc. OS</v>
          </cell>
          <cell r="B13" t="str">
            <v>OS</v>
          </cell>
          <cell r="C13">
            <v>5033</v>
          </cell>
          <cell r="D13">
            <v>0</v>
          </cell>
          <cell r="E13">
            <v>5033</v>
          </cell>
          <cell r="F13">
            <v>1.6127476654083099</v>
          </cell>
          <cell r="G13">
            <v>3.0318299225114198</v>
          </cell>
          <cell r="H13">
            <v>81169.59</v>
          </cell>
          <cell r="I13">
            <v>152592</v>
          </cell>
          <cell r="J13">
            <v>56810.55</v>
          </cell>
        </row>
        <row r="14">
          <cell r="A14" t="str">
            <v>Utilities Commission, City of New Smyrna Beach, Florida OS</v>
          </cell>
          <cell r="B14" t="str">
            <v>OS</v>
          </cell>
          <cell r="C14">
            <v>570</v>
          </cell>
          <cell r="D14">
            <v>0</v>
          </cell>
          <cell r="E14">
            <v>570</v>
          </cell>
          <cell r="F14">
            <v>1.55591052631579</v>
          </cell>
          <cell r="G14">
            <v>3.0226315789473701</v>
          </cell>
          <cell r="H14">
            <v>8868.69</v>
          </cell>
          <cell r="I14">
            <v>17229</v>
          </cell>
          <cell r="J14">
            <v>6598.79</v>
          </cell>
        </row>
        <row r="15">
          <cell r="A15" t="str">
            <v>City of Homestead FCBBS</v>
          </cell>
          <cell r="B15" t="str">
            <v>FCBBS</v>
          </cell>
          <cell r="C15">
            <v>10</v>
          </cell>
          <cell r="D15">
            <v>0</v>
          </cell>
          <cell r="E15">
            <v>10</v>
          </cell>
          <cell r="F15">
            <v>1.4770000000000001</v>
          </cell>
          <cell r="G15">
            <v>2.4420000000000002</v>
          </cell>
          <cell r="H15">
            <v>147.69999999999999</v>
          </cell>
          <cell r="I15">
            <v>244.2</v>
          </cell>
          <cell r="J15">
            <v>96.5</v>
          </cell>
        </row>
        <row r="16">
          <cell r="A16" t="str">
            <v>Orlando Utilities Commission FCBBS</v>
          </cell>
          <cell r="B16" t="str">
            <v>FCBBS</v>
          </cell>
          <cell r="C16">
            <v>322</v>
          </cell>
          <cell r="D16">
            <v>0</v>
          </cell>
          <cell r="E16">
            <v>322</v>
          </cell>
          <cell r="F16">
            <v>1.3588664596273301</v>
          </cell>
          <cell r="G16">
            <v>2.0030869565217402</v>
          </cell>
          <cell r="H16">
            <v>4375.55</v>
          </cell>
          <cell r="I16">
            <v>6449.94</v>
          </cell>
          <cell r="J16">
            <v>2074.39</v>
          </cell>
        </row>
        <row r="17">
          <cell r="A17" t="str">
            <v>Reedy Creek Improvement District FCBBS</v>
          </cell>
          <cell r="B17" t="str">
            <v>FCBBS</v>
          </cell>
          <cell r="C17">
            <v>5</v>
          </cell>
          <cell r="D17">
            <v>0</v>
          </cell>
          <cell r="E17">
            <v>5</v>
          </cell>
          <cell r="F17">
            <v>2.4300000000000002</v>
          </cell>
          <cell r="G17">
            <v>3.145</v>
          </cell>
          <cell r="H17">
            <v>121.5</v>
          </cell>
          <cell r="I17">
            <v>157.25</v>
          </cell>
          <cell r="J17">
            <v>35.75</v>
          </cell>
        </row>
        <row r="18">
          <cell r="A18" t="str">
            <v>Tampa Electric Company FCBBS</v>
          </cell>
          <cell r="B18" t="str">
            <v>FCBBS</v>
          </cell>
          <cell r="C18">
            <v>230</v>
          </cell>
          <cell r="D18">
            <v>0</v>
          </cell>
          <cell r="E18">
            <v>230</v>
          </cell>
          <cell r="F18">
            <v>1.3731739130434799</v>
          </cell>
          <cell r="G18">
            <v>2.24491304347826</v>
          </cell>
          <cell r="H18">
            <v>3158.3</v>
          </cell>
          <cell r="I18">
            <v>5163.3</v>
          </cell>
          <cell r="J18">
            <v>2005</v>
          </cell>
        </row>
        <row r="19">
          <cell r="A19" t="str">
            <v>The Energy Authority, Inc. FCBBS</v>
          </cell>
          <cell r="B19" t="str">
            <v>FCBBS</v>
          </cell>
          <cell r="C19">
            <v>1025</v>
          </cell>
          <cell r="D19">
            <v>0</v>
          </cell>
          <cell r="E19">
            <v>1025</v>
          </cell>
          <cell r="F19">
            <v>1.56296585365854</v>
          </cell>
          <cell r="G19">
            <v>2.2841121951219501</v>
          </cell>
          <cell r="H19">
            <v>16020.4</v>
          </cell>
          <cell r="I19">
            <v>23412.15</v>
          </cell>
          <cell r="J19">
            <v>7391.75</v>
          </cell>
        </row>
        <row r="20">
          <cell r="A20" t="str">
            <v>Summary</v>
          </cell>
          <cell r="B20" t="str">
            <v>Summary</v>
          </cell>
          <cell r="C20">
            <v>20346</v>
          </cell>
          <cell r="D20">
            <v>0</v>
          </cell>
          <cell r="E20">
            <v>20346</v>
          </cell>
          <cell r="F20">
            <v>30.157957363341598</v>
          </cell>
          <cell r="G20">
            <v>53.049865759883303</v>
          </cell>
          <cell r="H20">
            <v>330142.48</v>
          </cell>
          <cell r="I20">
            <v>617132.84</v>
          </cell>
          <cell r="J20">
            <v>232951.34</v>
          </cell>
        </row>
      </sheetData>
      <sheetData sheetId="5"/>
      <sheetData sheetId="6">
        <row r="1">
          <cell r="A1" t="str">
            <v>Purchased From</v>
          </cell>
          <cell r="B1" t="str">
            <v>Type &amp; Schedule</v>
          </cell>
          <cell r="C1" t="str">
            <v>Total KWH Purchased (000)</v>
          </cell>
          <cell r="D1" t="str">
            <v>Total Cost cents/KWH</v>
          </cell>
          <cell r="E1" t="str">
            <v>Total $ for Fuel Adj</v>
          </cell>
          <cell r="F1" t="str">
            <v>Cost if Generated (a) cents/KWH</v>
          </cell>
          <cell r="G1" t="str">
            <v>Cost if Generated (b) $</v>
          </cell>
          <cell r="H1" t="str">
            <v>Fuel Savings</v>
          </cell>
        </row>
        <row r="2">
          <cell r="A2" t="str">
            <v>Cargill Power Markets, LLC OS</v>
          </cell>
          <cell r="B2" t="str">
            <v>OS</v>
          </cell>
          <cell r="C2">
            <v>13616</v>
          </cell>
          <cell r="D2">
            <v>3.8401586368977698</v>
          </cell>
          <cell r="E2">
            <v>522876</v>
          </cell>
          <cell r="F2">
            <v>11.335622502937699</v>
          </cell>
          <cell r="G2">
            <v>1543458.36</v>
          </cell>
          <cell r="H2">
            <v>1020582.36</v>
          </cell>
        </row>
        <row r="3">
          <cell r="A3" t="str">
            <v>Constellation Energy Commodities Group, Inc. OS</v>
          </cell>
          <cell r="B3" t="str">
            <v>OS</v>
          </cell>
          <cell r="C3">
            <v>35609</v>
          </cell>
          <cell r="D3">
            <v>3.79422617877503</v>
          </cell>
          <cell r="E3">
            <v>1351086</v>
          </cell>
          <cell r="F3">
            <v>10.8156753910528</v>
          </cell>
          <cell r="G3">
            <v>3851353.85</v>
          </cell>
          <cell r="H3">
            <v>2498477.4500000002</v>
          </cell>
        </row>
        <row r="4">
          <cell r="A4" t="str">
            <v>EDF Trading North America, LLC OS</v>
          </cell>
          <cell r="B4" t="str">
            <v>OS</v>
          </cell>
          <cell r="C4">
            <v>1440</v>
          </cell>
          <cell r="D4">
            <v>3.3361111111111099</v>
          </cell>
          <cell r="E4">
            <v>48040</v>
          </cell>
          <cell r="F4">
            <v>7.7614097222222203</v>
          </cell>
          <cell r="G4">
            <v>111764.3</v>
          </cell>
          <cell r="H4">
            <v>63475.3</v>
          </cell>
        </row>
        <row r="5">
          <cell r="A5" t="str">
            <v>JP Morgan Ventures Energy Corporation OS</v>
          </cell>
          <cell r="B5" t="str">
            <v>OS</v>
          </cell>
          <cell r="C5">
            <v>10029</v>
          </cell>
          <cell r="D5">
            <v>3.42584504935687</v>
          </cell>
          <cell r="E5">
            <v>343578</v>
          </cell>
          <cell r="F5">
            <v>9.3151329145478101</v>
          </cell>
          <cell r="G5">
            <v>934214.68</v>
          </cell>
          <cell r="H5">
            <v>581291.54</v>
          </cell>
        </row>
        <row r="6">
          <cell r="A6" t="str">
            <v>Morgan Stanley Capital Group, Inc. OS</v>
          </cell>
          <cell r="B6" t="str">
            <v>OS</v>
          </cell>
          <cell r="C6">
            <v>525</v>
          </cell>
          <cell r="D6">
            <v>2.88</v>
          </cell>
          <cell r="E6">
            <v>15120</v>
          </cell>
          <cell r="F6">
            <v>3.8821619047619</v>
          </cell>
          <cell r="G6">
            <v>20381.349999999999</v>
          </cell>
          <cell r="H6">
            <v>5261.35</v>
          </cell>
        </row>
        <row r="7">
          <cell r="A7" t="str">
            <v>Orlando Utilities Commission OS</v>
          </cell>
          <cell r="B7" t="str">
            <v>OS</v>
          </cell>
          <cell r="C7">
            <v>1400</v>
          </cell>
          <cell r="D7">
            <v>4.8499999999999996</v>
          </cell>
          <cell r="E7">
            <v>67900</v>
          </cell>
          <cell r="F7">
            <v>14.778</v>
          </cell>
          <cell r="G7">
            <v>206892</v>
          </cell>
          <cell r="H7">
            <v>138992</v>
          </cell>
        </row>
        <row r="8">
          <cell r="A8" t="str">
            <v>Seminole Electric Cooperative, Inc. OS</v>
          </cell>
          <cell r="B8" t="str">
            <v>OS</v>
          </cell>
          <cell r="C8">
            <v>11100</v>
          </cell>
          <cell r="D8">
            <v>4.1540540540540496</v>
          </cell>
          <cell r="E8">
            <v>461100</v>
          </cell>
          <cell r="F8">
            <v>10.0097027027027</v>
          </cell>
          <cell r="G8">
            <v>1111077</v>
          </cell>
          <cell r="H8">
            <v>649977</v>
          </cell>
        </row>
        <row r="9">
          <cell r="A9" t="str">
            <v>Southern Company Services, Inc. OS</v>
          </cell>
          <cell r="B9" t="str">
            <v>OS</v>
          </cell>
          <cell r="C9">
            <v>24248</v>
          </cell>
          <cell r="D9">
            <v>3.7965110524579302</v>
          </cell>
          <cell r="E9">
            <v>920578</v>
          </cell>
          <cell r="F9">
            <v>10.2755710161663</v>
          </cell>
          <cell r="G9">
            <v>2491620.46</v>
          </cell>
          <cell r="H9">
            <v>1566380.96896</v>
          </cell>
        </row>
        <row r="10">
          <cell r="A10" t="str">
            <v>Tampa Electric Company OS</v>
          </cell>
          <cell r="B10" t="str">
            <v>OS</v>
          </cell>
          <cell r="C10">
            <v>4656</v>
          </cell>
          <cell r="D10">
            <v>3.8059063573883201</v>
          </cell>
          <cell r="E10">
            <v>177203</v>
          </cell>
          <cell r="F10">
            <v>11.207507946735401</v>
          </cell>
          <cell r="G10">
            <v>521821.57</v>
          </cell>
          <cell r="H10">
            <v>339697.60550000001</v>
          </cell>
        </row>
        <row r="11">
          <cell r="A11" t="str">
            <v>The Energy Authority, Inc. OS</v>
          </cell>
          <cell r="B11" t="str">
            <v>OS</v>
          </cell>
          <cell r="C11">
            <v>20629</v>
          </cell>
          <cell r="D11">
            <v>3.5848805080226902</v>
          </cell>
          <cell r="E11">
            <v>739525</v>
          </cell>
          <cell r="F11">
            <v>8.3555180571040797</v>
          </cell>
          <cell r="G11">
            <v>1723659.82</v>
          </cell>
          <cell r="H11">
            <v>973248.70319999999</v>
          </cell>
        </row>
        <row r="12">
          <cell r="A12" t="str">
            <v>Orlando Utilities Commission FCBBS</v>
          </cell>
          <cell r="B12" t="str">
            <v>FCBBS</v>
          </cell>
          <cell r="C12">
            <v>49</v>
          </cell>
          <cell r="D12">
            <v>10.295999999999999</v>
          </cell>
          <cell r="E12">
            <v>5045.04</v>
          </cell>
          <cell r="F12">
            <v>14.087</v>
          </cell>
          <cell r="G12">
            <v>6902.63</v>
          </cell>
          <cell r="H12">
            <v>1759.59</v>
          </cell>
        </row>
        <row r="13">
          <cell r="A13" t="str">
            <v>Seminole Electric Cooperative, Inc. FCBBS</v>
          </cell>
          <cell r="B13" t="str">
            <v>FCBBS</v>
          </cell>
          <cell r="C13">
            <v>99</v>
          </cell>
          <cell r="D13">
            <v>9.2769999999999992</v>
          </cell>
          <cell r="E13">
            <v>9184.23</v>
          </cell>
          <cell r="F13">
            <v>14.087</v>
          </cell>
          <cell r="G13">
            <v>13946.13</v>
          </cell>
          <cell r="H13">
            <v>4653</v>
          </cell>
        </row>
        <row r="14">
          <cell r="A14" t="str">
            <v>Summary</v>
          </cell>
          <cell r="B14" t="str">
            <v>Summary</v>
          </cell>
          <cell r="C14">
            <v>123400</v>
          </cell>
          <cell r="D14">
            <v>57.0406929480638</v>
          </cell>
          <cell r="E14">
            <v>4661235.2699999996</v>
          </cell>
          <cell r="F14">
            <v>125.910302158231</v>
          </cell>
          <cell r="G14">
            <v>12537092.15</v>
          </cell>
          <cell r="H14">
            <v>7843796.86766</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style="2" customWidth="1"/>
    <col min="2" max="2" width="54.6640625" style="2" customWidth="1"/>
    <col min="3" max="10" width="13.6640625" style="2" customWidth="1"/>
    <col min="11" max="16384" width="8.88671875" style="2"/>
  </cols>
  <sheetData>
    <row r="1" spans="1:10" s="393" customFormat="1" x14ac:dyDescent="0.3">
      <c r="B1" s="393" t="s">
        <v>191</v>
      </c>
    </row>
    <row r="2" spans="1:10" s="393" customFormat="1" x14ac:dyDescent="0.3">
      <c r="B2" s="393" t="s">
        <v>192</v>
      </c>
    </row>
    <row r="3" spans="1:10" x14ac:dyDescent="0.3">
      <c r="A3" s="1"/>
      <c r="B3" s="1"/>
      <c r="C3" s="1"/>
      <c r="D3" s="1"/>
      <c r="E3" s="1"/>
      <c r="F3" s="1"/>
      <c r="G3" s="1"/>
      <c r="H3" s="1"/>
      <c r="I3" s="1"/>
      <c r="J3" s="1"/>
    </row>
    <row r="4" spans="1:10" x14ac:dyDescent="0.3">
      <c r="D4" s="3" t="s">
        <v>56</v>
      </c>
    </row>
    <row r="5" spans="1:10" x14ac:dyDescent="0.3">
      <c r="A5" s="1"/>
      <c r="B5" s="1"/>
      <c r="C5" s="1"/>
      <c r="D5" s="1"/>
      <c r="E5" s="1"/>
      <c r="F5" s="1"/>
      <c r="G5" s="1"/>
      <c r="H5" s="1"/>
      <c r="I5" s="1"/>
      <c r="J5" s="1"/>
    </row>
    <row r="6" spans="1:10" x14ac:dyDescent="0.3">
      <c r="B6" s="4" t="s">
        <v>0</v>
      </c>
      <c r="C6" s="4" t="s">
        <v>1</v>
      </c>
      <c r="D6" s="4" t="s">
        <v>2</v>
      </c>
      <c r="E6" s="4" t="s">
        <v>3</v>
      </c>
      <c r="F6" s="4" t="s">
        <v>4</v>
      </c>
      <c r="G6" s="4" t="s">
        <v>5</v>
      </c>
      <c r="H6" s="4" t="s">
        <v>6</v>
      </c>
      <c r="I6" s="4" t="s">
        <v>7</v>
      </c>
      <c r="J6" s="4" t="s">
        <v>8</v>
      </c>
    </row>
    <row r="7" spans="1:10" x14ac:dyDescent="0.3">
      <c r="A7" s="1"/>
      <c r="B7" s="1"/>
      <c r="C7" s="1"/>
      <c r="D7" s="1"/>
      <c r="E7" s="1"/>
      <c r="F7" s="1"/>
      <c r="G7" s="1"/>
      <c r="H7" s="1"/>
      <c r="I7" s="1"/>
      <c r="J7" s="1"/>
    </row>
    <row r="8" spans="1:10" x14ac:dyDescent="0.3">
      <c r="A8" s="391" t="s">
        <v>9</v>
      </c>
      <c r="B8" s="391" t="s">
        <v>52</v>
      </c>
      <c r="C8" s="391" t="s">
        <v>57</v>
      </c>
      <c r="D8" s="392"/>
      <c r="E8" s="392"/>
      <c r="F8" s="392"/>
      <c r="G8" s="391" t="s">
        <v>58</v>
      </c>
      <c r="H8" s="392"/>
      <c r="I8" s="392"/>
      <c r="J8" s="391"/>
    </row>
    <row r="9" spans="1:10" x14ac:dyDescent="0.3">
      <c r="A9" s="391"/>
      <c r="B9" s="391"/>
      <c r="C9" s="5" t="s">
        <v>10</v>
      </c>
      <c r="D9" s="5" t="s">
        <v>59</v>
      </c>
      <c r="E9" s="5" t="s">
        <v>60</v>
      </c>
      <c r="F9" s="5" t="s">
        <v>61</v>
      </c>
      <c r="G9" s="5" t="s">
        <v>10</v>
      </c>
      <c r="H9" s="5" t="s">
        <v>59</v>
      </c>
      <c r="I9" s="5" t="s">
        <v>60</v>
      </c>
      <c r="J9" s="5" t="s">
        <v>61</v>
      </c>
    </row>
    <row r="10" spans="1:10" x14ac:dyDescent="0.3">
      <c r="A10" s="6" t="s">
        <v>12</v>
      </c>
      <c r="B10" s="7" t="s">
        <v>62</v>
      </c>
      <c r="C10" s="8" t="s">
        <v>52</v>
      </c>
      <c r="D10" s="9" t="s">
        <v>52</v>
      </c>
      <c r="E10" s="9" t="s">
        <v>52</v>
      </c>
      <c r="F10" s="10" t="s">
        <v>52</v>
      </c>
      <c r="G10" s="11" t="s">
        <v>52</v>
      </c>
      <c r="H10" s="12" t="s">
        <v>52</v>
      </c>
      <c r="I10" s="12" t="s">
        <v>52</v>
      </c>
      <c r="J10" s="13" t="s">
        <v>52</v>
      </c>
    </row>
    <row r="11" spans="1:10" x14ac:dyDescent="0.3">
      <c r="A11" s="6" t="s">
        <v>13</v>
      </c>
      <c r="B11" s="14" t="s">
        <v>63</v>
      </c>
      <c r="C11" s="15">
        <v>318300543.22000003</v>
      </c>
      <c r="D11" s="16">
        <v>279253240</v>
      </c>
      <c r="E11" s="16">
        <f t="shared" ref="E11:E18" si="0">C11 - D11</f>
        <v>39047303.220000029</v>
      </c>
      <c r="F11" s="17">
        <f t="shared" ref="F11:F18" si="1">IF(D11 =0,0,( C11 - D11 ) / D11 )</f>
        <v>0.13982757449833</v>
      </c>
      <c r="G11" s="18">
        <v>1434249715.6399999</v>
      </c>
      <c r="H11" s="19">
        <v>1242668210</v>
      </c>
      <c r="I11" s="19">
        <f t="shared" ref="I11:I18" si="2">G11 - H11</f>
        <v>191581505.63999987</v>
      </c>
      <c r="J11" s="20">
        <f t="shared" ref="J11:J18" si="3">IF(H11 =0,0,( G11 - H11 ) / H11 )</f>
        <v>0.15416947508458423</v>
      </c>
    </row>
    <row r="12" spans="1:10" x14ac:dyDescent="0.3">
      <c r="A12" s="6" t="s">
        <v>15</v>
      </c>
      <c r="B12" s="14" t="s">
        <v>14</v>
      </c>
      <c r="C12" s="21">
        <v>2328963.6800000002</v>
      </c>
      <c r="D12" s="22">
        <v>2347859</v>
      </c>
      <c r="E12" s="22">
        <f t="shared" si="0"/>
        <v>-18895.319999999832</v>
      </c>
      <c r="F12" s="23">
        <f t="shared" si="1"/>
        <v>-8.0478938471176646E-3</v>
      </c>
      <c r="G12" s="24">
        <v>9945600.209999999</v>
      </c>
      <c r="H12" s="25">
        <v>10382227</v>
      </c>
      <c r="I12" s="25">
        <f t="shared" si="2"/>
        <v>-436626.79000000097</v>
      </c>
      <c r="J12" s="26">
        <f t="shared" si="3"/>
        <v>-4.2055215128700321E-2</v>
      </c>
    </row>
    <row r="13" spans="1:10" x14ac:dyDescent="0.3">
      <c r="A13" s="6" t="s">
        <v>16</v>
      </c>
      <c r="B13" s="14" t="s">
        <v>64</v>
      </c>
      <c r="C13" s="21">
        <v>-3490214.06</v>
      </c>
      <c r="D13" s="22">
        <v>-5760820.4971162733</v>
      </c>
      <c r="E13" s="22">
        <f t="shared" si="0"/>
        <v>2270606.4371162732</v>
      </c>
      <c r="F13" s="23">
        <f t="shared" si="1"/>
        <v>-0.39414636131309483</v>
      </c>
      <c r="G13" s="24">
        <v>-47819388.25999999</v>
      </c>
      <c r="H13" s="25">
        <v>-39481013.359902084</v>
      </c>
      <c r="I13" s="25">
        <f t="shared" si="2"/>
        <v>-8338374.9000979066</v>
      </c>
      <c r="J13" s="26">
        <f t="shared" si="3"/>
        <v>0.21119961699277381</v>
      </c>
    </row>
    <row r="14" spans="1:10" x14ac:dyDescent="0.3">
      <c r="A14" s="6" t="s">
        <v>17</v>
      </c>
      <c r="B14" s="14" t="s">
        <v>65</v>
      </c>
      <c r="C14" s="21">
        <v>-713114.32</v>
      </c>
      <c r="D14" s="22">
        <v>-901250</v>
      </c>
      <c r="E14" s="22">
        <f t="shared" si="0"/>
        <v>188135.68000000005</v>
      </c>
      <c r="F14" s="23">
        <f t="shared" si="1"/>
        <v>-0.20874971428571434</v>
      </c>
      <c r="G14" s="24">
        <v>-35990703.310000002</v>
      </c>
      <c r="H14" s="25">
        <v>-6695000</v>
      </c>
      <c r="I14" s="25">
        <f t="shared" si="2"/>
        <v>-29295703.310000002</v>
      </c>
      <c r="J14" s="26">
        <f t="shared" si="3"/>
        <v>4.3757585227781934</v>
      </c>
    </row>
    <row r="15" spans="1:10" x14ac:dyDescent="0.3">
      <c r="A15" s="6" t="s">
        <v>18</v>
      </c>
      <c r="B15" s="14" t="s">
        <v>66</v>
      </c>
      <c r="C15" s="21">
        <v>12038149.939999999</v>
      </c>
      <c r="D15" s="22">
        <v>13524421.223904733</v>
      </c>
      <c r="E15" s="22">
        <f t="shared" si="0"/>
        <v>-1486271.2839047331</v>
      </c>
      <c r="F15" s="23">
        <f t="shared" si="1"/>
        <v>-0.1098953707000573</v>
      </c>
      <c r="G15" s="24">
        <v>65154452.739999995</v>
      </c>
      <c r="H15" s="25">
        <v>50060968.351038046</v>
      </c>
      <c r="I15" s="25">
        <f t="shared" si="2"/>
        <v>15093484.388961948</v>
      </c>
      <c r="J15" s="26">
        <f t="shared" si="3"/>
        <v>0.30150204612749915</v>
      </c>
    </row>
    <row r="16" spans="1:10" x14ac:dyDescent="0.3">
      <c r="A16" s="6" t="s">
        <v>19</v>
      </c>
      <c r="B16" s="14" t="s">
        <v>67</v>
      </c>
      <c r="C16" s="21">
        <v>12056579.1</v>
      </c>
      <c r="D16" s="22">
        <v>10849864.605186511</v>
      </c>
      <c r="E16" s="22">
        <f t="shared" si="0"/>
        <v>1206714.4948134888</v>
      </c>
      <c r="F16" s="23">
        <f t="shared" si="1"/>
        <v>0.11121931367112624</v>
      </c>
      <c r="G16" s="24">
        <v>35375913.289999999</v>
      </c>
      <c r="H16" s="25">
        <v>45984327.30209665</v>
      </c>
      <c r="I16" s="25">
        <f t="shared" si="2"/>
        <v>-10608414.012096651</v>
      </c>
      <c r="J16" s="26">
        <f t="shared" si="3"/>
        <v>-0.23069629664046346</v>
      </c>
    </row>
    <row r="17" spans="1:10" x14ac:dyDescent="0.3">
      <c r="A17" s="6" t="s">
        <v>20</v>
      </c>
      <c r="B17" s="14" t="s">
        <v>68</v>
      </c>
      <c r="C17" s="21">
        <v>821311.48</v>
      </c>
      <c r="D17" s="22">
        <v>155794</v>
      </c>
      <c r="E17" s="22">
        <f t="shared" si="0"/>
        <v>665517.48</v>
      </c>
      <c r="F17" s="23">
        <f t="shared" si="1"/>
        <v>4.271778630755998</v>
      </c>
      <c r="G17" s="24">
        <v>3862562.71</v>
      </c>
      <c r="H17" s="25">
        <v>1044189</v>
      </c>
      <c r="I17" s="25">
        <f t="shared" si="2"/>
        <v>2818373.71</v>
      </c>
      <c r="J17" s="26">
        <f t="shared" si="3"/>
        <v>2.6991030455214524</v>
      </c>
    </row>
    <row r="18" spans="1:10" x14ac:dyDescent="0.3">
      <c r="A18" s="6" t="s">
        <v>21</v>
      </c>
      <c r="B18" s="27" t="s">
        <v>69</v>
      </c>
      <c r="C18" s="28">
        <v>341342219.04000002</v>
      </c>
      <c r="D18" s="29">
        <v>299469107.73964375</v>
      </c>
      <c r="E18" s="29">
        <f t="shared" si="0"/>
        <v>41873111.300356269</v>
      </c>
      <c r="F18" s="30">
        <f t="shared" si="1"/>
        <v>0.13982447677628387</v>
      </c>
      <c r="G18" s="31">
        <v>1464778153.0200002</v>
      </c>
      <c r="H18" s="32">
        <v>1303963909.1879125</v>
      </c>
      <c r="I18" s="32">
        <f t="shared" si="2"/>
        <v>160814243.83208776</v>
      </c>
      <c r="J18" s="33">
        <f t="shared" si="3"/>
        <v>0.12332721994755227</v>
      </c>
    </row>
    <row r="19" spans="1:10" x14ac:dyDescent="0.3">
      <c r="A19" s="6" t="s">
        <v>22</v>
      </c>
    </row>
    <row r="20" spans="1:10" x14ac:dyDescent="0.3">
      <c r="A20" s="6" t="s">
        <v>23</v>
      </c>
      <c r="B20" s="34" t="s">
        <v>70</v>
      </c>
      <c r="C20" s="35">
        <v>0</v>
      </c>
      <c r="D20" s="36">
        <v>0</v>
      </c>
      <c r="E20" s="37">
        <f>C20 - D20</f>
        <v>0</v>
      </c>
      <c r="F20" s="38">
        <f>IF(D20 =0,0,( C20 - D20 ) / D20 )</f>
        <v>0</v>
      </c>
      <c r="G20" s="39">
        <v>0</v>
      </c>
      <c r="H20" s="40">
        <v>0</v>
      </c>
      <c r="I20" s="41">
        <f>G20 - H20</f>
        <v>0</v>
      </c>
      <c r="J20" s="42">
        <f>IF(H20 =0,0,( G20 - H20 ) / H20 )</f>
        <v>0</v>
      </c>
    </row>
    <row r="21" spans="1:10" x14ac:dyDescent="0.3">
      <c r="A21" s="6" t="s">
        <v>24</v>
      </c>
      <c r="B21" s="14" t="s">
        <v>29</v>
      </c>
      <c r="C21" s="21">
        <v>33315.96</v>
      </c>
      <c r="D21" s="22">
        <v>32961.144434782596</v>
      </c>
      <c r="E21" s="22">
        <f>C21 - D21</f>
        <v>354.81556521740276</v>
      </c>
      <c r="F21" s="23">
        <f>IF(D21 =0,0,( C21 - D21 ) / D21 )</f>
        <v>1.0764661582653661E-2</v>
      </c>
      <c r="G21" s="24">
        <v>160067.6</v>
      </c>
      <c r="H21" s="25">
        <v>160169.3658695652</v>
      </c>
      <c r="I21" s="25">
        <f>G21 - H21</f>
        <v>-101.76586956519168</v>
      </c>
      <c r="J21" s="26">
        <f>IF(H21 =0,0,( G21 - H21 ) / H21 )</f>
        <v>-6.353641285441891E-4</v>
      </c>
    </row>
    <row r="22" spans="1:10" x14ac:dyDescent="0.3">
      <c r="A22" s="6" t="s">
        <v>25</v>
      </c>
      <c r="B22" s="14" t="s">
        <v>31</v>
      </c>
      <c r="C22" s="21">
        <v>136818</v>
      </c>
      <c r="D22" s="22">
        <v>203850</v>
      </c>
      <c r="E22" s="22">
        <f>C22 - D22</f>
        <v>-67032</v>
      </c>
      <c r="F22" s="23">
        <f>IF(D22 =0,0,( C22 - D22 ) / D22 )</f>
        <v>-0.32883002207505518</v>
      </c>
      <c r="G22" s="24">
        <v>714525.09</v>
      </c>
      <c r="H22" s="25">
        <v>809360</v>
      </c>
      <c r="I22" s="25">
        <f>G22 - H22</f>
        <v>-94834.910000000033</v>
      </c>
      <c r="J22" s="26">
        <f>IF(H22 =0,0,( G22 - H22 ) / H22 )</f>
        <v>-0.11717271671444109</v>
      </c>
    </row>
    <row r="23" spans="1:10" x14ac:dyDescent="0.3">
      <c r="A23" s="6" t="s">
        <v>26</v>
      </c>
      <c r="B23" s="14" t="s">
        <v>71</v>
      </c>
      <c r="C23" s="21">
        <v>170133.96</v>
      </c>
      <c r="D23" s="22">
        <v>236811.14443478259</v>
      </c>
      <c r="E23" s="22">
        <f>C23 - D23</f>
        <v>-66677.184434782597</v>
      </c>
      <c r="F23" s="23">
        <f>IF(D23 =0,0,( C23 - D23 ) / D23 )</f>
        <v>-0.28156269669625023</v>
      </c>
      <c r="G23" s="24">
        <v>874592.69</v>
      </c>
      <c r="H23" s="25">
        <v>969529.36586956517</v>
      </c>
      <c r="I23" s="25">
        <f>G23 - H23</f>
        <v>-94936.675869565224</v>
      </c>
      <c r="J23" s="26">
        <f>IF(H23 =0,0,( G23 - H23 ) / H23 )</f>
        <v>-9.7920371689223754E-2</v>
      </c>
    </row>
    <row r="24" spans="1:10" x14ac:dyDescent="0.3">
      <c r="A24" s="6" t="s">
        <v>27</v>
      </c>
    </row>
    <row r="25" spans="1:10" x14ac:dyDescent="0.3">
      <c r="A25" s="6" t="s">
        <v>28</v>
      </c>
      <c r="B25" s="14" t="s">
        <v>34</v>
      </c>
      <c r="C25" s="21">
        <v>375</v>
      </c>
      <c r="D25" s="22">
        <v>0</v>
      </c>
      <c r="E25" s="22">
        <f>C25 - D25</f>
        <v>375</v>
      </c>
      <c r="F25" s="23">
        <f>IF(D25 =0,0,( C25 - D25 ) / D25 )</f>
        <v>0</v>
      </c>
      <c r="G25" s="24">
        <v>3272.72</v>
      </c>
      <c r="H25" s="25">
        <v>0</v>
      </c>
      <c r="I25" s="25">
        <f>G25 - H25</f>
        <v>3272.72</v>
      </c>
      <c r="J25" s="26">
        <f>IF(H25 =0,0,( G25 - H25 ) / H25 )</f>
        <v>0</v>
      </c>
    </row>
    <row r="26" spans="1:10" x14ac:dyDescent="0.3">
      <c r="A26" s="6" t="s">
        <v>30</v>
      </c>
    </row>
    <row r="27" spans="1:10" x14ac:dyDescent="0.3">
      <c r="A27" s="6" t="s">
        <v>32</v>
      </c>
      <c r="B27" s="43" t="s">
        <v>72</v>
      </c>
      <c r="C27" s="44" t="s">
        <v>52</v>
      </c>
      <c r="D27" s="45" t="s">
        <v>52</v>
      </c>
      <c r="E27" s="45" t="s">
        <v>52</v>
      </c>
      <c r="F27" s="46" t="s">
        <v>52</v>
      </c>
      <c r="G27" s="47" t="s">
        <v>52</v>
      </c>
      <c r="H27" s="48" t="s">
        <v>52</v>
      </c>
      <c r="I27" s="48" t="s">
        <v>52</v>
      </c>
      <c r="J27" s="49" t="s">
        <v>52</v>
      </c>
    </row>
    <row r="28" spans="1:10" x14ac:dyDescent="0.3">
      <c r="A28" s="6" t="s">
        <v>33</v>
      </c>
      <c r="B28" s="14" t="s">
        <v>73</v>
      </c>
      <c r="C28" s="21">
        <v>-9563.74</v>
      </c>
      <c r="D28" s="22">
        <v>0</v>
      </c>
      <c r="E28" s="22">
        <f>C28 - D28</f>
        <v>-9563.74</v>
      </c>
      <c r="F28" s="50">
        <f>IF(D28 =0,0,( C28 - D28 ) / D28 )</f>
        <v>0</v>
      </c>
      <c r="G28" s="24">
        <v>-399067.42000000004</v>
      </c>
      <c r="H28" s="25">
        <v>0</v>
      </c>
      <c r="I28" s="25">
        <f>G28 - H28</f>
        <v>-399067.42000000004</v>
      </c>
      <c r="J28" s="51">
        <f>IF(H28 =0,0,( G28 - H28 ) / H28 )</f>
        <v>0</v>
      </c>
    </row>
    <row r="29" spans="1:10" x14ac:dyDescent="0.3">
      <c r="A29" s="6" t="s">
        <v>35</v>
      </c>
      <c r="B29" s="14" t="s">
        <v>74</v>
      </c>
      <c r="C29" s="21">
        <v>337707.27</v>
      </c>
      <c r="D29" s="22">
        <v>0</v>
      </c>
      <c r="E29" s="22">
        <f>C29 - D29</f>
        <v>337707.27</v>
      </c>
      <c r="F29" s="52">
        <f>IF(D29 =0,0,( C29 - D29 ) / D29 )</f>
        <v>0</v>
      </c>
      <c r="G29" s="24">
        <v>491083.50000000006</v>
      </c>
      <c r="H29" s="25">
        <v>0</v>
      </c>
      <c r="I29" s="25">
        <f>G29 - H29</f>
        <v>491083.50000000006</v>
      </c>
      <c r="J29" s="53">
        <f>IF(H29 =0,0,( G29 - H29 ) / H29 )</f>
        <v>0</v>
      </c>
    </row>
    <row r="30" spans="1:10" x14ac:dyDescent="0.3">
      <c r="A30" s="6" t="s">
        <v>36</v>
      </c>
      <c r="B30" s="14" t="s">
        <v>75</v>
      </c>
      <c r="C30" s="21">
        <v>0</v>
      </c>
      <c r="D30" s="22">
        <v>0</v>
      </c>
      <c r="E30" s="22">
        <f>C30 - D30</f>
        <v>0</v>
      </c>
      <c r="F30" s="54">
        <f>IF(D30 =0,0,( C30 - D30 ) / D30 )</f>
        <v>0</v>
      </c>
      <c r="G30" s="24">
        <v>-339256.52</v>
      </c>
      <c r="H30" s="25">
        <v>0</v>
      </c>
      <c r="I30" s="25">
        <f>G30 - H30</f>
        <v>-339256.52</v>
      </c>
      <c r="J30" s="55">
        <f>IF(H30 =0,0,( G30 - H30 ) / H30 )</f>
        <v>0</v>
      </c>
    </row>
    <row r="31" spans="1:10" x14ac:dyDescent="0.3">
      <c r="A31" s="6" t="s">
        <v>37</v>
      </c>
      <c r="B31" s="56" t="s">
        <v>76</v>
      </c>
      <c r="C31" s="57">
        <v>341840871.52999997</v>
      </c>
      <c r="D31" s="58">
        <v>299705919</v>
      </c>
      <c r="E31" s="58">
        <f>C31 - D31</f>
        <v>42134952.529999971</v>
      </c>
      <c r="F31" s="59">
        <f>IF(D31 =0,0,( C31 - D31 ) / D31 )</f>
        <v>0.14058765562784889</v>
      </c>
      <c r="G31" s="60">
        <v>1465408777.99</v>
      </c>
      <c r="H31" s="61">
        <v>1304933438</v>
      </c>
      <c r="I31" s="61">
        <f>G31 - H31</f>
        <v>160475339.99000001</v>
      </c>
      <c r="J31" s="62">
        <f>IF(H31 =0,0,( G31 - H31 ) / H31 )</f>
        <v>0.1229758816173427</v>
      </c>
    </row>
    <row r="32" spans="1:10" x14ac:dyDescent="0.3">
      <c r="A32" s="6" t="s">
        <v>38</v>
      </c>
    </row>
    <row r="33" spans="1:10" x14ac:dyDescent="0.3">
      <c r="A33" s="6" t="s">
        <v>39</v>
      </c>
      <c r="B33" s="63" t="s">
        <v>77</v>
      </c>
      <c r="C33" s="64" t="s">
        <v>52</v>
      </c>
      <c r="D33" s="65" t="s">
        <v>52</v>
      </c>
      <c r="E33" s="65" t="s">
        <v>52</v>
      </c>
      <c r="F33" s="66" t="s">
        <v>52</v>
      </c>
      <c r="G33" s="67" t="s">
        <v>52</v>
      </c>
      <c r="H33" s="68" t="s">
        <v>52</v>
      </c>
      <c r="I33" s="68" t="s">
        <v>52</v>
      </c>
      <c r="J33" s="69" t="s">
        <v>52</v>
      </c>
    </row>
    <row r="34" spans="1:10" x14ac:dyDescent="0.3">
      <c r="A34" s="6" t="s">
        <v>40</v>
      </c>
      <c r="B34" s="14" t="s">
        <v>78</v>
      </c>
      <c r="C34" s="21">
        <v>8998820709</v>
      </c>
      <c r="D34" s="22">
        <v>8728734850</v>
      </c>
      <c r="E34" s="22">
        <f>C34 - D34</f>
        <v>270085859</v>
      </c>
      <c r="F34" s="23">
        <f>IF(D34 =0,0,( C34 - D34 ) / D34 )</f>
        <v>3.0942154119849338E-2</v>
      </c>
      <c r="G34" s="24">
        <v>39603187209</v>
      </c>
      <c r="H34" s="25">
        <v>40286436776</v>
      </c>
      <c r="I34" s="25">
        <f>G34 - H34</f>
        <v>-683249567</v>
      </c>
      <c r="J34" s="26">
        <f>IF(H34 =0,0,( G34 - H34 ) / H34 )</f>
        <v>-1.6959791475205249E-2</v>
      </c>
    </row>
    <row r="35" spans="1:10" x14ac:dyDescent="0.3">
      <c r="A35" s="6" t="s">
        <v>41</v>
      </c>
      <c r="B35" s="14" t="s">
        <v>79</v>
      </c>
      <c r="C35" s="21">
        <v>394998170</v>
      </c>
      <c r="D35" s="22">
        <v>362365570</v>
      </c>
      <c r="E35" s="22">
        <f>C35 - D35</f>
        <v>32632600</v>
      </c>
      <c r="F35" s="23">
        <f>IF(D35 =0,0,( C35 - D35 ) / D35 )</f>
        <v>9.0054361400836183E-2</v>
      </c>
      <c r="G35" s="24">
        <v>1668348550</v>
      </c>
      <c r="H35" s="25">
        <v>1534600821</v>
      </c>
      <c r="I35" s="25">
        <f>G35 - H35</f>
        <v>133747729</v>
      </c>
      <c r="J35" s="26">
        <f>IF(H35 =0,0,( G35 - H35 ) / H35 )</f>
        <v>8.7154735726548915E-2</v>
      </c>
    </row>
    <row r="36" spans="1:10" x14ac:dyDescent="0.3">
      <c r="A36" s="6" t="s">
        <v>42</v>
      </c>
      <c r="B36" s="14" t="s">
        <v>80</v>
      </c>
      <c r="C36" s="70">
        <v>9393818879</v>
      </c>
      <c r="D36" s="71">
        <v>9091100420</v>
      </c>
      <c r="E36" s="71">
        <f>C36 - D36</f>
        <v>302718459</v>
      </c>
      <c r="F36" s="72">
        <f>IF(D36 =0,0,( C36 - D36 ) / D36 )</f>
        <v>3.3298329686693745E-2</v>
      </c>
      <c r="G36" s="73">
        <v>41271535759</v>
      </c>
      <c r="H36" s="74">
        <v>41821037597</v>
      </c>
      <c r="I36" s="74">
        <f>G36 - H36</f>
        <v>-549501838</v>
      </c>
      <c r="J36" s="75">
        <f>IF(H36 =0,0,( G36 - H36 ) / H36 )</f>
        <v>-1.3139364051537022E-2</v>
      </c>
    </row>
    <row r="37" spans="1:10" x14ac:dyDescent="0.3">
      <c r="A37" s="6" t="s">
        <v>43</v>
      </c>
      <c r="B37" s="76" t="s">
        <v>81</v>
      </c>
      <c r="C37" s="77">
        <v>9393818879</v>
      </c>
      <c r="D37" s="78">
        <v>9091100420</v>
      </c>
      <c r="E37" s="78">
        <f>C37 - D37</f>
        <v>302718459</v>
      </c>
      <c r="F37" s="79">
        <f>IF(D37 =0,0,( C37 - D37 ) / D37 )</f>
        <v>3.3298329686693745E-2</v>
      </c>
      <c r="G37" s="80">
        <v>41271535759</v>
      </c>
      <c r="H37" s="81">
        <v>41821037597</v>
      </c>
      <c r="I37" s="81">
        <f>G37 - H37</f>
        <v>-549501838</v>
      </c>
      <c r="J37" s="82">
        <f>IF(H37 =0,0,( G37 - H37 ) / H37 )</f>
        <v>-1.3139364051537022E-2</v>
      </c>
    </row>
    <row r="38" spans="1:10" x14ac:dyDescent="0.3">
      <c r="A38" s="6" t="s">
        <v>44</v>
      </c>
      <c r="B38" s="14" t="s">
        <v>82</v>
      </c>
      <c r="C38" s="83">
        <v>0.95795129999999995</v>
      </c>
      <c r="D38" s="84">
        <v>0.96014060000000001</v>
      </c>
      <c r="E38" s="84">
        <f>C38 - D38</f>
        <v>-2.1893000000000606E-3</v>
      </c>
      <c r="F38" s="85">
        <f>IF(D38 =0,0,( C38 - D38 ) / D38 )</f>
        <v>-2.2801868809631219E-3</v>
      </c>
      <c r="G38" s="86">
        <v>0.95957630000000005</v>
      </c>
      <c r="H38" s="87">
        <v>0.96330550000000004</v>
      </c>
      <c r="I38" s="87">
        <f>G38 - H38</f>
        <v>-3.7291999999999881E-3</v>
      </c>
      <c r="J38" s="88">
        <f>IF(H38 =0,0,( G38 - H38 ) / H38 )</f>
        <v>-3.8712537196143779E-3</v>
      </c>
    </row>
    <row r="39" spans="1:10" x14ac:dyDescent="0.3">
      <c r="A39" s="6" t="s">
        <v>45</v>
      </c>
    </row>
    <row r="40" spans="1:10" x14ac:dyDescent="0.3">
      <c r="A40" s="6" t="s">
        <v>46</v>
      </c>
      <c r="B40" s="89" t="s">
        <v>83</v>
      </c>
      <c r="C40" s="90" t="s">
        <v>52</v>
      </c>
      <c r="D40" s="91" t="s">
        <v>52</v>
      </c>
      <c r="E40" s="91" t="s">
        <v>52</v>
      </c>
      <c r="F40" s="92" t="s">
        <v>52</v>
      </c>
      <c r="G40" s="93" t="s">
        <v>52</v>
      </c>
      <c r="H40" s="94" t="s">
        <v>52</v>
      </c>
      <c r="I40" s="94" t="s">
        <v>52</v>
      </c>
      <c r="J40" s="95" t="s">
        <v>52</v>
      </c>
    </row>
    <row r="41" spans="1:10" x14ac:dyDescent="0.3">
      <c r="A41" s="6" t="s">
        <v>47</v>
      </c>
      <c r="B41" s="14" t="s">
        <v>84</v>
      </c>
      <c r="C41" s="21">
        <v>293334678.7170608</v>
      </c>
      <c r="D41" s="22">
        <v>295080488.94351763</v>
      </c>
      <c r="E41" s="22">
        <f>C41 - D41</f>
        <v>-1745810.226456821</v>
      </c>
      <c r="F41" s="23">
        <f>IF(D41 =0,0,( C41 - D41 ) / D41 )</f>
        <v>-5.9163865178188469E-3</v>
      </c>
      <c r="G41" s="24">
        <v>1300301377.7560968</v>
      </c>
      <c r="H41" s="25">
        <v>1361908875.2196648</v>
      </c>
      <c r="I41" s="25">
        <f>G41 - H41</f>
        <v>-61607497.463567972</v>
      </c>
      <c r="J41" s="26">
        <f>IF(H41 =0,0,( G41 - H41 ) / H41 )</f>
        <v>-4.5236137736183846E-2</v>
      </c>
    </row>
    <row r="42" spans="1:10" x14ac:dyDescent="0.3">
      <c r="A42" s="6" t="s">
        <v>48</v>
      </c>
    </row>
    <row r="43" spans="1:10" x14ac:dyDescent="0.3">
      <c r="A43" s="6" t="s">
        <v>49</v>
      </c>
      <c r="B43" s="96" t="s">
        <v>85</v>
      </c>
      <c r="C43" s="97" t="s">
        <v>52</v>
      </c>
      <c r="D43" s="98" t="s">
        <v>52</v>
      </c>
      <c r="E43" s="98" t="s">
        <v>52</v>
      </c>
      <c r="F43" s="99" t="s">
        <v>52</v>
      </c>
      <c r="G43" s="100" t="s">
        <v>52</v>
      </c>
      <c r="H43" s="101" t="s">
        <v>52</v>
      </c>
      <c r="I43" s="101" t="s">
        <v>52</v>
      </c>
      <c r="J43" s="102" t="s">
        <v>52</v>
      </c>
    </row>
    <row r="44" spans="1:10" x14ac:dyDescent="0.3">
      <c r="A44" s="6" t="s">
        <v>50</v>
      </c>
      <c r="B44" s="14" t="s">
        <v>86</v>
      </c>
      <c r="C44" s="21">
        <v>-12313801.083333334</v>
      </c>
      <c r="D44" s="22">
        <v>-12313801</v>
      </c>
      <c r="E44" s="22">
        <f>C44 - D44</f>
        <v>-8.333333395421505E-2</v>
      </c>
      <c r="F44" s="23">
        <f>IF(D44 =0,0,( C44 - D44 ) / D44 )</f>
        <v>6.7674744747145943E-9</v>
      </c>
      <c r="G44" s="24">
        <v>-61569005.416666672</v>
      </c>
      <c r="H44" s="25">
        <v>-61569005</v>
      </c>
      <c r="I44" s="25">
        <f>G44 - H44</f>
        <v>-0.4166666716337204</v>
      </c>
      <c r="J44" s="26">
        <f>IF(H44 =0,0,( G44 - H44 ) / H44 )</f>
        <v>6.7674745049675631E-9</v>
      </c>
    </row>
    <row r="45" spans="1:10" x14ac:dyDescent="0.3">
      <c r="A45" s="1"/>
      <c r="B45" s="1"/>
      <c r="C45" s="1"/>
      <c r="D45" s="1"/>
      <c r="E45" s="1"/>
      <c r="F45" s="1"/>
      <c r="G45" s="1"/>
      <c r="H45" s="1"/>
      <c r="I45" s="1"/>
      <c r="J45" s="1"/>
    </row>
    <row r="46" spans="1:10" x14ac:dyDescent="0.3">
      <c r="A46" s="6" t="s">
        <v>12</v>
      </c>
      <c r="B46" s="14" t="s">
        <v>87</v>
      </c>
      <c r="C46" s="21">
        <v>-1722090.04</v>
      </c>
      <c r="D46" s="22">
        <v>-1722090</v>
      </c>
      <c r="E46" s="22">
        <f t="shared" ref="E46:E57" si="4">C46 - D46</f>
        <v>-4.0000000037252903E-2</v>
      </c>
      <c r="F46" s="23">
        <f t="shared" ref="F46:F57" si="5">IF(D46 =0,0,( C46 - D46 ) / D46 )</f>
        <v>2.3227589752714958E-8</v>
      </c>
      <c r="G46" s="24">
        <v>-8610450.1999999993</v>
      </c>
      <c r="H46" s="25">
        <v>-8610450</v>
      </c>
      <c r="I46" s="25">
        <f t="shared" ref="I46:I57" si="6">G46 - H46</f>
        <v>-0.19999999925494194</v>
      </c>
      <c r="J46" s="26">
        <f t="shared" ref="J46:J57" si="7">IF(H46 =0,0,( G46 - H46 ) / H46 )</f>
        <v>2.3227589644553066E-8</v>
      </c>
    </row>
    <row r="47" spans="1:10" x14ac:dyDescent="0.3">
      <c r="A47" s="6" t="s">
        <v>13</v>
      </c>
      <c r="B47" s="103" t="s">
        <v>88</v>
      </c>
      <c r="C47" s="104">
        <v>279298787.59372747</v>
      </c>
      <c r="D47" s="105">
        <v>281044598</v>
      </c>
      <c r="E47" s="105">
        <f t="shared" si="4"/>
        <v>-1745810.4062725306</v>
      </c>
      <c r="F47" s="106">
        <f t="shared" si="5"/>
        <v>-6.2118625253652108E-3</v>
      </c>
      <c r="G47" s="107">
        <v>1230121922.13943</v>
      </c>
      <c r="H47" s="108">
        <v>1291729420</v>
      </c>
      <c r="I47" s="108">
        <f t="shared" si="6"/>
        <v>-61607497.860569954</v>
      </c>
      <c r="J47" s="109">
        <f t="shared" si="7"/>
        <v>-4.769381025677185E-2</v>
      </c>
    </row>
    <row r="48" spans="1:10" x14ac:dyDescent="0.3">
      <c r="A48" s="6" t="s">
        <v>15</v>
      </c>
      <c r="B48" s="14" t="s">
        <v>89</v>
      </c>
      <c r="C48" s="110">
        <v>341840871.52999997</v>
      </c>
      <c r="D48" s="111">
        <v>299705918.88407856</v>
      </c>
      <c r="E48" s="111">
        <f t="shared" si="4"/>
        <v>42134952.645921409</v>
      </c>
      <c r="F48" s="112">
        <f t="shared" si="5"/>
        <v>0.14058765606900989</v>
      </c>
      <c r="G48" s="113">
        <v>1465408777.99</v>
      </c>
      <c r="H48" s="114">
        <v>1304933438.5537822</v>
      </c>
      <c r="I48" s="114">
        <f t="shared" si="6"/>
        <v>160475339.43621778</v>
      </c>
      <c r="J48" s="115">
        <f t="shared" si="7"/>
        <v>0.12297588114077887</v>
      </c>
    </row>
    <row r="49" spans="1:10" x14ac:dyDescent="0.3">
      <c r="A49" s="6" t="s">
        <v>16</v>
      </c>
      <c r="B49" s="14" t="s">
        <v>90</v>
      </c>
      <c r="C49" s="21">
        <v>341840871.52999997</v>
      </c>
      <c r="D49" s="22">
        <v>299705919</v>
      </c>
      <c r="E49" s="22">
        <f t="shared" si="4"/>
        <v>42134952.529999971</v>
      </c>
      <c r="F49" s="23">
        <f t="shared" si="5"/>
        <v>0.14058765562784889</v>
      </c>
      <c r="G49" s="24">
        <v>1465408777.99</v>
      </c>
      <c r="H49" s="25">
        <v>1304933438</v>
      </c>
      <c r="I49" s="25">
        <f t="shared" si="6"/>
        <v>160475339.99000001</v>
      </c>
      <c r="J49" s="26">
        <f t="shared" si="7"/>
        <v>0.1229758816173427</v>
      </c>
    </row>
    <row r="50" spans="1:10" x14ac:dyDescent="0.3">
      <c r="A50" s="6" t="s">
        <v>17</v>
      </c>
      <c r="B50" s="14" t="s">
        <v>91</v>
      </c>
      <c r="C50" s="116">
        <v>0.95795129999999995</v>
      </c>
      <c r="D50" s="117">
        <v>0.96014060000000001</v>
      </c>
      <c r="E50" s="117">
        <f t="shared" si="4"/>
        <v>-2.1893000000000606E-3</v>
      </c>
      <c r="F50" s="118">
        <f t="shared" si="5"/>
        <v>-2.2801868809631219E-3</v>
      </c>
      <c r="G50" s="119">
        <v>0</v>
      </c>
      <c r="H50" s="120">
        <v>0</v>
      </c>
      <c r="I50" s="120">
        <f t="shared" si="6"/>
        <v>0</v>
      </c>
      <c r="J50" s="121">
        <f t="shared" si="7"/>
        <v>0</v>
      </c>
    </row>
    <row r="51" spans="1:10" x14ac:dyDescent="0.3">
      <c r="A51" s="6" t="s">
        <v>18</v>
      </c>
      <c r="B51" s="14" t="s">
        <v>92</v>
      </c>
      <c r="C51" s="122">
        <v>328020326.34859169</v>
      </c>
      <c r="D51" s="123">
        <v>288246134.98951918</v>
      </c>
      <c r="E51" s="123">
        <f t="shared" si="4"/>
        <v>39774191.359072506</v>
      </c>
      <c r="F51" s="124">
        <f t="shared" si="5"/>
        <v>0.13798690261889798</v>
      </c>
      <c r="G51" s="125">
        <v>1406631296.2241645</v>
      </c>
      <c r="H51" s="126">
        <v>1258300564.5915759</v>
      </c>
      <c r="I51" s="126">
        <f t="shared" si="6"/>
        <v>148330731.63258862</v>
      </c>
      <c r="J51" s="127">
        <f t="shared" si="7"/>
        <v>0.11788179693039746</v>
      </c>
    </row>
    <row r="52" spans="1:10" x14ac:dyDescent="0.3">
      <c r="A52" s="6" t="s">
        <v>19</v>
      </c>
      <c r="B52" s="14" t="s">
        <v>93</v>
      </c>
      <c r="C52" s="128">
        <v>-48721538.754864216</v>
      </c>
      <c r="D52" s="129">
        <v>-7201536.9895191789</v>
      </c>
      <c r="E52" s="129">
        <f t="shared" si="4"/>
        <v>-41520001.765345037</v>
      </c>
      <c r="F52" s="130">
        <f t="shared" si="5"/>
        <v>5.7654361597769395</v>
      </c>
      <c r="G52" s="131">
        <v>-176509374.0847345</v>
      </c>
      <c r="H52" s="132">
        <v>33428855</v>
      </c>
      <c r="I52" s="132">
        <f t="shared" si="6"/>
        <v>-209938229.0847345</v>
      </c>
      <c r="J52" s="133">
        <f t="shared" si="7"/>
        <v>-6.2801501602353564</v>
      </c>
    </row>
    <row r="53" spans="1:10" x14ac:dyDescent="0.3">
      <c r="A53" s="6" t="s">
        <v>20</v>
      </c>
      <c r="B53" s="14" t="s">
        <v>94</v>
      </c>
      <c r="C53" s="134">
        <v>-12231.589144716054</v>
      </c>
      <c r="D53" s="135">
        <v>0</v>
      </c>
      <c r="E53" s="135">
        <f t="shared" si="4"/>
        <v>-12231.589144716054</v>
      </c>
      <c r="F53" s="136">
        <f t="shared" si="5"/>
        <v>0</v>
      </c>
      <c r="G53" s="137">
        <v>-43419.628107086144</v>
      </c>
      <c r="H53" s="138">
        <v>0</v>
      </c>
      <c r="I53" s="138">
        <f t="shared" si="6"/>
        <v>-43419.628107086144</v>
      </c>
      <c r="J53" s="139">
        <f t="shared" si="7"/>
        <v>0</v>
      </c>
    </row>
    <row r="54" spans="1:10" x14ac:dyDescent="0.3">
      <c r="A54" s="6" t="s">
        <v>21</v>
      </c>
      <c r="B54" s="14" t="s">
        <v>95</v>
      </c>
      <c r="C54" s="21">
        <v>-226329432.03999999</v>
      </c>
      <c r="D54" s="22">
        <v>-57880018</v>
      </c>
      <c r="E54" s="22">
        <f t="shared" si="4"/>
        <v>-168449414.03999999</v>
      </c>
      <c r="F54" s="23">
        <f t="shared" si="5"/>
        <v>2.9103206920218994</v>
      </c>
      <c r="G54" s="24">
        <v>-147765613</v>
      </c>
      <c r="H54" s="25">
        <v>-147765614</v>
      </c>
      <c r="I54" s="25">
        <f t="shared" si="6"/>
        <v>1</v>
      </c>
      <c r="J54" s="26">
        <f t="shared" si="7"/>
        <v>-6.7674743326955621E-9</v>
      </c>
    </row>
    <row r="55" spans="1:10" x14ac:dyDescent="0.3">
      <c r="A55" s="6" t="s">
        <v>22</v>
      </c>
      <c r="B55" s="14" t="s">
        <v>96</v>
      </c>
      <c r="C55" s="140">
        <v>-98482</v>
      </c>
      <c r="D55" s="141">
        <v>0</v>
      </c>
      <c r="E55" s="141">
        <f t="shared" si="4"/>
        <v>-98482</v>
      </c>
      <c r="F55" s="142">
        <f t="shared" si="5"/>
        <v>0</v>
      </c>
      <c r="G55" s="143">
        <v>-98482</v>
      </c>
      <c r="H55" s="144">
        <v>0</v>
      </c>
      <c r="I55" s="144">
        <f t="shared" si="6"/>
        <v>-98482</v>
      </c>
      <c r="J55" s="145">
        <f t="shared" si="7"/>
        <v>0</v>
      </c>
    </row>
    <row r="56" spans="1:10" x14ac:dyDescent="0.3">
      <c r="A56" s="6" t="s">
        <v>23</v>
      </c>
      <c r="B56" s="14" t="s">
        <v>97</v>
      </c>
      <c r="C56" s="21">
        <v>12313801.083333334</v>
      </c>
      <c r="D56" s="22">
        <v>12313801.147188336</v>
      </c>
      <c r="E56" s="22">
        <f t="shared" si="4"/>
        <v>-6.3855001702904701E-2</v>
      </c>
      <c r="F56" s="23">
        <f t="shared" si="5"/>
        <v>-5.1856450286664729E-9</v>
      </c>
      <c r="G56" s="24">
        <v>61569005.416666672</v>
      </c>
      <c r="H56" s="25">
        <v>61569005.735941678</v>
      </c>
      <c r="I56" s="25">
        <f t="shared" si="6"/>
        <v>-0.31927500665187836</v>
      </c>
      <c r="J56" s="26">
        <f t="shared" si="7"/>
        <v>-5.1856449984135051E-9</v>
      </c>
    </row>
    <row r="57" spans="1:10" x14ac:dyDescent="0.3">
      <c r="A57" s="6" t="s">
        <v>24</v>
      </c>
      <c r="B57" s="146" t="s">
        <v>98</v>
      </c>
      <c r="C57" s="147">
        <v>-262847883.3006756</v>
      </c>
      <c r="D57" s="148">
        <v>-52767754</v>
      </c>
      <c r="E57" s="148">
        <f t="shared" si="4"/>
        <v>-210080129.3006756</v>
      </c>
      <c r="F57" s="149">
        <f t="shared" si="5"/>
        <v>3.9812217381978319</v>
      </c>
      <c r="G57" s="150">
        <v>-262847883</v>
      </c>
      <c r="H57" s="151">
        <v>-52767753</v>
      </c>
      <c r="I57" s="151">
        <f t="shared" si="6"/>
        <v>-210080130</v>
      </c>
      <c r="J57" s="152">
        <f t="shared" si="7"/>
        <v>3.9812218268987123</v>
      </c>
    </row>
    <row r="58" spans="1:10" x14ac:dyDescent="0.3">
      <c r="A58" s="6" t="s">
        <v>25</v>
      </c>
    </row>
    <row r="59" spans="1:10" x14ac:dyDescent="0.3">
      <c r="A59" s="6" t="s">
        <v>26</v>
      </c>
      <c r="B59" s="153" t="s">
        <v>99</v>
      </c>
      <c r="C59" s="154" t="s">
        <v>52</v>
      </c>
      <c r="D59" s="155" t="s">
        <v>52</v>
      </c>
      <c r="E59" s="155" t="s">
        <v>52</v>
      </c>
      <c r="F59" s="156" t="s">
        <v>52</v>
      </c>
      <c r="G59" s="157" t="s">
        <v>52</v>
      </c>
      <c r="H59" s="158" t="s">
        <v>52</v>
      </c>
      <c r="I59" s="158" t="s">
        <v>52</v>
      </c>
      <c r="J59" s="159" t="s">
        <v>52</v>
      </c>
    </row>
    <row r="60" spans="1:10" x14ac:dyDescent="0.3">
      <c r="A60" s="6" t="s">
        <v>27</v>
      </c>
      <c r="B60" s="14" t="s">
        <v>100</v>
      </c>
      <c r="C60" s="160">
        <v>-226427914.03999999</v>
      </c>
      <c r="D60" s="161">
        <v>0</v>
      </c>
      <c r="E60" s="161">
        <f t="shared" ref="E60:E69" si="8">C60 - D60</f>
        <v>-226427914.03999999</v>
      </c>
      <c r="F60" s="162">
        <f t="shared" ref="F60:F69" si="9">IF(D60 =0,0,( C60 - D60 ) / D60 )</f>
        <v>0</v>
      </c>
      <c r="G60" s="163">
        <v>0</v>
      </c>
      <c r="H60" s="164">
        <v>0</v>
      </c>
      <c r="I60" s="164">
        <f t="shared" ref="I60:I69" si="10">G60 - H60</f>
        <v>0</v>
      </c>
      <c r="J60" s="165">
        <f t="shared" ref="J60:J69" si="11">IF(H60 =0,0,( G60 - H60 ) / H60 )</f>
        <v>0</v>
      </c>
    </row>
    <row r="61" spans="1:10" x14ac:dyDescent="0.3">
      <c r="A61" s="6" t="s">
        <v>28</v>
      </c>
      <c r="B61" s="14" t="s">
        <v>101</v>
      </c>
      <c r="C61" s="166">
        <v>-262835651.71153083</v>
      </c>
      <c r="D61" s="167">
        <v>0</v>
      </c>
      <c r="E61" s="167">
        <f t="shared" si="8"/>
        <v>-262835651.71153083</v>
      </c>
      <c r="F61" s="168">
        <f t="shared" si="9"/>
        <v>0</v>
      </c>
      <c r="G61" s="169">
        <v>0</v>
      </c>
      <c r="H61" s="170">
        <v>0</v>
      </c>
      <c r="I61" s="170">
        <f t="shared" si="10"/>
        <v>0</v>
      </c>
      <c r="J61" s="171">
        <f t="shared" si="11"/>
        <v>0</v>
      </c>
    </row>
    <row r="62" spans="1:10" x14ac:dyDescent="0.3">
      <c r="A62" s="6" t="s">
        <v>30</v>
      </c>
      <c r="B62" s="14" t="s">
        <v>102</v>
      </c>
      <c r="C62" s="172">
        <v>-489263565.75153083</v>
      </c>
      <c r="D62" s="173">
        <v>0</v>
      </c>
      <c r="E62" s="173">
        <f t="shared" si="8"/>
        <v>-489263565.75153083</v>
      </c>
      <c r="F62" s="174">
        <f t="shared" si="9"/>
        <v>0</v>
      </c>
      <c r="G62" s="175">
        <v>0</v>
      </c>
      <c r="H62" s="176">
        <v>0</v>
      </c>
      <c r="I62" s="176">
        <f t="shared" si="10"/>
        <v>0</v>
      </c>
      <c r="J62" s="177">
        <f t="shared" si="11"/>
        <v>0</v>
      </c>
    </row>
    <row r="63" spans="1:10" x14ac:dyDescent="0.3">
      <c r="A63" s="6" t="s">
        <v>32</v>
      </c>
      <c r="B63" s="14" t="s">
        <v>103</v>
      </c>
      <c r="C63" s="178">
        <v>-244631782.87576541</v>
      </c>
      <c r="D63" s="179">
        <v>0</v>
      </c>
      <c r="E63" s="179">
        <f t="shared" si="8"/>
        <v>-244631782.87576541</v>
      </c>
      <c r="F63" s="180">
        <f t="shared" si="9"/>
        <v>0</v>
      </c>
      <c r="G63" s="181">
        <v>0</v>
      </c>
      <c r="H63" s="182">
        <v>0</v>
      </c>
      <c r="I63" s="182">
        <f t="shared" si="10"/>
        <v>0</v>
      </c>
      <c r="J63" s="183">
        <f t="shared" si="11"/>
        <v>0</v>
      </c>
    </row>
    <row r="64" spans="1:10" x14ac:dyDescent="0.3">
      <c r="A64" s="6" t="s">
        <v>33</v>
      </c>
      <c r="B64" s="14" t="s">
        <v>104</v>
      </c>
      <c r="C64" s="184">
        <v>8.0000000000000004E-4</v>
      </c>
      <c r="D64" s="185">
        <v>0</v>
      </c>
      <c r="E64" s="185">
        <f t="shared" si="8"/>
        <v>8.0000000000000004E-4</v>
      </c>
      <c r="F64" s="186">
        <f t="shared" si="9"/>
        <v>0</v>
      </c>
      <c r="G64" s="187">
        <v>0</v>
      </c>
      <c r="H64" s="188">
        <v>0</v>
      </c>
      <c r="I64" s="188">
        <f t="shared" si="10"/>
        <v>0</v>
      </c>
      <c r="J64" s="189">
        <f t="shared" si="11"/>
        <v>0</v>
      </c>
    </row>
    <row r="65" spans="1:10" x14ac:dyDescent="0.3">
      <c r="A65" s="6" t="s">
        <v>35</v>
      </c>
      <c r="B65" s="14" t="s">
        <v>105</v>
      </c>
      <c r="C65" s="190">
        <v>4.0000000000000002E-4</v>
      </c>
      <c r="D65" s="191">
        <v>0</v>
      </c>
      <c r="E65" s="191">
        <f t="shared" si="8"/>
        <v>4.0000000000000002E-4</v>
      </c>
      <c r="F65" s="192">
        <f t="shared" si="9"/>
        <v>0</v>
      </c>
      <c r="G65" s="193">
        <v>0</v>
      </c>
      <c r="H65" s="194">
        <v>0</v>
      </c>
      <c r="I65" s="194">
        <f t="shared" si="10"/>
        <v>0</v>
      </c>
      <c r="J65" s="195">
        <f t="shared" si="11"/>
        <v>0</v>
      </c>
    </row>
    <row r="66" spans="1:10" x14ac:dyDescent="0.3">
      <c r="A66" s="6" t="s">
        <v>36</v>
      </c>
      <c r="B66" s="14" t="s">
        <v>106</v>
      </c>
      <c r="C66" s="196">
        <v>1.2000000000000001E-3</v>
      </c>
      <c r="D66" s="197">
        <v>0</v>
      </c>
      <c r="E66" s="197">
        <f t="shared" si="8"/>
        <v>1.2000000000000001E-3</v>
      </c>
      <c r="F66" s="198">
        <f t="shared" si="9"/>
        <v>0</v>
      </c>
      <c r="G66" s="199">
        <v>0</v>
      </c>
      <c r="H66" s="200">
        <v>0</v>
      </c>
      <c r="I66" s="200">
        <f t="shared" si="10"/>
        <v>0</v>
      </c>
      <c r="J66" s="201">
        <f t="shared" si="11"/>
        <v>0</v>
      </c>
    </row>
    <row r="67" spans="1:10" x14ac:dyDescent="0.3">
      <c r="A67" s="6" t="s">
        <v>37</v>
      </c>
      <c r="B67" s="14" t="s">
        <v>107</v>
      </c>
      <c r="C67" s="202">
        <v>5.9999999999999995E-4</v>
      </c>
      <c r="D67" s="203">
        <v>0</v>
      </c>
      <c r="E67" s="203">
        <f t="shared" si="8"/>
        <v>5.9999999999999995E-4</v>
      </c>
      <c r="F67" s="204">
        <f t="shared" si="9"/>
        <v>0</v>
      </c>
      <c r="G67" s="205">
        <v>0</v>
      </c>
      <c r="H67" s="206">
        <v>0</v>
      </c>
      <c r="I67" s="206">
        <f t="shared" si="10"/>
        <v>0</v>
      </c>
      <c r="J67" s="207">
        <f t="shared" si="11"/>
        <v>0</v>
      </c>
    </row>
    <row r="68" spans="1:10" x14ac:dyDescent="0.3">
      <c r="A68" s="6" t="s">
        <v>38</v>
      </c>
      <c r="B68" s="14" t="s">
        <v>108</v>
      </c>
      <c r="C68" s="208">
        <v>5.0000000000000002E-5</v>
      </c>
      <c r="D68" s="209">
        <v>0</v>
      </c>
      <c r="E68" s="209">
        <f t="shared" si="8"/>
        <v>5.0000000000000002E-5</v>
      </c>
      <c r="F68" s="210">
        <f t="shared" si="9"/>
        <v>0</v>
      </c>
      <c r="G68" s="211">
        <v>0</v>
      </c>
      <c r="H68" s="212">
        <v>0</v>
      </c>
      <c r="I68" s="212">
        <f t="shared" si="10"/>
        <v>0</v>
      </c>
      <c r="J68" s="213">
        <f t="shared" si="11"/>
        <v>0</v>
      </c>
    </row>
    <row r="69" spans="1:10" x14ac:dyDescent="0.3">
      <c r="A69" s="6" t="s">
        <v>39</v>
      </c>
      <c r="B69" s="214" t="s">
        <v>109</v>
      </c>
      <c r="C69" s="215">
        <v>-12231.589144716054</v>
      </c>
      <c r="D69" s="216">
        <v>0</v>
      </c>
      <c r="E69" s="216">
        <f t="shared" si="8"/>
        <v>-12231.589144716054</v>
      </c>
      <c r="F69" s="217">
        <f t="shared" si="9"/>
        <v>0</v>
      </c>
      <c r="G69" s="218">
        <v>0</v>
      </c>
      <c r="H69" s="219">
        <v>0</v>
      </c>
      <c r="I69" s="219">
        <f t="shared" si="10"/>
        <v>0</v>
      </c>
      <c r="J69" s="220">
        <f t="shared" si="11"/>
        <v>0</v>
      </c>
    </row>
    <row r="70" spans="1:10" x14ac:dyDescent="0.3">
      <c r="A70" s="6" t="s">
        <v>40</v>
      </c>
      <c r="B70" s="221" t="s">
        <v>52</v>
      </c>
    </row>
    <row r="71" spans="1:10" x14ac:dyDescent="0.3">
      <c r="A71" s="6" t="s">
        <v>41</v>
      </c>
      <c r="B71" s="221" t="s">
        <v>110</v>
      </c>
    </row>
    <row r="72" spans="1:10" x14ac:dyDescent="0.3">
      <c r="A72" s="6" t="s">
        <v>42</v>
      </c>
      <c r="B72" s="221" t="s">
        <v>111</v>
      </c>
    </row>
    <row r="73" spans="1:10" x14ac:dyDescent="0.3">
      <c r="A73" s="6" t="s">
        <v>43</v>
      </c>
      <c r="B73" s="221" t="s">
        <v>112</v>
      </c>
    </row>
    <row r="74" spans="1:10" x14ac:dyDescent="0.3">
      <c r="A74" s="6" t="s">
        <v>44</v>
      </c>
      <c r="B74" s="221" t="s">
        <v>54</v>
      </c>
    </row>
    <row r="75" spans="1:10" x14ac:dyDescent="0.3">
      <c r="A75" s="6" t="s">
        <v>45</v>
      </c>
      <c r="B75" s="221" t="s">
        <v>55</v>
      </c>
    </row>
    <row r="76" spans="1:10" x14ac:dyDescent="0.3">
      <c r="A76" s="6" t="s">
        <v>46</v>
      </c>
      <c r="B76" s="221" t="s">
        <v>113</v>
      </c>
    </row>
    <row r="77" spans="1:10" x14ac:dyDescent="0.3">
      <c r="A77" s="6" t="s">
        <v>47</v>
      </c>
      <c r="B77" s="221" t="s">
        <v>114</v>
      </c>
    </row>
    <row r="78" spans="1:10" x14ac:dyDescent="0.3">
      <c r="A78" s="6" t="s">
        <v>48</v>
      </c>
      <c r="B78" s="222" t="s">
        <v>52</v>
      </c>
    </row>
    <row r="79" spans="1:10" x14ac:dyDescent="0.3">
      <c r="A79" s="6" t="s">
        <v>49</v>
      </c>
      <c r="B79" s="222" t="s">
        <v>115</v>
      </c>
    </row>
    <row r="80" spans="1:10" x14ac:dyDescent="0.3">
      <c r="A80" s="6" t="s">
        <v>50</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2" orientation="landscape"/>
  <headerFooter>
    <oddHeader>&amp;C&amp;8&amp;"Arial,"FLORIDA POWER &amp;&amp; LIGHT COMPANY
&amp;8&amp;"Arial,"CALCULATION OF TRUE-UP AND INTEREST PROVISION&amp;R&amp;8&amp;"Arial,"SCHEDULE: A2</oddHead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80"/>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3" customFormat="1" x14ac:dyDescent="0.3">
      <c r="B1" s="393" t="s">
        <v>193</v>
      </c>
    </row>
    <row r="2" spans="1:13" s="393" customFormat="1" x14ac:dyDescent="0.3">
      <c r="B2" s="393" t="s">
        <v>192</v>
      </c>
    </row>
    <row r="3" spans="1:13" x14ac:dyDescent="0.3">
      <c r="A3" s="1"/>
      <c r="B3" s="1"/>
      <c r="C3" s="1"/>
      <c r="D3" s="1"/>
      <c r="E3" s="1"/>
      <c r="F3" s="1"/>
      <c r="G3" s="1"/>
      <c r="H3" s="1"/>
      <c r="I3" s="1"/>
      <c r="J3" s="1"/>
      <c r="K3" s="1"/>
      <c r="L3" s="1"/>
      <c r="M3" s="1"/>
    </row>
    <row r="4" spans="1:13" x14ac:dyDescent="0.3">
      <c r="E4" s="349" t="s">
        <v>116</v>
      </c>
    </row>
    <row r="5" spans="1:13" x14ac:dyDescent="0.3">
      <c r="A5" s="1"/>
      <c r="B5" s="1"/>
      <c r="C5" s="1"/>
      <c r="D5" s="1"/>
      <c r="E5" s="1"/>
      <c r="F5" s="1"/>
      <c r="G5" s="1"/>
      <c r="H5" s="1"/>
      <c r="I5" s="1"/>
      <c r="J5" s="1"/>
      <c r="K5" s="1"/>
      <c r="L5" s="1"/>
      <c r="M5" s="1"/>
    </row>
    <row r="6" spans="1:13" x14ac:dyDescent="0.3">
      <c r="B6" s="350" t="s">
        <v>0</v>
      </c>
      <c r="C6" s="350" t="s">
        <v>1</v>
      </c>
      <c r="D6" s="350" t="s">
        <v>2</v>
      </c>
      <c r="E6" s="350" t="s">
        <v>3</v>
      </c>
      <c r="F6" s="350" t="s">
        <v>4</v>
      </c>
      <c r="G6" s="350" t="s">
        <v>5</v>
      </c>
      <c r="H6" s="350" t="s">
        <v>6</v>
      </c>
      <c r="I6" s="350" t="s">
        <v>7</v>
      </c>
      <c r="J6" s="350" t="s">
        <v>8</v>
      </c>
    </row>
    <row r="7" spans="1:13" x14ac:dyDescent="0.3">
      <c r="A7" s="1"/>
      <c r="B7" s="1"/>
      <c r="C7" s="1"/>
      <c r="D7" s="1"/>
      <c r="E7" s="1"/>
      <c r="F7" s="1"/>
      <c r="G7" s="1"/>
      <c r="H7" s="1"/>
      <c r="I7" s="1"/>
      <c r="J7" s="1"/>
      <c r="K7" s="1"/>
      <c r="L7" s="1"/>
      <c r="M7" s="1"/>
    </row>
    <row r="8" spans="1:13" ht="30.6" x14ac:dyDescent="0.3">
      <c r="A8" s="351" t="s">
        <v>9</v>
      </c>
      <c r="B8" s="351" t="s">
        <v>117</v>
      </c>
      <c r="C8" s="351" t="s">
        <v>118</v>
      </c>
      <c r="D8" s="351" t="s">
        <v>119</v>
      </c>
      <c r="E8" s="351" t="s">
        <v>120</v>
      </c>
      <c r="F8" s="351" t="s">
        <v>121</v>
      </c>
      <c r="G8" s="351" t="s">
        <v>122</v>
      </c>
      <c r="H8" s="351" t="s">
        <v>123</v>
      </c>
      <c r="I8" s="351" t="s">
        <v>124</v>
      </c>
      <c r="J8" s="351" t="s">
        <v>125</v>
      </c>
    </row>
    <row r="9" spans="1:13" x14ac:dyDescent="0.3">
      <c r="A9" s="352" t="s">
        <v>12</v>
      </c>
      <c r="B9" s="353" t="s">
        <v>11</v>
      </c>
      <c r="C9" s="354"/>
      <c r="D9" s="355"/>
      <c r="E9" s="356"/>
      <c r="F9" s="357"/>
      <c r="G9" s="358"/>
      <c r="H9" s="359"/>
      <c r="I9" s="359"/>
      <c r="J9" s="359"/>
    </row>
    <row r="10" spans="1:13" x14ac:dyDescent="0.3">
      <c r="A10" s="352" t="s">
        <v>13</v>
      </c>
      <c r="B10" s="360" t="s">
        <v>126</v>
      </c>
      <c r="C10" s="361"/>
      <c r="D10" s="362"/>
      <c r="E10" s="363"/>
      <c r="F10" s="364"/>
      <c r="G10" s="365"/>
      <c r="H10" s="359"/>
      <c r="I10" s="359"/>
      <c r="J10" s="359"/>
    </row>
    <row r="11" spans="1:13" x14ac:dyDescent="0.3">
      <c r="A11" s="352" t="s">
        <v>15</v>
      </c>
      <c r="B11" s="366" t="s">
        <v>127</v>
      </c>
      <c r="C11" s="367" t="s">
        <v>128</v>
      </c>
      <c r="D11" s="368">
        <v>135000</v>
      </c>
      <c r="E11" s="369">
        <v>135000</v>
      </c>
      <c r="F11" s="370">
        <f>IF(( E11 * 1000 ) =0,0,( H11 * 100 ) / ( E11 * 1000 ) )</f>
        <v>3.9940740740740739</v>
      </c>
      <c r="G11" s="371">
        <f>IF(( E11 * 1000 ) =0,0,( I11 * 100 ) / ( E11 * 1000 ) )</f>
        <v>4.9644444444444442</v>
      </c>
      <c r="H11" s="359">
        <v>5392000</v>
      </c>
      <c r="I11" s="359">
        <v>6702000</v>
      </c>
      <c r="J11" s="359">
        <v>901250</v>
      </c>
    </row>
    <row r="12" spans="1:13" x14ac:dyDescent="0.3">
      <c r="A12" s="352" t="s">
        <v>16</v>
      </c>
      <c r="B12" s="366" t="s">
        <v>129</v>
      </c>
      <c r="C12" s="367" t="s">
        <v>128</v>
      </c>
      <c r="D12" s="368">
        <v>52998.760909015196</v>
      </c>
      <c r="E12" s="369">
        <v>52998.760909015196</v>
      </c>
      <c r="F12" s="370">
        <f>IF(( E12 * 1000 ) =0,0,( H12 * 100 ) / ( E12 * 1000 ) )</f>
        <v>0.69590399999999975</v>
      </c>
      <c r="G12" s="371">
        <f>IF(( E12 * 1000 ) =0,0,( I12 * 100 ) / ( E12 * 1000 ) )</f>
        <v>0.69590399999999975</v>
      </c>
      <c r="H12" s="359">
        <v>368820.49711627298</v>
      </c>
      <c r="I12" s="359">
        <v>368820.49711627298</v>
      </c>
      <c r="J12" s="359">
        <v>0</v>
      </c>
    </row>
    <row r="13" spans="1:13" x14ac:dyDescent="0.3">
      <c r="A13" s="352" t="s">
        <v>17</v>
      </c>
      <c r="B13" s="372" t="s">
        <v>130</v>
      </c>
      <c r="C13" s="373"/>
      <c r="D13" s="374">
        <v>187998.7609090152</v>
      </c>
      <c r="E13" s="375">
        <v>187998.7609090152</v>
      </c>
      <c r="F13" s="376">
        <f>IF(( E13 * 1000 ) =0,0,( H13 * 100 ) / ( E13 * 1000 ) )</f>
        <v>3.0642864183048037</v>
      </c>
      <c r="G13" s="377">
        <f>IF(( E13 * 1000 ) =0,0,( I13 * 100 ) / ( E13 * 1000 ) )</f>
        <v>3.7610995215751992</v>
      </c>
      <c r="H13" s="378">
        <v>5760820.4971162733</v>
      </c>
      <c r="I13" s="378">
        <v>7070820.4971162733</v>
      </c>
      <c r="J13" s="378">
        <v>901250</v>
      </c>
    </row>
    <row r="14" spans="1:13" x14ac:dyDescent="0.3">
      <c r="A14" s="352" t="s">
        <v>18</v>
      </c>
    </row>
    <row r="15" spans="1:13" x14ac:dyDescent="0.3">
      <c r="A15" s="352" t="s">
        <v>19</v>
      </c>
      <c r="B15" s="379" t="s">
        <v>131</v>
      </c>
      <c r="C15" s="380"/>
      <c r="D15" s="381">
        <v>187998.7609090152</v>
      </c>
      <c r="E15" s="382">
        <v>187998.7609090152</v>
      </c>
      <c r="F15" s="383">
        <f>IF(( E15 * 1000 ) =0,0,( H15 * 100 ) / ( E15 * 1000 ) )</f>
        <v>3.0642864183048037</v>
      </c>
      <c r="G15" s="384">
        <f>IF(( E15 * 1000 ) =0,0,( I15 * 100 ) / ( E15 * 1000 ) )</f>
        <v>3.7610995215751992</v>
      </c>
      <c r="H15" s="385">
        <v>5760820.4971162733</v>
      </c>
      <c r="I15" s="385">
        <v>7070820.4971162733</v>
      </c>
      <c r="J15" s="385">
        <v>901250</v>
      </c>
    </row>
    <row r="16" spans="1:13" x14ac:dyDescent="0.3">
      <c r="A16" s="352" t="s">
        <v>20</v>
      </c>
    </row>
    <row r="17" spans="1:10" x14ac:dyDescent="0.3">
      <c r="A17" s="352" t="s">
        <v>21</v>
      </c>
      <c r="B17" s="386" t="s">
        <v>10</v>
      </c>
      <c r="C17" s="354"/>
      <c r="D17" s="355"/>
      <c r="E17" s="356"/>
      <c r="F17" s="357"/>
      <c r="G17" s="358"/>
      <c r="H17" s="359"/>
      <c r="I17" s="359"/>
      <c r="J17" s="359"/>
    </row>
    <row r="18" spans="1:10" x14ac:dyDescent="0.3">
      <c r="A18" s="352" t="s">
        <v>22</v>
      </c>
      <c r="B18" s="387" t="s">
        <v>132</v>
      </c>
      <c r="C18" s="361"/>
      <c r="D18" s="362"/>
      <c r="E18" s="363"/>
      <c r="F18" s="364"/>
      <c r="G18" s="365"/>
      <c r="H18" s="359"/>
      <c r="I18" s="359"/>
      <c r="J18" s="359"/>
    </row>
    <row r="19" spans="1:10" x14ac:dyDescent="0.3">
      <c r="A19" s="352" t="s">
        <v>23</v>
      </c>
      <c r="B19" s="388" t="s">
        <v>133</v>
      </c>
      <c r="C19" s="367" t="s">
        <v>134</v>
      </c>
      <c r="D19" s="368">
        <v>32603</v>
      </c>
      <c r="E19" s="369">
        <v>32603</v>
      </c>
      <c r="F19" s="370">
        <f>IF(( E19 * 1000 ) =0,0,( H19 * 100 ) / ( E19 * 1000 ) )</f>
        <v>0.782026193908536</v>
      </c>
      <c r="G19" s="371">
        <f>IF(( E19 * 1000 ) =0,0,( I19 * 100 ) / ( E19 * 1000 ) )</f>
        <v>0.782026193908536</v>
      </c>
      <c r="H19" s="359">
        <v>254964</v>
      </c>
      <c r="I19" s="359">
        <v>254964</v>
      </c>
      <c r="J19" s="359">
        <v>0</v>
      </c>
    </row>
    <row r="20" spans="1:10" x14ac:dyDescent="0.3">
      <c r="A20" s="352" t="s">
        <v>24</v>
      </c>
      <c r="B20" s="388" t="s">
        <v>135</v>
      </c>
      <c r="C20" s="367" t="s">
        <v>134</v>
      </c>
      <c r="D20" s="368">
        <v>22545</v>
      </c>
      <c r="E20" s="369">
        <v>22545</v>
      </c>
      <c r="F20" s="370">
        <f>IF(( E20 * 1000 ) =0,0,( H20 * 100 ) / ( E20 * 1000 ) )</f>
        <v>0.78563317808826794</v>
      </c>
      <c r="G20" s="371">
        <f>IF(( E20 * 1000 ) =0,0,( I20 * 100 ) / ( E20 * 1000 ) )</f>
        <v>0.78563317808826794</v>
      </c>
      <c r="H20" s="359">
        <v>177121</v>
      </c>
      <c r="I20" s="359">
        <v>177121</v>
      </c>
      <c r="J20" s="359">
        <v>0</v>
      </c>
    </row>
    <row r="21" spans="1:10" x14ac:dyDescent="0.3">
      <c r="A21" s="352" t="s">
        <v>25</v>
      </c>
      <c r="B21" s="389" t="s">
        <v>136</v>
      </c>
      <c r="C21" s="373"/>
      <c r="D21" s="374">
        <v>55148</v>
      </c>
      <c r="E21" s="375">
        <v>55148</v>
      </c>
      <c r="F21" s="376">
        <f>IF(( E21 * 1000 ) =0,0,( H21 * 100 ) / ( E21 * 1000 ) )</f>
        <v>0.78350076158700221</v>
      </c>
      <c r="G21" s="377">
        <f>IF(( E21 * 1000 ) =0,0,( I21 * 100 ) / ( E21 * 1000 ) )</f>
        <v>0.78350076158700221</v>
      </c>
      <c r="H21" s="378">
        <v>432085</v>
      </c>
      <c r="I21" s="378">
        <v>432085</v>
      </c>
      <c r="J21" s="378">
        <v>0</v>
      </c>
    </row>
    <row r="22" spans="1:10" x14ac:dyDescent="0.3">
      <c r="A22" s="352" t="s">
        <v>26</v>
      </c>
    </row>
    <row r="23" spans="1:10" x14ac:dyDescent="0.3">
      <c r="A23" s="352" t="s">
        <v>27</v>
      </c>
      <c r="B23" s="387" t="s">
        <v>137</v>
      </c>
      <c r="C23" s="361"/>
      <c r="D23" s="362"/>
      <c r="E23" s="363"/>
      <c r="F23" s="364"/>
      <c r="G23" s="365"/>
      <c r="H23" s="359"/>
      <c r="I23" s="359"/>
      <c r="J23" s="359"/>
    </row>
    <row r="24" spans="1:10" x14ac:dyDescent="0.3">
      <c r="A24" s="352" t="s">
        <v>28</v>
      </c>
      <c r="B24" s="388" t="s">
        <v>138</v>
      </c>
      <c r="C24" s="367" t="s">
        <v>128</v>
      </c>
      <c r="D24" s="368">
        <v>21168</v>
      </c>
      <c r="E24" s="369">
        <v>21168</v>
      </c>
      <c r="F24" s="370">
        <f t="shared" ref="F24:F41" si="0">IF(( E24 * 1000 ) =0,0,( H24 * 100 ) / ( E24 * 1000 ) )</f>
        <v>3.2709537509448223</v>
      </c>
      <c r="G24" s="371">
        <f t="shared" ref="G24:G41" si="1">IF(( E24 * 1000 ) =0,0,( I24 * 100 ) / ( E24 * 1000 ) )</f>
        <v>4.1714285714285717</v>
      </c>
      <c r="H24" s="359">
        <v>692395.49</v>
      </c>
      <c r="I24" s="359">
        <v>883008</v>
      </c>
      <c r="J24" s="359">
        <v>120174.68000000001</v>
      </c>
    </row>
    <row r="25" spans="1:10" x14ac:dyDescent="0.3">
      <c r="A25" s="352" t="s">
        <v>30</v>
      </c>
      <c r="B25" s="388" t="s">
        <v>139</v>
      </c>
      <c r="C25" s="367" t="s">
        <v>128</v>
      </c>
      <c r="D25" s="368">
        <v>1391</v>
      </c>
      <c r="E25" s="369">
        <v>1391</v>
      </c>
      <c r="F25" s="370">
        <f t="shared" si="0"/>
        <v>2.9544874191229331</v>
      </c>
      <c r="G25" s="371">
        <f t="shared" si="1"/>
        <v>4.2299065420560744</v>
      </c>
      <c r="H25" s="359">
        <v>41096.92</v>
      </c>
      <c r="I25" s="359">
        <v>58838</v>
      </c>
      <c r="J25" s="359">
        <v>9953.8700000000026</v>
      </c>
    </row>
    <row r="26" spans="1:10" x14ac:dyDescent="0.3">
      <c r="A26" s="352" t="s">
        <v>32</v>
      </c>
      <c r="B26" s="388" t="s">
        <v>140</v>
      </c>
      <c r="C26" s="367" t="s">
        <v>128</v>
      </c>
      <c r="D26" s="368">
        <v>11088</v>
      </c>
      <c r="E26" s="369">
        <v>11088</v>
      </c>
      <c r="F26" s="370">
        <f t="shared" si="0"/>
        <v>3.1222300685425686</v>
      </c>
      <c r="G26" s="371">
        <f t="shared" si="1"/>
        <v>4.258630952380952</v>
      </c>
      <c r="H26" s="359">
        <v>346192.87</v>
      </c>
      <c r="I26" s="359">
        <v>472197</v>
      </c>
      <c r="J26" s="359">
        <v>80874.37</v>
      </c>
    </row>
    <row r="27" spans="1:10" x14ac:dyDescent="0.3">
      <c r="A27" s="352" t="s">
        <v>33</v>
      </c>
      <c r="B27" s="388" t="s">
        <v>141</v>
      </c>
      <c r="C27" s="367" t="s">
        <v>128</v>
      </c>
      <c r="D27" s="368">
        <v>3056</v>
      </c>
      <c r="E27" s="369">
        <v>3056</v>
      </c>
      <c r="F27" s="370">
        <f t="shared" si="0"/>
        <v>3.0663370418848168</v>
      </c>
      <c r="G27" s="371">
        <f t="shared" si="1"/>
        <v>4.2621727748691098</v>
      </c>
      <c r="H27" s="359">
        <v>93707.26</v>
      </c>
      <c r="I27" s="359">
        <v>130252</v>
      </c>
      <c r="J27" s="359">
        <v>31284.560000000005</v>
      </c>
    </row>
    <row r="28" spans="1:10" x14ac:dyDescent="0.3">
      <c r="A28" s="352" t="s">
        <v>35</v>
      </c>
      <c r="B28" s="388" t="s">
        <v>142</v>
      </c>
      <c r="C28" s="367" t="s">
        <v>128</v>
      </c>
      <c r="D28" s="368">
        <v>14935</v>
      </c>
      <c r="E28" s="369">
        <v>14935</v>
      </c>
      <c r="F28" s="370">
        <f t="shared" si="0"/>
        <v>3.2672765316370942</v>
      </c>
      <c r="G28" s="371">
        <f t="shared" si="1"/>
        <v>4.2001406093069971</v>
      </c>
      <c r="H28" s="359">
        <v>487967.75</v>
      </c>
      <c r="I28" s="359">
        <v>627291</v>
      </c>
      <c r="J28" s="359">
        <v>103325.2</v>
      </c>
    </row>
    <row r="29" spans="1:10" x14ac:dyDescent="0.3">
      <c r="A29" s="352" t="s">
        <v>36</v>
      </c>
      <c r="B29" s="388" t="s">
        <v>143</v>
      </c>
      <c r="C29" s="367" t="s">
        <v>128</v>
      </c>
      <c r="D29" s="368">
        <v>710</v>
      </c>
      <c r="E29" s="369">
        <v>710</v>
      </c>
      <c r="F29" s="370">
        <f t="shared" si="0"/>
        <v>3.2634323943661965</v>
      </c>
      <c r="G29" s="371">
        <f t="shared" si="1"/>
        <v>4.6077464788732394</v>
      </c>
      <c r="H29" s="359">
        <v>23170.369999999995</v>
      </c>
      <c r="I29" s="359">
        <v>32715</v>
      </c>
      <c r="J29" s="359">
        <v>-2581.2599999999948</v>
      </c>
    </row>
    <row r="30" spans="1:10" x14ac:dyDescent="0.3">
      <c r="A30" s="352" t="s">
        <v>37</v>
      </c>
      <c r="B30" s="388" t="s">
        <v>144</v>
      </c>
      <c r="C30" s="367" t="s">
        <v>128</v>
      </c>
      <c r="D30" s="368">
        <v>1482</v>
      </c>
      <c r="E30" s="369">
        <v>1482</v>
      </c>
      <c r="F30" s="370">
        <f t="shared" si="0"/>
        <v>3.1047004048582996</v>
      </c>
      <c r="G30" s="371">
        <f t="shared" si="1"/>
        <v>4.3851551956815111</v>
      </c>
      <c r="H30" s="359">
        <v>46011.66</v>
      </c>
      <c r="I30" s="359">
        <v>64988</v>
      </c>
      <c r="J30" s="359">
        <v>9639.3499999999967</v>
      </c>
    </row>
    <row r="31" spans="1:10" x14ac:dyDescent="0.3">
      <c r="A31" s="352" t="s">
        <v>38</v>
      </c>
      <c r="B31" s="388" t="s">
        <v>145</v>
      </c>
      <c r="C31" s="367" t="s">
        <v>146</v>
      </c>
      <c r="D31" s="368">
        <v>0</v>
      </c>
      <c r="E31" s="369">
        <v>0</v>
      </c>
      <c r="F31" s="370">
        <f t="shared" si="0"/>
        <v>0</v>
      </c>
      <c r="G31" s="371">
        <f t="shared" si="1"/>
        <v>0</v>
      </c>
      <c r="H31" s="359">
        <v>0</v>
      </c>
      <c r="I31" s="359">
        <v>410.64</v>
      </c>
      <c r="J31" s="359">
        <v>410.64</v>
      </c>
    </row>
    <row r="32" spans="1:10" x14ac:dyDescent="0.3">
      <c r="A32" s="352" t="s">
        <v>39</v>
      </c>
      <c r="B32" s="388" t="s">
        <v>147</v>
      </c>
      <c r="C32" s="367" t="s">
        <v>128</v>
      </c>
      <c r="D32" s="368">
        <v>3795</v>
      </c>
      <c r="E32" s="369">
        <v>3795</v>
      </c>
      <c r="F32" s="370">
        <f t="shared" si="0"/>
        <v>3.2778226613965744</v>
      </c>
      <c r="G32" s="371">
        <f t="shared" si="1"/>
        <v>4.6023715415019764</v>
      </c>
      <c r="H32" s="359">
        <v>124393.37</v>
      </c>
      <c r="I32" s="359">
        <v>174660</v>
      </c>
      <c r="J32" s="359">
        <v>50266.630000000005</v>
      </c>
    </row>
    <row r="33" spans="1:13" x14ac:dyDescent="0.3">
      <c r="A33" s="352" t="s">
        <v>40</v>
      </c>
      <c r="B33" s="388" t="s">
        <v>148</v>
      </c>
      <c r="C33" s="367" t="s">
        <v>128</v>
      </c>
      <c r="D33" s="368">
        <v>694</v>
      </c>
      <c r="E33" s="369">
        <v>694</v>
      </c>
      <c r="F33" s="370">
        <f t="shared" si="0"/>
        <v>3.0721585014409221</v>
      </c>
      <c r="G33" s="371">
        <f t="shared" si="1"/>
        <v>4.6615273775216135</v>
      </c>
      <c r="H33" s="359">
        <v>21320.78</v>
      </c>
      <c r="I33" s="359">
        <v>32351</v>
      </c>
      <c r="J33" s="359">
        <v>6761.6800000000012</v>
      </c>
    </row>
    <row r="34" spans="1:13" x14ac:dyDescent="0.3">
      <c r="A34" s="352" t="s">
        <v>41</v>
      </c>
      <c r="B34" s="388" t="s">
        <v>149</v>
      </c>
      <c r="C34" s="367" t="s">
        <v>128</v>
      </c>
      <c r="D34" s="368">
        <v>650</v>
      </c>
      <c r="E34" s="369">
        <v>650</v>
      </c>
      <c r="F34" s="370">
        <f t="shared" si="0"/>
        <v>3.1232553846153848</v>
      </c>
      <c r="G34" s="371">
        <f t="shared" si="1"/>
        <v>5.4</v>
      </c>
      <c r="H34" s="359">
        <v>20301.16</v>
      </c>
      <c r="I34" s="359">
        <v>35100</v>
      </c>
      <c r="J34" s="359">
        <v>11677.95</v>
      </c>
    </row>
    <row r="35" spans="1:13" x14ac:dyDescent="0.3">
      <c r="A35" s="352" t="s">
        <v>42</v>
      </c>
      <c r="B35" s="388" t="s">
        <v>150</v>
      </c>
      <c r="C35" s="367" t="s">
        <v>128</v>
      </c>
      <c r="D35" s="368">
        <v>1435</v>
      </c>
      <c r="E35" s="369">
        <v>1435</v>
      </c>
      <c r="F35" s="370">
        <f t="shared" si="0"/>
        <v>3.2522891986062716</v>
      </c>
      <c r="G35" s="371">
        <f t="shared" si="1"/>
        <v>4.4271777003484321</v>
      </c>
      <c r="H35" s="359">
        <v>46670.35</v>
      </c>
      <c r="I35" s="359">
        <v>63530</v>
      </c>
      <c r="J35" s="359">
        <v>9061.93</v>
      </c>
    </row>
    <row r="36" spans="1:13" x14ac:dyDescent="0.3">
      <c r="A36" s="352" t="s">
        <v>43</v>
      </c>
      <c r="B36" s="388" t="s">
        <v>151</v>
      </c>
      <c r="C36" s="367" t="s">
        <v>128</v>
      </c>
      <c r="D36" s="368">
        <v>4320</v>
      </c>
      <c r="E36" s="369">
        <v>4320</v>
      </c>
      <c r="F36" s="370">
        <f t="shared" si="0"/>
        <v>3.1808770833333337</v>
      </c>
      <c r="G36" s="371">
        <f t="shared" si="1"/>
        <v>4.1944444444444446</v>
      </c>
      <c r="H36" s="359">
        <v>137413.89000000001</v>
      </c>
      <c r="I36" s="359">
        <v>181200</v>
      </c>
      <c r="J36" s="359">
        <v>43786.109999999986</v>
      </c>
    </row>
    <row r="37" spans="1:13" x14ac:dyDescent="0.3">
      <c r="A37" s="352" t="s">
        <v>44</v>
      </c>
      <c r="B37" s="388" t="s">
        <v>152</v>
      </c>
      <c r="C37" s="367" t="s">
        <v>128</v>
      </c>
      <c r="D37" s="368">
        <v>6075</v>
      </c>
      <c r="E37" s="369">
        <v>6075</v>
      </c>
      <c r="F37" s="370">
        <f t="shared" si="0"/>
        <v>3.1423185185185187</v>
      </c>
      <c r="G37" s="371">
        <f t="shared" si="1"/>
        <v>4.1967078189300411</v>
      </c>
      <c r="H37" s="359">
        <v>190895.85</v>
      </c>
      <c r="I37" s="359">
        <v>254950</v>
      </c>
      <c r="J37" s="359">
        <v>64054.149999999994</v>
      </c>
    </row>
    <row r="38" spans="1:13" x14ac:dyDescent="0.3">
      <c r="A38" s="352" t="s">
        <v>45</v>
      </c>
      <c r="B38" s="388" t="s">
        <v>153</v>
      </c>
      <c r="C38" s="367" t="s">
        <v>128</v>
      </c>
      <c r="D38" s="368">
        <v>600</v>
      </c>
      <c r="E38" s="369">
        <v>600</v>
      </c>
      <c r="F38" s="370">
        <f t="shared" si="0"/>
        <v>3.414471666666667</v>
      </c>
      <c r="G38" s="371">
        <f t="shared" si="1"/>
        <v>5.2</v>
      </c>
      <c r="H38" s="359">
        <v>20486.830000000002</v>
      </c>
      <c r="I38" s="359">
        <v>31200</v>
      </c>
      <c r="J38" s="359">
        <v>5562.2299999999987</v>
      </c>
    </row>
    <row r="39" spans="1:13" x14ac:dyDescent="0.3">
      <c r="A39" s="352" t="s">
        <v>46</v>
      </c>
      <c r="B39" s="388" t="s">
        <v>154</v>
      </c>
      <c r="C39" s="367" t="s">
        <v>128</v>
      </c>
      <c r="D39" s="368">
        <v>9376</v>
      </c>
      <c r="E39" s="369">
        <v>9376</v>
      </c>
      <c r="F39" s="370">
        <f t="shared" si="0"/>
        <v>3.0692240827645052</v>
      </c>
      <c r="G39" s="371">
        <f t="shared" si="1"/>
        <v>3.999856015358362</v>
      </c>
      <c r="H39" s="359">
        <v>287770.45</v>
      </c>
      <c r="I39" s="359">
        <v>375026.5</v>
      </c>
      <c r="J39" s="359">
        <v>78420.499999999985</v>
      </c>
    </row>
    <row r="40" spans="1:13" x14ac:dyDescent="0.3">
      <c r="A40" s="352" t="s">
        <v>47</v>
      </c>
      <c r="B40" s="388" t="s">
        <v>155</v>
      </c>
      <c r="C40" s="367" t="s">
        <v>128</v>
      </c>
      <c r="D40" s="368">
        <v>14515</v>
      </c>
      <c r="E40" s="369">
        <v>14515</v>
      </c>
      <c r="F40" s="370">
        <f t="shared" si="0"/>
        <v>3.112543644505684</v>
      </c>
      <c r="G40" s="371">
        <f t="shared" si="1"/>
        <v>4.3443403375818122</v>
      </c>
      <c r="H40" s="359">
        <v>451785.71</v>
      </c>
      <c r="I40" s="359">
        <v>630581</v>
      </c>
      <c r="J40" s="359">
        <v>110505.38999999998</v>
      </c>
    </row>
    <row r="41" spans="1:13" x14ac:dyDescent="0.3">
      <c r="A41" s="352" t="s">
        <v>48</v>
      </c>
      <c r="B41" s="389" t="s">
        <v>156</v>
      </c>
      <c r="C41" s="373"/>
      <c r="D41" s="374">
        <v>95290</v>
      </c>
      <c r="E41" s="375">
        <v>95290</v>
      </c>
      <c r="F41" s="376">
        <f t="shared" si="0"/>
        <v>3.1814258684017216</v>
      </c>
      <c r="G41" s="377">
        <f t="shared" si="1"/>
        <v>4.2483976702697026</v>
      </c>
      <c r="H41" s="378">
        <v>3031580.7100000004</v>
      </c>
      <c r="I41" s="378">
        <v>4048298.14</v>
      </c>
      <c r="J41" s="378">
        <v>733177.98</v>
      </c>
    </row>
    <row r="42" spans="1:13" x14ac:dyDescent="0.3">
      <c r="A42" s="352" t="s">
        <v>49</v>
      </c>
    </row>
    <row r="43" spans="1:13" x14ac:dyDescent="0.3">
      <c r="A43" s="352" t="s">
        <v>50</v>
      </c>
    </row>
    <row r="44" spans="1:13" x14ac:dyDescent="0.3">
      <c r="A44" s="1"/>
      <c r="B44" s="1"/>
      <c r="C44" s="1"/>
      <c r="D44" s="1"/>
      <c r="E44" s="1"/>
      <c r="F44" s="1"/>
      <c r="G44" s="1"/>
      <c r="H44" s="1"/>
      <c r="I44" s="1"/>
      <c r="J44" s="1"/>
      <c r="K44" s="1"/>
      <c r="L44" s="1"/>
      <c r="M44" s="1"/>
    </row>
    <row r="45" spans="1:13" x14ac:dyDescent="0.3">
      <c r="A45" s="352" t="s">
        <v>12</v>
      </c>
      <c r="B45" s="387" t="s">
        <v>157</v>
      </c>
      <c r="C45" s="361"/>
      <c r="D45" s="362"/>
      <c r="E45" s="363"/>
      <c r="F45" s="364"/>
      <c r="G45" s="365"/>
      <c r="H45" s="359"/>
      <c r="I45" s="359"/>
      <c r="J45" s="359"/>
    </row>
    <row r="46" spans="1:13" x14ac:dyDescent="0.3">
      <c r="A46" s="352" t="s">
        <v>13</v>
      </c>
      <c r="B46" s="388" t="s">
        <v>158</v>
      </c>
      <c r="C46" s="367" t="s">
        <v>157</v>
      </c>
      <c r="D46" s="368">
        <v>30</v>
      </c>
      <c r="E46" s="369">
        <v>30</v>
      </c>
      <c r="F46" s="370">
        <f t="shared" ref="F46:F51" si="2">IF(( E46 * 1000 ) =0,0,( H46 * 100 ) / ( E46 * 1000 ) )</f>
        <v>2.7315</v>
      </c>
      <c r="G46" s="371">
        <f t="shared" ref="G46:G51" si="3">IF(( E46 * 1000 ) =0,0,( I46 * 100 ) / ( E46 * 1000 ) )</f>
        <v>3.3315000000000001</v>
      </c>
      <c r="H46" s="359">
        <v>819.45</v>
      </c>
      <c r="I46" s="359">
        <v>999.45</v>
      </c>
      <c r="J46" s="359">
        <v>180</v>
      </c>
    </row>
    <row r="47" spans="1:13" x14ac:dyDescent="0.3">
      <c r="A47" s="352" t="s">
        <v>15</v>
      </c>
      <c r="B47" s="388" t="s">
        <v>159</v>
      </c>
      <c r="C47" s="367" t="s">
        <v>157</v>
      </c>
      <c r="D47" s="368">
        <v>7</v>
      </c>
      <c r="E47" s="369">
        <v>7</v>
      </c>
      <c r="F47" s="370">
        <f t="shared" si="2"/>
        <v>2.7109999999999999</v>
      </c>
      <c r="G47" s="371">
        <f t="shared" si="3"/>
        <v>3.331</v>
      </c>
      <c r="H47" s="359">
        <v>189.77</v>
      </c>
      <c r="I47" s="359">
        <v>233.17</v>
      </c>
      <c r="J47" s="359">
        <v>43.399999999999977</v>
      </c>
    </row>
    <row r="48" spans="1:13" x14ac:dyDescent="0.3">
      <c r="A48" s="352" t="s">
        <v>16</v>
      </c>
      <c r="B48" s="388" t="s">
        <v>160</v>
      </c>
      <c r="C48" s="367" t="s">
        <v>157</v>
      </c>
      <c r="D48" s="368">
        <v>672</v>
      </c>
      <c r="E48" s="369">
        <v>672</v>
      </c>
      <c r="F48" s="370">
        <f t="shared" si="2"/>
        <v>3.3847113095238095</v>
      </c>
      <c r="G48" s="371">
        <f t="shared" si="3"/>
        <v>4.3082142857142856</v>
      </c>
      <c r="H48" s="359">
        <v>22745.26</v>
      </c>
      <c r="I48" s="359">
        <v>28951.200000000001</v>
      </c>
      <c r="J48" s="359">
        <v>6205.9400000000023</v>
      </c>
    </row>
    <row r="49" spans="1:10" x14ac:dyDescent="0.3">
      <c r="A49" s="352" t="s">
        <v>17</v>
      </c>
      <c r="B49" s="388" t="s">
        <v>161</v>
      </c>
      <c r="C49" s="367" t="s">
        <v>157</v>
      </c>
      <c r="D49" s="368">
        <v>55</v>
      </c>
      <c r="E49" s="369">
        <v>55</v>
      </c>
      <c r="F49" s="370">
        <f t="shared" si="2"/>
        <v>3.0666363636363636</v>
      </c>
      <c r="G49" s="371">
        <f t="shared" si="3"/>
        <v>3.5260909090909092</v>
      </c>
      <c r="H49" s="359">
        <v>1686.65</v>
      </c>
      <c r="I49" s="359">
        <v>1939.35</v>
      </c>
      <c r="J49" s="359">
        <v>252.69999999999982</v>
      </c>
    </row>
    <row r="50" spans="1:10" x14ac:dyDescent="0.3">
      <c r="A50" s="352" t="s">
        <v>18</v>
      </c>
      <c r="B50" s="388" t="s">
        <v>162</v>
      </c>
      <c r="C50" s="367" t="s">
        <v>157</v>
      </c>
      <c r="D50" s="368">
        <v>30</v>
      </c>
      <c r="E50" s="369">
        <v>30</v>
      </c>
      <c r="F50" s="370">
        <f t="shared" si="2"/>
        <v>3.6926666666666668</v>
      </c>
      <c r="G50" s="371">
        <f t="shared" si="3"/>
        <v>4.4669999999999996</v>
      </c>
      <c r="H50" s="359">
        <v>1107.8</v>
      </c>
      <c r="I50" s="359">
        <v>1340.1</v>
      </c>
      <c r="J50" s="359">
        <v>232.29999999999995</v>
      </c>
    </row>
    <row r="51" spans="1:10" x14ac:dyDescent="0.3">
      <c r="A51" s="352" t="s">
        <v>19</v>
      </c>
      <c r="B51" s="389" t="s">
        <v>163</v>
      </c>
      <c r="C51" s="373"/>
      <c r="D51" s="374">
        <v>794</v>
      </c>
      <c r="E51" s="375">
        <v>794</v>
      </c>
      <c r="F51" s="376">
        <f t="shared" si="2"/>
        <v>3.3436939546599498</v>
      </c>
      <c r="G51" s="377">
        <f t="shared" si="3"/>
        <v>4.2145176322418134</v>
      </c>
      <c r="H51" s="378">
        <v>26548.93</v>
      </c>
      <c r="I51" s="378">
        <v>33463.269999999997</v>
      </c>
      <c r="J51" s="378">
        <v>6914.340000000002</v>
      </c>
    </row>
    <row r="52" spans="1:10" x14ac:dyDescent="0.3">
      <c r="A52" s="352" t="s">
        <v>20</v>
      </c>
    </row>
    <row r="53" spans="1:10" x14ac:dyDescent="0.3">
      <c r="A53" s="352" t="s">
        <v>21</v>
      </c>
      <c r="B53" s="390" t="s">
        <v>164</v>
      </c>
      <c r="C53" s="380"/>
      <c r="D53" s="381">
        <v>151232</v>
      </c>
      <c r="E53" s="382">
        <v>151232</v>
      </c>
      <c r="F53" s="383">
        <f>IF(( E53 * 1000 ) =0,0,( H53 * 100 ) / ( E53 * 1000 ) )</f>
        <v>2.3078545810410498</v>
      </c>
      <c r="G53" s="384">
        <f>IF(( E53 * 1000 ) =0,0,( I53 * 100 ) / ( E53 * 1000 ) )</f>
        <v>2.9847164687367753</v>
      </c>
      <c r="H53" s="385">
        <v>3490214.6400000006</v>
      </c>
      <c r="I53" s="385">
        <v>4513846.41</v>
      </c>
      <c r="J53" s="385">
        <v>740092.32</v>
      </c>
    </row>
    <row r="54" spans="1:10" x14ac:dyDescent="0.3">
      <c r="A54" s="352" t="s">
        <v>22</v>
      </c>
    </row>
    <row r="55" spans="1:10" x14ac:dyDescent="0.3">
      <c r="A55" s="352" t="s">
        <v>23</v>
      </c>
    </row>
    <row r="56" spans="1:10" x14ac:dyDescent="0.3">
      <c r="A56" s="352" t="s">
        <v>24</v>
      </c>
    </row>
    <row r="57" spans="1:10" x14ac:dyDescent="0.3">
      <c r="A57" s="352" t="s">
        <v>25</v>
      </c>
    </row>
    <row r="58" spans="1:10" x14ac:dyDescent="0.3">
      <c r="A58" s="352" t="s">
        <v>26</v>
      </c>
    </row>
    <row r="59" spans="1:10" x14ac:dyDescent="0.3">
      <c r="A59" s="352" t="s">
        <v>27</v>
      </c>
    </row>
    <row r="60" spans="1:10" x14ac:dyDescent="0.3">
      <c r="A60" s="352" t="s">
        <v>28</v>
      </c>
    </row>
    <row r="61" spans="1:10" x14ac:dyDescent="0.3">
      <c r="A61" s="352" t="s">
        <v>30</v>
      </c>
    </row>
    <row r="62" spans="1:10" x14ac:dyDescent="0.3">
      <c r="A62" s="352" t="s">
        <v>32</v>
      </c>
    </row>
    <row r="63" spans="1:10" x14ac:dyDescent="0.3">
      <c r="A63" s="352" t="s">
        <v>33</v>
      </c>
    </row>
    <row r="64" spans="1:10" x14ac:dyDescent="0.3">
      <c r="A64" s="352" t="s">
        <v>35</v>
      </c>
    </row>
    <row r="65" spans="1:13" x14ac:dyDescent="0.3">
      <c r="A65" s="352" t="s">
        <v>36</v>
      </c>
    </row>
    <row r="66" spans="1:13" x14ac:dyDescent="0.3">
      <c r="A66" s="352" t="s">
        <v>37</v>
      </c>
    </row>
    <row r="67" spans="1:13" x14ac:dyDescent="0.3">
      <c r="A67" s="352" t="s">
        <v>38</v>
      </c>
    </row>
    <row r="68" spans="1:13" x14ac:dyDescent="0.3">
      <c r="A68" s="352" t="s">
        <v>39</v>
      </c>
    </row>
    <row r="69" spans="1:13" x14ac:dyDescent="0.3">
      <c r="A69" s="352" t="s">
        <v>40</v>
      </c>
    </row>
    <row r="70" spans="1:13" x14ac:dyDescent="0.3">
      <c r="A70" s="352" t="s">
        <v>41</v>
      </c>
    </row>
    <row r="71" spans="1:13" x14ac:dyDescent="0.3">
      <c r="A71" s="352" t="s">
        <v>42</v>
      </c>
    </row>
    <row r="72" spans="1:13" x14ac:dyDescent="0.3">
      <c r="A72" s="352" t="s">
        <v>43</v>
      </c>
    </row>
    <row r="73" spans="1:13" x14ac:dyDescent="0.3">
      <c r="A73" s="352" t="s">
        <v>44</v>
      </c>
    </row>
    <row r="74" spans="1:13" x14ac:dyDescent="0.3">
      <c r="A74" s="352" t="s">
        <v>45</v>
      </c>
    </row>
    <row r="75" spans="1:13" x14ac:dyDescent="0.3">
      <c r="A75" s="352" t="s">
        <v>46</v>
      </c>
    </row>
    <row r="76" spans="1:13" x14ac:dyDescent="0.3">
      <c r="A76" s="352" t="s">
        <v>47</v>
      </c>
    </row>
    <row r="77" spans="1:13" x14ac:dyDescent="0.3">
      <c r="A77" s="352" t="s">
        <v>48</v>
      </c>
    </row>
    <row r="78" spans="1:13" x14ac:dyDescent="0.3">
      <c r="A78" s="352" t="s">
        <v>49</v>
      </c>
    </row>
    <row r="79" spans="1:13" x14ac:dyDescent="0.3">
      <c r="A79" s="352" t="s">
        <v>50</v>
      </c>
    </row>
    <row r="80" spans="1:13" x14ac:dyDescent="0.3">
      <c r="A80" s="1"/>
      <c r="B80" s="1"/>
      <c r="C80" s="1"/>
      <c r="D80" s="1"/>
      <c r="E80" s="1"/>
      <c r="F80" s="1"/>
      <c r="G80" s="1"/>
      <c r="H80" s="1"/>
      <c r="I80" s="1"/>
      <c r="J80" s="1"/>
      <c r="K80" s="1"/>
      <c r="L80" s="1"/>
      <c r="M80" s="1"/>
    </row>
  </sheetData>
  <pageMargins left="0.5" right="0.5" top="1" bottom="0.5" header="0.75" footer="0.5"/>
  <pageSetup scale="75" orientation="landscape"/>
  <headerFooter>
    <oddHeader>&amp;C&amp;8&amp;"Arial,"POWER SOLD
&amp;8&amp;"Arial,"FLORIDA POWER &amp;&amp; LIGHT COMPANY&amp;R&amp;8&amp;"Arial,"SCHEDULE: A6</oddHead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46.88671875" style="2" customWidth="1"/>
    <col min="3" max="12" width="11.6640625" style="2" customWidth="1"/>
    <col min="13" max="16384" width="8.88671875" style="2"/>
  </cols>
  <sheetData>
    <row r="1" spans="1:12" s="393" customFormat="1" x14ac:dyDescent="0.3">
      <c r="B1" s="393" t="s">
        <v>194</v>
      </c>
    </row>
    <row r="2" spans="1:12" s="393" customFormat="1" x14ac:dyDescent="0.3">
      <c r="B2" s="393" t="s">
        <v>192</v>
      </c>
    </row>
    <row r="3" spans="1:12" x14ac:dyDescent="0.3">
      <c r="A3" s="1"/>
      <c r="B3" s="1"/>
      <c r="C3" s="1"/>
      <c r="D3" s="1"/>
      <c r="E3" s="1"/>
      <c r="F3" s="1"/>
      <c r="G3" s="1"/>
      <c r="H3" s="1"/>
      <c r="I3" s="1"/>
      <c r="J3" s="1"/>
      <c r="K3" s="1"/>
      <c r="L3" s="1"/>
    </row>
    <row r="4" spans="1:12" x14ac:dyDescent="0.3">
      <c r="E4" s="280" t="s">
        <v>116</v>
      </c>
    </row>
    <row r="5" spans="1:12" x14ac:dyDescent="0.3">
      <c r="A5" s="1"/>
      <c r="B5" s="1"/>
      <c r="C5" s="1"/>
      <c r="D5" s="1"/>
      <c r="E5" s="1"/>
      <c r="F5" s="1"/>
      <c r="G5" s="1"/>
      <c r="H5" s="1"/>
      <c r="I5" s="1"/>
      <c r="J5" s="1"/>
      <c r="K5" s="1"/>
      <c r="L5" s="1"/>
    </row>
    <row r="6" spans="1:12" x14ac:dyDescent="0.3">
      <c r="B6" s="281" t="s">
        <v>0</v>
      </c>
      <c r="C6" s="281" t="s">
        <v>1</v>
      </c>
      <c r="D6" s="281" t="s">
        <v>2</v>
      </c>
      <c r="E6" s="281" t="s">
        <v>3</v>
      </c>
      <c r="F6" s="281" t="s">
        <v>4</v>
      </c>
      <c r="G6" s="281" t="s">
        <v>5</v>
      </c>
      <c r="H6" s="281" t="s">
        <v>6</v>
      </c>
      <c r="I6" s="281" t="s">
        <v>7</v>
      </c>
      <c r="J6" s="281" t="s">
        <v>8</v>
      </c>
    </row>
    <row r="7" spans="1:12" x14ac:dyDescent="0.3">
      <c r="A7" s="1"/>
      <c r="B7" s="1"/>
      <c r="C7" s="1"/>
      <c r="D7" s="1"/>
      <c r="E7" s="1"/>
      <c r="F7" s="1"/>
      <c r="G7" s="1"/>
      <c r="H7" s="1"/>
      <c r="I7" s="1"/>
      <c r="J7" s="1"/>
      <c r="K7" s="1"/>
      <c r="L7" s="1"/>
    </row>
    <row r="8" spans="1:12" ht="30.6" x14ac:dyDescent="0.3">
      <c r="A8" s="282" t="s">
        <v>9</v>
      </c>
      <c r="B8" s="282" t="s">
        <v>117</v>
      </c>
      <c r="C8" s="282" t="s">
        <v>118</v>
      </c>
      <c r="D8" s="282" t="s">
        <v>119</v>
      </c>
      <c r="E8" s="282" t="s">
        <v>120</v>
      </c>
      <c r="F8" s="282" t="s">
        <v>121</v>
      </c>
      <c r="G8" s="282" t="s">
        <v>122</v>
      </c>
      <c r="H8" s="282" t="s">
        <v>123</v>
      </c>
      <c r="I8" s="282" t="s">
        <v>124</v>
      </c>
      <c r="J8" s="282" t="s">
        <v>125</v>
      </c>
    </row>
    <row r="9" spans="1:12" x14ac:dyDescent="0.3">
      <c r="A9" s="283" t="s">
        <v>12</v>
      </c>
      <c r="B9" s="284" t="s">
        <v>165</v>
      </c>
      <c r="C9" s="285"/>
      <c r="D9" s="286"/>
      <c r="E9" s="287"/>
      <c r="F9" s="288"/>
      <c r="G9" s="289"/>
      <c r="H9" s="290"/>
      <c r="I9" s="291"/>
      <c r="J9" s="292"/>
    </row>
    <row r="10" spans="1:12" x14ac:dyDescent="0.3">
      <c r="A10" s="283" t="s">
        <v>13</v>
      </c>
      <c r="B10" s="293" t="s">
        <v>166</v>
      </c>
      <c r="C10" s="294">
        <v>0</v>
      </c>
      <c r="D10" s="295">
        <v>0</v>
      </c>
      <c r="E10" s="296">
        <v>0</v>
      </c>
      <c r="F10" s="297">
        <v>0</v>
      </c>
      <c r="G10" s="298">
        <v>0</v>
      </c>
      <c r="H10" s="299">
        <v>0</v>
      </c>
      <c r="I10" s="300">
        <v>0</v>
      </c>
      <c r="J10" s="301">
        <v>740092.32000000007</v>
      </c>
    </row>
    <row r="11" spans="1:12" x14ac:dyDescent="0.3">
      <c r="A11" s="283" t="s">
        <v>15</v>
      </c>
      <c r="B11" s="293" t="s">
        <v>167</v>
      </c>
      <c r="C11" s="285" t="s">
        <v>52</v>
      </c>
      <c r="D11" s="302">
        <v>0</v>
      </c>
      <c r="E11" s="303">
        <v>0</v>
      </c>
      <c r="F11" s="304">
        <v>0</v>
      </c>
      <c r="G11" s="305">
        <v>0</v>
      </c>
      <c r="H11" s="306">
        <v>0</v>
      </c>
      <c r="I11" s="307">
        <v>0</v>
      </c>
      <c r="J11" s="308">
        <v>-26978</v>
      </c>
    </row>
    <row r="12" spans="1:12" x14ac:dyDescent="0.3">
      <c r="A12" s="283" t="s">
        <v>16</v>
      </c>
      <c r="B12" s="293" t="s">
        <v>168</v>
      </c>
      <c r="C12" s="309">
        <v>0</v>
      </c>
      <c r="D12" s="310">
        <v>0</v>
      </c>
      <c r="E12" s="311">
        <v>0</v>
      </c>
      <c r="F12" s="312">
        <v>0</v>
      </c>
      <c r="G12" s="313">
        <v>0</v>
      </c>
      <c r="H12" s="314">
        <v>0</v>
      </c>
      <c r="I12" s="315">
        <v>0</v>
      </c>
      <c r="J12" s="316">
        <v>713114.32000000007</v>
      </c>
    </row>
    <row r="13" spans="1:12" x14ac:dyDescent="0.3">
      <c r="A13" s="283" t="s">
        <v>17</v>
      </c>
      <c r="B13" s="293" t="s">
        <v>169</v>
      </c>
      <c r="C13" s="285" t="s">
        <v>52</v>
      </c>
      <c r="D13" s="302">
        <v>0</v>
      </c>
      <c r="E13" s="303">
        <v>0</v>
      </c>
      <c r="F13" s="304">
        <v>0</v>
      </c>
      <c r="G13" s="305">
        <v>0</v>
      </c>
      <c r="H13" s="306">
        <v>0</v>
      </c>
      <c r="I13" s="307">
        <v>0</v>
      </c>
      <c r="J13" s="308">
        <v>-132.80000000000001</v>
      </c>
    </row>
    <row r="14" spans="1:12" x14ac:dyDescent="0.3">
      <c r="A14" s="283" t="s">
        <v>18</v>
      </c>
      <c r="B14" s="293" t="s">
        <v>170</v>
      </c>
      <c r="C14" s="285" t="s">
        <v>52</v>
      </c>
      <c r="D14" s="302">
        <v>0</v>
      </c>
      <c r="E14" s="303">
        <v>0</v>
      </c>
      <c r="F14" s="304">
        <v>0</v>
      </c>
      <c r="G14" s="305">
        <v>0</v>
      </c>
      <c r="H14" s="306">
        <v>0</v>
      </c>
      <c r="I14" s="307">
        <v>0</v>
      </c>
      <c r="J14" s="308">
        <v>-136818</v>
      </c>
    </row>
    <row r="15" spans="1:12" x14ac:dyDescent="0.3">
      <c r="A15" s="283" t="s">
        <v>19</v>
      </c>
      <c r="B15" s="293" t="s">
        <v>171</v>
      </c>
      <c r="C15" s="317">
        <v>0</v>
      </c>
      <c r="D15" s="318">
        <v>0</v>
      </c>
      <c r="E15" s="319">
        <v>0</v>
      </c>
      <c r="F15" s="320">
        <v>0</v>
      </c>
      <c r="G15" s="321">
        <v>0</v>
      </c>
      <c r="H15" s="322">
        <v>0</v>
      </c>
      <c r="I15" s="323">
        <v>0</v>
      </c>
      <c r="J15" s="324">
        <v>576163.52</v>
      </c>
    </row>
    <row r="16" spans="1:12" x14ac:dyDescent="0.3">
      <c r="A16" s="283" t="s">
        <v>20</v>
      </c>
    </row>
    <row r="17" spans="1:10" x14ac:dyDescent="0.3">
      <c r="A17" s="283" t="s">
        <v>21</v>
      </c>
      <c r="B17" s="284" t="s">
        <v>172</v>
      </c>
      <c r="C17" s="285"/>
      <c r="D17" s="286"/>
      <c r="E17" s="287"/>
      <c r="F17" s="288"/>
      <c r="G17" s="289"/>
      <c r="H17" s="290"/>
      <c r="I17" s="291"/>
      <c r="J17" s="292"/>
    </row>
    <row r="18" spans="1:10" x14ac:dyDescent="0.3">
      <c r="A18" s="283" t="s">
        <v>22</v>
      </c>
      <c r="B18" s="293" t="s">
        <v>173</v>
      </c>
      <c r="C18" s="285" t="s">
        <v>52</v>
      </c>
      <c r="D18" s="302">
        <v>0</v>
      </c>
      <c r="E18" s="303">
        <v>0</v>
      </c>
      <c r="F18" s="304">
        <v>0</v>
      </c>
      <c r="G18" s="305">
        <v>0</v>
      </c>
      <c r="H18" s="306">
        <v>0</v>
      </c>
      <c r="I18" s="307">
        <v>0</v>
      </c>
      <c r="J18" s="308">
        <v>901250</v>
      </c>
    </row>
    <row r="19" spans="1:10" x14ac:dyDescent="0.3">
      <c r="A19" s="283" t="s">
        <v>23</v>
      </c>
      <c r="B19" s="293" t="s">
        <v>167</v>
      </c>
      <c r="C19" s="285" t="s">
        <v>52</v>
      </c>
      <c r="D19" s="302">
        <v>0</v>
      </c>
      <c r="E19" s="303">
        <v>0</v>
      </c>
      <c r="F19" s="304">
        <v>0</v>
      </c>
      <c r="G19" s="305">
        <v>0</v>
      </c>
      <c r="H19" s="306">
        <v>0</v>
      </c>
      <c r="I19" s="307">
        <v>0</v>
      </c>
      <c r="J19" s="308">
        <v>9.9999999999999995E-8</v>
      </c>
    </row>
    <row r="20" spans="1:10" x14ac:dyDescent="0.3">
      <c r="A20" s="283" t="s">
        <v>24</v>
      </c>
      <c r="B20" s="293" t="s">
        <v>170</v>
      </c>
      <c r="C20" s="285" t="s">
        <v>52</v>
      </c>
      <c r="D20" s="302">
        <v>0</v>
      </c>
      <c r="E20" s="303">
        <v>0</v>
      </c>
      <c r="F20" s="304">
        <v>0</v>
      </c>
      <c r="G20" s="305">
        <v>0</v>
      </c>
      <c r="H20" s="306">
        <v>0</v>
      </c>
      <c r="I20" s="307">
        <v>0</v>
      </c>
      <c r="J20" s="308">
        <v>-203850</v>
      </c>
    </row>
    <row r="21" spans="1:10" x14ac:dyDescent="0.3">
      <c r="A21" s="283" t="s">
        <v>25</v>
      </c>
      <c r="B21" s="293" t="s">
        <v>71</v>
      </c>
      <c r="C21" s="325">
        <v>0</v>
      </c>
      <c r="D21" s="326">
        <v>0</v>
      </c>
      <c r="E21" s="327">
        <v>0</v>
      </c>
      <c r="F21" s="328">
        <v>0</v>
      </c>
      <c r="G21" s="329">
        <v>0</v>
      </c>
      <c r="H21" s="330">
        <v>0</v>
      </c>
      <c r="I21" s="331">
        <v>0</v>
      </c>
      <c r="J21" s="332">
        <v>697400.0000001</v>
      </c>
    </row>
    <row r="22" spans="1:10" x14ac:dyDescent="0.3">
      <c r="A22" s="283" t="s">
        <v>26</v>
      </c>
    </row>
    <row r="23" spans="1:10" x14ac:dyDescent="0.3">
      <c r="A23" s="283" t="s">
        <v>27</v>
      </c>
      <c r="B23" s="284" t="s">
        <v>57</v>
      </c>
      <c r="C23" s="285"/>
      <c r="D23" s="286"/>
      <c r="E23" s="287"/>
      <c r="F23" s="288"/>
      <c r="G23" s="289"/>
      <c r="H23" s="290"/>
      <c r="I23" s="291"/>
      <c r="J23" s="292"/>
    </row>
    <row r="24" spans="1:10" x14ac:dyDescent="0.3">
      <c r="A24" s="283" t="s">
        <v>28</v>
      </c>
      <c r="B24" s="293" t="s">
        <v>10</v>
      </c>
      <c r="C24" s="285" t="s">
        <v>52</v>
      </c>
      <c r="D24" s="302">
        <v>151232</v>
      </c>
      <c r="E24" s="303">
        <v>151232</v>
      </c>
      <c r="F24" s="304">
        <v>2.3078545810410493</v>
      </c>
      <c r="G24" s="305">
        <v>2.9847164687367758</v>
      </c>
      <c r="H24" s="306">
        <v>3490214.6399999997</v>
      </c>
      <c r="I24" s="307">
        <v>4513846.41</v>
      </c>
      <c r="J24" s="308">
        <v>576163.52</v>
      </c>
    </row>
    <row r="25" spans="1:10" x14ac:dyDescent="0.3">
      <c r="A25" s="283" t="s">
        <v>30</v>
      </c>
      <c r="B25" s="293" t="s">
        <v>59</v>
      </c>
      <c r="C25" s="285" t="s">
        <v>52</v>
      </c>
      <c r="D25" s="302">
        <v>187998.7609090152</v>
      </c>
      <c r="E25" s="303">
        <v>187998.7609090152</v>
      </c>
      <c r="F25" s="304">
        <v>3.0642864183048037</v>
      </c>
      <c r="G25" s="305">
        <v>3.7610995215751992</v>
      </c>
      <c r="H25" s="306">
        <v>5760820.4971162733</v>
      </c>
      <c r="I25" s="307">
        <v>7070820.4971162733</v>
      </c>
      <c r="J25" s="308">
        <v>697400</v>
      </c>
    </row>
    <row r="26" spans="1:10" x14ac:dyDescent="0.3">
      <c r="A26" s="283" t="s">
        <v>32</v>
      </c>
      <c r="B26" s="293" t="s">
        <v>174</v>
      </c>
      <c r="C26" s="333">
        <v>0</v>
      </c>
      <c r="D26" s="334">
        <v>-36766.760909015196</v>
      </c>
      <c r="E26" s="335">
        <v>-36766.760909015196</v>
      </c>
      <c r="F26" s="336">
        <v>-0.7564318372637544</v>
      </c>
      <c r="G26" s="337">
        <v>-0.77638305283842346</v>
      </c>
      <c r="H26" s="338">
        <v>-2270605.8571162736</v>
      </c>
      <c r="I26" s="339">
        <v>-2556974.0871162731</v>
      </c>
      <c r="J26" s="340">
        <v>-121236.47999999998</v>
      </c>
    </row>
    <row r="27" spans="1:10" x14ac:dyDescent="0.3">
      <c r="A27" s="283" t="s">
        <v>33</v>
      </c>
      <c r="B27" s="293" t="s">
        <v>175</v>
      </c>
      <c r="C27" s="341">
        <v>0</v>
      </c>
      <c r="D27" s="342">
        <v>-0.19556916615428663</v>
      </c>
      <c r="E27" s="343">
        <v>-0.19556916615428663</v>
      </c>
      <c r="F27" s="344">
        <v>-0.2468541559121685</v>
      </c>
      <c r="G27" s="345">
        <v>-0.20642449060036139</v>
      </c>
      <c r="H27" s="346">
        <v>-0.39414626063299207</v>
      </c>
      <c r="I27" s="347">
        <v>-0.36162339125411203</v>
      </c>
      <c r="J27" s="348">
        <v>-0.17384066532836245</v>
      </c>
    </row>
    <row r="28" spans="1:10" x14ac:dyDescent="0.3">
      <c r="A28" s="283" t="s">
        <v>35</v>
      </c>
    </row>
    <row r="29" spans="1:10" x14ac:dyDescent="0.3">
      <c r="A29" s="283" t="s">
        <v>36</v>
      </c>
      <c r="B29" s="284" t="s">
        <v>176</v>
      </c>
      <c r="C29" s="285"/>
      <c r="D29" s="286"/>
      <c r="E29" s="287"/>
      <c r="F29" s="288"/>
      <c r="G29" s="289"/>
      <c r="H29" s="290"/>
      <c r="I29" s="291"/>
      <c r="J29" s="292"/>
    </row>
    <row r="30" spans="1:10" x14ac:dyDescent="0.3">
      <c r="A30" s="283" t="s">
        <v>37</v>
      </c>
      <c r="B30" s="293" t="s">
        <v>10</v>
      </c>
      <c r="C30" s="285" t="s">
        <v>52</v>
      </c>
      <c r="D30" s="302">
        <v>1640563</v>
      </c>
      <c r="E30" s="303">
        <v>1640563</v>
      </c>
      <c r="F30" s="304">
        <v>2.9148157062226314</v>
      </c>
      <c r="G30" s="305">
        <v>5.2528406114242499</v>
      </c>
      <c r="H30" s="306">
        <v>47819387.99447719</v>
      </c>
      <c r="I30" s="307">
        <v>86176159.520000011</v>
      </c>
      <c r="J30" s="308">
        <v>35025693.545523018</v>
      </c>
    </row>
    <row r="31" spans="1:10" x14ac:dyDescent="0.3">
      <c r="A31" s="283" t="s">
        <v>38</v>
      </c>
      <c r="B31" s="293" t="s">
        <v>59</v>
      </c>
      <c r="C31" s="285" t="s">
        <v>52</v>
      </c>
      <c r="D31" s="302">
        <v>1311611.6992662442</v>
      </c>
      <c r="E31" s="303">
        <v>1311611.6992662442</v>
      </c>
      <c r="F31" s="304">
        <v>3.0101144555197989</v>
      </c>
      <c r="G31" s="305">
        <v>3.7214530327236681</v>
      </c>
      <c r="H31" s="306">
        <v>39481013.359902084</v>
      </c>
      <c r="I31" s="307">
        <v>48811013.359902084</v>
      </c>
      <c r="J31" s="308">
        <v>5885640</v>
      </c>
    </row>
    <row r="32" spans="1:10" x14ac:dyDescent="0.3">
      <c r="A32" s="283" t="s">
        <v>39</v>
      </c>
      <c r="B32" s="293" t="s">
        <v>174</v>
      </c>
      <c r="C32" s="333">
        <v>0</v>
      </c>
      <c r="D32" s="334">
        <v>328951.30073375581</v>
      </c>
      <c r="E32" s="335">
        <v>328951.30073375581</v>
      </c>
      <c r="F32" s="336">
        <v>-9.5298749297167529E-2</v>
      </c>
      <c r="G32" s="337">
        <v>1.5313875787005817</v>
      </c>
      <c r="H32" s="338">
        <v>8338374.6345751062</v>
      </c>
      <c r="I32" s="339">
        <v>37365146.160097927</v>
      </c>
      <c r="J32" s="340">
        <v>29140053.545523018</v>
      </c>
    </row>
    <row r="33" spans="1:12" x14ac:dyDescent="0.3">
      <c r="A33" s="283" t="s">
        <v>40</v>
      </c>
      <c r="B33" s="293" t="s">
        <v>175</v>
      </c>
      <c r="C33" s="341">
        <v>0</v>
      </c>
      <c r="D33" s="342">
        <v>0.25079930357268182</v>
      </c>
      <c r="E33" s="343">
        <v>0.25079930357268182</v>
      </c>
      <c r="F33" s="344">
        <v>-3.1659510196502129E-2</v>
      </c>
      <c r="G33" s="345">
        <v>0.41150259461417554</v>
      </c>
      <c r="H33" s="346">
        <v>0.21119961026744491</v>
      </c>
      <c r="I33" s="347">
        <v>0.76550646233444397</v>
      </c>
      <c r="J33" s="348">
        <v>4.9510424602121468</v>
      </c>
    </row>
    <row r="34" spans="1:12" x14ac:dyDescent="0.3">
      <c r="A34" s="283" t="s">
        <v>41</v>
      </c>
    </row>
    <row r="35" spans="1:12" x14ac:dyDescent="0.3">
      <c r="A35" s="283" t="s">
        <v>42</v>
      </c>
    </row>
    <row r="36" spans="1:12" x14ac:dyDescent="0.3">
      <c r="A36" s="283" t="s">
        <v>43</v>
      </c>
    </row>
    <row r="37" spans="1:12" x14ac:dyDescent="0.3">
      <c r="A37" s="283" t="s">
        <v>44</v>
      </c>
    </row>
    <row r="38" spans="1:12" x14ac:dyDescent="0.3">
      <c r="A38" s="283" t="s">
        <v>45</v>
      </c>
    </row>
    <row r="39" spans="1:12" x14ac:dyDescent="0.3">
      <c r="A39" s="283" t="s">
        <v>46</v>
      </c>
    </row>
    <row r="40" spans="1:12" x14ac:dyDescent="0.3">
      <c r="A40" s="283" t="s">
        <v>47</v>
      </c>
    </row>
    <row r="41" spans="1:12" x14ac:dyDescent="0.3">
      <c r="A41" s="283" t="s">
        <v>48</v>
      </c>
    </row>
    <row r="42" spans="1:12" x14ac:dyDescent="0.3">
      <c r="A42" s="283" t="s">
        <v>49</v>
      </c>
    </row>
    <row r="43" spans="1:12" x14ac:dyDescent="0.3">
      <c r="A43" s="283" t="s">
        <v>50</v>
      </c>
    </row>
    <row r="44" spans="1:12" x14ac:dyDescent="0.3">
      <c r="A44" s="283" t="s">
        <v>51</v>
      </c>
    </row>
    <row r="45" spans="1:12" x14ac:dyDescent="0.3">
      <c r="A45" s="283" t="s">
        <v>53</v>
      </c>
    </row>
    <row r="46" spans="1:12" x14ac:dyDescent="0.3">
      <c r="A46" s="1"/>
      <c r="B46" s="1"/>
      <c r="C46" s="1"/>
      <c r="D46" s="1"/>
      <c r="E46" s="1"/>
      <c r="F46" s="1"/>
      <c r="G46" s="1"/>
      <c r="H46" s="1"/>
      <c r="I46" s="1"/>
      <c r="J46" s="1"/>
      <c r="K46" s="1"/>
      <c r="L46" s="1"/>
    </row>
  </sheetData>
  <pageMargins left="0.5" right="0.5" top="1" bottom="0.5" header="0.75" footer="0.5"/>
  <pageSetup scale="75" orientation="landscape"/>
  <headerFooter>
    <oddHeader>&amp;C&amp;8&amp;"Arial,"POWER SOLD
&amp;8&amp;"Arial,"FLORIDA POWER &amp;&amp; LIGHT COMPANY&amp;R&amp;8&amp;"Arial,"SCHEDULE: A6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3" customFormat="1" x14ac:dyDescent="0.3">
      <c r="B1" s="393" t="s">
        <v>195</v>
      </c>
    </row>
    <row r="2" spans="1:13" s="393" customFormat="1" x14ac:dyDescent="0.3">
      <c r="B2" s="393" t="s">
        <v>192</v>
      </c>
    </row>
    <row r="3" spans="1:13" x14ac:dyDescent="0.3">
      <c r="A3" s="1"/>
      <c r="B3" s="1"/>
      <c r="C3" s="1"/>
      <c r="D3" s="1"/>
      <c r="E3" s="1"/>
      <c r="F3" s="1"/>
      <c r="G3" s="1"/>
      <c r="H3" s="1"/>
      <c r="I3" s="1"/>
      <c r="J3" s="1"/>
      <c r="K3" s="1"/>
      <c r="L3" s="1"/>
      <c r="M3" s="1"/>
    </row>
    <row r="4" spans="1:13" x14ac:dyDescent="0.3">
      <c r="F4" s="248" t="s">
        <v>180</v>
      </c>
    </row>
    <row r="5" spans="1:13" x14ac:dyDescent="0.3">
      <c r="A5" s="1"/>
      <c r="B5" s="1"/>
      <c r="C5" s="1"/>
      <c r="D5" s="1"/>
      <c r="E5" s="1"/>
      <c r="F5" s="1"/>
      <c r="G5" s="1"/>
      <c r="H5" s="1"/>
      <c r="I5" s="1"/>
      <c r="J5" s="1"/>
      <c r="K5" s="1"/>
      <c r="L5" s="1"/>
      <c r="M5" s="1"/>
    </row>
    <row r="6" spans="1:13" x14ac:dyDescent="0.3">
      <c r="B6" s="249" t="s">
        <v>0</v>
      </c>
      <c r="C6" s="249" t="s">
        <v>1</v>
      </c>
      <c r="D6" s="249" t="s">
        <v>2</v>
      </c>
      <c r="E6" s="249" t="s">
        <v>3</v>
      </c>
      <c r="F6" s="249" t="s">
        <v>4</v>
      </c>
      <c r="G6" s="249" t="s">
        <v>5</v>
      </c>
      <c r="H6" s="249" t="s">
        <v>6</v>
      </c>
      <c r="I6" s="249" t="s">
        <v>7</v>
      </c>
    </row>
    <row r="7" spans="1:13" x14ac:dyDescent="0.3">
      <c r="A7" s="1"/>
      <c r="B7" s="1"/>
      <c r="C7" s="1"/>
      <c r="D7" s="1"/>
      <c r="E7" s="1"/>
      <c r="F7" s="1"/>
      <c r="G7" s="1"/>
      <c r="H7" s="1"/>
      <c r="I7" s="1"/>
      <c r="J7" s="1"/>
      <c r="K7" s="1"/>
      <c r="L7" s="1"/>
      <c r="M7" s="1"/>
    </row>
    <row r="8" spans="1:13" ht="30.6" x14ac:dyDescent="0.3">
      <c r="A8" s="250" t="s">
        <v>9</v>
      </c>
      <c r="B8" s="250" t="s">
        <v>181</v>
      </c>
      <c r="C8" s="250" t="s">
        <v>118</v>
      </c>
      <c r="D8" s="250" t="s">
        <v>178</v>
      </c>
      <c r="E8" s="250" t="s">
        <v>182</v>
      </c>
      <c r="F8" s="250" t="s">
        <v>183</v>
      </c>
      <c r="G8" s="250" t="s">
        <v>184</v>
      </c>
      <c r="H8" s="250" t="s">
        <v>185</v>
      </c>
      <c r="I8" s="250" t="s">
        <v>186</v>
      </c>
    </row>
    <row r="9" spans="1:13" x14ac:dyDescent="0.3">
      <c r="A9" s="251" t="s">
        <v>12</v>
      </c>
      <c r="B9" s="252" t="s">
        <v>11</v>
      </c>
      <c r="C9" s="253"/>
      <c r="D9" s="254"/>
      <c r="E9" s="255"/>
      <c r="F9" s="256"/>
      <c r="G9" s="257"/>
      <c r="H9" s="256"/>
      <c r="I9" s="256"/>
    </row>
    <row r="10" spans="1:13" x14ac:dyDescent="0.3">
      <c r="A10" s="251" t="s">
        <v>13</v>
      </c>
      <c r="B10" s="258" t="s">
        <v>187</v>
      </c>
      <c r="C10" s="259"/>
      <c r="D10" s="260"/>
      <c r="E10" s="261"/>
      <c r="F10" s="256"/>
      <c r="G10" s="262"/>
      <c r="H10" s="256"/>
      <c r="I10" s="256"/>
    </row>
    <row r="11" spans="1:13" x14ac:dyDescent="0.3">
      <c r="A11" s="251" t="s">
        <v>15</v>
      </c>
      <c r="B11" s="263" t="s">
        <v>187</v>
      </c>
      <c r="C11" s="264" t="s">
        <v>126</v>
      </c>
      <c r="D11" s="265">
        <v>5100</v>
      </c>
      <c r="E11" s="266">
        <f>IF(( D11 * 1000 ) =0,0,( F11 * 100 ) / ( D11 * 1000 ) )</f>
        <v>3.0547843137254902</v>
      </c>
      <c r="F11" s="256">
        <v>155794</v>
      </c>
      <c r="G11" s="267">
        <f>IF(( D11 * 1000 ) =0,0,( H11 * 100 ) / ( D11 * 1000 ) )</f>
        <v>4.1449803921568629</v>
      </c>
      <c r="H11" s="256">
        <v>211394</v>
      </c>
      <c r="I11" s="256">
        <v>55600</v>
      </c>
    </row>
    <row r="12" spans="1:13" x14ac:dyDescent="0.3">
      <c r="A12" s="251" t="s">
        <v>16</v>
      </c>
      <c r="B12" s="268" t="s">
        <v>188</v>
      </c>
      <c r="C12" s="269"/>
      <c r="D12" s="270">
        <v>5100</v>
      </c>
      <c r="E12" s="271">
        <f>IF(( D12 * 1000 ) =0,0,( F12 * 100 ) / ( D12 * 1000 ) )</f>
        <v>3.0547843137254902</v>
      </c>
      <c r="F12" s="272">
        <v>155794</v>
      </c>
      <c r="G12" s="273">
        <f>IF(( D12 * 1000 ) =0,0,( H12 * 100 ) / ( D12 * 1000 ) )</f>
        <v>4.1449803921568629</v>
      </c>
      <c r="H12" s="272">
        <v>211394</v>
      </c>
      <c r="I12" s="272">
        <v>55600</v>
      </c>
    </row>
    <row r="13" spans="1:13" x14ac:dyDescent="0.3">
      <c r="A13" s="251" t="s">
        <v>17</v>
      </c>
      <c r="B13" s="274" t="s">
        <v>131</v>
      </c>
      <c r="C13" s="275"/>
      <c r="D13" s="276">
        <v>5100</v>
      </c>
      <c r="E13" s="277">
        <f>IF(( D13 * 1000 ) =0,0,( F13 * 100 ) / ( D13 * 1000 ) )</f>
        <v>3.0547843137254902</v>
      </c>
      <c r="F13" s="278">
        <v>155794</v>
      </c>
      <c r="G13" s="279">
        <f>IF(( D13 * 1000 ) =0,0,( H13 * 100 ) / ( D13 * 1000 ) )</f>
        <v>4.1449803921568629</v>
      </c>
      <c r="H13" s="278">
        <v>211394</v>
      </c>
      <c r="I13" s="278">
        <v>55600</v>
      </c>
    </row>
    <row r="14" spans="1:13" x14ac:dyDescent="0.3">
      <c r="A14" s="251" t="s">
        <v>18</v>
      </c>
    </row>
    <row r="15" spans="1:13" x14ac:dyDescent="0.3">
      <c r="A15" s="251" t="s">
        <v>19</v>
      </c>
      <c r="B15" s="252" t="s">
        <v>10</v>
      </c>
      <c r="C15" s="253"/>
      <c r="D15" s="254"/>
      <c r="E15" s="255"/>
      <c r="F15" s="256"/>
      <c r="G15" s="257"/>
      <c r="H15" s="256"/>
      <c r="I15" s="256"/>
    </row>
    <row r="16" spans="1:13" x14ac:dyDescent="0.3">
      <c r="A16" s="251" t="s">
        <v>20</v>
      </c>
      <c r="B16" s="258" t="s">
        <v>187</v>
      </c>
      <c r="C16" s="259"/>
      <c r="D16" s="260"/>
      <c r="E16" s="261"/>
      <c r="F16" s="256"/>
      <c r="G16" s="262"/>
      <c r="H16" s="256"/>
      <c r="I16" s="256"/>
    </row>
    <row r="17" spans="1:9" x14ac:dyDescent="0.3">
      <c r="A17" s="251" t="s">
        <v>21</v>
      </c>
      <c r="B17" s="263" t="s">
        <v>138</v>
      </c>
      <c r="C17" s="264" t="s">
        <v>128</v>
      </c>
      <c r="D17" s="265">
        <v>3325</v>
      </c>
      <c r="E17" s="266">
        <f t="shared" ref="E17:E24" si="0">IF(( D17 * 1000 ) =0,0,( F17 * 100 ) / ( D17 * 1000 ) )</f>
        <v>5.2857142857142856</v>
      </c>
      <c r="F17" s="256">
        <v>175750</v>
      </c>
      <c r="G17" s="267">
        <f t="shared" ref="G17:G24" si="1">IF(( D17 * 1000 ) =0,0,( H17 * 100 ) / ( D17 * 1000 ) )</f>
        <v>6.7682857142857147</v>
      </c>
      <c r="H17" s="256">
        <v>225045.5</v>
      </c>
      <c r="I17" s="256">
        <v>49295.5</v>
      </c>
    </row>
    <row r="18" spans="1:9" x14ac:dyDescent="0.3">
      <c r="A18" s="251" t="s">
        <v>22</v>
      </c>
      <c r="B18" s="263" t="s">
        <v>139</v>
      </c>
      <c r="C18" s="264" t="s">
        <v>128</v>
      </c>
      <c r="D18" s="265">
        <v>2895</v>
      </c>
      <c r="E18" s="266">
        <f t="shared" si="0"/>
        <v>5.4758203799654579</v>
      </c>
      <c r="F18" s="256">
        <v>158525</v>
      </c>
      <c r="G18" s="267">
        <f t="shared" si="1"/>
        <v>6.0927702936096715</v>
      </c>
      <c r="H18" s="256">
        <v>176385.7</v>
      </c>
      <c r="I18" s="256">
        <v>17860.700000000012</v>
      </c>
    </row>
    <row r="19" spans="1:9" x14ac:dyDescent="0.3">
      <c r="A19" s="251" t="s">
        <v>23</v>
      </c>
      <c r="B19" s="263" t="s">
        <v>140</v>
      </c>
      <c r="C19" s="264" t="s">
        <v>128</v>
      </c>
      <c r="D19" s="265">
        <v>704</v>
      </c>
      <c r="E19" s="266">
        <f t="shared" si="0"/>
        <v>4.7948863636363637</v>
      </c>
      <c r="F19" s="256">
        <v>33756</v>
      </c>
      <c r="G19" s="267">
        <f t="shared" si="1"/>
        <v>5.8075980113636367</v>
      </c>
      <c r="H19" s="256">
        <v>40885.49</v>
      </c>
      <c r="I19" s="256">
        <v>7129.489999999998</v>
      </c>
    </row>
    <row r="20" spans="1:9" x14ac:dyDescent="0.3">
      <c r="A20" s="251" t="s">
        <v>24</v>
      </c>
      <c r="B20" s="263" t="s">
        <v>141</v>
      </c>
      <c r="C20" s="264" t="s">
        <v>128</v>
      </c>
      <c r="D20" s="265">
        <v>4375</v>
      </c>
      <c r="E20" s="266">
        <f t="shared" si="0"/>
        <v>5.2451428571428576</v>
      </c>
      <c r="F20" s="256">
        <v>229475</v>
      </c>
      <c r="G20" s="267">
        <f t="shared" si="1"/>
        <v>6.0583828571428571</v>
      </c>
      <c r="H20" s="256">
        <v>265054.25</v>
      </c>
      <c r="I20" s="256">
        <v>35579.25</v>
      </c>
    </row>
    <row r="21" spans="1:9" x14ac:dyDescent="0.3">
      <c r="A21" s="251" t="s">
        <v>25</v>
      </c>
      <c r="B21" s="263" t="s">
        <v>143</v>
      </c>
      <c r="C21" s="264" t="s">
        <v>128</v>
      </c>
      <c r="D21" s="265">
        <v>175</v>
      </c>
      <c r="E21" s="266">
        <f t="shared" si="0"/>
        <v>5.871428571428571</v>
      </c>
      <c r="F21" s="256">
        <v>10275</v>
      </c>
      <c r="G21" s="267">
        <f t="shared" si="1"/>
        <v>7.1892857142857141</v>
      </c>
      <c r="H21" s="256">
        <v>12581.25</v>
      </c>
      <c r="I21" s="256">
        <v>2306.25</v>
      </c>
    </row>
    <row r="22" spans="1:9" x14ac:dyDescent="0.3">
      <c r="A22" s="251" t="s">
        <v>26</v>
      </c>
      <c r="B22" s="263" t="s">
        <v>144</v>
      </c>
      <c r="C22" s="264" t="s">
        <v>128</v>
      </c>
      <c r="D22" s="265">
        <v>1960</v>
      </c>
      <c r="E22" s="266">
        <f t="shared" si="0"/>
        <v>5.4813775510204081</v>
      </c>
      <c r="F22" s="256">
        <v>107435</v>
      </c>
      <c r="G22" s="267">
        <f t="shared" si="1"/>
        <v>7.2637653061224476</v>
      </c>
      <c r="H22" s="256">
        <v>142369.79999999999</v>
      </c>
      <c r="I22" s="256">
        <v>34934.799999999988</v>
      </c>
    </row>
    <row r="23" spans="1:9" x14ac:dyDescent="0.3">
      <c r="A23" s="251" t="s">
        <v>27</v>
      </c>
      <c r="B23" s="263" t="s">
        <v>153</v>
      </c>
      <c r="C23" s="264" t="s">
        <v>128</v>
      </c>
      <c r="D23" s="265">
        <v>1321</v>
      </c>
      <c r="E23" s="266">
        <f t="shared" si="0"/>
        <v>7.5993943981831942</v>
      </c>
      <c r="F23" s="256">
        <v>100388</v>
      </c>
      <c r="G23" s="267">
        <f t="shared" si="1"/>
        <v>11.877636638909916</v>
      </c>
      <c r="H23" s="256">
        <v>156903.57999999999</v>
      </c>
      <c r="I23" s="256">
        <v>56515.579999999987</v>
      </c>
    </row>
    <row r="24" spans="1:9" x14ac:dyDescent="0.3">
      <c r="A24" s="251" t="s">
        <v>28</v>
      </c>
      <c r="B24" s="268" t="s">
        <v>188</v>
      </c>
      <c r="C24" s="269"/>
      <c r="D24" s="270">
        <v>14755</v>
      </c>
      <c r="E24" s="271">
        <f t="shared" si="0"/>
        <v>5.5276448661470692</v>
      </c>
      <c r="F24" s="272">
        <v>815604</v>
      </c>
      <c r="G24" s="273">
        <f t="shared" si="1"/>
        <v>6.9076622839715354</v>
      </c>
      <c r="H24" s="272">
        <v>1019225.57</v>
      </c>
      <c r="I24" s="272">
        <v>203621.56999999998</v>
      </c>
    </row>
    <row r="25" spans="1:9" x14ac:dyDescent="0.3">
      <c r="A25" s="251" t="s">
        <v>30</v>
      </c>
      <c r="B25" s="258" t="s">
        <v>157</v>
      </c>
      <c r="C25" s="259"/>
      <c r="D25" s="260"/>
      <c r="E25" s="261"/>
      <c r="F25" s="256"/>
      <c r="G25" s="262"/>
      <c r="H25" s="256"/>
      <c r="I25" s="256"/>
    </row>
    <row r="26" spans="1:9" x14ac:dyDescent="0.3">
      <c r="A26" s="251" t="s">
        <v>32</v>
      </c>
      <c r="B26" s="263" t="s">
        <v>160</v>
      </c>
      <c r="C26" s="264" t="s">
        <v>157</v>
      </c>
      <c r="D26" s="265">
        <v>97</v>
      </c>
      <c r="E26" s="266">
        <f>IF(( D26 * 1000 ) =0,0,( F26 * 100 ) / ( D26 * 1000 ) )</f>
        <v>5.8840000000000003</v>
      </c>
      <c r="F26" s="256">
        <v>5707.48</v>
      </c>
      <c r="G26" s="267">
        <f>IF(( D26 * 1000 ) =0,0,( H26 * 100 ) / ( D26 * 1000 ) )</f>
        <v>7.0919999999999996</v>
      </c>
      <c r="H26" s="256">
        <v>6879.24</v>
      </c>
      <c r="I26" s="256">
        <v>1171.7600000000002</v>
      </c>
    </row>
    <row r="27" spans="1:9" x14ac:dyDescent="0.3">
      <c r="A27" s="251" t="s">
        <v>33</v>
      </c>
      <c r="B27" s="268" t="s">
        <v>163</v>
      </c>
      <c r="C27" s="269"/>
      <c r="D27" s="270">
        <v>97</v>
      </c>
      <c r="E27" s="271">
        <f>IF(( D27 * 1000 ) =0,0,( F27 * 100 ) / ( D27 * 1000 ) )</f>
        <v>5.8840000000000003</v>
      </c>
      <c r="F27" s="272">
        <v>5707.48</v>
      </c>
      <c r="G27" s="273">
        <f>IF(( D27 * 1000 ) =0,0,( H27 * 100 ) / ( D27 * 1000 ) )</f>
        <v>7.0919999999999996</v>
      </c>
      <c r="H27" s="272">
        <v>6879.24</v>
      </c>
      <c r="I27" s="272">
        <v>1171.7600000000002</v>
      </c>
    </row>
    <row r="28" spans="1:9" x14ac:dyDescent="0.3">
      <c r="A28" s="251" t="s">
        <v>35</v>
      </c>
      <c r="B28" s="274" t="s">
        <v>164</v>
      </c>
      <c r="C28" s="275"/>
      <c r="D28" s="276">
        <v>14852</v>
      </c>
      <c r="E28" s="277">
        <f>IF(( D28 * 1000 ) =0,0,( F28 * 100 ) / ( D28 * 1000 ) )</f>
        <v>5.5299722596283329</v>
      </c>
      <c r="F28" s="278">
        <v>821311.48</v>
      </c>
      <c r="G28" s="279">
        <f>IF(( D28 * 1000 ) =0,0,( H28 * 100 ) / ( D28 * 1000 ) )</f>
        <v>6.9088662133046057</v>
      </c>
      <c r="H28" s="278">
        <v>1026104.8099999999</v>
      </c>
      <c r="I28" s="278">
        <v>204793.33</v>
      </c>
    </row>
    <row r="29" spans="1:9" x14ac:dyDescent="0.3">
      <c r="A29" s="251" t="s">
        <v>36</v>
      </c>
    </row>
    <row r="30" spans="1:9" x14ac:dyDescent="0.3">
      <c r="A30" s="251" t="s">
        <v>37</v>
      </c>
    </row>
    <row r="31" spans="1:9" x14ac:dyDescent="0.3">
      <c r="A31" s="251" t="s">
        <v>38</v>
      </c>
    </row>
    <row r="32" spans="1:9" x14ac:dyDescent="0.3">
      <c r="A32" s="251" t="s">
        <v>39</v>
      </c>
    </row>
    <row r="33" spans="1:13" x14ac:dyDescent="0.3">
      <c r="A33" s="251" t="s">
        <v>40</v>
      </c>
    </row>
    <row r="34" spans="1:13" x14ac:dyDescent="0.3">
      <c r="A34" s="251" t="s">
        <v>41</v>
      </c>
    </row>
    <row r="35" spans="1:13" x14ac:dyDescent="0.3">
      <c r="A35" s="251" t="s">
        <v>42</v>
      </c>
    </row>
    <row r="36" spans="1:13" x14ac:dyDescent="0.3">
      <c r="A36" s="251" t="s">
        <v>43</v>
      </c>
    </row>
    <row r="37" spans="1:13" x14ac:dyDescent="0.3">
      <c r="A37" s="251" t="s">
        <v>44</v>
      </c>
    </row>
    <row r="38" spans="1:13" x14ac:dyDescent="0.3">
      <c r="A38" s="251" t="s">
        <v>45</v>
      </c>
    </row>
    <row r="39" spans="1:13" x14ac:dyDescent="0.3">
      <c r="A39" s="251" t="s">
        <v>46</v>
      </c>
    </row>
    <row r="40" spans="1:13" x14ac:dyDescent="0.3">
      <c r="A40" s="251" t="s">
        <v>47</v>
      </c>
    </row>
    <row r="41" spans="1:13" x14ac:dyDescent="0.3">
      <c r="A41" s="251" t="s">
        <v>48</v>
      </c>
    </row>
    <row r="42" spans="1:13" x14ac:dyDescent="0.3">
      <c r="A42" s="251" t="s">
        <v>49</v>
      </c>
    </row>
    <row r="43" spans="1:13" x14ac:dyDescent="0.3">
      <c r="A43" s="251" t="s">
        <v>50</v>
      </c>
    </row>
    <row r="44" spans="1:13" x14ac:dyDescent="0.3">
      <c r="A44" s="251" t="s">
        <v>51</v>
      </c>
    </row>
    <row r="45" spans="1:13" x14ac:dyDescent="0.3">
      <c r="A45" s="251" t="s">
        <v>53</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5.109375" style="2" customWidth="1"/>
    <col min="3" max="13" width="11.6640625" style="2" customWidth="1"/>
    <col min="14" max="16384" width="8.88671875" style="2"/>
  </cols>
  <sheetData>
    <row r="1" spans="1:13" s="393" customFormat="1" x14ac:dyDescent="0.3">
      <c r="B1" s="393" t="s">
        <v>196</v>
      </c>
    </row>
    <row r="2" spans="1:13" s="393" customFormat="1" x14ac:dyDescent="0.3">
      <c r="B2" s="393" t="s">
        <v>192</v>
      </c>
    </row>
    <row r="3" spans="1:13" x14ac:dyDescent="0.3">
      <c r="A3" s="1"/>
      <c r="B3" s="1"/>
      <c r="C3" s="1"/>
      <c r="D3" s="1"/>
      <c r="E3" s="1"/>
      <c r="F3" s="1"/>
      <c r="G3" s="1"/>
      <c r="H3" s="1"/>
      <c r="I3" s="1"/>
      <c r="J3" s="1"/>
      <c r="K3" s="1"/>
      <c r="L3" s="1"/>
      <c r="M3" s="1"/>
    </row>
    <row r="4" spans="1:13" x14ac:dyDescent="0.3">
      <c r="F4" s="223" t="s">
        <v>56</v>
      </c>
    </row>
    <row r="5" spans="1:13" x14ac:dyDescent="0.3">
      <c r="A5" s="1"/>
      <c r="B5" s="1"/>
      <c r="C5" s="1"/>
      <c r="D5" s="1"/>
      <c r="E5" s="1"/>
      <c r="F5" s="1"/>
      <c r="G5" s="1"/>
      <c r="H5" s="1"/>
      <c r="I5" s="1"/>
      <c r="J5" s="1"/>
      <c r="K5" s="1"/>
      <c r="L5" s="1"/>
      <c r="M5" s="1"/>
    </row>
    <row r="6" spans="1:13" x14ac:dyDescent="0.3">
      <c r="B6" s="224" t="s">
        <v>0</v>
      </c>
      <c r="C6" s="224" t="s">
        <v>1</v>
      </c>
      <c r="D6" s="224" t="s">
        <v>2</v>
      </c>
      <c r="E6" s="224" t="s">
        <v>3</v>
      </c>
      <c r="F6" s="224" t="s">
        <v>4</v>
      </c>
      <c r="G6" s="224" t="s">
        <v>5</v>
      </c>
      <c r="H6" s="224" t="s">
        <v>6</v>
      </c>
      <c r="I6" s="224" t="s">
        <v>7</v>
      </c>
    </row>
    <row r="7" spans="1:13" x14ac:dyDescent="0.3">
      <c r="A7" s="1"/>
      <c r="B7" s="1"/>
      <c r="C7" s="1"/>
      <c r="D7" s="1"/>
      <c r="E7" s="1"/>
      <c r="F7" s="1"/>
      <c r="G7" s="1"/>
      <c r="H7" s="1"/>
      <c r="I7" s="1"/>
      <c r="J7" s="1"/>
      <c r="K7" s="1"/>
      <c r="L7" s="1"/>
      <c r="M7" s="1"/>
    </row>
    <row r="8" spans="1:13" ht="30.6" x14ac:dyDescent="0.3">
      <c r="A8" s="225" t="s">
        <v>9</v>
      </c>
      <c r="B8" s="225" t="s">
        <v>177</v>
      </c>
      <c r="C8" s="225" t="s">
        <v>118</v>
      </c>
      <c r="D8" s="225" t="s">
        <v>178</v>
      </c>
      <c r="E8" s="225" t="s">
        <v>189</v>
      </c>
      <c r="F8" s="225" t="s">
        <v>183</v>
      </c>
      <c r="G8" s="225" t="s">
        <v>190</v>
      </c>
      <c r="H8" s="225" t="s">
        <v>185</v>
      </c>
      <c r="I8" s="225" t="s">
        <v>186</v>
      </c>
    </row>
    <row r="9" spans="1:13" x14ac:dyDescent="0.3">
      <c r="A9" s="226" t="s">
        <v>12</v>
      </c>
      <c r="B9" s="227" t="s">
        <v>57</v>
      </c>
      <c r="C9" s="228"/>
      <c r="D9" s="229"/>
      <c r="E9" s="230"/>
      <c r="F9" s="231"/>
      <c r="G9" s="232"/>
      <c r="H9" s="231"/>
      <c r="I9" s="231"/>
    </row>
    <row r="10" spans="1:13" x14ac:dyDescent="0.3">
      <c r="A10" s="226" t="s">
        <v>13</v>
      </c>
      <c r="B10" s="233" t="s">
        <v>10</v>
      </c>
      <c r="C10" s="234">
        <v>0</v>
      </c>
      <c r="D10" s="235">
        <v>14852</v>
      </c>
      <c r="E10" s="236">
        <v>5.5299722596283329</v>
      </c>
      <c r="F10" s="231">
        <v>821311.48</v>
      </c>
      <c r="G10" s="237">
        <v>6.9088662133046057</v>
      </c>
      <c r="H10" s="231">
        <v>1026104.8099999999</v>
      </c>
      <c r="I10" s="231">
        <v>204793.32999999996</v>
      </c>
    </row>
    <row r="11" spans="1:13" x14ac:dyDescent="0.3">
      <c r="A11" s="226" t="s">
        <v>15</v>
      </c>
      <c r="B11" s="233" t="s">
        <v>59</v>
      </c>
      <c r="C11" s="234">
        <v>0</v>
      </c>
      <c r="D11" s="235">
        <v>5100</v>
      </c>
      <c r="E11" s="236">
        <v>3.0547843137254902</v>
      </c>
      <c r="F11" s="231">
        <v>155794</v>
      </c>
      <c r="G11" s="237">
        <v>4.1449803921568629</v>
      </c>
      <c r="H11" s="231">
        <v>211394</v>
      </c>
      <c r="I11" s="231">
        <v>55600</v>
      </c>
    </row>
    <row r="12" spans="1:13" x14ac:dyDescent="0.3">
      <c r="A12" s="226" t="s">
        <v>16</v>
      </c>
      <c r="B12" s="233" t="s">
        <v>174</v>
      </c>
      <c r="C12" s="238">
        <v>0</v>
      </c>
      <c r="D12" s="239">
        <v>9752</v>
      </c>
      <c r="E12" s="240">
        <v>2.4751879459028427</v>
      </c>
      <c r="F12" s="241">
        <v>665517.48</v>
      </c>
      <c r="G12" s="242">
        <v>2.7638858211477428</v>
      </c>
      <c r="H12" s="241">
        <v>814710.80999999994</v>
      </c>
      <c r="I12" s="241">
        <v>149193.32999999996</v>
      </c>
    </row>
    <row r="13" spans="1:13" x14ac:dyDescent="0.3">
      <c r="A13" s="226" t="s">
        <v>17</v>
      </c>
      <c r="B13" s="233" t="s">
        <v>175</v>
      </c>
      <c r="C13" s="243">
        <v>0</v>
      </c>
      <c r="D13" s="244">
        <v>1.912156862745098</v>
      </c>
      <c r="E13" s="245">
        <v>0.81026602591271157</v>
      </c>
      <c r="F13" s="246">
        <v>4.271778630755998</v>
      </c>
      <c r="G13" s="247">
        <v>0.66680311115043411</v>
      </c>
      <c r="H13" s="246">
        <v>3.8539921189816169</v>
      </c>
      <c r="I13" s="246">
        <v>2.6833332733812942</v>
      </c>
    </row>
    <row r="14" spans="1:13" x14ac:dyDescent="0.3">
      <c r="A14" s="226" t="s">
        <v>18</v>
      </c>
    </row>
    <row r="15" spans="1:13" x14ac:dyDescent="0.3">
      <c r="A15" s="226" t="s">
        <v>19</v>
      </c>
      <c r="B15" s="227" t="s">
        <v>179</v>
      </c>
      <c r="C15" s="228"/>
      <c r="D15" s="229"/>
      <c r="E15" s="230"/>
      <c r="F15" s="231"/>
      <c r="G15" s="232"/>
      <c r="H15" s="231"/>
      <c r="I15" s="231"/>
    </row>
    <row r="16" spans="1:13" x14ac:dyDescent="0.3">
      <c r="A16" s="226" t="s">
        <v>20</v>
      </c>
      <c r="B16" s="233" t="s">
        <v>10</v>
      </c>
      <c r="C16" s="234">
        <v>0</v>
      </c>
      <c r="D16" s="235">
        <v>73654</v>
      </c>
      <c r="E16" s="236">
        <v>5.244199513943574</v>
      </c>
      <c r="F16" s="231">
        <v>3862562.71</v>
      </c>
      <c r="G16" s="237">
        <v>7.9462533603062981</v>
      </c>
      <c r="H16" s="231">
        <v>5852733.4500000002</v>
      </c>
      <c r="I16" s="231">
        <v>1990170.7400000002</v>
      </c>
    </row>
    <row r="17" spans="1:9" x14ac:dyDescent="0.3">
      <c r="A17" s="226" t="s">
        <v>21</v>
      </c>
      <c r="B17" s="233" t="s">
        <v>59</v>
      </c>
      <c r="C17" s="234">
        <v>0</v>
      </c>
      <c r="D17" s="235">
        <v>35500</v>
      </c>
      <c r="E17" s="236">
        <v>2.9413774647887325</v>
      </c>
      <c r="F17" s="231">
        <v>1044189</v>
      </c>
      <c r="G17" s="237">
        <v>4.0765887323943657</v>
      </c>
      <c r="H17" s="231">
        <v>1447189</v>
      </c>
      <c r="I17" s="231">
        <v>403000</v>
      </c>
    </row>
    <row r="18" spans="1:9" x14ac:dyDescent="0.3">
      <c r="A18" s="226" t="s">
        <v>22</v>
      </c>
      <c r="B18" s="233" t="s">
        <v>174</v>
      </c>
      <c r="C18" s="238">
        <v>0</v>
      </c>
      <c r="D18" s="239">
        <v>38154</v>
      </c>
      <c r="E18" s="240">
        <v>2.3028220491548415</v>
      </c>
      <c r="F18" s="241">
        <v>2818373.71</v>
      </c>
      <c r="G18" s="242">
        <v>3.8696646279119324</v>
      </c>
      <c r="H18" s="241">
        <v>4405544.45</v>
      </c>
      <c r="I18" s="241">
        <v>1587170.7400000002</v>
      </c>
    </row>
    <row r="19" spans="1:9" x14ac:dyDescent="0.3">
      <c r="A19" s="226" t="s">
        <v>23</v>
      </c>
      <c r="B19" s="233" t="s">
        <v>175</v>
      </c>
      <c r="C19" s="243">
        <v>0</v>
      </c>
      <c r="D19" s="244">
        <v>1.0747605633802817</v>
      </c>
      <c r="E19" s="245">
        <v>0.78290599446074294</v>
      </c>
      <c r="F19" s="246">
        <v>2.6991030455214524</v>
      </c>
      <c r="G19" s="247">
        <v>0.94924086826857879</v>
      </c>
      <c r="H19" s="246">
        <v>3.0442080820127848</v>
      </c>
      <c r="I19" s="246">
        <v>3.9383889330024822</v>
      </c>
    </row>
    <row r="20" spans="1:9" x14ac:dyDescent="0.3">
      <c r="A20" s="226" t="s">
        <v>24</v>
      </c>
    </row>
    <row r="21" spans="1:9" x14ac:dyDescent="0.3">
      <c r="A21" s="226" t="s">
        <v>25</v>
      </c>
    </row>
    <row r="22" spans="1:9" x14ac:dyDescent="0.3">
      <c r="A22" s="226" t="s">
        <v>26</v>
      </c>
    </row>
    <row r="23" spans="1:9" x14ac:dyDescent="0.3">
      <c r="A23" s="226" t="s">
        <v>27</v>
      </c>
    </row>
    <row r="24" spans="1:9" x14ac:dyDescent="0.3">
      <c r="A24" s="226" t="s">
        <v>28</v>
      </c>
    </row>
    <row r="25" spans="1:9" x14ac:dyDescent="0.3">
      <c r="A25" s="226" t="s">
        <v>30</v>
      </c>
    </row>
    <row r="26" spans="1:9" x14ac:dyDescent="0.3">
      <c r="A26" s="226" t="s">
        <v>32</v>
      </c>
    </row>
    <row r="27" spans="1:9" x14ac:dyDescent="0.3">
      <c r="A27" s="226" t="s">
        <v>33</v>
      </c>
    </row>
    <row r="28" spans="1:9" x14ac:dyDescent="0.3">
      <c r="A28" s="226" t="s">
        <v>35</v>
      </c>
    </row>
    <row r="29" spans="1:9" x14ac:dyDescent="0.3">
      <c r="A29" s="226" t="s">
        <v>36</v>
      </c>
    </row>
    <row r="30" spans="1:9" x14ac:dyDescent="0.3">
      <c r="A30" s="226" t="s">
        <v>37</v>
      </c>
    </row>
    <row r="31" spans="1:9" x14ac:dyDescent="0.3">
      <c r="A31" s="226" t="s">
        <v>38</v>
      </c>
    </row>
    <row r="32" spans="1:9" x14ac:dyDescent="0.3">
      <c r="A32" s="226" t="s">
        <v>39</v>
      </c>
    </row>
    <row r="33" spans="1:13" x14ac:dyDescent="0.3">
      <c r="A33" s="226" t="s">
        <v>40</v>
      </c>
    </row>
    <row r="34" spans="1:13" x14ac:dyDescent="0.3">
      <c r="A34" s="226" t="s">
        <v>41</v>
      </c>
    </row>
    <row r="35" spans="1:13" x14ac:dyDescent="0.3">
      <c r="A35" s="226" t="s">
        <v>42</v>
      </c>
    </row>
    <row r="36" spans="1:13" x14ac:dyDescent="0.3">
      <c r="A36" s="226" t="s">
        <v>43</v>
      </c>
    </row>
    <row r="37" spans="1:13" x14ac:dyDescent="0.3">
      <c r="A37" s="226" t="s">
        <v>44</v>
      </c>
    </row>
    <row r="38" spans="1:13" x14ac:dyDescent="0.3">
      <c r="A38" s="226" t="s">
        <v>45</v>
      </c>
    </row>
    <row r="39" spans="1:13" x14ac:dyDescent="0.3">
      <c r="A39" s="226" t="s">
        <v>46</v>
      </c>
    </row>
    <row r="40" spans="1:13" x14ac:dyDescent="0.3">
      <c r="A40" s="226" t="s">
        <v>47</v>
      </c>
    </row>
    <row r="41" spans="1:13" x14ac:dyDescent="0.3">
      <c r="A41" s="226" t="s">
        <v>48</v>
      </c>
    </row>
    <row r="42" spans="1:13" x14ac:dyDescent="0.3">
      <c r="A42" s="226" t="s">
        <v>49</v>
      </c>
    </row>
    <row r="43" spans="1:13" x14ac:dyDescent="0.3">
      <c r="A43" s="226" t="s">
        <v>50</v>
      </c>
    </row>
    <row r="44" spans="1:13" x14ac:dyDescent="0.3">
      <c r="A44" s="226" t="s">
        <v>51</v>
      </c>
    </row>
    <row r="45" spans="1:13" x14ac:dyDescent="0.3">
      <c r="A45" s="226" t="s">
        <v>53</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21F39-9BAF-4E5A-A301-358D78FC6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A7990-0225-4B78-8E12-C35C425FA519}">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75C47BC2-EAB7-4471-9221-253E08628D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A2_Schedule</vt:lpstr>
      <vt:lpstr>A6_Schedule</vt:lpstr>
      <vt:lpstr>A6.1_Schedule</vt:lpstr>
      <vt:lpstr>A9_Schedule</vt:lpstr>
      <vt:lpstr>A9.1_Schedule</vt:lpstr>
      <vt:lpstr>A2_Schedule!Print_Titles</vt:lpstr>
      <vt:lpstr>A6.1_Schedule!Print_Titles</vt:lpstr>
      <vt:lpstr>A6_Schedule!Print_Titles</vt:lpstr>
      <vt:lpstr>A9.1_Schedule!Print_Titles</vt:lpstr>
      <vt:lpstr>A9_Schedule!Print_Titles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2016-05-23T17:46:30Z</dcterms:created>
  <dcterms:modified xsi:type="dcterms:W3CDTF">2016-05-28T15:03:26Z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