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3588" windowWidth="19236" windowHeight="7968" tabRatio="950"/>
  </bookViews>
  <sheets>
    <sheet name="A2 Schedule" sheetId="3" r:id="rId1"/>
    <sheet name="A6 Schedule" sheetId="7" r:id="rId2"/>
    <sheet name="A6.1 Schedule" sheetId="8" r:id="rId3"/>
    <sheet name="A9 Schedule" sheetId="13" r:id="rId4"/>
    <sheet name="A9.1 Schedul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ESY12">[2]ISFPLSUB!#REF!</definedName>
    <definedName name="______INP5">[1]SITRP!#REF!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30" i="13" l="1"/>
  <c r="E30" i="13"/>
  <c r="G29" i="13"/>
  <c r="E29" i="13"/>
  <c r="G28" i="13"/>
  <c r="E28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0" i="7"/>
  <c r="F50" i="7"/>
  <c r="G48" i="7"/>
  <c r="F48" i="7"/>
  <c r="G47" i="7"/>
  <c r="F47" i="7"/>
  <c r="G45" i="7"/>
  <c r="F45" i="7"/>
  <c r="G44" i="7"/>
  <c r="F44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3" i="3"/>
  <c r="I33" i="3"/>
  <c r="F33" i="3"/>
  <c r="E33" i="3"/>
  <c r="J30" i="3"/>
  <c r="I30" i="3"/>
  <c r="F30" i="3"/>
  <c r="E30" i="3"/>
  <c r="J29" i="3"/>
  <c r="I29" i="3"/>
  <c r="F29" i="3"/>
  <c r="E29" i="3"/>
  <c r="J28" i="3"/>
  <c r="I28" i="3"/>
  <c r="F28" i="3"/>
  <c r="E28" i="3"/>
  <c r="J27" i="3"/>
  <c r="I27" i="3"/>
  <c r="F27" i="3"/>
  <c r="E27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<sst xmlns="http://schemas.openxmlformats.org/spreadsheetml/2006/main" count="604" uniqueCount="194">
  <si>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</si>
  <si>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</si>
  <si>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</si>
  <si>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</si>
  <si>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</si>
  <si>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</si>
  <si>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</si>
  <si>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</si>
  <si>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</si>
  <si>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</si>
  <si>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</si>
  <si>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</si>
  <si>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</si>
  <si>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</si>
  <si>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</si>
  <si>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</si>
  <si>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</si>
  <si>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</si>
  <si>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</si>
  <si>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</si>
  <si>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</si>
  <si>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</si>
  <si>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</si>
  <si>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</si>
  <si>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</si>
  <si>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</si>
  <si>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</si>
  <si>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</si>
  <si>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</si>
  <si>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</si>
  <si>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</si>
  <si>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</si>
  <si>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</si>
  <si>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</si>
  <si>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</si>
  <si>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</si>
  <si>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</si>
  <si>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</si>
  <si>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/>
  </si>
  <si>
    <t>35</t>
  </si>
  <si>
    <t>36</t>
  </si>
  <si>
    <t>37</t>
  </si>
  <si>
    <t>Nuclear Fuel Disposal Cost includes non-fuel related reversal of ($459) incorrectly booked in August 2013.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</si>
  <si>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</si>
  <si>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</si>
  <si>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</si>
  <si>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</si>
  <si>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</si>
  <si>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</si>
  <si>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</si>
  <si>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</si>
  <si>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</si>
  <si>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FOR THE MONTH OF:  September 2013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</si>
  <si>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</si>
  <si>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</si>
  <si>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</si>
  <si>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</si>
  <si>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</si>
  <si>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</si>
  <si>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</si>
  <si>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</si>
  <si>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</si>
  <si>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r>
      <t>Gains from Off-System Sales (Per A6)</t>
    </r>
    <r>
      <rPr>
        <vertAlign val="superscript"/>
        <sz val="8"/>
        <rFont val="Arial"/>
        <family val="2"/>
      </rPr>
      <t xml:space="preserve"> (1)</t>
    </r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</si>
  <si>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</si>
  <si>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</si>
  <si>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</si>
  <si>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</si>
  <si>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(2)</t>
    </r>
  </si>
  <si>
    <t>Incremental Personnel, Software, ad Hardware Costs</t>
  </si>
  <si>
    <t>Variable Power Plant O&amp;M Costs over 514,000 MW Threshold (Per A6)</t>
  </si>
  <si>
    <t>Total</t>
  </si>
  <si>
    <t>Adjustments to Fuel Cost</t>
  </si>
  <si>
    <t>Sales to City of Key West (CKW)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</si>
  <si>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</si>
  <si>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</si>
  <si>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</si>
  <si>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</si>
  <si>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</si>
  <si>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</si>
  <si>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 (Excluding CKW)</t>
  </si>
  <si>
    <t>Sub-Total Sales (Excluding CKW)</t>
  </si>
  <si>
    <t>Sales to CKW</t>
  </si>
  <si>
    <t>Total Sales</t>
  </si>
  <si>
    <t>Jurisdictional % of Total kWh Sales (Line 24 / Line 26)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</si>
  <si>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</si>
  <si>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</si>
  <si>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</si>
  <si>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</si>
  <si>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(3)</t>
    </r>
  </si>
  <si>
    <t>Jurisdictional Fuel Revenues Applicable to Period</t>
  </si>
  <si>
    <t>Adjusted Total Fuel Costs &amp; Net Power Transactions (Page 1, Line 21)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</si>
  <si>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</si>
  <si>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</si>
  <si>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(4)</t>
    </r>
  </si>
  <si>
    <t>True-up Provision for the Month - Over/(Under) Recovery (Line 2- Line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</si>
  <si>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</si>
  <si>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</si>
  <si>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</si>
  <si>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</si>
  <si>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7 through 11)</t>
  </si>
  <si>
    <t>Interest Provision</t>
  </si>
  <si>
    <t>Beginning True-up Amount (Lines 9+10)</t>
  </si>
  <si>
    <t>Ending True-up Amount Before Interest (Lines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</si>
  <si>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</si>
  <si>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</si>
  <si>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</si>
  <si>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</si>
  <si>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</si>
  <si>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</si>
  <si>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</si>
  <si>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</si>
  <si>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Net gains from Off-System Sales as shown on A6 equals Line 6 plus Line 14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</si>
  <si>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</si>
  <si>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Generation Performance Incentive Factor is ((7,703,912/ 12) x 99.9280%) - See Order No. PSC-12-0664-FOF-EI. 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</si>
  <si>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Line 4 x Line 5 x 1.00081</t>
    </r>
  </si>
  <si>
    <t>NOTE: The Fuel Cost of System Net Generation reflected on Schedules A1 and A2 does not tie to the amount on Schedules A3 and A4 due to a fuel related entry incorrectly booked as an inventory</t>
  </si>
  <si>
    <t>adjustment in September of $20,532 to be reversed in October 2013.</t>
  </si>
  <si>
    <t xml:space="preserve">                  FOR THE MONTH OF:  September 2013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</si>
  <si>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</si>
  <si>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</si>
  <si>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</si>
  <si>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</si>
  <si>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</si>
  <si>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</si>
  <si>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</si>
  <si>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</si>
  <si>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</si>
  <si>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</si>
  <si>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</si>
  <si>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</si>
  <si>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</si>
  <si>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</si>
  <si>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</si>
  <si>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</si>
  <si>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</si>
  <si>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</si>
  <si>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</si>
  <si>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</si>
  <si>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</si>
  <si>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EDF Trading North America, LLC. OS</t>
  </si>
  <si>
    <t>Energy Authority, The OS</t>
  </si>
  <si>
    <t>Exelon Generation Company, LLC. OS</t>
  </si>
  <si>
    <t>Homestead, City Of OS</t>
  </si>
  <si>
    <t>JP Morgan Ventures Energy Corp. OS</t>
  </si>
  <si>
    <t>Morgan Stanley Capital Group, Inc. OS</t>
  </si>
  <si>
    <t>New Smyrna Beach Utilities Commission, City of A/AF</t>
  </si>
  <si>
    <t>AF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</si>
  <si>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</si>
  <si>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</si>
  <si>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</si>
  <si>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</si>
  <si>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</si>
  <si>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</si>
  <si>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</si>
  <si>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</si>
  <si>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</si>
  <si>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</si>
  <si>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</si>
  <si>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</si>
  <si>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</si>
  <si>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Orlando Utilities Commission FCBBS</t>
  </si>
  <si>
    <t>Reedy Creek Improvement District FCBBS</t>
  </si>
  <si>
    <t>Total FCBBS</t>
  </si>
  <si>
    <t>Total Actual</t>
  </si>
  <si>
    <t>Other Actual</t>
  </si>
  <si>
    <t>Gain from off System Sales $</t>
  </si>
  <si>
    <t>Gas Turbine Maintenance Revenue Reclassed to Base Revenue</t>
  </si>
  <si>
    <t>Variable Power Plant O&amp;M Costs over 514,000 MW Threshold</t>
  </si>
  <si>
    <t>Other Estimate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</si>
  <si>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</si>
  <si>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</si>
  <si>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</si>
  <si>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</si>
  <si>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</si>
  <si>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</si>
  <si>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September 2013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</si>
  <si>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</si>
  <si>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</si>
  <si>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</si>
  <si>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</si>
  <si>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</si>
  <si>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</si>
  <si>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</si>
  <si>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</si>
  <si>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Calpine Energy Services, L.P. OS</t>
  </si>
  <si>
    <t>Cargill Power Markets, LLC OS</t>
  </si>
  <si>
    <t>Transaction Cost (cents/KWH)</t>
  </si>
  <si>
    <t>Cost if Generated (cents/KWH)</t>
  </si>
  <si>
    <t>STAFF 000688</t>
  </si>
  <si>
    <t>FPL RC-16</t>
  </si>
  <si>
    <t>STAFF 000689</t>
  </si>
  <si>
    <t>STAFF 000690</t>
  </si>
  <si>
    <t>STAFF 000691</t>
  </si>
  <si>
    <t>STAFF 000692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</si>
</sst>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80" fillId="2" borderId="0">
      <alignment horizontal="center" vertical="top"/>
    </xf>
    <xf numFmtId="0" fontId="381" fillId="3" borderId="0">
      <alignment horizontal="left" vertical="top"/>
    </xf>
    <xf numFmtId="0" fontId="381" fillId="3" borderId="0">
      <alignment horizontal="right" vertical="top"/>
    </xf>
    <xf numFmtId="0" fontId="382" fillId="4" borderId="0">
      <alignment horizontal="left" vertical="top"/>
    </xf>
    <xf numFmtId="0" fontId="382" fillId="4" borderId="0">
      <alignment horizontal="right" vertical="top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0" fontId="379" fillId="0" borderId="0"/>
    <xf numFmtId="0" fontId="379" fillId="0" borderId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1" fillId="0" borderId="0"/>
    <xf numFmtId="4" fontId="383" fillId="5" borderId="7" applyNumberFormat="0" applyProtection="0">
      <alignment vertical="center"/>
    </xf>
    <xf numFmtId="4" fontId="384" fillId="5" borderId="7" applyNumberFormat="0" applyProtection="0">
      <alignment vertical="center"/>
    </xf>
    <xf numFmtId="4" fontId="383" fillId="5" borderId="7" applyNumberFormat="0" applyProtection="0">
      <alignment horizontal="left" vertical="center" indent="1"/>
    </xf>
    <xf numFmtId="4" fontId="383" fillId="5" borderId="7" applyNumberFormat="0" applyProtection="0">
      <alignment horizontal="left" vertical="center" indent="1"/>
    </xf>
    <xf numFmtId="0" fontId="385" fillId="0" borderId="7" applyNumberFormat="0" applyProtection="0">
      <alignment horizontal="left" vertical="center" indent="1"/>
    </xf>
    <xf numFmtId="4" fontId="383" fillId="6" borderId="7" applyNumberFormat="0" applyProtection="0">
      <alignment horizontal="right" vertical="center"/>
    </xf>
    <xf numFmtId="4" fontId="383" fillId="7" borderId="7" applyNumberFormat="0" applyProtection="0">
      <alignment horizontal="right" vertical="center"/>
    </xf>
    <xf numFmtId="4" fontId="383" fillId="8" borderId="7" applyNumberFormat="0" applyProtection="0">
      <alignment horizontal="right" vertical="center"/>
    </xf>
    <xf numFmtId="4" fontId="383" fillId="9" borderId="7" applyNumberFormat="0" applyProtection="0">
      <alignment horizontal="right" vertical="center"/>
    </xf>
    <xf numFmtId="4" fontId="383" fillId="10" borderId="7" applyNumberFormat="0" applyProtection="0">
      <alignment horizontal="right" vertical="center"/>
    </xf>
    <xf numFmtId="4" fontId="383" fillId="11" borderId="7" applyNumberFormat="0" applyProtection="0">
      <alignment horizontal="right" vertical="center"/>
    </xf>
    <xf numFmtId="4" fontId="383" fillId="12" borderId="7" applyNumberFormat="0" applyProtection="0">
      <alignment horizontal="right" vertical="center"/>
    </xf>
    <xf numFmtId="4" fontId="383" fillId="13" borderId="7" applyNumberFormat="0" applyProtection="0">
      <alignment horizontal="right" vertical="center"/>
    </xf>
    <xf numFmtId="4" fontId="383" fillId="14" borderId="7" applyNumberFormat="0" applyProtection="0">
      <alignment horizontal="right" vertical="center"/>
    </xf>
    <xf numFmtId="4" fontId="386" fillId="15" borderId="7" applyNumberFormat="0" applyProtection="0">
      <alignment horizontal="left" vertical="center" indent="1"/>
    </xf>
    <xf numFmtId="4" fontId="386" fillId="0" borderId="8" applyNumberFormat="0" applyProtection="0">
      <alignment horizontal="left" vertical="center" indent="1"/>
    </xf>
    <xf numFmtId="4" fontId="387" fillId="16" borderId="0" applyNumberFormat="0" applyProtection="0">
      <alignment horizontal="left" vertical="center" indent="1"/>
    </xf>
    <xf numFmtId="0" fontId="379" fillId="17" borderId="7" applyNumberFormat="0" applyProtection="0">
      <alignment horizontal="left" vertical="center" indent="1"/>
    </xf>
    <xf numFmtId="4" fontId="383" fillId="0" borderId="7" applyNumberFormat="0" applyProtection="0">
      <alignment horizontal="left" vertical="center" indent="1"/>
    </xf>
    <xf numFmtId="4" fontId="386" fillId="0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8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9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20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7" borderId="7" applyNumberFormat="0" applyProtection="0">
      <alignment horizontal="left" vertical="center" indent="1"/>
    </xf>
    <xf numFmtId="4" fontId="383" fillId="21" borderId="7" applyNumberFormat="0" applyProtection="0">
      <alignment vertical="center"/>
    </xf>
    <xf numFmtId="4" fontId="384" fillId="21" borderId="7" applyNumberFormat="0" applyProtection="0">
      <alignment vertical="center"/>
    </xf>
    <xf numFmtId="4" fontId="383" fillId="21" borderId="7" applyNumberFormat="0" applyProtection="0">
      <alignment horizontal="left" vertical="center" indent="1"/>
    </xf>
    <xf numFmtId="4" fontId="383" fillId="21" borderId="7" applyNumberFormat="0" applyProtection="0">
      <alignment horizontal="left" vertical="center" indent="1"/>
    </xf>
    <xf numFmtId="4" fontId="383" fillId="0" borderId="7" applyNumberFormat="0" applyProtection="0">
      <alignment horizontal="right" vertical="center"/>
    </xf>
    <xf numFmtId="4" fontId="384" fillId="22" borderId="7" applyNumberFormat="0" applyProtection="0">
      <alignment horizontal="right" vertical="center"/>
    </xf>
    <xf numFmtId="0" fontId="379" fillId="17" borderId="7" applyNumberFormat="0" applyProtection="0">
      <alignment horizontal="left" vertical="center" indent="1"/>
    </xf>
    <xf numFmtId="0" fontId="378" fillId="0" borderId="7" applyNumberFormat="0" applyProtection="0">
      <alignment horizontal="left" vertical="center" indent="1"/>
    </xf>
    <xf numFmtId="0" fontId="388" fillId="0" borderId="0"/>
    <xf numFmtId="4" fontId="389" fillId="22" borderId="7" applyNumberFormat="0" applyProtection="0">
      <alignment horizontal="right" vertical="center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</cellStyleXfs>
  <cellXfs count="380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166" fontId="29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indent="1"/>
    </xf>
    <xf numFmtId="170" fontId="32" fillId="0" borderId="3" xfId="0" applyNumberFormat="1" applyFont="1" applyFill="1" applyBorder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right"/>
    </xf>
    <xf numFmtId="170" fontId="35" fillId="0" borderId="3" xfId="0" applyNumberFormat="1" applyFont="1" applyFill="1" applyBorder="1" applyAlignment="1">
      <alignment horizontal="right"/>
    </xf>
    <xf numFmtId="170" fontId="36" fillId="0" borderId="3" xfId="0" applyNumberFormat="1" applyFont="1" applyFill="1" applyBorder="1" applyAlignment="1">
      <alignment horizontal="right"/>
    </xf>
    <xf numFmtId="164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center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166" fontId="58" fillId="0" borderId="0" xfId="0" applyNumberFormat="1" applyFont="1" applyFill="1" applyAlignment="1">
      <alignment horizontal="right"/>
    </xf>
    <xf numFmtId="166" fontId="59" fillId="0" borderId="0" xfId="0" applyNumberFormat="1" applyFont="1" applyFill="1" applyAlignment="1">
      <alignment horizontal="right"/>
    </xf>
    <xf numFmtId="0" fontId="60" fillId="0" borderId="0" xfId="0" applyFont="1" applyFill="1" applyAlignment="1">
      <alignment horizontal="left" indent="1"/>
    </xf>
    <xf numFmtId="170" fontId="61" fillId="0" borderId="6" xfId="0" applyNumberFormat="1" applyFont="1" applyFill="1" applyBorder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64" fontId="63" fillId="0" borderId="0" xfId="0" applyNumberFormat="1" applyFont="1" applyFill="1" applyAlignment="1">
      <alignment horizontal="right"/>
    </xf>
    <xf numFmtId="170" fontId="64" fillId="0" borderId="6" xfId="0" applyNumberFormat="1" applyFont="1" applyFill="1" applyBorder="1" applyAlignment="1">
      <alignment horizontal="right"/>
    </xf>
    <xf numFmtId="170" fontId="65" fillId="0" borderId="6" xfId="0" applyNumberFormat="1" applyFont="1" applyFill="1" applyBorder="1" applyAlignment="1">
      <alignment horizontal="right"/>
    </xf>
    <xf numFmtId="164" fontId="66" fillId="0" borderId="0" xfId="0" applyNumberFormat="1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0" fontId="72" fillId="0" borderId="0" xfId="0" applyNumberFormat="1" applyFont="1" applyFill="1" applyAlignment="1">
      <alignment horizontal="right"/>
    </xf>
    <xf numFmtId="0" fontId="73" fillId="0" borderId="0" xfId="0" applyNumberFormat="1" applyFont="1" applyFill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>
      <alignment horizontal="right"/>
    </xf>
    <xf numFmtId="37" fontId="77" fillId="0" borderId="3" xfId="0" applyNumberFormat="1" applyFont="1" applyFill="1" applyBorder="1" applyAlignment="1">
      <alignment horizontal="right"/>
    </xf>
    <xf numFmtId="37" fontId="78" fillId="0" borderId="3" xfId="0" applyNumberFormat="1" applyFont="1" applyFill="1" applyBorder="1" applyAlignment="1">
      <alignment horizontal="right"/>
    </xf>
    <xf numFmtId="164" fontId="79" fillId="0" borderId="0" xfId="0" applyNumberFormat="1" applyFont="1" applyFill="1" applyAlignment="1">
      <alignment horizontal="right"/>
    </xf>
    <xf numFmtId="0" fontId="80" fillId="0" borderId="0" xfId="0" applyFont="1" applyFill="1" applyAlignment="1">
      <alignment horizontal="left" indent="1"/>
    </xf>
    <xf numFmtId="37" fontId="81" fillId="0" borderId="6" xfId="0" applyNumberFormat="1" applyFont="1" applyFill="1" applyBorder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164" fontId="83" fillId="0" borderId="0" xfId="0" applyNumberFormat="1" applyFont="1" applyFill="1" applyAlignment="1">
      <alignment horizontal="right"/>
    </xf>
    <xf numFmtId="37" fontId="84" fillId="0" borderId="6" xfId="0" applyNumberFormat="1" applyFont="1" applyFill="1" applyBorder="1" applyAlignment="1">
      <alignment horizontal="right"/>
    </xf>
    <xf numFmtId="37" fontId="85" fillId="0" borderId="6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171" fontId="87" fillId="0" borderId="5" xfId="0" applyNumberFormat="1" applyFont="1" applyFill="1" applyBorder="1" applyAlignment="1">
      <alignment horizontal="right"/>
    </xf>
    <xf numFmtId="171" fontId="88" fillId="0" borderId="5" xfId="0" applyNumberFormat="1" applyFont="1" applyFill="1" applyBorder="1" applyAlignment="1">
      <alignment horizontal="right"/>
    </xf>
    <xf numFmtId="164" fontId="89" fillId="0" borderId="0" xfId="0" applyNumberFormat="1" applyFont="1" applyFill="1" applyAlignment="1">
      <alignment horizontal="right"/>
    </xf>
    <xf numFmtId="166" fontId="90" fillId="0" borderId="5" xfId="0" applyNumberFormat="1" applyFont="1" applyFill="1" applyBorder="1" applyAlignment="1">
      <alignment horizontal="right"/>
    </xf>
    <xf numFmtId="166" fontId="91" fillId="0" borderId="5" xfId="0" applyNumberFormat="1" applyFont="1" applyFill="1" applyBorder="1" applyAlignment="1">
      <alignment horizontal="right"/>
    </xf>
    <xf numFmtId="166" fontId="92" fillId="0" borderId="0" xfId="0" applyNumberFormat="1" applyFont="1" applyFill="1" applyAlignment="1">
      <alignment horizontal="right"/>
    </xf>
    <xf numFmtId="0" fontId="93" fillId="0" borderId="0" xfId="0" applyFont="1" applyFill="1" applyAlignment="1">
      <alignment horizontal="center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horizontal="center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NumberFormat="1" applyFont="1" applyFill="1" applyAlignment="1">
      <alignment horizontal="right"/>
    </xf>
    <xf numFmtId="0" fontId="106" fillId="0" borderId="0" xfId="0" applyNumberFormat="1" applyFont="1" applyFill="1" applyAlignment="1">
      <alignment horizontal="right"/>
    </xf>
    <xf numFmtId="0" fontId="107" fillId="0" borderId="0" xfId="0" applyFont="1" applyFill="1" applyAlignment="1">
      <alignment horizontal="left" indent="1"/>
    </xf>
    <xf numFmtId="170" fontId="108" fillId="0" borderId="6" xfId="0" applyNumberFormat="1" applyFont="1" applyFill="1" applyBorder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65" fontId="110" fillId="0" borderId="0" xfId="0" applyNumberFormat="1" applyFont="1" applyFill="1" applyAlignment="1">
      <alignment horizontal="right"/>
    </xf>
    <xf numFmtId="170" fontId="111" fillId="0" borderId="6" xfId="0" applyNumberFormat="1" applyFont="1" applyFill="1" applyBorder="1" applyAlignment="1">
      <alignment horizontal="right"/>
    </xf>
    <xf numFmtId="170" fontId="112" fillId="0" borderId="6" xfId="0" applyNumberFormat="1" applyFont="1" applyFill="1" applyBorder="1" applyAlignment="1">
      <alignment horizontal="right"/>
    </xf>
    <xf numFmtId="165" fontId="113" fillId="0" borderId="0" xfId="0" applyNumberFormat="1" applyFont="1" applyFill="1" applyAlignment="1">
      <alignment horizontal="right"/>
    </xf>
    <xf numFmtId="170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170" fontId="117" fillId="0" borderId="0" xfId="0" applyNumberFormat="1" applyFont="1" applyFill="1" applyAlignment="1">
      <alignment horizontal="right"/>
    </xf>
    <xf numFmtId="170" fontId="118" fillId="0" borderId="0" xfId="0" applyNumberFormat="1" applyFont="1" applyFill="1" applyAlignment="1">
      <alignment horizontal="right"/>
    </xf>
    <xf numFmtId="165" fontId="119" fillId="0" borderId="0" xfId="0" applyNumberFormat="1" applyFont="1" applyFill="1" applyAlignment="1">
      <alignment horizontal="right"/>
    </xf>
    <xf numFmtId="171" fontId="120" fillId="0" borderId="0" xfId="0" applyNumberFormat="1" applyFont="1" applyFill="1" applyAlignment="1">
      <alignment horizontal="right"/>
    </xf>
    <xf numFmtId="171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66" fontId="124" fillId="0" borderId="0" xfId="0" applyNumberFormat="1" applyFont="1" applyFill="1" applyAlignment="1">
      <alignment horizontal="right"/>
    </xf>
    <xf numFmtId="166" fontId="125" fillId="0" borderId="0" xfId="0" applyNumberFormat="1" applyFont="1" applyFill="1" applyAlignment="1">
      <alignment horizontal="right"/>
    </xf>
    <xf numFmtId="170" fontId="126" fillId="0" borderId="6" xfId="0" applyNumberFormat="1" applyFont="1" applyFill="1" applyBorder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65" fontId="128" fillId="0" borderId="0" xfId="0" applyNumberFormat="1" applyFont="1" applyFill="1" applyAlignment="1">
      <alignment horizontal="right"/>
    </xf>
    <xf numFmtId="170" fontId="129" fillId="0" borderId="6" xfId="0" applyNumberFormat="1" applyFont="1" applyFill="1" applyBorder="1" applyAlignment="1">
      <alignment horizontal="right"/>
    </xf>
    <xf numFmtId="170" fontId="130" fillId="0" borderId="6" xfId="0" applyNumberFormat="1" applyFont="1" applyFill="1" applyBorder="1" applyAlignment="1">
      <alignment horizontal="right"/>
    </xf>
    <xf numFmtId="165" fontId="131" fillId="0" borderId="0" xfId="0" applyNumberFormat="1" applyFont="1" applyFill="1" applyAlignment="1">
      <alignment horizontal="right"/>
    </xf>
    <xf numFmtId="170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65" fontId="134" fillId="0" borderId="0" xfId="0" applyNumberFormat="1" applyFont="1" applyFill="1" applyAlignment="1">
      <alignment horizontal="right"/>
    </xf>
    <xf numFmtId="170" fontId="135" fillId="0" borderId="0" xfId="0" applyNumberFormat="1" applyFont="1" applyFill="1" applyAlignment="1">
      <alignment horizontal="right"/>
    </xf>
    <xf numFmtId="170" fontId="136" fillId="0" borderId="0" xfId="0" applyNumberFormat="1" applyFont="1" applyFill="1" applyAlignment="1">
      <alignment horizontal="right"/>
    </xf>
    <xf numFmtId="165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4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4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4" fontId="146" fillId="0" borderId="0" xfId="0" applyNumberFormat="1" applyFont="1" applyFill="1" applyAlignment="1">
      <alignment horizontal="right"/>
    </xf>
    <xf numFmtId="37" fontId="147" fillId="0" borderId="0" xfId="0" applyNumberFormat="1" applyFont="1" applyFill="1" applyAlignment="1">
      <alignment horizontal="right"/>
    </xf>
    <xf numFmtId="37" fontId="148" fillId="0" borderId="0" xfId="0" applyNumberFormat="1" applyFont="1" applyFill="1" applyAlignment="1">
      <alignment horizontal="right"/>
    </xf>
    <xf numFmtId="164" fontId="149" fillId="0" borderId="0" xfId="0" applyNumberFormat="1" applyFont="1" applyFill="1" applyAlignment="1">
      <alignment horizontal="right"/>
    </xf>
    <xf numFmtId="0" fontId="150" fillId="0" borderId="0" xfId="0" applyFont="1" applyFill="1" applyAlignment="1">
      <alignment horizontal="left" indent="1"/>
    </xf>
    <xf numFmtId="170" fontId="151" fillId="0" borderId="6" xfId="0" applyNumberFormat="1" applyFont="1" applyFill="1" applyBorder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65" fontId="153" fillId="0" borderId="0" xfId="0" applyNumberFormat="1" applyFont="1" applyFill="1" applyAlignment="1">
      <alignment horizontal="right"/>
    </xf>
    <xf numFmtId="170" fontId="154" fillId="0" borderId="6" xfId="0" applyNumberFormat="1" applyFont="1" applyFill="1" applyBorder="1" applyAlignment="1">
      <alignment horizontal="right"/>
    </xf>
    <xf numFmtId="170" fontId="155" fillId="0" borderId="6" xfId="0" applyNumberFormat="1" applyFont="1" applyFill="1" applyBorder="1" applyAlignment="1">
      <alignment horizontal="right"/>
    </xf>
    <xf numFmtId="165" fontId="156" fillId="0" borderId="0" xfId="0" applyNumberFormat="1" applyFont="1" applyFill="1" applyAlignment="1">
      <alignment horizontal="right"/>
    </xf>
    <xf numFmtId="0" fontId="157" fillId="0" borderId="0" xfId="0" applyFont="1" applyFill="1" applyAlignment="1">
      <alignment horizontal="center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0" fontId="162" fillId="0" borderId="0" xfId="0" applyNumberFormat="1" applyFont="1" applyFill="1" applyAlignment="1">
      <alignment horizontal="right"/>
    </xf>
    <xf numFmtId="0" fontId="163" fillId="0" borderId="0" xfId="0" applyNumberFormat="1" applyFont="1" applyFill="1" applyAlignment="1">
      <alignment horizontal="right"/>
    </xf>
    <xf numFmtId="170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70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70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70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71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71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71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71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166" fontId="216" fillId="0" borderId="0" xfId="0" applyNumberFormat="1" applyFont="1" applyFill="1" applyAlignment="1">
      <alignment horizontal="right"/>
    </xf>
    <xf numFmtId="166" fontId="217" fillId="0" borderId="0" xfId="0" applyNumberFormat="1" applyFont="1" applyFill="1" applyAlignment="1">
      <alignment horizontal="right"/>
    </xf>
    <xf numFmtId="0" fontId="218" fillId="0" borderId="0" xfId="0" applyFont="1" applyFill="1" applyAlignment="1">
      <alignment horizontal="left" indent="1"/>
    </xf>
    <xf numFmtId="170" fontId="219" fillId="0" borderId="6" xfId="0" applyNumberFormat="1" applyFont="1" applyFill="1" applyBorder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166" fontId="223" fillId="0" borderId="0" xfId="0" applyNumberFormat="1" applyFont="1" applyFill="1" applyAlignment="1">
      <alignment horizontal="right"/>
    </xf>
    <xf numFmtId="166" fontId="224" fillId="0" borderId="0" xfId="0" applyNumberFormat="1" applyFont="1" applyFill="1" applyAlignment="1">
      <alignment horizontal="right"/>
    </xf>
    <xf numFmtId="0" fontId="7" fillId="0" borderId="0" xfId="0" applyFont="1" applyFill="1"/>
    <xf numFmtId="0" fontId="225" fillId="0" borderId="0" xfId="0" applyFont="1" applyFill="1"/>
    <xf numFmtId="0" fontId="353" fillId="0" borderId="0" xfId="0" applyFont="1" applyFill="1"/>
    <xf numFmtId="0" fontId="354" fillId="0" borderId="0" xfId="0" applyFont="1" applyFill="1" applyAlignment="1">
      <alignment horizontal="center"/>
    </xf>
    <xf numFmtId="0" fontId="355" fillId="0" borderId="4" xfId="0" applyFont="1" applyFill="1" applyBorder="1" applyAlignment="1">
      <alignment horizontal="center" vertical="center" wrapText="1"/>
    </xf>
    <xf numFmtId="0" fontId="356" fillId="0" borderId="0" xfId="0" applyFont="1" applyFill="1" applyAlignment="1">
      <alignment horizontal="center"/>
    </xf>
    <xf numFmtId="0" fontId="357" fillId="0" borderId="0" xfId="0" applyFont="1" applyFill="1" applyAlignment="1">
      <alignment horizontal="left"/>
    </xf>
    <xf numFmtId="167" fontId="358" fillId="0" borderId="0" xfId="0" applyNumberFormat="1" applyFont="1" applyFill="1" applyAlignment="1">
      <alignment horizontal="right"/>
    </xf>
    <xf numFmtId="167" fontId="359" fillId="0" borderId="0" xfId="0" applyNumberFormat="1" applyFont="1" applyFill="1" applyAlignment="1">
      <alignment horizontal="right"/>
    </xf>
    <xf numFmtId="167" fontId="360" fillId="0" borderId="0" xfId="0" applyNumberFormat="1" applyFont="1" applyFill="1" applyAlignment="1">
      <alignment horizontal="right"/>
    </xf>
    <xf numFmtId="170" fontId="361" fillId="0" borderId="0" xfId="0" applyNumberFormat="1" applyFont="1" applyFill="1" applyAlignment="1">
      <alignment horizontal="right"/>
    </xf>
    <xf numFmtId="167" fontId="362" fillId="0" borderId="0" xfId="0" applyNumberFormat="1" applyFont="1" applyFill="1" applyAlignment="1">
      <alignment horizontal="right"/>
    </xf>
    <xf numFmtId="0" fontId="363" fillId="0" borderId="0" xfId="0" applyFont="1" applyFill="1" applyAlignment="1">
      <alignment horizontal="left" indent="1"/>
    </xf>
    <xf numFmtId="167" fontId="364" fillId="0" borderId="0" xfId="0" applyNumberFormat="1" applyFont="1" applyFill="1" applyAlignment="1">
      <alignment horizontal="right"/>
    </xf>
    <xf numFmtId="37" fontId="365" fillId="0" borderId="0" xfId="0" applyNumberFormat="1" applyFont="1" applyFill="1" applyAlignment="1">
      <alignment horizontal="right"/>
    </xf>
    <xf numFmtId="168" fontId="366" fillId="0" borderId="0" xfId="0" applyNumberFormat="1" applyFont="1" applyFill="1" applyAlignment="1">
      <alignment horizontal="right"/>
    </xf>
    <xf numFmtId="168" fontId="367" fillId="0" borderId="0" xfId="0" applyNumberFormat="1" applyFont="1" applyFill="1" applyAlignment="1">
      <alignment horizontal="right"/>
    </xf>
    <xf numFmtId="167" fontId="368" fillId="0" borderId="0" xfId="0" applyNumberFormat="1" applyFont="1" applyFill="1" applyAlignment="1">
      <alignment horizontal="right"/>
    </xf>
    <xf numFmtId="37" fontId="369" fillId="0" borderId="2" xfId="0" applyNumberFormat="1" applyFont="1" applyFill="1" applyBorder="1" applyAlignment="1">
      <alignment horizontal="right"/>
    </xf>
    <xf numFmtId="168" fontId="370" fillId="0" borderId="2" xfId="0" applyNumberFormat="1" applyFont="1" applyFill="1" applyBorder="1" applyAlignment="1">
      <alignment horizontal="right"/>
    </xf>
    <xf numFmtId="170" fontId="371" fillId="0" borderId="2" xfId="0" applyNumberFormat="1" applyFont="1" applyFill="1" applyBorder="1" applyAlignment="1">
      <alignment horizontal="right"/>
    </xf>
    <xf numFmtId="168" fontId="372" fillId="0" borderId="2" xfId="0" applyNumberFormat="1" applyFont="1" applyFill="1" applyBorder="1" applyAlignment="1">
      <alignment horizontal="right"/>
    </xf>
    <xf numFmtId="167" fontId="373" fillId="0" borderId="0" xfId="0" applyNumberFormat="1" applyFont="1" applyFill="1" applyAlignment="1">
      <alignment horizontal="right"/>
    </xf>
    <xf numFmtId="172" fontId="374" fillId="0" borderId="0" xfId="0" applyNumberFormat="1" applyFont="1" applyFill="1" applyAlignment="1">
      <alignment horizontal="right"/>
    </xf>
    <xf numFmtId="172" fontId="375" fillId="0" borderId="0" xfId="0" applyNumberFormat="1" applyFont="1" applyFill="1" applyAlignment="1">
      <alignment horizontal="right"/>
    </xf>
    <xf numFmtId="172" fontId="376" fillId="0" borderId="0" xfId="0" applyNumberFormat="1" applyFont="1" applyFill="1" applyAlignment="1">
      <alignment horizontal="right"/>
    </xf>
    <xf numFmtId="172" fontId="377" fillId="0" borderId="0" xfId="0" applyNumberFormat="1" applyFont="1" applyFill="1" applyAlignment="1">
      <alignment horizontal="right"/>
    </xf>
    <xf numFmtId="0" fontId="321" fillId="0" borderId="0" xfId="0" applyFont="1" applyFill="1"/>
    <xf numFmtId="0" fontId="322" fillId="0" borderId="0" xfId="0" applyFont="1" applyFill="1" applyAlignment="1">
      <alignment horizontal="center"/>
    </xf>
    <xf numFmtId="0" fontId="323" fillId="0" borderId="4" xfId="0" applyFont="1" applyFill="1" applyBorder="1" applyAlignment="1">
      <alignment horizontal="center" vertical="center" wrapText="1"/>
    </xf>
    <xf numFmtId="0" fontId="324" fillId="0" borderId="0" xfId="0" applyFont="1" applyFill="1" applyAlignment="1">
      <alignment horizontal="center"/>
    </xf>
    <xf numFmtId="0" fontId="325" fillId="0" borderId="0" xfId="0" applyFont="1" applyFill="1" applyAlignment="1">
      <alignment horizontal="left"/>
    </xf>
    <xf numFmtId="167" fontId="326" fillId="0" borderId="0" xfId="0" applyNumberFormat="1" applyFont="1" applyFill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7" fontId="328" fillId="0" borderId="0" xfId="0" applyNumberFormat="1" applyFont="1" applyFill="1" applyAlignment="1">
      <alignment horizontal="right"/>
    </xf>
    <xf numFmtId="170" fontId="329" fillId="0" borderId="0" xfId="0" applyNumberFormat="1" applyFont="1" applyFill="1" applyAlignment="1">
      <alignment horizontal="right"/>
    </xf>
    <xf numFmtId="167" fontId="330" fillId="0" borderId="0" xfId="0" applyNumberFormat="1" applyFont="1" applyFill="1" applyAlignment="1">
      <alignment horizontal="right"/>
    </xf>
    <xf numFmtId="0" fontId="331" fillId="0" borderId="0" xfId="0" applyFont="1" applyFill="1" applyAlignment="1">
      <alignment horizontal="left" indent="1"/>
    </xf>
    <xf numFmtId="167" fontId="332" fillId="0" borderId="0" xfId="0" applyNumberFormat="1" applyFont="1" applyFill="1" applyAlignment="1">
      <alignment horizontal="right"/>
    </xf>
    <xf numFmtId="167" fontId="333" fillId="0" borderId="0" xfId="0" applyNumberFormat="1" applyFont="1" applyFill="1" applyAlignment="1">
      <alignment horizontal="right"/>
    </xf>
    <xf numFmtId="167" fontId="334" fillId="0" borderId="0" xfId="0" applyNumberFormat="1" applyFont="1" applyFill="1" applyAlignment="1">
      <alignment horizontal="right"/>
    </xf>
    <xf numFmtId="167" fontId="335" fillId="0" borderId="0" xfId="0" applyNumberFormat="1" applyFont="1" applyFill="1" applyAlignment="1">
      <alignment horizontal="right"/>
    </xf>
    <xf numFmtId="0" fontId="336" fillId="0" borderId="0" xfId="0" applyFont="1" applyFill="1" applyAlignment="1">
      <alignment horizontal="left" indent="2"/>
    </xf>
    <xf numFmtId="0" fontId="337" fillId="0" borderId="0" xfId="0" applyNumberFormat="1" applyFont="1" applyFill="1" applyAlignment="1">
      <alignment horizontal="center"/>
    </xf>
    <xf numFmtId="37" fontId="338" fillId="0" borderId="0" xfId="0" applyNumberFormat="1" applyFont="1" applyFill="1" applyAlignment="1">
      <alignment horizontal="right"/>
    </xf>
    <xf numFmtId="168" fontId="339" fillId="0" borderId="0" xfId="0" applyNumberFormat="1" applyFont="1" applyFill="1" applyAlignment="1">
      <alignment horizontal="right"/>
    </xf>
    <xf numFmtId="168" fontId="340" fillId="0" borderId="0" xfId="0" applyNumberFormat="1" applyFont="1" applyFill="1" applyAlignment="1">
      <alignment horizontal="right"/>
    </xf>
    <xf numFmtId="0" fontId="341" fillId="0" borderId="0" xfId="0" applyFont="1" applyFill="1" applyAlignment="1">
      <alignment horizontal="left" indent="1"/>
    </xf>
    <xf numFmtId="167" fontId="342" fillId="0" borderId="0" xfId="0" applyNumberFormat="1" applyFont="1" applyFill="1" applyAlignment="1">
      <alignment horizontal="right"/>
    </xf>
    <xf numFmtId="37" fontId="343" fillId="0" borderId="2" xfId="0" applyNumberFormat="1" applyFont="1" applyFill="1" applyBorder="1" applyAlignment="1">
      <alignment horizontal="right"/>
    </xf>
    <xf numFmtId="168" fontId="344" fillId="0" borderId="2" xfId="0" applyNumberFormat="1" applyFont="1" applyFill="1" applyBorder="1" applyAlignment="1">
      <alignment horizontal="right"/>
    </xf>
    <xf numFmtId="170" fontId="345" fillId="0" borderId="2" xfId="0" applyNumberFormat="1" applyFont="1" applyFill="1" applyBorder="1" applyAlignment="1">
      <alignment horizontal="right"/>
    </xf>
    <xf numFmtId="168" fontId="346" fillId="0" borderId="2" xfId="0" applyNumberFormat="1" applyFont="1" applyFill="1" applyBorder="1" applyAlignment="1">
      <alignment horizontal="right"/>
    </xf>
    <xf numFmtId="0" fontId="347" fillId="0" borderId="0" xfId="0" applyFont="1" applyFill="1" applyAlignment="1">
      <alignment horizontal="left"/>
    </xf>
    <xf numFmtId="167" fontId="348" fillId="0" borderId="0" xfId="0" applyNumberFormat="1" applyFont="1" applyFill="1" applyAlignment="1">
      <alignment horizontal="right"/>
    </xf>
    <xf numFmtId="37" fontId="349" fillId="0" borderId="6" xfId="0" applyNumberFormat="1" applyFont="1" applyFill="1" applyBorder="1" applyAlignment="1">
      <alignment horizontal="right"/>
    </xf>
    <xf numFmtId="168" fontId="350" fillId="0" borderId="6" xfId="0" applyNumberFormat="1" applyFont="1" applyFill="1" applyBorder="1" applyAlignment="1">
      <alignment horizontal="right"/>
    </xf>
    <xf numFmtId="170" fontId="351" fillId="0" borderId="6" xfId="0" applyNumberFormat="1" applyFont="1" applyFill="1" applyBorder="1" applyAlignment="1">
      <alignment horizontal="right"/>
    </xf>
    <xf numFmtId="168" fontId="352" fillId="0" borderId="6" xfId="0" applyNumberFormat="1" applyFont="1" applyFill="1" applyBorder="1" applyAlignment="1">
      <alignment horizontal="right"/>
    </xf>
    <xf numFmtId="0" fontId="268" fillId="0" borderId="0" xfId="0" applyFont="1" applyFill="1"/>
    <xf numFmtId="0" fontId="269" fillId="0" borderId="0" xfId="0" applyFont="1" applyFill="1" applyAlignment="1">
      <alignment horizontal="center"/>
    </xf>
    <xf numFmtId="0" fontId="270" fillId="0" borderId="4" xfId="0" applyFont="1" applyFill="1" applyBorder="1" applyAlignment="1">
      <alignment horizontal="center" vertical="center" wrapText="1"/>
    </xf>
    <xf numFmtId="0" fontId="271" fillId="0" borderId="0" xfId="0" applyFont="1" applyFill="1" applyAlignment="1">
      <alignment horizontal="center"/>
    </xf>
    <xf numFmtId="0" fontId="272" fillId="0" borderId="0" xfId="0" applyFont="1" applyFill="1" applyAlignment="1">
      <alignment horizontal="left"/>
    </xf>
    <xf numFmtId="0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167" fontId="279" fillId="0" borderId="0" xfId="0" applyNumberFormat="1" applyFont="1" applyFill="1" applyAlignment="1">
      <alignment horizontal="right"/>
    </xf>
    <xf numFmtId="167" fontId="280" fillId="0" borderId="0" xfId="0" applyNumberFormat="1" applyFont="1" applyFill="1" applyAlignment="1">
      <alignment horizontal="right"/>
    </xf>
    <xf numFmtId="0" fontId="281" fillId="0" borderId="0" xfId="0" applyFont="1" applyFill="1" applyAlignment="1">
      <alignment horizontal="left" indent="1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67" fontId="290" fillId="0" borderId="0" xfId="0" applyNumberFormat="1" applyFont="1" applyFill="1" applyAlignment="1">
      <alignment horizontal="right"/>
    </xf>
    <xf numFmtId="167" fontId="291" fillId="0" borderId="0" xfId="0" applyNumberFormat="1" applyFont="1" applyFill="1" applyAlignment="1">
      <alignment horizontal="right"/>
    </xf>
    <xf numFmtId="173" fontId="292" fillId="0" borderId="0" xfId="0" applyNumberFormat="1" applyFont="1" applyFill="1" applyAlignment="1">
      <alignment horizontal="right"/>
    </xf>
    <xf numFmtId="168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37" fontId="295" fillId="0" borderId="0" xfId="0" applyNumberFormat="1" applyFont="1" applyFill="1" applyAlignment="1">
      <alignment horizontal="right"/>
    </xf>
    <xf numFmtId="3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37" fontId="302" fillId="0" borderId="0" xfId="0" applyNumberFormat="1" applyFont="1" applyFill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2" xfId="0" applyNumberFormat="1" applyFont="1" applyFill="1" applyBorder="1" applyAlignment="1">
      <alignment horizontal="right"/>
    </xf>
    <xf numFmtId="37" fontId="305" fillId="0" borderId="0" xfId="0" applyNumberFormat="1" applyFont="1" applyFill="1" applyAlignment="1">
      <alignment horizontal="right"/>
    </xf>
    <xf numFmtId="37" fontId="306" fillId="0" borderId="2" xfId="0" applyNumberFormat="1" applyFont="1" applyFill="1" applyBorder="1" applyAlignment="1">
      <alignment horizontal="right"/>
    </xf>
    <xf numFmtId="37" fontId="307" fillId="0" borderId="2" xfId="0" applyNumberFormat="1" applyFont="1" applyFill="1" applyBorder="1" applyAlignment="1">
      <alignment horizontal="right"/>
    </xf>
    <xf numFmtId="168" fontId="308" fillId="0" borderId="2" xfId="0" applyNumberFormat="1" applyFont="1" applyFill="1" applyBorder="1" applyAlignment="1">
      <alignment horizontal="right"/>
    </xf>
    <xf numFmtId="168" fontId="309" fillId="0" borderId="2" xfId="0" applyNumberFormat="1" applyFont="1" applyFill="1" applyBorder="1" applyAlignment="1">
      <alignment horizontal="right"/>
    </xf>
    <xf numFmtId="37" fontId="310" fillId="0" borderId="2" xfId="0" applyNumberFormat="1" applyFont="1" applyFill="1" applyBorder="1" applyAlignment="1">
      <alignment horizontal="right"/>
    </xf>
    <xf numFmtId="37" fontId="311" fillId="0" borderId="2" xfId="0" applyNumberFormat="1" applyFont="1" applyFill="1" applyBorder="1" applyAlignment="1">
      <alignment horizontal="right"/>
    </xf>
    <xf numFmtId="37" fontId="312" fillId="0" borderId="2" xfId="0" applyNumberFormat="1" applyFont="1" applyFill="1" applyBorder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9" fontId="314" fillId="0" borderId="0" xfId="0" applyNumberFormat="1" applyFont="1" applyFill="1" applyAlignment="1">
      <alignment horizontal="right"/>
    </xf>
    <xf numFmtId="169" fontId="315" fillId="0" borderId="0" xfId="0" applyNumberFormat="1" applyFont="1" applyFill="1" applyAlignment="1">
      <alignment horizontal="right"/>
    </xf>
    <xf numFmtId="169" fontId="316" fillId="0" borderId="0" xfId="0" applyNumberFormat="1" applyFont="1" applyFill="1" applyAlignment="1">
      <alignment horizontal="right"/>
    </xf>
    <xf numFmtId="169" fontId="317" fillId="0" borderId="0" xfId="0" applyNumberFormat="1" applyFont="1" applyFill="1" applyAlignment="1">
      <alignment horizontal="right"/>
    </xf>
    <xf numFmtId="169" fontId="318" fillId="0" borderId="0" xfId="0" applyNumberFormat="1" applyFont="1" applyFill="1" applyAlignment="1">
      <alignment horizontal="right"/>
    </xf>
    <xf numFmtId="169" fontId="319" fillId="0" borderId="0" xfId="0" applyNumberFormat="1" applyFont="1" applyFill="1" applyAlignment="1">
      <alignment horizontal="right"/>
    </xf>
    <xf numFmtId="169" fontId="320" fillId="0" borderId="0" xfId="0" applyNumberFormat="1" applyFont="1" applyFill="1" applyAlignment="1">
      <alignment horizontal="right"/>
    </xf>
    <xf numFmtId="0" fontId="226" fillId="0" borderId="0" xfId="0" applyFont="1" applyFill="1"/>
    <xf numFmtId="0" fontId="227" fillId="0" borderId="0" xfId="0" applyFont="1" applyFill="1" applyAlignment="1">
      <alignment horizontal="center"/>
    </xf>
    <xf numFmtId="0" fontId="228" fillId="0" borderId="4" xfId="0" applyFont="1" applyFill="1" applyBorder="1" applyAlignment="1">
      <alignment horizontal="center" vertical="center" wrapText="1"/>
    </xf>
    <xf numFmtId="0" fontId="229" fillId="0" borderId="0" xfId="0" applyFont="1" applyFill="1" applyAlignment="1">
      <alignment horizontal="center"/>
    </xf>
    <xf numFmtId="0" fontId="230" fillId="0" borderId="0" xfId="0" applyFont="1" applyFill="1" applyAlignment="1">
      <alignment horizontal="lef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167" fontId="234" fillId="0" borderId="0" xfId="0" applyNumberFormat="1" applyFont="1" applyFill="1" applyAlignment="1">
      <alignment horizontal="right"/>
    </xf>
    <xf numFmtId="167" fontId="235" fillId="0" borderId="0" xfId="0" applyNumberFormat="1" applyFont="1" applyFill="1" applyAlignment="1">
      <alignment horizontal="right"/>
    </xf>
    <xf numFmtId="37" fontId="236" fillId="0" borderId="0" xfId="0" applyNumberFormat="1" applyFont="1" applyFill="1" applyAlignment="1">
      <alignment horizontal="right"/>
    </xf>
    <xf numFmtId="0" fontId="237" fillId="0" borderId="0" xfId="0" applyFont="1" applyFill="1" applyAlignment="1">
      <alignment horizontal="left" indent="1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167" fontId="241" fillId="0" borderId="0" xfId="0" applyNumberFormat="1" applyFont="1" applyFill="1" applyAlignment="1">
      <alignment horizontal="right"/>
    </xf>
    <xf numFmtId="167" fontId="242" fillId="0" borderId="0" xfId="0" applyNumberFormat="1" applyFont="1" applyFill="1" applyAlignment="1">
      <alignment horizontal="right"/>
    </xf>
    <xf numFmtId="0" fontId="243" fillId="0" borderId="0" xfId="0" applyFont="1" applyFill="1" applyAlignment="1">
      <alignment horizontal="left" indent="2"/>
    </xf>
    <xf numFmtId="167" fontId="244" fillId="0" borderId="0" xfId="0" applyNumberFormat="1" applyFont="1" applyFill="1" applyAlignment="1">
      <alignment horizontal="center"/>
    </xf>
    <xf numFmtId="37" fontId="245" fillId="0" borderId="0" xfId="0" applyNumberFormat="1" applyFont="1" applyFill="1" applyAlignment="1">
      <alignment horizontal="right"/>
    </xf>
    <xf numFmtId="37" fontId="246" fillId="0" borderId="0" xfId="0" applyNumberFormat="1" applyFont="1" applyFill="1" applyAlignment="1">
      <alignment horizontal="right"/>
    </xf>
    <xf numFmtId="168" fontId="247" fillId="0" borderId="0" xfId="0" applyNumberFormat="1" applyFont="1" applyFill="1" applyAlignment="1">
      <alignment horizontal="right"/>
    </xf>
    <xf numFmtId="168" fontId="248" fillId="0" borderId="0" xfId="0" applyNumberFormat="1" applyFont="1" applyFill="1" applyAlignment="1">
      <alignment horizontal="right"/>
    </xf>
    <xf numFmtId="0" fontId="249" fillId="0" borderId="0" xfId="0" applyFont="1" applyFill="1" applyAlignment="1">
      <alignment horizontal="left" indent="2"/>
    </xf>
    <xf numFmtId="167" fontId="250" fillId="0" borderId="0" xfId="0" applyNumberFormat="1" applyFont="1" applyFill="1" applyAlignment="1">
      <alignment horizontal="right"/>
    </xf>
    <xf numFmtId="37" fontId="251" fillId="0" borderId="2" xfId="0" applyNumberFormat="1" applyFont="1" applyFill="1" applyBorder="1" applyAlignment="1">
      <alignment horizontal="right"/>
    </xf>
    <xf numFmtId="37" fontId="252" fillId="0" borderId="2" xfId="0" applyNumberFormat="1" applyFont="1" applyFill="1" applyBorder="1" applyAlignment="1">
      <alignment horizontal="right"/>
    </xf>
    <xf numFmtId="168" fontId="253" fillId="0" borderId="2" xfId="0" applyNumberFormat="1" applyFont="1" applyFill="1" applyBorder="1" applyAlignment="1">
      <alignment horizontal="right"/>
    </xf>
    <xf numFmtId="168" fontId="254" fillId="0" borderId="2" xfId="0" applyNumberFormat="1" applyFont="1" applyFill="1" applyBorder="1" applyAlignment="1">
      <alignment horizontal="right"/>
    </xf>
    <xf numFmtId="37" fontId="255" fillId="0" borderId="2" xfId="0" applyNumberFormat="1" applyFont="1" applyFill="1" applyBorder="1" applyAlignment="1">
      <alignment horizontal="right"/>
    </xf>
    <xf numFmtId="0" fontId="256" fillId="0" borderId="0" xfId="0" applyFont="1" applyFill="1" applyAlignment="1">
      <alignment horizontal="left" indent="1"/>
    </xf>
    <xf numFmtId="167" fontId="257" fillId="0" borderId="0" xfId="0" applyNumberFormat="1" applyFont="1" applyFill="1" applyAlignment="1">
      <alignment horizontal="right"/>
    </xf>
    <xf numFmtId="37" fontId="258" fillId="0" borderId="6" xfId="0" applyNumberFormat="1" applyFont="1" applyFill="1" applyBorder="1" applyAlignment="1">
      <alignment horizontal="right"/>
    </xf>
    <xf numFmtId="37" fontId="259" fillId="0" borderId="6" xfId="0" applyNumberFormat="1" applyFont="1" applyFill="1" applyBorder="1" applyAlignment="1">
      <alignment horizontal="right"/>
    </xf>
    <xf numFmtId="168" fontId="260" fillId="0" borderId="6" xfId="0" applyNumberFormat="1" applyFont="1" applyFill="1" applyBorder="1" applyAlignment="1">
      <alignment horizontal="right"/>
    </xf>
    <xf numFmtId="168" fontId="261" fillId="0" borderId="6" xfId="0" applyNumberFormat="1" applyFont="1" applyFill="1" applyBorder="1" applyAlignment="1">
      <alignment horizontal="right"/>
    </xf>
    <xf numFmtId="37" fontId="262" fillId="0" borderId="6" xfId="0" applyNumberFormat="1" applyFont="1" applyFill="1" applyBorder="1" applyAlignment="1">
      <alignment horizontal="right"/>
    </xf>
    <xf numFmtId="0" fontId="263" fillId="0" borderId="0" xfId="0" applyFont="1" applyFill="1" applyAlignment="1">
      <alignment horizontal="left"/>
    </xf>
    <xf numFmtId="0" fontId="264" fillId="0" borderId="0" xfId="0" applyFont="1" applyFill="1" applyAlignment="1">
      <alignment horizontal="left" indent="1"/>
    </xf>
    <xf numFmtId="0" fontId="265" fillId="0" borderId="0" xfId="0" applyFont="1" applyFill="1" applyAlignment="1">
      <alignment horizontal="left" indent="2"/>
    </xf>
    <xf numFmtId="0" fontId="266" fillId="0" borderId="0" xfId="0" applyFont="1" applyFill="1" applyAlignment="1">
      <alignment horizontal="left" indent="2"/>
    </xf>
    <xf numFmtId="0" fontId="267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0" fillId="0" borderId="0" xfId="0" applyFont="1" applyFill="1"/>
  </cellXfs>
  <cellStyles count="144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_JV09G-PPA April 2012" xfId="96"/>
    <cellStyle name="Normal 3" xfId="1"/>
    <cellStyle name="Normal 4" xfId="97"/>
    <cellStyle name="Normal 5" xfId="98"/>
    <cellStyle name="Normal 6" xfId="99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Text" xfId="119"/>
    <cellStyle name="SAPBEXHLevel0" xfId="120"/>
    <cellStyle name="SAPBEXHLevel0X" xfId="121"/>
    <cellStyle name="SAPBEXHLevel1" xfId="122"/>
    <cellStyle name="SAPBEXHLevel1X" xfId="123"/>
    <cellStyle name="SAPBEXHLevel2" xfId="124"/>
    <cellStyle name="SAPBEXHLevel2X" xfId="125"/>
    <cellStyle name="SAPBEXHLevel3" xfId="126"/>
    <cellStyle name="SAPBEXHLevel3X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tyle 1" xfId="138"/>
    <cellStyle name="Style 1 2" xfId="139"/>
    <cellStyle name="Style 1 3" xfId="140"/>
    <cellStyle name="Style 1 4" xfId="141"/>
    <cellStyle name="Style 1 5" xfId="142"/>
    <cellStyle name="Style 1_JV09G-PPA April 201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79" customFormat="1" x14ac:dyDescent="0.3">
      <c r="B1" s="379" t="s">
        <v>188</v>
      </c>
    </row>
    <row r="2" spans="1:10" s="379" customFormat="1" x14ac:dyDescent="0.3">
      <c r="B2" s="379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52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77" t="s">
        <v>0</v>
      </c>
      <c r="B8" s="377" t="s">
        <v>38</v>
      </c>
      <c r="C8" s="377" t="s">
        <v>53</v>
      </c>
      <c r="D8" s="378"/>
      <c r="E8" s="378"/>
      <c r="F8" s="378"/>
      <c r="G8" s="377" t="s">
        <v>54</v>
      </c>
      <c r="H8" s="378"/>
      <c r="I8" s="378"/>
      <c r="J8" s="377"/>
    </row>
    <row r="9" spans="1:10" x14ac:dyDescent="0.3">
      <c r="A9" s="377"/>
      <c r="B9" s="377"/>
      <c r="C9" s="5" t="s">
        <v>1</v>
      </c>
      <c r="D9" s="5" t="s">
        <v>55</v>
      </c>
      <c r="E9" s="5" t="s">
        <v>56</v>
      </c>
      <c r="F9" s="5" t="s">
        <v>57</v>
      </c>
      <c r="G9" s="5" t="s">
        <v>1</v>
      </c>
      <c r="H9" s="5" t="s">
        <v>55</v>
      </c>
      <c r="I9" s="5" t="s">
        <v>56</v>
      </c>
      <c r="J9" s="5" t="s">
        <v>57</v>
      </c>
    </row>
    <row r="10" spans="1:10" x14ac:dyDescent="0.3">
      <c r="A10" s="6" t="s">
        <v>3</v>
      </c>
      <c r="B10" s="7" t="s">
        <v>58</v>
      </c>
      <c r="C10" s="8" t="s">
        <v>38</v>
      </c>
      <c r="D10" s="9" t="s">
        <v>38</v>
      </c>
      <c r="E10" s="9" t="s">
        <v>38</v>
      </c>
      <c r="F10" s="10" t="s">
        <v>38</v>
      </c>
      <c r="G10" s="11" t="s">
        <v>38</v>
      </c>
      <c r="H10" s="12" t="s">
        <v>38</v>
      </c>
      <c r="I10" s="12" t="s">
        <v>38</v>
      </c>
      <c r="J10" s="13" t="s">
        <v>38</v>
      </c>
    </row>
    <row r="11" spans="1:10" x14ac:dyDescent="0.3">
      <c r="A11" s="6" t="s">
        <v>4</v>
      </c>
      <c r="B11" s="14" t="s">
        <v>59</v>
      </c>
      <c r="C11" s="15">
        <v>264285265</v>
      </c>
      <c r="D11" s="16">
        <v>286677773</v>
      </c>
      <c r="E11" s="16">
        <f t="shared" ref="E11:E19" si="0">C11 - D11</f>
        <v>-22392508</v>
      </c>
      <c r="F11" s="17">
        <f t="shared" ref="F11:F19" si="1">IF(D11 =0,0,( C11 - D11 ) / D11 )</f>
        <v>-7.8110373767972585E-2</v>
      </c>
      <c r="G11" s="18">
        <v>2332006415</v>
      </c>
      <c r="H11" s="19">
        <v>2362363986</v>
      </c>
      <c r="I11" s="19">
        <f t="shared" ref="I11:I19" si="2">G11 - H11</f>
        <v>-30357571</v>
      </c>
      <c r="J11" s="20">
        <f t="shared" ref="J11:J19" si="3">IF(H11 =0,0,( G11 - H11 ) / H11 )</f>
        <v>-1.2850505332754425E-2</v>
      </c>
    </row>
    <row r="12" spans="1:10" x14ac:dyDescent="0.3">
      <c r="A12" s="6" t="s">
        <v>6</v>
      </c>
      <c r="B12" s="14" t="s">
        <v>5</v>
      </c>
      <c r="C12" s="21">
        <v>2299690</v>
      </c>
      <c r="D12" s="22">
        <v>2244819</v>
      </c>
      <c r="E12" s="22">
        <f t="shared" si="0"/>
        <v>54871</v>
      </c>
      <c r="F12" s="23">
        <f t="shared" si="1"/>
        <v>2.4443396104541167E-2</v>
      </c>
      <c r="G12" s="24">
        <v>17700496</v>
      </c>
      <c r="H12" s="25">
        <v>17565642</v>
      </c>
      <c r="I12" s="25">
        <f t="shared" si="2"/>
        <v>134854</v>
      </c>
      <c r="J12" s="26">
        <f t="shared" si="3"/>
        <v>7.6771461014632997E-3</v>
      </c>
    </row>
    <row r="13" spans="1:10" x14ac:dyDescent="0.3">
      <c r="A13" s="6" t="s">
        <v>7</v>
      </c>
      <c r="B13" s="14" t="s">
        <v>60</v>
      </c>
      <c r="C13" s="21">
        <v>0</v>
      </c>
      <c r="D13" s="22">
        <v>0</v>
      </c>
      <c r="E13" s="22">
        <f t="shared" si="0"/>
        <v>0</v>
      </c>
      <c r="F13" s="27">
        <f t="shared" si="1"/>
        <v>0</v>
      </c>
      <c r="G13" s="24">
        <v>-153744</v>
      </c>
      <c r="H13" s="25">
        <v>-100655</v>
      </c>
      <c r="I13" s="25">
        <f t="shared" si="2"/>
        <v>-53089</v>
      </c>
      <c r="J13" s="28">
        <f t="shared" si="3"/>
        <v>0.52743529879290652</v>
      </c>
    </row>
    <row r="14" spans="1:10" x14ac:dyDescent="0.3">
      <c r="A14" s="6" t="s">
        <v>8</v>
      </c>
      <c r="B14" s="14" t="s">
        <v>61</v>
      </c>
      <c r="C14" s="21">
        <v>-2955570</v>
      </c>
      <c r="D14" s="22">
        <v>-2968118</v>
      </c>
      <c r="E14" s="22">
        <f t="shared" si="0"/>
        <v>12548</v>
      </c>
      <c r="F14" s="23">
        <f t="shared" si="1"/>
        <v>-4.2275947250075639E-3</v>
      </c>
      <c r="G14" s="24">
        <v>-42233049</v>
      </c>
      <c r="H14" s="25">
        <v>-44390453</v>
      </c>
      <c r="I14" s="25">
        <f t="shared" si="2"/>
        <v>2157404</v>
      </c>
      <c r="J14" s="26">
        <f t="shared" si="3"/>
        <v>-4.8600630410327195E-2</v>
      </c>
    </row>
    <row r="15" spans="1:10" x14ac:dyDescent="0.3">
      <c r="A15" s="6" t="s">
        <v>9</v>
      </c>
      <c r="B15" s="14" t="s">
        <v>62</v>
      </c>
      <c r="C15" s="21">
        <v>-610581</v>
      </c>
      <c r="D15" s="22">
        <v>-278750</v>
      </c>
      <c r="E15" s="22">
        <f t="shared" si="0"/>
        <v>-331831</v>
      </c>
      <c r="F15" s="23">
        <f t="shared" si="1"/>
        <v>1.1904251121076233</v>
      </c>
      <c r="G15" s="24">
        <v>-9520526</v>
      </c>
      <c r="H15" s="25">
        <v>-9219069</v>
      </c>
      <c r="I15" s="25">
        <f t="shared" si="2"/>
        <v>-301457</v>
      </c>
      <c r="J15" s="26">
        <f t="shared" si="3"/>
        <v>3.2699288832744394E-2</v>
      </c>
    </row>
    <row r="16" spans="1:10" x14ac:dyDescent="0.3">
      <c r="A16" s="6" t="s">
        <v>10</v>
      </c>
      <c r="B16" s="14" t="s">
        <v>63</v>
      </c>
      <c r="C16" s="21">
        <v>19429563</v>
      </c>
      <c r="D16" s="22">
        <v>17178160</v>
      </c>
      <c r="E16" s="22">
        <f t="shared" si="0"/>
        <v>2251403</v>
      </c>
      <c r="F16" s="23">
        <f t="shared" si="1"/>
        <v>0.13106194144192393</v>
      </c>
      <c r="G16" s="24">
        <v>136469213</v>
      </c>
      <c r="H16" s="25">
        <v>127454247</v>
      </c>
      <c r="I16" s="25">
        <f t="shared" si="2"/>
        <v>9014966</v>
      </c>
      <c r="J16" s="26">
        <f t="shared" si="3"/>
        <v>7.0730997296622064E-2</v>
      </c>
    </row>
    <row r="17" spans="1:10" x14ac:dyDescent="0.3">
      <c r="A17" s="6" t="s">
        <v>11</v>
      </c>
      <c r="B17" s="14" t="s">
        <v>64</v>
      </c>
      <c r="C17" s="21">
        <v>10145088</v>
      </c>
      <c r="D17" s="22">
        <v>15353663</v>
      </c>
      <c r="E17" s="22">
        <f t="shared" si="0"/>
        <v>-5208575</v>
      </c>
      <c r="F17" s="23">
        <f t="shared" si="1"/>
        <v>-0.33923989343780697</v>
      </c>
      <c r="G17" s="24">
        <v>71230526</v>
      </c>
      <c r="H17" s="25">
        <v>80031404</v>
      </c>
      <c r="I17" s="25">
        <f t="shared" si="2"/>
        <v>-8800878</v>
      </c>
      <c r="J17" s="26">
        <f t="shared" si="3"/>
        <v>-0.10996780713730825</v>
      </c>
    </row>
    <row r="18" spans="1:10" x14ac:dyDescent="0.3">
      <c r="A18" s="6" t="s">
        <v>12</v>
      </c>
      <c r="B18" s="14" t="s">
        <v>65</v>
      </c>
      <c r="C18" s="21">
        <v>1273625</v>
      </c>
      <c r="D18" s="22">
        <v>1350000</v>
      </c>
      <c r="E18" s="22">
        <f t="shared" si="0"/>
        <v>-76375</v>
      </c>
      <c r="F18" s="23">
        <f t="shared" si="1"/>
        <v>-5.6574074074074075E-2</v>
      </c>
      <c r="G18" s="24">
        <v>4838944</v>
      </c>
      <c r="H18" s="25">
        <v>4245851</v>
      </c>
      <c r="I18" s="25">
        <f t="shared" si="2"/>
        <v>593093</v>
      </c>
      <c r="J18" s="26">
        <f t="shared" si="3"/>
        <v>0.13968766214358441</v>
      </c>
    </row>
    <row r="19" spans="1:10" x14ac:dyDescent="0.3">
      <c r="A19" s="6" t="s">
        <v>13</v>
      </c>
      <c r="B19" s="29" t="s">
        <v>66</v>
      </c>
      <c r="C19" s="30">
        <v>293867080</v>
      </c>
      <c r="D19" s="31">
        <v>319557546</v>
      </c>
      <c r="E19" s="31">
        <f t="shared" si="0"/>
        <v>-25690466</v>
      </c>
      <c r="F19" s="32">
        <f t="shared" si="1"/>
        <v>-8.0393864333906231E-2</v>
      </c>
      <c r="G19" s="33">
        <v>2510338275</v>
      </c>
      <c r="H19" s="34">
        <v>2537950950</v>
      </c>
      <c r="I19" s="34">
        <f t="shared" si="2"/>
        <v>-27612675</v>
      </c>
      <c r="J19" s="35">
        <f t="shared" si="3"/>
        <v>-1.087990884930223E-2</v>
      </c>
    </row>
    <row r="20" spans="1:10" x14ac:dyDescent="0.3">
      <c r="A20" s="6" t="s">
        <v>14</v>
      </c>
    </row>
    <row r="21" spans="1:10" x14ac:dyDescent="0.3">
      <c r="A21" s="6" t="s">
        <v>15</v>
      </c>
      <c r="B21" s="36" t="s">
        <v>67</v>
      </c>
      <c r="C21" s="37">
        <v>0</v>
      </c>
      <c r="D21" s="38">
        <v>0</v>
      </c>
      <c r="E21" s="39">
        <f>C21 - D21</f>
        <v>0</v>
      </c>
      <c r="F21" s="40">
        <f>IF(D21 =0,0,( C21 - D21 ) / D21 )</f>
        <v>0</v>
      </c>
      <c r="G21" s="41">
        <v>0</v>
      </c>
      <c r="H21" s="42">
        <v>0</v>
      </c>
      <c r="I21" s="43">
        <f>G21 - H21</f>
        <v>0</v>
      </c>
      <c r="J21" s="44">
        <f>IF(H21 =0,0,( G21 - H21 ) / H21 )</f>
        <v>0</v>
      </c>
    </row>
    <row r="22" spans="1:10" x14ac:dyDescent="0.3">
      <c r="A22" s="6" t="s">
        <v>16</v>
      </c>
      <c r="B22" s="14" t="s">
        <v>68</v>
      </c>
      <c r="C22" s="21">
        <v>30798</v>
      </c>
      <c r="D22" s="22">
        <v>30903.5756666667</v>
      </c>
      <c r="E22" s="22">
        <f>C22 - D22</f>
        <v>-105.57566666670027</v>
      </c>
      <c r="F22" s="23">
        <f>IF(D22 =0,0,( C22 - D22 ) / D22 )</f>
        <v>-3.4162929172165857E-3</v>
      </c>
      <c r="G22" s="24">
        <v>166304</v>
      </c>
      <c r="H22" s="25">
        <v>166664.1703333334</v>
      </c>
      <c r="I22" s="25">
        <f>G22 - H22</f>
        <v>-360.17033333340078</v>
      </c>
      <c r="J22" s="26">
        <f>IF(H22 =0,0,( G22 - H22 ) / H22 )</f>
        <v>-2.1610543682727317E-3</v>
      </c>
    </row>
    <row r="23" spans="1:10" x14ac:dyDescent="0.3">
      <c r="A23" s="6" t="s">
        <v>17</v>
      </c>
      <c r="B23" s="14" t="s">
        <v>69</v>
      </c>
      <c r="C23" s="21">
        <v>132895</v>
      </c>
      <c r="D23" s="22">
        <v>52850</v>
      </c>
      <c r="E23" s="22">
        <f>C23 - D23</f>
        <v>80045</v>
      </c>
      <c r="F23" s="23">
        <f>IF(D23 =0,0,( C23 - D23 ) / D23 )</f>
        <v>1.514569536423841</v>
      </c>
      <c r="G23" s="24">
        <v>1449005</v>
      </c>
      <c r="H23" s="25">
        <v>1355092</v>
      </c>
      <c r="I23" s="25">
        <f>G23 - H23</f>
        <v>93913</v>
      </c>
      <c r="J23" s="26">
        <f>IF(H23 =0,0,( G23 - H23 ) / H23 )</f>
        <v>6.9303781588261171E-2</v>
      </c>
    </row>
    <row r="24" spans="1:10" x14ac:dyDescent="0.3">
      <c r="A24" s="6" t="s">
        <v>18</v>
      </c>
      <c r="B24" s="14" t="s">
        <v>70</v>
      </c>
      <c r="C24" s="21">
        <v>163693</v>
      </c>
      <c r="D24" s="22">
        <v>83753.5756666667</v>
      </c>
      <c r="E24" s="22">
        <f>C24 - D24</f>
        <v>79939.4243333333</v>
      </c>
      <c r="F24" s="23">
        <f>IF(D24 =0,0,( C24 - D24 ) / D24 )</f>
        <v>0.95445983884301899</v>
      </c>
      <c r="G24" s="24">
        <v>1615309</v>
      </c>
      <c r="H24" s="25">
        <v>1521756.1703333333</v>
      </c>
      <c r="I24" s="25">
        <f>G24 - H24</f>
        <v>93552.829666666687</v>
      </c>
      <c r="J24" s="26">
        <f>IF(H24 =0,0,( G24 - H24 ) / H24 )</f>
        <v>6.1476885384453145E-2</v>
      </c>
    </row>
    <row r="25" spans="1:10" x14ac:dyDescent="0.3">
      <c r="A25" s="6" t="s">
        <v>19</v>
      </c>
      <c r="B25" s="45" t="s">
        <v>71</v>
      </c>
      <c r="C25" s="46" t="s">
        <v>38</v>
      </c>
      <c r="D25" s="47" t="s">
        <v>38</v>
      </c>
      <c r="E25" s="47" t="s">
        <v>38</v>
      </c>
      <c r="F25" s="48" t="s">
        <v>38</v>
      </c>
      <c r="G25" s="49" t="s">
        <v>38</v>
      </c>
      <c r="H25" s="50" t="s">
        <v>38</v>
      </c>
      <c r="I25" s="50" t="s">
        <v>38</v>
      </c>
      <c r="J25" s="51" t="s">
        <v>38</v>
      </c>
    </row>
    <row r="26" spans="1:10" x14ac:dyDescent="0.3">
      <c r="A26" s="6" t="s">
        <v>20</v>
      </c>
      <c r="B26" s="14" t="s">
        <v>72</v>
      </c>
      <c r="C26" s="21">
        <v>0</v>
      </c>
      <c r="D26" s="22">
        <v>0</v>
      </c>
      <c r="E26" s="22">
        <f>C26 - D26</f>
        <v>0</v>
      </c>
      <c r="F26" s="23">
        <f>IF(D26 =0,0,( C26 - D26 ) / D26 )</f>
        <v>0</v>
      </c>
      <c r="G26" s="24">
        <v>-3845522</v>
      </c>
      <c r="H26" s="25">
        <v>-3845522</v>
      </c>
      <c r="I26" s="25">
        <f>G26 - H26</f>
        <v>0</v>
      </c>
      <c r="J26" s="26">
        <f>IF(H26 =0,0,( G26 - H26 ) / H26 )</f>
        <v>0</v>
      </c>
    </row>
    <row r="27" spans="1:10" x14ac:dyDescent="0.3">
      <c r="A27" s="6" t="s">
        <v>21</v>
      </c>
      <c r="B27" s="14" t="s">
        <v>73</v>
      </c>
      <c r="C27" s="21">
        <v>75579</v>
      </c>
      <c r="D27" s="22">
        <v>0</v>
      </c>
      <c r="E27" s="22">
        <f>C27 - D27</f>
        <v>75579</v>
      </c>
      <c r="F27" s="52">
        <f>IF(D27 =0,0,( C27 - D27 ) / D27 )</f>
        <v>0</v>
      </c>
      <c r="G27" s="24">
        <v>554712</v>
      </c>
      <c r="H27" s="25">
        <v>423684</v>
      </c>
      <c r="I27" s="25">
        <f>G27 - H27</f>
        <v>131028</v>
      </c>
      <c r="J27" s="53">
        <f>IF(H27 =0,0,( G27 - H27 ) / H27 )</f>
        <v>0.30925878720933525</v>
      </c>
    </row>
    <row r="28" spans="1:10" x14ac:dyDescent="0.3">
      <c r="A28" s="6" t="s">
        <v>22</v>
      </c>
      <c r="B28" s="14" t="s">
        <v>74</v>
      </c>
      <c r="C28" s="21">
        <v>-246658</v>
      </c>
      <c r="D28" s="22">
        <v>0</v>
      </c>
      <c r="E28" s="22">
        <f>C28 - D28</f>
        <v>-246658</v>
      </c>
      <c r="F28" s="54">
        <f>IF(D28 =0,0,( C28 - D28 ) / D28 )</f>
        <v>0</v>
      </c>
      <c r="G28" s="24">
        <v>-4879960</v>
      </c>
      <c r="H28" s="25">
        <v>-4502899</v>
      </c>
      <c r="I28" s="25">
        <f>G28 - H28</f>
        <v>-377061</v>
      </c>
      <c r="J28" s="55">
        <f>IF(H28 =0,0,( G28 - H28 ) / H28 )</f>
        <v>8.3737387847251293E-2</v>
      </c>
    </row>
    <row r="29" spans="1:10" x14ac:dyDescent="0.3">
      <c r="A29" s="6" t="s">
        <v>23</v>
      </c>
      <c r="B29" s="14" t="s">
        <v>75</v>
      </c>
      <c r="C29" s="21">
        <v>0</v>
      </c>
      <c r="D29" s="22">
        <v>0</v>
      </c>
      <c r="E29" s="22">
        <f>C29 - D29</f>
        <v>0</v>
      </c>
      <c r="F29" s="56">
        <f>IF(D29 =0,0,( C29 - D29 ) / D29 )</f>
        <v>0</v>
      </c>
      <c r="G29" s="24">
        <v>1863522</v>
      </c>
      <c r="H29" s="25">
        <v>1397630</v>
      </c>
      <c r="I29" s="25">
        <f>G29 - H29</f>
        <v>465892</v>
      </c>
      <c r="J29" s="57">
        <f>IF(H29 =0,0,( G29 - H29 ) / H29 )</f>
        <v>0.33334430428654221</v>
      </c>
    </row>
    <row r="30" spans="1:10" x14ac:dyDescent="0.3">
      <c r="A30" s="6" t="s">
        <v>24</v>
      </c>
      <c r="B30" s="58" t="s">
        <v>76</v>
      </c>
      <c r="C30" s="59">
        <v>293859694</v>
      </c>
      <c r="D30" s="60">
        <v>319641300</v>
      </c>
      <c r="E30" s="60">
        <f>C30 - D30</f>
        <v>-25781606</v>
      </c>
      <c r="F30" s="61">
        <f>IF(D30 =0,0,( C30 - D30 ) / D30 )</f>
        <v>-8.0657931249810327E-2</v>
      </c>
      <c r="G30" s="62">
        <v>2505646336</v>
      </c>
      <c r="H30" s="63">
        <v>2532945600</v>
      </c>
      <c r="I30" s="63">
        <f>G30 - H30</f>
        <v>-27299264</v>
      </c>
      <c r="J30" s="64">
        <f>IF(H30 =0,0,( G30 - H30 ) / H30 )</f>
        <v>-1.0777674814650579E-2</v>
      </c>
    </row>
    <row r="31" spans="1:10" x14ac:dyDescent="0.3">
      <c r="A31" s="6" t="s">
        <v>25</v>
      </c>
    </row>
    <row r="32" spans="1:10" x14ac:dyDescent="0.3">
      <c r="A32" s="6" t="s">
        <v>26</v>
      </c>
      <c r="B32" s="65" t="s">
        <v>77</v>
      </c>
      <c r="C32" s="66" t="s">
        <v>38</v>
      </c>
      <c r="D32" s="67" t="s">
        <v>38</v>
      </c>
      <c r="E32" s="67" t="s">
        <v>38</v>
      </c>
      <c r="F32" s="68" t="s">
        <v>38</v>
      </c>
      <c r="G32" s="69" t="s">
        <v>38</v>
      </c>
      <c r="H32" s="70" t="s">
        <v>38</v>
      </c>
      <c r="I32" s="70" t="s">
        <v>38</v>
      </c>
      <c r="J32" s="71" t="s">
        <v>38</v>
      </c>
    </row>
    <row r="33" spans="1:10" x14ac:dyDescent="0.3">
      <c r="A33" s="6" t="s">
        <v>27</v>
      </c>
      <c r="B33" s="14" t="s">
        <v>78</v>
      </c>
      <c r="C33" s="21">
        <v>10390746922</v>
      </c>
      <c r="D33" s="22">
        <v>9763403645</v>
      </c>
      <c r="E33" s="22">
        <f t="shared" ref="E33:E38" si="4">C33 - D33</f>
        <v>627343277</v>
      </c>
      <c r="F33" s="23">
        <f t="shared" ref="F33:F38" si="5">IF(D33 =0,0,( C33 - D33 ) / D33 )</f>
        <v>6.4254567342534569E-2</v>
      </c>
      <c r="G33" s="24">
        <v>77545703451</v>
      </c>
      <c r="H33" s="25">
        <v>76737588587</v>
      </c>
      <c r="I33" s="25">
        <f t="shared" ref="I33:I38" si="6">G33 - H33</f>
        <v>808114864</v>
      </c>
      <c r="J33" s="26">
        <f t="shared" ref="J33:J38" si="7">IF(H33 =0,0,( G33 - H33 ) / H33 )</f>
        <v>1.0530886868875386E-2</v>
      </c>
    </row>
    <row r="34" spans="1:10" x14ac:dyDescent="0.3">
      <c r="A34" s="6" t="s">
        <v>28</v>
      </c>
      <c r="B34" s="14" t="s">
        <v>79</v>
      </c>
      <c r="C34" s="21">
        <v>204570260</v>
      </c>
      <c r="D34" s="22">
        <v>208827684</v>
      </c>
      <c r="E34" s="22">
        <f t="shared" si="4"/>
        <v>-4257424</v>
      </c>
      <c r="F34" s="23">
        <f t="shared" si="5"/>
        <v>-2.038725861653477E-2</v>
      </c>
      <c r="G34" s="24">
        <v>1534285705</v>
      </c>
      <c r="H34" s="25">
        <v>1553777970</v>
      </c>
      <c r="I34" s="25">
        <f t="shared" si="6"/>
        <v>-19492265</v>
      </c>
      <c r="J34" s="26">
        <f t="shared" si="7"/>
        <v>-1.2545077466891876E-2</v>
      </c>
    </row>
    <row r="35" spans="1:10" x14ac:dyDescent="0.3">
      <c r="A35" s="6" t="s">
        <v>29</v>
      </c>
      <c r="B35" s="14" t="s">
        <v>80</v>
      </c>
      <c r="C35" s="72">
        <v>10595317182</v>
      </c>
      <c r="D35" s="73">
        <v>9972231329</v>
      </c>
      <c r="E35" s="73">
        <f t="shared" si="4"/>
        <v>623085853</v>
      </c>
      <c r="F35" s="74">
        <f t="shared" si="5"/>
        <v>6.2482089759392102E-2</v>
      </c>
      <c r="G35" s="75">
        <v>79079989156</v>
      </c>
      <c r="H35" s="76">
        <v>78291366557</v>
      </c>
      <c r="I35" s="76">
        <f t="shared" si="6"/>
        <v>788622599</v>
      </c>
      <c r="J35" s="77">
        <f t="shared" si="7"/>
        <v>1.0072919067338589E-2</v>
      </c>
    </row>
    <row r="36" spans="1:10" x14ac:dyDescent="0.3">
      <c r="A36" s="6" t="s">
        <v>30</v>
      </c>
      <c r="B36" s="14" t="s">
        <v>81</v>
      </c>
      <c r="C36" s="21">
        <v>0</v>
      </c>
      <c r="D36" s="22">
        <v>0</v>
      </c>
      <c r="E36" s="22">
        <f t="shared" si="4"/>
        <v>0</v>
      </c>
      <c r="F36" s="23">
        <f t="shared" si="5"/>
        <v>0</v>
      </c>
      <c r="G36" s="24">
        <v>102285000</v>
      </c>
      <c r="H36" s="25">
        <v>102285000</v>
      </c>
      <c r="I36" s="25">
        <f t="shared" si="6"/>
        <v>0</v>
      </c>
      <c r="J36" s="26">
        <f t="shared" si="7"/>
        <v>0</v>
      </c>
    </row>
    <row r="37" spans="1:10" x14ac:dyDescent="0.3">
      <c r="A37" s="6" t="s">
        <v>31</v>
      </c>
      <c r="B37" s="78" t="s">
        <v>82</v>
      </c>
      <c r="C37" s="79">
        <v>10595317182</v>
      </c>
      <c r="D37" s="80">
        <v>9972231329</v>
      </c>
      <c r="E37" s="80">
        <f t="shared" si="4"/>
        <v>623085853</v>
      </c>
      <c r="F37" s="81">
        <f t="shared" si="5"/>
        <v>6.2482089759392102E-2</v>
      </c>
      <c r="G37" s="82">
        <v>79182274156</v>
      </c>
      <c r="H37" s="83">
        <v>78393651557</v>
      </c>
      <c r="I37" s="83">
        <f t="shared" si="6"/>
        <v>788622599</v>
      </c>
      <c r="J37" s="84">
        <f t="shared" si="7"/>
        <v>1.0059776312710638E-2</v>
      </c>
    </row>
    <row r="38" spans="1:10" x14ac:dyDescent="0.3">
      <c r="A38" s="6" t="s">
        <v>32</v>
      </c>
      <c r="B38" s="14" t="s">
        <v>83</v>
      </c>
      <c r="C38" s="85">
        <v>0.98069240000000002</v>
      </c>
      <c r="D38" s="86">
        <v>0.97905909999999996</v>
      </c>
      <c r="E38" s="86">
        <f t="shared" si="4"/>
        <v>1.6333000000000597E-3</v>
      </c>
      <c r="F38" s="87">
        <f t="shared" si="5"/>
        <v>1.6682343282443928E-3</v>
      </c>
      <c r="G38" s="88">
        <v>0.98059830000000003</v>
      </c>
      <c r="H38" s="89">
        <v>0.98015390000000002</v>
      </c>
      <c r="I38" s="89">
        <f t="shared" si="6"/>
        <v>4.4440000000001145E-4</v>
      </c>
      <c r="J38" s="90">
        <f t="shared" si="7"/>
        <v>4.5339818573390507E-4</v>
      </c>
    </row>
    <row r="39" spans="1:10" x14ac:dyDescent="0.3">
      <c r="A39" s="6" t="s">
        <v>33</v>
      </c>
    </row>
    <row r="40" spans="1:10" x14ac:dyDescent="0.3">
      <c r="A40" s="6" t="s">
        <v>34</v>
      </c>
      <c r="B40" s="91" t="s">
        <v>84</v>
      </c>
      <c r="C40" s="92" t="s">
        <v>38</v>
      </c>
      <c r="D40" s="93" t="s">
        <v>38</v>
      </c>
      <c r="E40" s="93" t="s">
        <v>38</v>
      </c>
      <c r="F40" s="94" t="s">
        <v>38</v>
      </c>
      <c r="G40" s="95" t="s">
        <v>38</v>
      </c>
      <c r="H40" s="96" t="s">
        <v>38</v>
      </c>
      <c r="I40" s="96" t="s">
        <v>38</v>
      </c>
      <c r="J40" s="97" t="s">
        <v>38</v>
      </c>
    </row>
    <row r="41" spans="1:10" x14ac:dyDescent="0.3">
      <c r="A41" s="6" t="s">
        <v>35</v>
      </c>
      <c r="B41" s="14" t="s">
        <v>85</v>
      </c>
      <c r="C41" s="21">
        <v>309014768.12826961</v>
      </c>
      <c r="D41" s="22">
        <v>287813033</v>
      </c>
      <c r="E41" s="22">
        <f>C41 - D41</f>
        <v>21201735.128269613</v>
      </c>
      <c r="F41" s="23">
        <f>IF(D41 =0,0,( C41 - D41 ) / D41 )</f>
        <v>7.366495848806684E-2</v>
      </c>
      <c r="G41" s="24">
        <v>2314539246.7406816</v>
      </c>
      <c r="H41" s="25">
        <v>2284844877</v>
      </c>
      <c r="I41" s="25">
        <f>G41 - H41</f>
        <v>29694369.740681648</v>
      </c>
      <c r="J41" s="26">
        <f>IF(H41 =0,0,( G41 - H41 ) / H41 )</f>
        <v>1.2996230089663828E-2</v>
      </c>
    </row>
    <row r="42" spans="1:10" x14ac:dyDescent="0.3">
      <c r="A42" s="6" t="s">
        <v>36</v>
      </c>
    </row>
    <row r="43" spans="1:10" x14ac:dyDescent="0.3">
      <c r="A43" s="6" t="s">
        <v>37</v>
      </c>
      <c r="B43" s="98" t="s">
        <v>86</v>
      </c>
      <c r="C43" s="99" t="s">
        <v>38</v>
      </c>
      <c r="D43" s="100" t="s">
        <v>38</v>
      </c>
      <c r="E43" s="100" t="s">
        <v>38</v>
      </c>
      <c r="F43" s="101" t="s">
        <v>38</v>
      </c>
      <c r="G43" s="102" t="s">
        <v>38</v>
      </c>
      <c r="H43" s="103" t="s">
        <v>38</v>
      </c>
      <c r="I43" s="103" t="s">
        <v>38</v>
      </c>
      <c r="J43" s="104" t="s">
        <v>38</v>
      </c>
    </row>
    <row r="44" spans="1:10" x14ac:dyDescent="0.3">
      <c r="A44" s="6" t="s">
        <v>39</v>
      </c>
      <c r="B44" s="14" t="s">
        <v>87</v>
      </c>
      <c r="C44" s="21">
        <v>4007108</v>
      </c>
      <c r="D44" s="22">
        <v>4007108</v>
      </c>
      <c r="E44" s="22">
        <f>C44 - D44</f>
        <v>0</v>
      </c>
      <c r="F44" s="23">
        <f>IF(D44 =0,0,( C44 - D44 ) / D44 )</f>
        <v>0</v>
      </c>
      <c r="G44" s="24">
        <v>36063972</v>
      </c>
      <c r="H44" s="25">
        <v>36063972</v>
      </c>
      <c r="I44" s="25">
        <f>G44 - H44</f>
        <v>0</v>
      </c>
      <c r="J44" s="26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3</v>
      </c>
      <c r="B46" s="14" t="s">
        <v>88</v>
      </c>
      <c r="C46" s="21">
        <v>-641530</v>
      </c>
      <c r="D46" s="22">
        <v>-641531</v>
      </c>
      <c r="E46" s="22">
        <f t="shared" ref="E46:E57" si="8">C46 - D46</f>
        <v>1</v>
      </c>
      <c r="F46" s="23">
        <f t="shared" ref="F46:F57" si="9">IF(D46 =0,0,( C46 - D46 ) / D46 )</f>
        <v>-1.5587711271941651E-6</v>
      </c>
      <c r="G46" s="24">
        <v>-5773770</v>
      </c>
      <c r="H46" s="25">
        <v>-5773772</v>
      </c>
      <c r="I46" s="25">
        <f t="shared" ref="I46:I57" si="10">G46 - H46</f>
        <v>2</v>
      </c>
      <c r="J46" s="26">
        <f t="shared" ref="J46:J57" si="11">IF(H46 =0,0,( G46 - H46 ) / H46 )</f>
        <v>-3.4639400378123695E-7</v>
      </c>
    </row>
    <row r="47" spans="1:10" x14ac:dyDescent="0.3">
      <c r="A47" s="6" t="s">
        <v>4</v>
      </c>
      <c r="B47" s="105" t="s">
        <v>89</v>
      </c>
      <c r="C47" s="106">
        <v>312380346.12826961</v>
      </c>
      <c r="D47" s="107">
        <v>291178610</v>
      </c>
      <c r="E47" s="107">
        <f t="shared" si="8"/>
        <v>21201736.128269613</v>
      </c>
      <c r="F47" s="108">
        <f t="shared" si="9"/>
        <v>7.281350827339142E-2</v>
      </c>
      <c r="G47" s="109">
        <v>2344829448.7406816</v>
      </c>
      <c r="H47" s="110">
        <v>2315135077</v>
      </c>
      <c r="I47" s="110">
        <f t="shared" si="10"/>
        <v>29694371.740681648</v>
      </c>
      <c r="J47" s="111">
        <f t="shared" si="11"/>
        <v>1.2826194046163489E-2</v>
      </c>
    </row>
    <row r="48" spans="1:10" x14ac:dyDescent="0.3">
      <c r="A48" s="6" t="s">
        <v>6</v>
      </c>
      <c r="B48" s="14" t="s">
        <v>90</v>
      </c>
      <c r="C48" s="112">
        <v>293859694</v>
      </c>
      <c r="D48" s="113">
        <v>319641299.58933812</v>
      </c>
      <c r="E48" s="113">
        <f t="shared" si="8"/>
        <v>-25781605.589338124</v>
      </c>
      <c r="F48" s="114">
        <f t="shared" si="9"/>
        <v>-8.0657930068677802E-2</v>
      </c>
      <c r="G48" s="115">
        <v>2505646336</v>
      </c>
      <c r="H48" s="116">
        <v>2532945599.6711235</v>
      </c>
      <c r="I48" s="116">
        <f t="shared" si="10"/>
        <v>-27299263.671123505</v>
      </c>
      <c r="J48" s="117">
        <f t="shared" si="11"/>
        <v>-1.0777674686210405E-2</v>
      </c>
    </row>
    <row r="49" spans="1:10" x14ac:dyDescent="0.3">
      <c r="A49" s="6" t="s">
        <v>7</v>
      </c>
      <c r="B49" s="14" t="s">
        <v>91</v>
      </c>
      <c r="C49" s="21">
        <v>293859694</v>
      </c>
      <c r="D49" s="22">
        <v>319641300</v>
      </c>
      <c r="E49" s="22">
        <f t="shared" si="8"/>
        <v>-25781606</v>
      </c>
      <c r="F49" s="23">
        <f t="shared" si="9"/>
        <v>-8.0657931249810327E-2</v>
      </c>
      <c r="G49" s="24">
        <v>2505646336</v>
      </c>
      <c r="H49" s="25">
        <v>2532945600</v>
      </c>
      <c r="I49" s="25">
        <f t="shared" si="10"/>
        <v>-27299264</v>
      </c>
      <c r="J49" s="26">
        <f t="shared" si="11"/>
        <v>-1.0777674814650579E-2</v>
      </c>
    </row>
    <row r="50" spans="1:10" x14ac:dyDescent="0.3">
      <c r="A50" s="6" t="s">
        <v>8</v>
      </c>
      <c r="B50" s="14" t="s">
        <v>92</v>
      </c>
      <c r="C50" s="118">
        <v>0.98069240000000002</v>
      </c>
      <c r="D50" s="119">
        <v>0.97905909999999996</v>
      </c>
      <c r="E50" s="119">
        <f t="shared" si="8"/>
        <v>1.6333000000000597E-3</v>
      </c>
      <c r="F50" s="120">
        <f t="shared" si="9"/>
        <v>1.6682343282443928E-3</v>
      </c>
      <c r="G50" s="121">
        <v>0</v>
      </c>
      <c r="H50" s="122">
        <v>0</v>
      </c>
      <c r="I50" s="122">
        <f t="shared" si="10"/>
        <v>0</v>
      </c>
      <c r="J50" s="123">
        <f t="shared" si="11"/>
        <v>0</v>
      </c>
    </row>
    <row r="51" spans="1:10" x14ac:dyDescent="0.3">
      <c r="A51" s="6" t="s">
        <v>9</v>
      </c>
      <c r="B51" s="14" t="s">
        <v>93</v>
      </c>
      <c r="C51" s="124">
        <v>288419399.20666903</v>
      </c>
      <c r="D51" s="125">
        <v>313201211</v>
      </c>
      <c r="E51" s="125">
        <f t="shared" si="8"/>
        <v>-24781811.793330967</v>
      </c>
      <c r="F51" s="126">
        <f t="shared" si="9"/>
        <v>-7.9124252790104849E-2</v>
      </c>
      <c r="G51" s="127">
        <v>2459042795.0284724</v>
      </c>
      <c r="H51" s="128">
        <v>2484728179</v>
      </c>
      <c r="I51" s="128">
        <f t="shared" si="10"/>
        <v>-25685383.971527576</v>
      </c>
      <c r="J51" s="129">
        <f t="shared" si="11"/>
        <v>-1.0337301354977541E-2</v>
      </c>
    </row>
    <row r="52" spans="1:10" x14ac:dyDescent="0.3">
      <c r="A52" s="6" t="s">
        <v>10</v>
      </c>
      <c r="B52" s="14" t="s">
        <v>94</v>
      </c>
      <c r="C52" s="130">
        <v>23960946.92160058</v>
      </c>
      <c r="D52" s="131">
        <v>-22022601</v>
      </c>
      <c r="E52" s="131">
        <f t="shared" si="8"/>
        <v>45983547.92160058</v>
      </c>
      <c r="F52" s="132">
        <f t="shared" si="9"/>
        <v>-2.088016212144995</v>
      </c>
      <c r="G52" s="133">
        <v>-114213346.28779081</v>
      </c>
      <c r="H52" s="134">
        <v>-169593102</v>
      </c>
      <c r="I52" s="134">
        <f t="shared" si="10"/>
        <v>55379755.712209195</v>
      </c>
      <c r="J52" s="135">
        <f t="shared" si="11"/>
        <v>-0.32654485977978748</v>
      </c>
    </row>
    <row r="53" spans="1:10" x14ac:dyDescent="0.3">
      <c r="A53" s="6" t="s">
        <v>11</v>
      </c>
      <c r="B53" s="14" t="s">
        <v>95</v>
      </c>
      <c r="C53" s="136">
        <v>-5345.7764556225457</v>
      </c>
      <c r="D53" s="137">
        <v>-6218</v>
      </c>
      <c r="E53" s="137">
        <f t="shared" si="8"/>
        <v>872.22354437745435</v>
      </c>
      <c r="F53" s="138">
        <f t="shared" si="9"/>
        <v>-0.14027396982590132</v>
      </c>
      <c r="G53" s="139">
        <v>-5758.8805104568683</v>
      </c>
      <c r="H53" s="140">
        <v>-6343</v>
      </c>
      <c r="I53" s="140">
        <f t="shared" si="10"/>
        <v>584.11948954313175</v>
      </c>
      <c r="J53" s="141">
        <f t="shared" si="11"/>
        <v>-9.2088836440663999E-2</v>
      </c>
    </row>
    <row r="54" spans="1:10" x14ac:dyDescent="0.3">
      <c r="A54" s="6" t="s">
        <v>12</v>
      </c>
      <c r="B54" s="14" t="s">
        <v>96</v>
      </c>
      <c r="C54" s="21">
        <v>-122146274.31344621</v>
      </c>
      <c r="D54" s="22">
        <v>-131542196</v>
      </c>
      <c r="E54" s="22">
        <f t="shared" si="8"/>
        <v>9395921.6865537912</v>
      </c>
      <c r="F54" s="23">
        <f t="shared" si="9"/>
        <v>-7.1428955667988014E-2</v>
      </c>
      <c r="G54" s="24">
        <v>48085296</v>
      </c>
      <c r="H54" s="25">
        <v>48085296</v>
      </c>
      <c r="I54" s="25">
        <f t="shared" si="10"/>
        <v>0</v>
      </c>
      <c r="J54" s="26">
        <f t="shared" si="11"/>
        <v>0</v>
      </c>
    </row>
    <row r="55" spans="1:10" x14ac:dyDescent="0.3">
      <c r="A55" s="6" t="s">
        <v>13</v>
      </c>
      <c r="B55" s="14" t="s">
        <v>97</v>
      </c>
      <c r="C55" s="142">
        <v>-4550654</v>
      </c>
      <c r="D55" s="143">
        <v>-4550654</v>
      </c>
      <c r="E55" s="143">
        <f t="shared" si="8"/>
        <v>0</v>
      </c>
      <c r="F55" s="144">
        <f t="shared" si="9"/>
        <v>0</v>
      </c>
      <c r="G55" s="145">
        <v>-4550654</v>
      </c>
      <c r="H55" s="146">
        <v>-4550654</v>
      </c>
      <c r="I55" s="146">
        <f t="shared" si="10"/>
        <v>0</v>
      </c>
      <c r="J55" s="147">
        <f t="shared" si="11"/>
        <v>0</v>
      </c>
    </row>
    <row r="56" spans="1:10" x14ac:dyDescent="0.3">
      <c r="A56" s="6" t="s">
        <v>14</v>
      </c>
      <c r="B56" s="14" t="s">
        <v>98</v>
      </c>
      <c r="C56" s="21">
        <v>-4007108</v>
      </c>
      <c r="D56" s="22">
        <v>-4007108</v>
      </c>
      <c r="E56" s="22">
        <f t="shared" si="8"/>
        <v>0</v>
      </c>
      <c r="F56" s="23">
        <f t="shared" si="9"/>
        <v>0</v>
      </c>
      <c r="G56" s="24">
        <v>-36063972</v>
      </c>
      <c r="H56" s="25">
        <v>-36063972</v>
      </c>
      <c r="I56" s="25">
        <f t="shared" si="10"/>
        <v>0</v>
      </c>
      <c r="J56" s="26">
        <f t="shared" si="11"/>
        <v>0</v>
      </c>
    </row>
    <row r="57" spans="1:10" x14ac:dyDescent="0.3">
      <c r="A57" s="6" t="s">
        <v>15</v>
      </c>
      <c r="B57" s="148" t="s">
        <v>99</v>
      </c>
      <c r="C57" s="149">
        <v>-106748435.16830125</v>
      </c>
      <c r="D57" s="150">
        <v>-162128777</v>
      </c>
      <c r="E57" s="150">
        <f t="shared" si="8"/>
        <v>55380341.831698745</v>
      </c>
      <c r="F57" s="151">
        <f t="shared" si="9"/>
        <v>-0.34158243130211702</v>
      </c>
      <c r="G57" s="152">
        <v>-106748435</v>
      </c>
      <c r="H57" s="153">
        <v>-162128777</v>
      </c>
      <c r="I57" s="153">
        <f t="shared" si="10"/>
        <v>55380342</v>
      </c>
      <c r="J57" s="154">
        <f t="shared" si="11"/>
        <v>-0.34158243234018842</v>
      </c>
    </row>
    <row r="58" spans="1:10" x14ac:dyDescent="0.3">
      <c r="A58" s="6" t="s">
        <v>16</v>
      </c>
    </row>
    <row r="59" spans="1:10" x14ac:dyDescent="0.3">
      <c r="A59" s="6" t="s">
        <v>17</v>
      </c>
      <c r="B59" s="155" t="s">
        <v>100</v>
      </c>
      <c r="C59" s="156" t="s">
        <v>38</v>
      </c>
      <c r="D59" s="157" t="s">
        <v>38</v>
      </c>
      <c r="E59" s="157" t="s">
        <v>38</v>
      </c>
      <c r="F59" s="158" t="s">
        <v>38</v>
      </c>
      <c r="G59" s="159" t="s">
        <v>38</v>
      </c>
      <c r="H59" s="160" t="s">
        <v>38</v>
      </c>
      <c r="I59" s="160" t="s">
        <v>38</v>
      </c>
      <c r="J59" s="161" t="s">
        <v>38</v>
      </c>
    </row>
    <row r="60" spans="1:10" x14ac:dyDescent="0.3">
      <c r="A60" s="6" t="s">
        <v>18</v>
      </c>
      <c r="B60" s="14" t="s">
        <v>101</v>
      </c>
      <c r="C60" s="162">
        <v>-126696928.31344621</v>
      </c>
      <c r="D60" s="163">
        <v>0</v>
      </c>
      <c r="E60" s="163">
        <f t="shared" ref="E60:E69" si="12">C60 - D60</f>
        <v>-126696928.31344621</v>
      </c>
      <c r="F60" s="164">
        <f t="shared" ref="F60:F69" si="13">IF(D60 =0,0,( C60 - D60 ) / D60 )</f>
        <v>0</v>
      </c>
      <c r="G60" s="165">
        <v>0</v>
      </c>
      <c r="H60" s="166">
        <v>0</v>
      </c>
      <c r="I60" s="166">
        <f t="shared" ref="I60:I69" si="14">G60 - H60</f>
        <v>0</v>
      </c>
      <c r="J60" s="167">
        <f t="shared" ref="J60:J69" si="15">IF(H60 =0,0,( G60 - H60 ) / H60 )</f>
        <v>0</v>
      </c>
    </row>
    <row r="61" spans="1:10" x14ac:dyDescent="0.3">
      <c r="A61" s="6" t="s">
        <v>19</v>
      </c>
      <c r="B61" s="14" t="s">
        <v>102</v>
      </c>
      <c r="C61" s="168">
        <v>-106743089.39184563</v>
      </c>
      <c r="D61" s="169">
        <v>0</v>
      </c>
      <c r="E61" s="169">
        <f t="shared" si="12"/>
        <v>-106743089.39184563</v>
      </c>
      <c r="F61" s="170">
        <f t="shared" si="13"/>
        <v>0</v>
      </c>
      <c r="G61" s="171">
        <v>0</v>
      </c>
      <c r="H61" s="172">
        <v>0</v>
      </c>
      <c r="I61" s="172">
        <f t="shared" si="14"/>
        <v>0</v>
      </c>
      <c r="J61" s="173">
        <f t="shared" si="15"/>
        <v>0</v>
      </c>
    </row>
    <row r="62" spans="1:10" x14ac:dyDescent="0.3">
      <c r="A62" s="6" t="s">
        <v>20</v>
      </c>
      <c r="B62" s="14" t="s">
        <v>103</v>
      </c>
      <c r="C62" s="174">
        <v>-233440017.70529184</v>
      </c>
      <c r="D62" s="175">
        <v>0</v>
      </c>
      <c r="E62" s="175">
        <f t="shared" si="12"/>
        <v>-233440017.70529184</v>
      </c>
      <c r="F62" s="176">
        <f t="shared" si="13"/>
        <v>0</v>
      </c>
      <c r="G62" s="177">
        <v>0</v>
      </c>
      <c r="H62" s="178">
        <v>0</v>
      </c>
      <c r="I62" s="178">
        <f t="shared" si="14"/>
        <v>0</v>
      </c>
      <c r="J62" s="179">
        <f t="shared" si="15"/>
        <v>0</v>
      </c>
    </row>
    <row r="63" spans="1:10" x14ac:dyDescent="0.3">
      <c r="A63" s="6" t="s">
        <v>21</v>
      </c>
      <c r="B63" s="14" t="s">
        <v>104</v>
      </c>
      <c r="C63" s="180">
        <v>-116720008.85264592</v>
      </c>
      <c r="D63" s="181">
        <v>0</v>
      </c>
      <c r="E63" s="181">
        <f t="shared" si="12"/>
        <v>-116720008.85264592</v>
      </c>
      <c r="F63" s="182">
        <f t="shared" si="13"/>
        <v>0</v>
      </c>
      <c r="G63" s="183">
        <v>0</v>
      </c>
      <c r="H63" s="184">
        <v>0</v>
      </c>
      <c r="I63" s="184">
        <f t="shared" si="14"/>
        <v>0</v>
      </c>
      <c r="J63" s="185">
        <f t="shared" si="15"/>
        <v>0</v>
      </c>
    </row>
    <row r="64" spans="1:10" x14ac:dyDescent="0.3">
      <c r="A64" s="6" t="s">
        <v>22</v>
      </c>
      <c r="B64" s="14" t="s">
        <v>105</v>
      </c>
      <c r="C64" s="186">
        <v>5.9999999999999995E-4</v>
      </c>
      <c r="D64" s="187">
        <v>0</v>
      </c>
      <c r="E64" s="187">
        <f t="shared" si="12"/>
        <v>5.9999999999999995E-4</v>
      </c>
      <c r="F64" s="188">
        <f t="shared" si="13"/>
        <v>0</v>
      </c>
      <c r="G64" s="189">
        <v>0</v>
      </c>
      <c r="H64" s="190">
        <v>0</v>
      </c>
      <c r="I64" s="190">
        <f t="shared" si="14"/>
        <v>0</v>
      </c>
      <c r="J64" s="191">
        <f t="shared" si="15"/>
        <v>0</v>
      </c>
    </row>
    <row r="65" spans="1:10" x14ac:dyDescent="0.3">
      <c r="A65" s="6" t="s">
        <v>23</v>
      </c>
      <c r="B65" s="14" t="s">
        <v>106</v>
      </c>
      <c r="C65" s="192">
        <v>5.0000000000000001E-4</v>
      </c>
      <c r="D65" s="193">
        <v>0</v>
      </c>
      <c r="E65" s="193">
        <f t="shared" si="12"/>
        <v>5.0000000000000001E-4</v>
      </c>
      <c r="F65" s="194">
        <f t="shared" si="13"/>
        <v>0</v>
      </c>
      <c r="G65" s="195">
        <v>0</v>
      </c>
      <c r="H65" s="196">
        <v>0</v>
      </c>
      <c r="I65" s="196">
        <f t="shared" si="14"/>
        <v>0</v>
      </c>
      <c r="J65" s="197">
        <f t="shared" si="15"/>
        <v>0</v>
      </c>
    </row>
    <row r="66" spans="1:10" x14ac:dyDescent="0.3">
      <c r="A66" s="6" t="s">
        <v>24</v>
      </c>
      <c r="B66" s="14" t="s">
        <v>107</v>
      </c>
      <c r="C66" s="198">
        <v>1.0999999999999998E-3</v>
      </c>
      <c r="D66" s="199">
        <v>0</v>
      </c>
      <c r="E66" s="199">
        <f t="shared" si="12"/>
        <v>1.0999999999999998E-3</v>
      </c>
      <c r="F66" s="200">
        <f t="shared" si="13"/>
        <v>0</v>
      </c>
      <c r="G66" s="201">
        <v>0</v>
      </c>
      <c r="H66" s="202">
        <v>0</v>
      </c>
      <c r="I66" s="202">
        <f t="shared" si="14"/>
        <v>0</v>
      </c>
      <c r="J66" s="203">
        <f t="shared" si="15"/>
        <v>0</v>
      </c>
    </row>
    <row r="67" spans="1:10" x14ac:dyDescent="0.3">
      <c r="A67" s="6" t="s">
        <v>25</v>
      </c>
      <c r="B67" s="14" t="s">
        <v>108</v>
      </c>
      <c r="C67" s="204">
        <v>5.5000000000000003E-4</v>
      </c>
      <c r="D67" s="205">
        <v>0</v>
      </c>
      <c r="E67" s="205">
        <f t="shared" si="12"/>
        <v>5.5000000000000003E-4</v>
      </c>
      <c r="F67" s="206">
        <f t="shared" si="13"/>
        <v>0</v>
      </c>
      <c r="G67" s="207">
        <v>0</v>
      </c>
      <c r="H67" s="208">
        <v>0</v>
      </c>
      <c r="I67" s="208">
        <f t="shared" si="14"/>
        <v>0</v>
      </c>
      <c r="J67" s="209">
        <f t="shared" si="15"/>
        <v>0</v>
      </c>
    </row>
    <row r="68" spans="1:10" x14ac:dyDescent="0.3">
      <c r="A68" s="6" t="s">
        <v>26</v>
      </c>
      <c r="B68" s="14" t="s">
        <v>109</v>
      </c>
      <c r="C68" s="210">
        <v>4.5800000000000002E-5</v>
      </c>
      <c r="D68" s="211">
        <v>0</v>
      </c>
      <c r="E68" s="211">
        <f t="shared" si="12"/>
        <v>4.5800000000000002E-5</v>
      </c>
      <c r="F68" s="212">
        <f t="shared" si="13"/>
        <v>0</v>
      </c>
      <c r="G68" s="213">
        <v>0</v>
      </c>
      <c r="H68" s="214">
        <v>0</v>
      </c>
      <c r="I68" s="214">
        <f t="shared" si="14"/>
        <v>0</v>
      </c>
      <c r="J68" s="215">
        <f t="shared" si="15"/>
        <v>0</v>
      </c>
    </row>
    <row r="69" spans="1:10" x14ac:dyDescent="0.3">
      <c r="A69" s="6" t="s">
        <v>27</v>
      </c>
      <c r="B69" s="216" t="s">
        <v>110</v>
      </c>
      <c r="C69" s="217">
        <v>-5345.7764556225457</v>
      </c>
      <c r="D69" s="218">
        <v>0</v>
      </c>
      <c r="E69" s="218">
        <f t="shared" si="12"/>
        <v>-5345.7764556225457</v>
      </c>
      <c r="F69" s="219">
        <f t="shared" si="13"/>
        <v>0</v>
      </c>
      <c r="G69" s="220">
        <v>0</v>
      </c>
      <c r="H69" s="221">
        <v>0</v>
      </c>
      <c r="I69" s="221">
        <f t="shared" si="14"/>
        <v>0</v>
      </c>
      <c r="J69" s="222">
        <f t="shared" si="15"/>
        <v>0</v>
      </c>
    </row>
    <row r="70" spans="1:10" x14ac:dyDescent="0.3">
      <c r="A70" s="6" t="s">
        <v>28</v>
      </c>
      <c r="B70" s="223" t="s">
        <v>38</v>
      </c>
    </row>
    <row r="71" spans="1:10" x14ac:dyDescent="0.3">
      <c r="A71" s="6" t="s">
        <v>29</v>
      </c>
      <c r="B71" s="223" t="s">
        <v>111</v>
      </c>
    </row>
    <row r="72" spans="1:10" x14ac:dyDescent="0.3">
      <c r="A72" s="6" t="s">
        <v>30</v>
      </c>
      <c r="B72" s="223" t="s">
        <v>112</v>
      </c>
    </row>
    <row r="73" spans="1:10" x14ac:dyDescent="0.3">
      <c r="A73" s="6" t="s">
        <v>31</v>
      </c>
      <c r="B73" s="223" t="s">
        <v>113</v>
      </c>
    </row>
    <row r="74" spans="1:10" x14ac:dyDescent="0.3">
      <c r="A74" s="6" t="s">
        <v>32</v>
      </c>
      <c r="B74" s="223" t="s">
        <v>114</v>
      </c>
    </row>
    <row r="75" spans="1:10" x14ac:dyDescent="0.3">
      <c r="A75" s="6" t="s">
        <v>33</v>
      </c>
      <c r="B75" s="224" t="s">
        <v>38</v>
      </c>
    </row>
    <row r="76" spans="1:10" x14ac:dyDescent="0.3">
      <c r="A76" s="6" t="s">
        <v>34</v>
      </c>
      <c r="B76" s="224" t="s">
        <v>115</v>
      </c>
    </row>
    <row r="77" spans="1:10" x14ac:dyDescent="0.3">
      <c r="A77" s="6" t="s">
        <v>35</v>
      </c>
      <c r="B77" s="224" t="s">
        <v>116</v>
      </c>
    </row>
    <row r="78" spans="1:10" x14ac:dyDescent="0.3">
      <c r="A78" s="6" t="s">
        <v>36</v>
      </c>
      <c r="B78" s="224" t="s">
        <v>42</v>
      </c>
    </row>
    <row r="79" spans="1:10" x14ac:dyDescent="0.3">
      <c r="A79" s="6" t="s">
        <v>37</v>
      </c>
    </row>
    <row r="80" spans="1:10" x14ac:dyDescent="0.3">
      <c r="A80" s="6" t="s">
        <v>39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5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4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79" customFormat="1" x14ac:dyDescent="0.3">
      <c r="B1" s="379" t="s">
        <v>190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35" t="s">
        <v>117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36" t="s">
        <v>43</v>
      </c>
      <c r="C6" s="336" t="s">
        <v>44</v>
      </c>
      <c r="D6" s="336" t="s">
        <v>45</v>
      </c>
      <c r="E6" s="336" t="s">
        <v>46</v>
      </c>
      <c r="F6" s="336" t="s">
        <v>47</v>
      </c>
      <c r="G6" s="336" t="s">
        <v>48</v>
      </c>
      <c r="H6" s="336" t="s">
        <v>49</v>
      </c>
      <c r="I6" s="336" t="s">
        <v>50</v>
      </c>
      <c r="J6" s="336" t="s">
        <v>51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37" t="s">
        <v>0</v>
      </c>
      <c r="B8" s="337" t="s">
        <v>118</v>
      </c>
      <c r="C8" s="337" t="s">
        <v>119</v>
      </c>
      <c r="D8" s="337" t="s">
        <v>120</v>
      </c>
      <c r="E8" s="337" t="s">
        <v>121</v>
      </c>
      <c r="F8" s="337" t="s">
        <v>122</v>
      </c>
      <c r="G8" s="337" t="s">
        <v>123</v>
      </c>
      <c r="H8" s="337" t="s">
        <v>124</v>
      </c>
      <c r="I8" s="337" t="s">
        <v>125</v>
      </c>
      <c r="J8" s="337" t="s">
        <v>126</v>
      </c>
    </row>
    <row r="9" spans="1:13" x14ac:dyDescent="0.3">
      <c r="A9" s="338" t="s">
        <v>3</v>
      </c>
      <c r="B9" s="339" t="s">
        <v>2</v>
      </c>
      <c r="C9" s="340"/>
      <c r="D9" s="341"/>
      <c r="E9" s="342"/>
      <c r="F9" s="343"/>
      <c r="G9" s="344"/>
      <c r="H9" s="345"/>
      <c r="I9" s="345"/>
      <c r="J9" s="345"/>
    </row>
    <row r="10" spans="1:13" x14ac:dyDescent="0.3">
      <c r="A10" s="338" t="s">
        <v>4</v>
      </c>
      <c r="B10" s="346" t="s">
        <v>127</v>
      </c>
      <c r="C10" s="347"/>
      <c r="D10" s="348"/>
      <c r="E10" s="349"/>
      <c r="F10" s="350"/>
      <c r="G10" s="351"/>
      <c r="H10" s="345"/>
      <c r="I10" s="345"/>
      <c r="J10" s="345"/>
    </row>
    <row r="11" spans="1:13" x14ac:dyDescent="0.3">
      <c r="A11" s="338" t="s">
        <v>6</v>
      </c>
      <c r="B11" s="352" t="s">
        <v>128</v>
      </c>
      <c r="C11" s="353" t="s">
        <v>129</v>
      </c>
      <c r="D11" s="354">
        <v>35000</v>
      </c>
      <c r="E11" s="355">
        <v>35000</v>
      </c>
      <c r="F11" s="356">
        <f>IF(( E11 * 1000 ) =0,0,( H11 * 100 ) / ( E11 * 1000 ) )</f>
        <v>7.4347142857142856</v>
      </c>
      <c r="G11" s="357">
        <f>IF(( E11 * 1000 ) =0,0,( I11 * 100 ) / ( E11 * 1000 ) )</f>
        <v>8.4775714285714283</v>
      </c>
      <c r="H11" s="345">
        <v>2602150</v>
      </c>
      <c r="I11" s="345">
        <v>2967150</v>
      </c>
      <c r="J11" s="345">
        <v>278750</v>
      </c>
    </row>
    <row r="12" spans="1:13" x14ac:dyDescent="0.3">
      <c r="A12" s="338" t="s">
        <v>7</v>
      </c>
      <c r="B12" s="352" t="s">
        <v>130</v>
      </c>
      <c r="C12" s="353" t="s">
        <v>129</v>
      </c>
      <c r="D12" s="354">
        <v>49579.526735909101</v>
      </c>
      <c r="E12" s="355">
        <v>49579.526735909101</v>
      </c>
      <c r="F12" s="356">
        <f>IF(( E12 * 1000 ) =0,0,( H12 * 100 ) / ( E12 * 1000 ) )</f>
        <v>0.73814400000000013</v>
      </c>
      <c r="G12" s="357">
        <f>IF(( E12 * 1000 ) =0,0,( I12 * 100 ) / ( E12 * 1000 ) )</f>
        <v>0.73814400000000013</v>
      </c>
      <c r="H12" s="345">
        <v>365968.30182950897</v>
      </c>
      <c r="I12" s="345">
        <v>365968.30182950897</v>
      </c>
      <c r="J12" s="345">
        <v>0</v>
      </c>
    </row>
    <row r="13" spans="1:13" x14ac:dyDescent="0.3">
      <c r="A13" s="338" t="s">
        <v>8</v>
      </c>
      <c r="B13" s="358" t="s">
        <v>131</v>
      </c>
      <c r="C13" s="359"/>
      <c r="D13" s="360">
        <v>84579.526735909109</v>
      </c>
      <c r="E13" s="361">
        <v>84579.526735909109</v>
      </c>
      <c r="F13" s="362">
        <f>IF(( E13 * 1000 ) =0,0,( H13 * 100 ) / ( E13 * 1000 ) )</f>
        <v>3.5092633127366084</v>
      </c>
      <c r="G13" s="363">
        <f>IF(( E13 * 1000 ) =0,0,( I13 * 100 ) / ( E13 * 1000 ) )</f>
        <v>3.9408098276984087</v>
      </c>
      <c r="H13" s="364">
        <v>2968118.301829509</v>
      </c>
      <c r="I13" s="364">
        <v>3333118.301829509</v>
      </c>
      <c r="J13" s="364">
        <v>278750</v>
      </c>
    </row>
    <row r="14" spans="1:13" x14ac:dyDescent="0.3">
      <c r="A14" s="338" t="s">
        <v>9</v>
      </c>
    </row>
    <row r="15" spans="1:13" x14ac:dyDescent="0.3">
      <c r="A15" s="338" t="s">
        <v>10</v>
      </c>
      <c r="B15" s="365" t="s">
        <v>132</v>
      </c>
      <c r="C15" s="366"/>
      <c r="D15" s="367">
        <v>84579.526735909109</v>
      </c>
      <c r="E15" s="368">
        <v>84579.526735909109</v>
      </c>
      <c r="F15" s="369">
        <f>IF(( E15 * 1000 ) =0,0,( H15 * 100 ) / ( E15 * 1000 ) )</f>
        <v>3.5092633127366084</v>
      </c>
      <c r="G15" s="370">
        <f>IF(( E15 * 1000 ) =0,0,( I15 * 100 ) / ( E15 * 1000 ) )</f>
        <v>3.9408098276984087</v>
      </c>
      <c r="H15" s="371">
        <v>2968118.301829509</v>
      </c>
      <c r="I15" s="371">
        <v>3333118.301829509</v>
      </c>
      <c r="J15" s="371">
        <v>278750</v>
      </c>
    </row>
    <row r="16" spans="1:13" x14ac:dyDescent="0.3">
      <c r="A16" s="338" t="s">
        <v>11</v>
      </c>
    </row>
    <row r="17" spans="1:10" x14ac:dyDescent="0.3">
      <c r="A17" s="338" t="s">
        <v>12</v>
      </c>
      <c r="B17" s="372" t="s">
        <v>1</v>
      </c>
      <c r="C17" s="340"/>
      <c r="D17" s="341"/>
      <c r="E17" s="342"/>
      <c r="F17" s="343"/>
      <c r="G17" s="344"/>
      <c r="H17" s="345"/>
      <c r="I17" s="345"/>
      <c r="J17" s="345"/>
    </row>
    <row r="18" spans="1:10" x14ac:dyDescent="0.3">
      <c r="A18" s="338" t="s">
        <v>13</v>
      </c>
      <c r="B18" s="373" t="s">
        <v>133</v>
      </c>
      <c r="C18" s="347"/>
      <c r="D18" s="348"/>
      <c r="E18" s="349"/>
      <c r="F18" s="350"/>
      <c r="G18" s="351"/>
      <c r="H18" s="345"/>
      <c r="I18" s="345"/>
      <c r="J18" s="345"/>
    </row>
    <row r="19" spans="1:10" x14ac:dyDescent="0.3">
      <c r="A19" s="338" t="s">
        <v>14</v>
      </c>
      <c r="B19" s="374" t="s">
        <v>134</v>
      </c>
      <c r="C19" s="353" t="s">
        <v>135</v>
      </c>
      <c r="D19" s="354">
        <v>30895</v>
      </c>
      <c r="E19" s="355">
        <v>30895</v>
      </c>
      <c r="F19" s="356">
        <f>IF(( E19 * 1000 ) =0,0,( H19 * 100 ) / ( E19 * 1000 ) )</f>
        <v>0.76422074769380155</v>
      </c>
      <c r="G19" s="357">
        <f>IF(( E19 * 1000 ) =0,0,( I19 * 100 ) / ( E19 * 1000 ) )</f>
        <v>0.76422074769380155</v>
      </c>
      <c r="H19" s="345">
        <v>236106</v>
      </c>
      <c r="I19" s="345">
        <v>236106</v>
      </c>
      <c r="J19" s="345">
        <v>0</v>
      </c>
    </row>
    <row r="20" spans="1:10" x14ac:dyDescent="0.3">
      <c r="A20" s="338" t="s">
        <v>15</v>
      </c>
      <c r="B20" s="374" t="s">
        <v>136</v>
      </c>
      <c r="C20" s="353" t="s">
        <v>135</v>
      </c>
      <c r="D20" s="354">
        <v>21361</v>
      </c>
      <c r="E20" s="355">
        <v>21361</v>
      </c>
      <c r="F20" s="356">
        <f>IF(( E20 * 1000 ) =0,0,( H20 * 100 ) / ( E20 * 1000 ) )</f>
        <v>0.79867983708627877</v>
      </c>
      <c r="G20" s="357">
        <f>IF(( E20 * 1000 ) =0,0,( I20 * 100 ) / ( E20 * 1000 ) )</f>
        <v>0.79867983708627877</v>
      </c>
      <c r="H20" s="345">
        <v>170606</v>
      </c>
      <c r="I20" s="345">
        <v>170606</v>
      </c>
      <c r="J20" s="345">
        <v>0</v>
      </c>
    </row>
    <row r="21" spans="1:10" x14ac:dyDescent="0.3">
      <c r="A21" s="338" t="s">
        <v>16</v>
      </c>
      <c r="B21" s="375" t="s">
        <v>137</v>
      </c>
      <c r="C21" s="359"/>
      <c r="D21" s="360">
        <v>52256</v>
      </c>
      <c r="E21" s="361">
        <v>52256</v>
      </c>
      <c r="F21" s="362">
        <f>IF(( E21 * 1000 ) =0,0,( H21 * 100 ) / ( E21 * 1000 ) )</f>
        <v>0.77830679730557262</v>
      </c>
      <c r="G21" s="363">
        <f>IF(( E21 * 1000 ) =0,0,( I21 * 100 ) / ( E21 * 1000 ) )</f>
        <v>0.77830679730557262</v>
      </c>
      <c r="H21" s="364">
        <v>406712</v>
      </c>
      <c r="I21" s="364">
        <v>406712</v>
      </c>
      <c r="J21" s="364">
        <v>0</v>
      </c>
    </row>
    <row r="22" spans="1:10" x14ac:dyDescent="0.3">
      <c r="A22" s="338" t="s">
        <v>17</v>
      </c>
    </row>
    <row r="23" spans="1:10" x14ac:dyDescent="0.3">
      <c r="A23" s="338" t="s">
        <v>18</v>
      </c>
      <c r="B23" s="373" t="s">
        <v>138</v>
      </c>
      <c r="C23" s="347"/>
      <c r="D23" s="348"/>
      <c r="E23" s="349"/>
      <c r="F23" s="350"/>
      <c r="G23" s="351"/>
      <c r="H23" s="345"/>
      <c r="I23" s="345"/>
      <c r="J23" s="345"/>
    </row>
    <row r="24" spans="1:10" x14ac:dyDescent="0.3">
      <c r="A24" s="338" t="s">
        <v>19</v>
      </c>
      <c r="B24" s="374" t="s">
        <v>139</v>
      </c>
      <c r="C24" s="353" t="s">
        <v>129</v>
      </c>
      <c r="D24" s="354">
        <v>10592</v>
      </c>
      <c r="E24" s="355">
        <v>10592</v>
      </c>
      <c r="F24" s="356">
        <f t="shared" ref="F24:F41" si="0">IF(( E24 * 1000 ) =0,0,( H24 * 100 ) / ( E24 * 1000 ) )</f>
        <v>2.7019810234138975</v>
      </c>
      <c r="G24" s="357">
        <f t="shared" ref="G24:G41" si="1">IF(( E24 * 1000 ) =0,0,( I24 * 100 ) / ( E24 * 1000 ) )</f>
        <v>3.6153040030211478</v>
      </c>
      <c r="H24" s="345">
        <v>286193.83</v>
      </c>
      <c r="I24" s="345">
        <v>382933</v>
      </c>
      <c r="J24" s="345">
        <v>65879.479999999981</v>
      </c>
    </row>
    <row r="25" spans="1:10" x14ac:dyDescent="0.3">
      <c r="A25" s="338" t="s">
        <v>20</v>
      </c>
      <c r="B25" s="374" t="s">
        <v>140</v>
      </c>
      <c r="C25" s="353" t="s">
        <v>129</v>
      </c>
      <c r="D25" s="354">
        <v>7777</v>
      </c>
      <c r="E25" s="355">
        <v>7777</v>
      </c>
      <c r="F25" s="356">
        <f t="shared" si="0"/>
        <v>2.567791307702199</v>
      </c>
      <c r="G25" s="357">
        <f t="shared" si="1"/>
        <v>3.5496592516394498</v>
      </c>
      <c r="H25" s="345">
        <v>199697.13</v>
      </c>
      <c r="I25" s="345">
        <v>276057</v>
      </c>
      <c r="J25" s="345">
        <v>49614.42</v>
      </c>
    </row>
    <row r="26" spans="1:10" x14ac:dyDescent="0.3">
      <c r="A26" s="338" t="s">
        <v>21</v>
      </c>
      <c r="B26" s="374" t="s">
        <v>141</v>
      </c>
      <c r="C26" s="353" t="s">
        <v>129</v>
      </c>
      <c r="D26" s="354">
        <v>2404</v>
      </c>
      <c r="E26" s="355">
        <v>2404</v>
      </c>
      <c r="F26" s="356">
        <f t="shared" si="0"/>
        <v>2.3811480865224626</v>
      </c>
      <c r="G26" s="357">
        <f t="shared" si="1"/>
        <v>3.2439267886855241</v>
      </c>
      <c r="H26" s="345">
        <v>57242.8</v>
      </c>
      <c r="I26" s="345">
        <v>77984</v>
      </c>
      <c r="J26" s="345">
        <v>14152.739999999998</v>
      </c>
    </row>
    <row r="27" spans="1:10" x14ac:dyDescent="0.3">
      <c r="A27" s="338" t="s">
        <v>22</v>
      </c>
      <c r="B27" s="374" t="s">
        <v>142</v>
      </c>
      <c r="C27" s="353" t="s">
        <v>129</v>
      </c>
      <c r="D27" s="354">
        <v>14811</v>
      </c>
      <c r="E27" s="355">
        <v>14811</v>
      </c>
      <c r="F27" s="356">
        <f t="shared" si="0"/>
        <v>3.7194134089528048</v>
      </c>
      <c r="G27" s="357">
        <f t="shared" si="1"/>
        <v>4.4979002093038956</v>
      </c>
      <c r="H27" s="345">
        <v>550882.31999999995</v>
      </c>
      <c r="I27" s="345">
        <v>666184</v>
      </c>
      <c r="J27" s="345">
        <v>79653.690000000061</v>
      </c>
    </row>
    <row r="28" spans="1:10" x14ac:dyDescent="0.3">
      <c r="A28" s="338" t="s">
        <v>23</v>
      </c>
      <c r="B28" s="374" t="s">
        <v>143</v>
      </c>
      <c r="C28" s="353" t="s">
        <v>129</v>
      </c>
      <c r="D28" s="354">
        <v>6036</v>
      </c>
      <c r="E28" s="355">
        <v>6036</v>
      </c>
      <c r="F28" s="356">
        <f t="shared" si="0"/>
        <v>2.6809721669980124</v>
      </c>
      <c r="G28" s="357">
        <f t="shared" si="1"/>
        <v>3.9651921802518224</v>
      </c>
      <c r="H28" s="345">
        <v>161823.48000000001</v>
      </c>
      <c r="I28" s="345">
        <v>239339</v>
      </c>
      <c r="J28" s="345">
        <v>48215.869999999988</v>
      </c>
    </row>
    <row r="29" spans="1:10" x14ac:dyDescent="0.3">
      <c r="A29" s="338" t="s">
        <v>24</v>
      </c>
      <c r="B29" s="374" t="s">
        <v>144</v>
      </c>
      <c r="C29" s="353" t="s">
        <v>129</v>
      </c>
      <c r="D29" s="354">
        <v>3500</v>
      </c>
      <c r="E29" s="355">
        <v>3500</v>
      </c>
      <c r="F29" s="356">
        <f t="shared" si="0"/>
        <v>2.4140128571428572</v>
      </c>
      <c r="G29" s="357">
        <f t="shared" si="1"/>
        <v>3.4884285714285714</v>
      </c>
      <c r="H29" s="345">
        <v>84490.45</v>
      </c>
      <c r="I29" s="345">
        <v>122095</v>
      </c>
      <c r="J29" s="345">
        <v>25344.450000000004</v>
      </c>
    </row>
    <row r="30" spans="1:10" x14ac:dyDescent="0.3">
      <c r="A30" s="338" t="s">
        <v>25</v>
      </c>
      <c r="B30" s="374" t="s">
        <v>145</v>
      </c>
      <c r="C30" s="353" t="s">
        <v>146</v>
      </c>
      <c r="D30" s="354">
        <v>55</v>
      </c>
      <c r="E30" s="355">
        <v>55</v>
      </c>
      <c r="F30" s="356">
        <f t="shared" si="0"/>
        <v>16.709000000000003</v>
      </c>
      <c r="G30" s="357">
        <f t="shared" si="1"/>
        <v>24.836272727272728</v>
      </c>
      <c r="H30" s="345">
        <v>9189.9500000000007</v>
      </c>
      <c r="I30" s="345">
        <v>13659.95</v>
      </c>
      <c r="J30" s="345">
        <v>0</v>
      </c>
    </row>
    <row r="31" spans="1:10" x14ac:dyDescent="0.3">
      <c r="A31" s="338" t="s">
        <v>26</v>
      </c>
      <c r="B31" s="374" t="s">
        <v>147</v>
      </c>
      <c r="C31" s="353" t="s">
        <v>129</v>
      </c>
      <c r="D31" s="354">
        <v>8282</v>
      </c>
      <c r="E31" s="355">
        <v>8282</v>
      </c>
      <c r="F31" s="356">
        <f t="shared" si="0"/>
        <v>3.1405817435402077</v>
      </c>
      <c r="G31" s="357">
        <f t="shared" si="1"/>
        <v>4.253694759719874</v>
      </c>
      <c r="H31" s="345">
        <v>260102.98</v>
      </c>
      <c r="I31" s="345">
        <v>352291</v>
      </c>
      <c r="J31" s="345">
        <v>68998.069999999992</v>
      </c>
    </row>
    <row r="32" spans="1:10" x14ac:dyDescent="0.3">
      <c r="A32" s="338" t="s">
        <v>27</v>
      </c>
      <c r="B32" s="374" t="s">
        <v>148</v>
      </c>
      <c r="C32" s="353" t="s">
        <v>129</v>
      </c>
      <c r="D32" s="354">
        <v>1210</v>
      </c>
      <c r="E32" s="355">
        <v>1210</v>
      </c>
      <c r="F32" s="356">
        <f t="shared" si="0"/>
        <v>2.9449338842975203</v>
      </c>
      <c r="G32" s="357">
        <f t="shared" si="1"/>
        <v>4.2223140495867773</v>
      </c>
      <c r="H32" s="345">
        <v>35633.699999999997</v>
      </c>
      <c r="I32" s="345">
        <v>51090</v>
      </c>
      <c r="J32" s="345">
        <v>11840.900000000003</v>
      </c>
    </row>
    <row r="33" spans="1:13" x14ac:dyDescent="0.3">
      <c r="A33" s="338" t="s">
        <v>28</v>
      </c>
      <c r="B33" s="374" t="s">
        <v>149</v>
      </c>
      <c r="C33" s="353" t="s">
        <v>129</v>
      </c>
      <c r="D33" s="354">
        <v>1680</v>
      </c>
      <c r="E33" s="355">
        <v>1680</v>
      </c>
      <c r="F33" s="356">
        <f t="shared" si="0"/>
        <v>3.2170178571428569</v>
      </c>
      <c r="G33" s="357">
        <f t="shared" si="1"/>
        <v>4.5642857142857141</v>
      </c>
      <c r="H33" s="345">
        <v>54045.9</v>
      </c>
      <c r="I33" s="345">
        <v>76680</v>
      </c>
      <c r="J33" s="345">
        <v>22389.1</v>
      </c>
    </row>
    <row r="34" spans="1:13" x14ac:dyDescent="0.3">
      <c r="A34" s="338" t="s">
        <v>29</v>
      </c>
      <c r="B34" s="374" t="s">
        <v>150</v>
      </c>
      <c r="C34" s="353" t="s">
        <v>129</v>
      </c>
      <c r="D34" s="354">
        <v>1770</v>
      </c>
      <c r="E34" s="355">
        <v>1770</v>
      </c>
      <c r="F34" s="356">
        <f t="shared" si="0"/>
        <v>2.5822909604519775</v>
      </c>
      <c r="G34" s="357">
        <f t="shared" si="1"/>
        <v>3.5929378531073448</v>
      </c>
      <c r="H34" s="345">
        <v>45706.55</v>
      </c>
      <c r="I34" s="345">
        <v>63595</v>
      </c>
      <c r="J34" s="345">
        <v>12043.199999999997</v>
      </c>
    </row>
    <row r="35" spans="1:13" x14ac:dyDescent="0.3">
      <c r="A35" s="338" t="s">
        <v>30</v>
      </c>
      <c r="B35" s="374" t="s">
        <v>151</v>
      </c>
      <c r="C35" s="353" t="s">
        <v>129</v>
      </c>
      <c r="D35" s="354">
        <v>120</v>
      </c>
      <c r="E35" s="355">
        <v>120</v>
      </c>
      <c r="F35" s="356">
        <f t="shared" si="0"/>
        <v>2.3330000000000002</v>
      </c>
      <c r="G35" s="357">
        <f t="shared" si="1"/>
        <v>3</v>
      </c>
      <c r="H35" s="345">
        <v>2799.6</v>
      </c>
      <c r="I35" s="345">
        <v>3600</v>
      </c>
      <c r="J35" s="345">
        <v>800.40000000000009</v>
      </c>
    </row>
    <row r="36" spans="1:13" x14ac:dyDescent="0.3">
      <c r="A36" s="338" t="s">
        <v>31</v>
      </c>
      <c r="B36" s="374" t="s">
        <v>152</v>
      </c>
      <c r="C36" s="353" t="s">
        <v>129</v>
      </c>
      <c r="D36" s="354">
        <v>19037</v>
      </c>
      <c r="E36" s="355">
        <v>19037</v>
      </c>
      <c r="F36" s="356">
        <f t="shared" si="0"/>
        <v>2.5818622156852444</v>
      </c>
      <c r="G36" s="357">
        <f t="shared" si="1"/>
        <v>3.2479277197037346</v>
      </c>
      <c r="H36" s="345">
        <v>491509.11</v>
      </c>
      <c r="I36" s="345">
        <v>618308</v>
      </c>
      <c r="J36" s="345">
        <v>126798.89000000001</v>
      </c>
    </row>
    <row r="37" spans="1:13" x14ac:dyDescent="0.3">
      <c r="A37" s="338" t="s">
        <v>32</v>
      </c>
      <c r="B37" s="374" t="s">
        <v>153</v>
      </c>
      <c r="C37" s="353" t="s">
        <v>129</v>
      </c>
      <c r="D37" s="354">
        <v>800</v>
      </c>
      <c r="E37" s="355">
        <v>800</v>
      </c>
      <c r="F37" s="356">
        <f t="shared" si="0"/>
        <v>3.0245000000000002</v>
      </c>
      <c r="G37" s="357">
        <f t="shared" si="1"/>
        <v>4.2</v>
      </c>
      <c r="H37" s="345">
        <v>24196</v>
      </c>
      <c r="I37" s="345">
        <v>33600</v>
      </c>
      <c r="J37" s="345">
        <v>5484</v>
      </c>
    </row>
    <row r="38" spans="1:13" x14ac:dyDescent="0.3">
      <c r="A38" s="338" t="s">
        <v>33</v>
      </c>
      <c r="B38" s="374" t="s">
        <v>154</v>
      </c>
      <c r="C38" s="353" t="s">
        <v>129</v>
      </c>
      <c r="D38" s="354">
        <v>2393</v>
      </c>
      <c r="E38" s="355">
        <v>2393</v>
      </c>
      <c r="F38" s="356">
        <f t="shared" si="0"/>
        <v>2.9145244463017139</v>
      </c>
      <c r="G38" s="357">
        <f t="shared" si="1"/>
        <v>4.0520685332218971</v>
      </c>
      <c r="H38" s="345">
        <v>69744.570000000007</v>
      </c>
      <c r="I38" s="345">
        <v>96966</v>
      </c>
      <c r="J38" s="345">
        <v>24059.829999999994</v>
      </c>
    </row>
    <row r="39" spans="1:13" x14ac:dyDescent="0.3">
      <c r="A39" s="338" t="s">
        <v>34</v>
      </c>
      <c r="B39" s="374" t="s">
        <v>155</v>
      </c>
      <c r="C39" s="353" t="s">
        <v>129</v>
      </c>
      <c r="D39" s="354">
        <v>100</v>
      </c>
      <c r="E39" s="355">
        <v>100</v>
      </c>
      <c r="F39" s="356">
        <f t="shared" si="0"/>
        <v>2.5449999999999999</v>
      </c>
      <c r="G39" s="357">
        <f t="shared" si="1"/>
        <v>4.5999999999999996</v>
      </c>
      <c r="H39" s="345">
        <v>2545</v>
      </c>
      <c r="I39" s="345">
        <v>4600</v>
      </c>
      <c r="J39" s="345">
        <v>1565</v>
      </c>
    </row>
    <row r="40" spans="1:13" x14ac:dyDescent="0.3">
      <c r="A40" s="338" t="s">
        <v>35</v>
      </c>
      <c r="B40" s="374" t="s">
        <v>156</v>
      </c>
      <c r="C40" s="353" t="s">
        <v>129</v>
      </c>
      <c r="D40" s="354">
        <v>6625</v>
      </c>
      <c r="E40" s="355">
        <v>6625</v>
      </c>
      <c r="F40" s="356">
        <f t="shared" si="0"/>
        <v>2.9250490566037737</v>
      </c>
      <c r="G40" s="357">
        <f t="shared" si="1"/>
        <v>4.1777358490566039</v>
      </c>
      <c r="H40" s="345">
        <v>193784.5</v>
      </c>
      <c r="I40" s="345">
        <v>276775</v>
      </c>
      <c r="J40" s="345">
        <v>55531.199999999997</v>
      </c>
    </row>
    <row r="41" spans="1:13" x14ac:dyDescent="0.3">
      <c r="A41" s="338" t="s">
        <v>36</v>
      </c>
      <c r="B41" s="375" t="s">
        <v>157</v>
      </c>
      <c r="C41" s="359"/>
      <c r="D41" s="360">
        <v>87192</v>
      </c>
      <c r="E41" s="361">
        <v>87192</v>
      </c>
      <c r="F41" s="362">
        <f t="shared" si="0"/>
        <v>2.9011696829984399</v>
      </c>
      <c r="G41" s="363">
        <f t="shared" si="1"/>
        <v>3.8486982177263971</v>
      </c>
      <c r="H41" s="364">
        <v>2529587.8699999996</v>
      </c>
      <c r="I41" s="364">
        <v>3355756.95</v>
      </c>
      <c r="J41" s="364">
        <v>612371.24</v>
      </c>
    </row>
    <row r="42" spans="1:13" x14ac:dyDescent="0.3">
      <c r="A42" s="338" t="s">
        <v>37</v>
      </c>
    </row>
    <row r="43" spans="1:13" x14ac:dyDescent="0.3">
      <c r="A43" s="338" t="s">
        <v>39</v>
      </c>
      <c r="B43" s="373" t="s">
        <v>158</v>
      </c>
      <c r="C43" s="347"/>
      <c r="D43" s="348"/>
      <c r="E43" s="349"/>
      <c r="F43" s="350"/>
      <c r="G43" s="351"/>
      <c r="H43" s="345"/>
      <c r="I43" s="345"/>
      <c r="J43" s="345"/>
    </row>
    <row r="44" spans="1:13" x14ac:dyDescent="0.3">
      <c r="A44" s="338" t="s">
        <v>40</v>
      </c>
      <c r="B44" s="374" t="s">
        <v>159</v>
      </c>
      <c r="C44" s="353" t="s">
        <v>158</v>
      </c>
      <c r="D44" s="354">
        <v>570</v>
      </c>
      <c r="E44" s="355">
        <v>570</v>
      </c>
      <c r="F44" s="356">
        <f>IF(( E44 * 1000 ) =0,0,( H44 * 100 ) / ( E44 * 1000 ) )</f>
        <v>2.3223403508771931</v>
      </c>
      <c r="G44" s="357">
        <f>IF(( E44 * 1000 ) =0,0,( I44 * 100 ) / ( E44 * 1000 ) )</f>
        <v>2.9985754385964913</v>
      </c>
      <c r="H44" s="345">
        <v>13237.34</v>
      </c>
      <c r="I44" s="345">
        <v>17091.88</v>
      </c>
      <c r="J44" s="345">
        <v>3854.5400000000009</v>
      </c>
    </row>
    <row r="45" spans="1:13" x14ac:dyDescent="0.3">
      <c r="A45" s="338" t="s">
        <v>41</v>
      </c>
      <c r="B45" s="374" t="s">
        <v>160</v>
      </c>
      <c r="C45" s="353" t="s">
        <v>158</v>
      </c>
      <c r="D45" s="354">
        <v>148</v>
      </c>
      <c r="E45" s="355">
        <v>148</v>
      </c>
      <c r="F45" s="356">
        <f>IF(( E45 * 1000 ) =0,0,( H45 * 100 ) / ( E45 * 1000 ) )</f>
        <v>2.4467297297297299</v>
      </c>
      <c r="G45" s="357">
        <f>IF(( E45 * 1000 ) =0,0,( I45 * 100 ) / ( E45 * 1000 ) )</f>
        <v>3.0543581081081079</v>
      </c>
      <c r="H45" s="345">
        <v>3621.16</v>
      </c>
      <c r="I45" s="345">
        <v>4520.45</v>
      </c>
      <c r="J45" s="345">
        <v>899.29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338" t="s">
        <v>3</v>
      </c>
      <c r="B47" s="374" t="s">
        <v>161</v>
      </c>
      <c r="C47" s="353" t="s">
        <v>158</v>
      </c>
      <c r="D47" s="354">
        <v>100</v>
      </c>
      <c r="E47" s="355">
        <v>100</v>
      </c>
      <c r="F47" s="356">
        <f>IF(( E47 * 1000 ) =0,0,( H47 * 100 ) / ( E47 * 1000 ) )</f>
        <v>2.4119000000000002</v>
      </c>
      <c r="G47" s="357">
        <f>IF(( E47 * 1000 ) =0,0,( I47 * 100 ) / ( E47 * 1000 ) )</f>
        <v>2.8708999999999998</v>
      </c>
      <c r="H47" s="345">
        <v>2411.9</v>
      </c>
      <c r="I47" s="345">
        <v>2870.9</v>
      </c>
      <c r="J47" s="345">
        <v>459</v>
      </c>
    </row>
    <row r="48" spans="1:13" x14ac:dyDescent="0.3">
      <c r="A48" s="338" t="s">
        <v>4</v>
      </c>
      <c r="B48" s="375" t="s">
        <v>162</v>
      </c>
      <c r="C48" s="359"/>
      <c r="D48" s="360">
        <v>818</v>
      </c>
      <c r="E48" s="361">
        <v>818</v>
      </c>
      <c r="F48" s="362">
        <f>IF(( E48 * 1000 ) =0,0,( H48 * 100 ) / ( E48 * 1000 ) )</f>
        <v>2.3557946210268952</v>
      </c>
      <c r="G48" s="363">
        <f>IF(( E48 * 1000 ) =0,0,( I48 * 100 ) / ( E48 * 1000 ) )</f>
        <v>2.9930599022004896</v>
      </c>
      <c r="H48" s="364">
        <v>19270.400000000001</v>
      </c>
      <c r="I48" s="364">
        <v>24483.230000000003</v>
      </c>
      <c r="J48" s="364">
        <v>5212.8300000000008</v>
      </c>
    </row>
    <row r="49" spans="1:10" x14ac:dyDescent="0.3">
      <c r="A49" s="338" t="s">
        <v>6</v>
      </c>
    </row>
    <row r="50" spans="1:10" x14ac:dyDescent="0.3">
      <c r="A50" s="338" t="s">
        <v>7</v>
      </c>
      <c r="B50" s="376" t="s">
        <v>163</v>
      </c>
      <c r="C50" s="366"/>
      <c r="D50" s="367">
        <v>140266</v>
      </c>
      <c r="E50" s="368">
        <v>140266</v>
      </c>
      <c r="F50" s="369">
        <f>IF(( E50 * 1000 ) =0,0,( H50 * 100 ) / ( E50 * 1000 ) )</f>
        <v>2.1071180970441872</v>
      </c>
      <c r="G50" s="370">
        <f>IF(( E50 * 1000 ) =0,0,( I50 * 100 ) / ( E50 * 1000 ) )</f>
        <v>2.6998361541642306</v>
      </c>
      <c r="H50" s="371">
        <v>2955570.2699999996</v>
      </c>
      <c r="I50" s="371">
        <v>3786952.18</v>
      </c>
      <c r="J50" s="371">
        <v>617584.06999999995</v>
      </c>
    </row>
    <row r="51" spans="1:10" x14ac:dyDescent="0.3">
      <c r="A51" s="338" t="s">
        <v>8</v>
      </c>
    </row>
    <row r="52" spans="1:10" x14ac:dyDescent="0.3">
      <c r="A52" s="338" t="s">
        <v>9</v>
      </c>
    </row>
    <row r="53" spans="1:10" x14ac:dyDescent="0.3">
      <c r="A53" s="338" t="s">
        <v>10</v>
      </c>
    </row>
    <row r="54" spans="1:10" x14ac:dyDescent="0.3">
      <c r="A54" s="338" t="s">
        <v>11</v>
      </c>
    </row>
    <row r="55" spans="1:10" x14ac:dyDescent="0.3">
      <c r="A55" s="338" t="s">
        <v>12</v>
      </c>
    </row>
    <row r="56" spans="1:10" x14ac:dyDescent="0.3">
      <c r="A56" s="338" t="s">
        <v>13</v>
      </c>
    </row>
    <row r="57" spans="1:10" x14ac:dyDescent="0.3">
      <c r="A57" s="338" t="s">
        <v>14</v>
      </c>
    </row>
    <row r="58" spans="1:10" x14ac:dyDescent="0.3">
      <c r="A58" s="338" t="s">
        <v>15</v>
      </c>
    </row>
    <row r="59" spans="1:10" x14ac:dyDescent="0.3">
      <c r="A59" s="338" t="s">
        <v>16</v>
      </c>
    </row>
    <row r="60" spans="1:10" x14ac:dyDescent="0.3">
      <c r="A60" s="338" t="s">
        <v>17</v>
      </c>
    </row>
    <row r="61" spans="1:10" x14ac:dyDescent="0.3">
      <c r="A61" s="338" t="s">
        <v>18</v>
      </c>
    </row>
    <row r="62" spans="1:10" x14ac:dyDescent="0.3">
      <c r="A62" s="338" t="s">
        <v>19</v>
      </c>
    </row>
    <row r="63" spans="1:10" x14ac:dyDescent="0.3">
      <c r="A63" s="338" t="s">
        <v>20</v>
      </c>
    </row>
    <row r="64" spans="1:10" x14ac:dyDescent="0.3">
      <c r="A64" s="338" t="s">
        <v>21</v>
      </c>
    </row>
    <row r="65" spans="1:1" x14ac:dyDescent="0.3">
      <c r="A65" s="338" t="s">
        <v>22</v>
      </c>
    </row>
    <row r="66" spans="1:1" x14ac:dyDescent="0.3">
      <c r="A66" s="338" t="s">
        <v>23</v>
      </c>
    </row>
    <row r="67" spans="1:1" x14ac:dyDescent="0.3">
      <c r="A67" s="338" t="s">
        <v>24</v>
      </c>
    </row>
    <row r="68" spans="1:1" x14ac:dyDescent="0.3">
      <c r="A68" s="338" t="s">
        <v>25</v>
      </c>
    </row>
    <row r="69" spans="1:1" x14ac:dyDescent="0.3">
      <c r="A69" s="338" t="s">
        <v>26</v>
      </c>
    </row>
    <row r="70" spans="1:1" x14ac:dyDescent="0.3">
      <c r="A70" s="338" t="s">
        <v>27</v>
      </c>
    </row>
    <row r="71" spans="1:1" x14ac:dyDescent="0.3">
      <c r="A71" s="338" t="s">
        <v>28</v>
      </c>
    </row>
    <row r="72" spans="1:1" x14ac:dyDescent="0.3">
      <c r="A72" s="338" t="s">
        <v>29</v>
      </c>
    </row>
    <row r="73" spans="1:1" x14ac:dyDescent="0.3">
      <c r="A73" s="338" t="s">
        <v>30</v>
      </c>
    </row>
    <row r="74" spans="1:1" x14ac:dyDescent="0.3">
      <c r="A74" s="338" t="s">
        <v>31</v>
      </c>
    </row>
    <row r="75" spans="1:1" x14ac:dyDescent="0.3">
      <c r="A75" s="338" t="s">
        <v>32</v>
      </c>
    </row>
    <row r="76" spans="1:1" x14ac:dyDescent="0.3">
      <c r="A76" s="338" t="s">
        <v>33</v>
      </c>
    </row>
    <row r="77" spans="1:1" x14ac:dyDescent="0.3">
      <c r="A77" s="338" t="s">
        <v>34</v>
      </c>
    </row>
    <row r="78" spans="1:1" x14ac:dyDescent="0.3">
      <c r="A78" s="338" t="s">
        <v>35</v>
      </c>
    </row>
    <row r="79" spans="1:1" x14ac:dyDescent="0.3">
      <c r="A79" s="338" t="s">
        <v>36</v>
      </c>
    </row>
    <row r="80" spans="1:1" x14ac:dyDescent="0.3">
      <c r="A80" s="338" t="s">
        <v>37</v>
      </c>
    </row>
    <row r="81" spans="1:13" x14ac:dyDescent="0.3">
      <c r="A81" s="338" t="s">
        <v>39</v>
      </c>
    </row>
    <row r="82" spans="1:13" x14ac:dyDescent="0.3">
      <c r="A82" s="338" t="s">
        <v>40</v>
      </c>
    </row>
    <row r="83" spans="1:13" x14ac:dyDescent="0.3">
      <c r="A83" s="338" t="s">
        <v>41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79" customFormat="1" x14ac:dyDescent="0.3">
      <c r="B1" s="379" t="s">
        <v>191</v>
      </c>
    </row>
    <row r="2" spans="1:12" s="379" customFormat="1" x14ac:dyDescent="0.3">
      <c r="B2" s="379" t="s">
        <v>189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2" t="s">
        <v>117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3" t="s">
        <v>43</v>
      </c>
      <c r="C6" s="283" t="s">
        <v>44</v>
      </c>
      <c r="D6" s="283" t="s">
        <v>45</v>
      </c>
      <c r="E6" s="283" t="s">
        <v>46</v>
      </c>
      <c r="F6" s="283" t="s">
        <v>47</v>
      </c>
      <c r="G6" s="283" t="s">
        <v>48</v>
      </c>
      <c r="H6" s="283" t="s">
        <v>49</v>
      </c>
      <c r="I6" s="283" t="s">
        <v>50</v>
      </c>
      <c r="J6" s="283" t="s">
        <v>51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4" t="s">
        <v>0</v>
      </c>
      <c r="B8" s="284" t="s">
        <v>118</v>
      </c>
      <c r="C8" s="284" t="s">
        <v>119</v>
      </c>
      <c r="D8" s="284" t="s">
        <v>120</v>
      </c>
      <c r="E8" s="284" t="s">
        <v>121</v>
      </c>
      <c r="F8" s="284" t="s">
        <v>122</v>
      </c>
      <c r="G8" s="284" t="s">
        <v>123</v>
      </c>
      <c r="H8" s="284" t="s">
        <v>124</v>
      </c>
      <c r="I8" s="284" t="s">
        <v>125</v>
      </c>
      <c r="J8" s="284" t="s">
        <v>126</v>
      </c>
    </row>
    <row r="9" spans="1:12" x14ac:dyDescent="0.3">
      <c r="A9" s="285" t="s">
        <v>3</v>
      </c>
      <c r="B9" s="286" t="s">
        <v>164</v>
      </c>
      <c r="C9" s="287"/>
      <c r="D9" s="288"/>
      <c r="E9" s="289"/>
      <c r="F9" s="290"/>
      <c r="G9" s="291"/>
      <c r="H9" s="292"/>
      <c r="I9" s="293"/>
      <c r="J9" s="294"/>
    </row>
    <row r="10" spans="1:12" x14ac:dyDescent="0.3">
      <c r="A10" s="285" t="s">
        <v>4</v>
      </c>
      <c r="B10" s="295" t="s">
        <v>165</v>
      </c>
      <c r="C10" s="296">
        <v>0</v>
      </c>
      <c r="D10" s="297">
        <v>0</v>
      </c>
      <c r="E10" s="298">
        <v>0</v>
      </c>
      <c r="F10" s="299">
        <v>0</v>
      </c>
      <c r="G10" s="300">
        <v>0</v>
      </c>
      <c r="H10" s="301">
        <v>0</v>
      </c>
      <c r="I10" s="302">
        <v>0</v>
      </c>
      <c r="J10" s="303">
        <v>617584.06999999995</v>
      </c>
    </row>
    <row r="11" spans="1:12" x14ac:dyDescent="0.3">
      <c r="A11" s="285" t="s">
        <v>6</v>
      </c>
      <c r="B11" s="295" t="s">
        <v>166</v>
      </c>
      <c r="C11" s="287" t="s">
        <v>38</v>
      </c>
      <c r="D11" s="304">
        <v>0</v>
      </c>
      <c r="E11" s="305">
        <v>0</v>
      </c>
      <c r="F11" s="306">
        <v>0</v>
      </c>
      <c r="G11" s="307">
        <v>0</v>
      </c>
      <c r="H11" s="308">
        <v>0</v>
      </c>
      <c r="I11" s="309">
        <v>0</v>
      </c>
      <c r="J11" s="310">
        <v>-7002.8</v>
      </c>
    </row>
    <row r="12" spans="1:12" x14ac:dyDescent="0.3">
      <c r="A12" s="285" t="s">
        <v>7</v>
      </c>
      <c r="B12" s="295" t="s">
        <v>167</v>
      </c>
      <c r="C12" s="287" t="s">
        <v>38</v>
      </c>
      <c r="D12" s="304">
        <v>0</v>
      </c>
      <c r="E12" s="305">
        <v>0</v>
      </c>
      <c r="F12" s="306">
        <v>0</v>
      </c>
      <c r="G12" s="307">
        <v>0</v>
      </c>
      <c r="H12" s="308">
        <v>0</v>
      </c>
      <c r="I12" s="309">
        <v>0</v>
      </c>
      <c r="J12" s="310">
        <v>-132895</v>
      </c>
    </row>
    <row r="13" spans="1:12" x14ac:dyDescent="0.3">
      <c r="A13" s="285" t="s">
        <v>8</v>
      </c>
      <c r="B13" s="295" t="s">
        <v>70</v>
      </c>
      <c r="C13" s="311">
        <v>0</v>
      </c>
      <c r="D13" s="312">
        <v>0</v>
      </c>
      <c r="E13" s="313">
        <v>0</v>
      </c>
      <c r="F13" s="314">
        <v>0</v>
      </c>
      <c r="G13" s="315">
        <v>0</v>
      </c>
      <c r="H13" s="316">
        <v>0</v>
      </c>
      <c r="I13" s="317">
        <v>0</v>
      </c>
      <c r="J13" s="318">
        <v>477686.2699999999</v>
      </c>
    </row>
    <row r="14" spans="1:12" x14ac:dyDescent="0.3">
      <c r="A14" s="285" t="s">
        <v>9</v>
      </c>
    </row>
    <row r="15" spans="1:12" x14ac:dyDescent="0.3">
      <c r="A15" s="285" t="s">
        <v>10</v>
      </c>
      <c r="B15" s="286" t="s">
        <v>168</v>
      </c>
      <c r="C15" s="287"/>
      <c r="D15" s="288"/>
      <c r="E15" s="289"/>
      <c r="F15" s="290"/>
      <c r="G15" s="291"/>
      <c r="H15" s="292"/>
      <c r="I15" s="293"/>
      <c r="J15" s="294"/>
    </row>
    <row r="16" spans="1:12" x14ac:dyDescent="0.3">
      <c r="A16" s="285" t="s">
        <v>11</v>
      </c>
      <c r="B16" s="295" t="s">
        <v>165</v>
      </c>
      <c r="C16" s="296">
        <v>0</v>
      </c>
      <c r="D16" s="297">
        <v>0</v>
      </c>
      <c r="E16" s="298">
        <v>0</v>
      </c>
      <c r="F16" s="299">
        <v>0</v>
      </c>
      <c r="G16" s="300">
        <v>0</v>
      </c>
      <c r="H16" s="301">
        <v>0</v>
      </c>
      <c r="I16" s="302">
        <v>0</v>
      </c>
      <c r="J16" s="303">
        <v>278750</v>
      </c>
    </row>
    <row r="17" spans="1:10" x14ac:dyDescent="0.3">
      <c r="A17" s="285" t="s">
        <v>12</v>
      </c>
      <c r="B17" s="295" t="s">
        <v>166</v>
      </c>
      <c r="C17" s="287" t="s">
        <v>38</v>
      </c>
      <c r="D17" s="304">
        <v>0</v>
      </c>
      <c r="E17" s="305">
        <v>0</v>
      </c>
      <c r="F17" s="306">
        <v>0</v>
      </c>
      <c r="G17" s="307">
        <v>0</v>
      </c>
      <c r="H17" s="308">
        <v>0</v>
      </c>
      <c r="I17" s="309">
        <v>0</v>
      </c>
      <c r="J17" s="310">
        <v>9.9999999999999995E-8</v>
      </c>
    </row>
    <row r="18" spans="1:10" x14ac:dyDescent="0.3">
      <c r="A18" s="285" t="s">
        <v>13</v>
      </c>
      <c r="B18" s="295" t="s">
        <v>167</v>
      </c>
      <c r="C18" s="287" t="s">
        <v>38</v>
      </c>
      <c r="D18" s="304">
        <v>0</v>
      </c>
      <c r="E18" s="305">
        <v>0</v>
      </c>
      <c r="F18" s="306">
        <v>0</v>
      </c>
      <c r="G18" s="307">
        <v>0</v>
      </c>
      <c r="H18" s="308">
        <v>0</v>
      </c>
      <c r="I18" s="309">
        <v>0</v>
      </c>
      <c r="J18" s="310">
        <v>-52850</v>
      </c>
    </row>
    <row r="19" spans="1:10" x14ac:dyDescent="0.3">
      <c r="A19" s="285" t="s">
        <v>14</v>
      </c>
      <c r="B19" s="295" t="s">
        <v>70</v>
      </c>
      <c r="C19" s="311">
        <v>0</v>
      </c>
      <c r="D19" s="312">
        <v>0</v>
      </c>
      <c r="E19" s="313">
        <v>0</v>
      </c>
      <c r="F19" s="314">
        <v>0</v>
      </c>
      <c r="G19" s="315">
        <v>0</v>
      </c>
      <c r="H19" s="316">
        <v>0</v>
      </c>
      <c r="I19" s="317">
        <v>0</v>
      </c>
      <c r="J19" s="318">
        <v>225900.0000001</v>
      </c>
    </row>
    <row r="20" spans="1:10" x14ac:dyDescent="0.3">
      <c r="A20" s="285" t="s">
        <v>15</v>
      </c>
    </row>
    <row r="21" spans="1:10" x14ac:dyDescent="0.3">
      <c r="A21" s="285" t="s">
        <v>16</v>
      </c>
      <c r="B21" s="286" t="s">
        <v>53</v>
      </c>
      <c r="C21" s="287"/>
      <c r="D21" s="288"/>
      <c r="E21" s="289"/>
      <c r="F21" s="290"/>
      <c r="G21" s="291"/>
      <c r="H21" s="292"/>
      <c r="I21" s="293"/>
      <c r="J21" s="294"/>
    </row>
    <row r="22" spans="1:10" x14ac:dyDescent="0.3">
      <c r="A22" s="285" t="s">
        <v>17</v>
      </c>
      <c r="B22" s="295" t="s">
        <v>1</v>
      </c>
      <c r="C22" s="287" t="s">
        <v>38</v>
      </c>
      <c r="D22" s="304">
        <v>140266</v>
      </c>
      <c r="E22" s="305">
        <v>140266</v>
      </c>
      <c r="F22" s="306">
        <v>2.1071180970441872</v>
      </c>
      <c r="G22" s="307">
        <v>2.6998361541642311</v>
      </c>
      <c r="H22" s="308">
        <v>2955570.2699999991</v>
      </c>
      <c r="I22" s="309">
        <v>3786952.18</v>
      </c>
      <c r="J22" s="310">
        <v>477686.2699999999</v>
      </c>
    </row>
    <row r="23" spans="1:10" x14ac:dyDescent="0.3">
      <c r="A23" s="285" t="s">
        <v>18</v>
      </c>
      <c r="B23" s="295" t="s">
        <v>55</v>
      </c>
      <c r="C23" s="287" t="s">
        <v>38</v>
      </c>
      <c r="D23" s="304">
        <v>84579.526735909109</v>
      </c>
      <c r="E23" s="305">
        <v>84579.526735909109</v>
      </c>
      <c r="F23" s="306">
        <v>3.509263312736608</v>
      </c>
      <c r="G23" s="307">
        <v>3.9408098276984087</v>
      </c>
      <c r="H23" s="308">
        <v>2968118.301829509</v>
      </c>
      <c r="I23" s="309">
        <v>3333118.301829509</v>
      </c>
      <c r="J23" s="310">
        <v>225900</v>
      </c>
    </row>
    <row r="24" spans="1:10" x14ac:dyDescent="0.3">
      <c r="A24" s="285" t="s">
        <v>19</v>
      </c>
      <c r="B24" s="295" t="s">
        <v>169</v>
      </c>
      <c r="C24" s="319">
        <v>0</v>
      </c>
      <c r="D24" s="320">
        <v>55686.473264090891</v>
      </c>
      <c r="E24" s="321">
        <v>55686.473264090891</v>
      </c>
      <c r="F24" s="322">
        <v>-1.4021452156924208</v>
      </c>
      <c r="G24" s="323">
        <v>-1.2409736735341776</v>
      </c>
      <c r="H24" s="324">
        <v>-12548.031829509884</v>
      </c>
      <c r="I24" s="325">
        <v>453833.8781704912</v>
      </c>
      <c r="J24" s="326">
        <v>251786.2699999999</v>
      </c>
    </row>
    <row r="25" spans="1:10" x14ac:dyDescent="0.3">
      <c r="A25" s="285" t="s">
        <v>20</v>
      </c>
      <c r="B25" s="295" t="s">
        <v>170</v>
      </c>
      <c r="C25" s="327">
        <v>0</v>
      </c>
      <c r="D25" s="328">
        <v>0.65839187582553149</v>
      </c>
      <c r="E25" s="329">
        <v>0.65839187582553149</v>
      </c>
      <c r="F25" s="330">
        <v>-0.39955543107963426</v>
      </c>
      <c r="G25" s="331">
        <v>-0.3149032122311155</v>
      </c>
      <c r="H25" s="332">
        <v>-4.227605018902192E-3</v>
      </c>
      <c r="I25" s="333">
        <v>0.13615894699008649</v>
      </c>
      <c r="J25" s="334">
        <v>1.114591722000885</v>
      </c>
    </row>
    <row r="26" spans="1:10" x14ac:dyDescent="0.3">
      <c r="A26" s="285" t="s">
        <v>21</v>
      </c>
    </row>
    <row r="27" spans="1:10" x14ac:dyDescent="0.3">
      <c r="A27" s="285" t="s">
        <v>22</v>
      </c>
      <c r="B27" s="286" t="s">
        <v>171</v>
      </c>
      <c r="C27" s="287"/>
      <c r="D27" s="288"/>
      <c r="E27" s="289"/>
      <c r="F27" s="290"/>
      <c r="G27" s="291"/>
      <c r="H27" s="292"/>
      <c r="I27" s="293"/>
      <c r="J27" s="294"/>
    </row>
    <row r="28" spans="1:10" x14ac:dyDescent="0.3">
      <c r="A28" s="285" t="s">
        <v>23</v>
      </c>
      <c r="B28" s="295" t="s">
        <v>1</v>
      </c>
      <c r="C28" s="287" t="s">
        <v>38</v>
      </c>
      <c r="D28" s="304">
        <v>1925251</v>
      </c>
      <c r="E28" s="305">
        <v>1925251</v>
      </c>
      <c r="F28" s="306">
        <v>2.1936385598553128</v>
      </c>
      <c r="G28" s="307">
        <v>2.8764564163322084</v>
      </c>
      <c r="H28" s="308">
        <v>42233048.310000002</v>
      </c>
      <c r="I28" s="309">
        <v>55379005.920000002</v>
      </c>
      <c r="J28" s="310">
        <v>8071521.4800005006</v>
      </c>
    </row>
    <row r="29" spans="1:10" x14ac:dyDescent="0.3">
      <c r="A29" s="285" t="s">
        <v>24</v>
      </c>
      <c r="B29" s="295" t="s">
        <v>55</v>
      </c>
      <c r="C29" s="287" t="s">
        <v>38</v>
      </c>
      <c r="D29" s="304">
        <v>1858183.2876449241</v>
      </c>
      <c r="E29" s="305">
        <v>1858183.2876449241</v>
      </c>
      <c r="F29" s="306">
        <v>2.3889168081914334</v>
      </c>
      <c r="G29" s="307">
        <v>3.0703585687643886</v>
      </c>
      <c r="H29" s="308">
        <v>44390452.885553755</v>
      </c>
      <c r="I29" s="309">
        <v>57052889.795553751</v>
      </c>
      <c r="J29" s="310">
        <v>7863977</v>
      </c>
    </row>
    <row r="30" spans="1:10" x14ac:dyDescent="0.3">
      <c r="A30" s="285" t="s">
        <v>25</v>
      </c>
      <c r="B30" s="295" t="s">
        <v>169</v>
      </c>
      <c r="C30" s="319">
        <v>0</v>
      </c>
      <c r="D30" s="320">
        <v>67067.71235507587</v>
      </c>
      <c r="E30" s="321">
        <v>67067.71235507587</v>
      </c>
      <c r="F30" s="322">
        <v>-0.19527824833612062</v>
      </c>
      <c r="G30" s="323">
        <v>-0.19390215243218023</v>
      </c>
      <c r="H30" s="324">
        <v>-2157404.5755537525</v>
      </c>
      <c r="I30" s="325">
        <v>-1673883.8755537495</v>
      </c>
      <c r="J30" s="326">
        <v>207544.48000050057</v>
      </c>
    </row>
    <row r="31" spans="1:10" x14ac:dyDescent="0.3">
      <c r="A31" s="285" t="s">
        <v>26</v>
      </c>
      <c r="B31" s="295" t="s">
        <v>170</v>
      </c>
      <c r="C31" s="327">
        <v>0</v>
      </c>
      <c r="D31" s="328">
        <v>3.6093163037795917E-2</v>
      </c>
      <c r="E31" s="329">
        <v>3.6093163037795917E-2</v>
      </c>
      <c r="F31" s="330">
        <v>-8.1743427676729791E-2</v>
      </c>
      <c r="G31" s="331">
        <v>-6.3152934124633103E-2</v>
      </c>
      <c r="H31" s="332">
        <v>-4.860064350133831E-2</v>
      </c>
      <c r="I31" s="333">
        <v>-2.9339160234512759E-2</v>
      </c>
      <c r="J31" s="334">
        <v>2.6391796415541471E-2</v>
      </c>
    </row>
    <row r="32" spans="1:10" x14ac:dyDescent="0.3">
      <c r="A32" s="285" t="s">
        <v>27</v>
      </c>
    </row>
    <row r="33" spans="1:12" x14ac:dyDescent="0.3">
      <c r="A33" s="285" t="s">
        <v>28</v>
      </c>
    </row>
    <row r="34" spans="1:12" x14ac:dyDescent="0.3">
      <c r="A34" s="285" t="s">
        <v>29</v>
      </c>
    </row>
    <row r="35" spans="1:12" x14ac:dyDescent="0.3">
      <c r="A35" s="285" t="s">
        <v>30</v>
      </c>
    </row>
    <row r="36" spans="1:12" x14ac:dyDescent="0.3">
      <c r="A36" s="285" t="s">
        <v>31</v>
      </c>
    </row>
    <row r="37" spans="1:12" x14ac:dyDescent="0.3">
      <c r="A37" s="285" t="s">
        <v>32</v>
      </c>
    </row>
    <row r="38" spans="1:12" x14ac:dyDescent="0.3">
      <c r="A38" s="285" t="s">
        <v>33</v>
      </c>
    </row>
    <row r="39" spans="1:12" x14ac:dyDescent="0.3">
      <c r="A39" s="285" t="s">
        <v>34</v>
      </c>
    </row>
    <row r="40" spans="1:12" x14ac:dyDescent="0.3">
      <c r="A40" s="285" t="s">
        <v>35</v>
      </c>
    </row>
    <row r="41" spans="1:12" x14ac:dyDescent="0.3">
      <c r="A41" s="285" t="s">
        <v>36</v>
      </c>
    </row>
    <row r="42" spans="1:12" x14ac:dyDescent="0.3">
      <c r="A42" s="285" t="s">
        <v>37</v>
      </c>
    </row>
    <row r="43" spans="1:12" x14ac:dyDescent="0.3">
      <c r="A43" s="285" t="s">
        <v>39</v>
      </c>
    </row>
    <row r="44" spans="1:12" x14ac:dyDescent="0.3">
      <c r="A44" s="285" t="s">
        <v>40</v>
      </c>
    </row>
    <row r="45" spans="1:12" x14ac:dyDescent="0.3">
      <c r="A45" s="285" t="s">
        <v>41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79" customFormat="1" x14ac:dyDescent="0.3">
      <c r="B1" s="379" t="s">
        <v>192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50" t="s">
        <v>175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51" t="s">
        <v>43</v>
      </c>
      <c r="C6" s="251" t="s">
        <v>44</v>
      </c>
      <c r="D6" s="251" t="s">
        <v>45</v>
      </c>
      <c r="E6" s="251" t="s">
        <v>46</v>
      </c>
      <c r="F6" s="251" t="s">
        <v>47</v>
      </c>
      <c r="G6" s="251" t="s">
        <v>48</v>
      </c>
      <c r="H6" s="251" t="s">
        <v>49</v>
      </c>
      <c r="I6" s="251" t="s">
        <v>50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2" t="s">
        <v>0</v>
      </c>
      <c r="B8" s="252" t="s">
        <v>176</v>
      </c>
      <c r="C8" s="252" t="s">
        <v>119</v>
      </c>
      <c r="D8" s="252" t="s">
        <v>173</v>
      </c>
      <c r="E8" s="252" t="s">
        <v>177</v>
      </c>
      <c r="F8" s="252" t="s">
        <v>178</v>
      </c>
      <c r="G8" s="252" t="s">
        <v>179</v>
      </c>
      <c r="H8" s="252" t="s">
        <v>180</v>
      </c>
      <c r="I8" s="252" t="s">
        <v>181</v>
      </c>
    </row>
    <row r="9" spans="1:13" x14ac:dyDescent="0.3">
      <c r="A9" s="253" t="s">
        <v>3</v>
      </c>
      <c r="B9" s="254" t="s">
        <v>2</v>
      </c>
      <c r="C9" s="255"/>
      <c r="D9" s="256"/>
      <c r="E9" s="257"/>
      <c r="F9" s="258"/>
      <c r="G9" s="259"/>
      <c r="H9" s="258"/>
      <c r="I9" s="258"/>
    </row>
    <row r="10" spans="1:13" x14ac:dyDescent="0.3">
      <c r="A10" s="253" t="s">
        <v>4</v>
      </c>
      <c r="B10" s="260" t="s">
        <v>182</v>
      </c>
      <c r="C10" s="261"/>
      <c r="D10" s="262"/>
      <c r="E10" s="263"/>
      <c r="F10" s="258"/>
      <c r="G10" s="264"/>
      <c r="H10" s="258"/>
      <c r="I10" s="258"/>
    </row>
    <row r="11" spans="1:13" x14ac:dyDescent="0.3">
      <c r="A11" s="253" t="s">
        <v>6</v>
      </c>
      <c r="B11" s="265" t="s">
        <v>182</v>
      </c>
      <c r="C11" s="266" t="s">
        <v>127</v>
      </c>
      <c r="D11" s="267">
        <v>30000</v>
      </c>
      <c r="E11" s="268">
        <f>F11 / D11 / 10</f>
        <v>4.5</v>
      </c>
      <c r="F11" s="258">
        <v>1350000</v>
      </c>
      <c r="G11" s="269">
        <f>H11 / D11 / 10</f>
        <v>9.2370000000000001</v>
      </c>
      <c r="H11" s="258">
        <v>2771100</v>
      </c>
      <c r="I11" s="258">
        <v>1421100</v>
      </c>
    </row>
    <row r="12" spans="1:13" x14ac:dyDescent="0.3">
      <c r="A12" s="253" t="s">
        <v>7</v>
      </c>
      <c r="B12" s="270" t="s">
        <v>183</v>
      </c>
      <c r="C12" s="271"/>
      <c r="D12" s="272">
        <v>30000</v>
      </c>
      <c r="E12" s="273">
        <f>F12 / D12 / 10</f>
        <v>4.5</v>
      </c>
      <c r="F12" s="274">
        <v>1350000</v>
      </c>
      <c r="G12" s="275">
        <f>H12 / D12 / 10</f>
        <v>9.2370000000000001</v>
      </c>
      <c r="H12" s="274">
        <v>2771100</v>
      </c>
      <c r="I12" s="274">
        <v>1421100</v>
      </c>
    </row>
    <row r="13" spans="1:13" x14ac:dyDescent="0.3">
      <c r="A13" s="253" t="s">
        <v>8</v>
      </c>
      <c r="B13" s="276" t="s">
        <v>132</v>
      </c>
      <c r="C13" s="277"/>
      <c r="D13" s="278">
        <v>30000</v>
      </c>
      <c r="E13" s="279">
        <f>F13 / D13 / 10</f>
        <v>4.5</v>
      </c>
      <c r="F13" s="280">
        <v>1350000</v>
      </c>
      <c r="G13" s="281">
        <f>H13 / D13 / 10</f>
        <v>9.2370000000000001</v>
      </c>
      <c r="H13" s="280">
        <v>2771100</v>
      </c>
      <c r="I13" s="280">
        <v>1421100</v>
      </c>
    </row>
    <row r="14" spans="1:13" x14ac:dyDescent="0.3">
      <c r="A14" s="253" t="s">
        <v>9</v>
      </c>
    </row>
    <row r="15" spans="1:13" x14ac:dyDescent="0.3">
      <c r="A15" s="253" t="s">
        <v>10</v>
      </c>
      <c r="B15" s="254" t="s">
        <v>1</v>
      </c>
      <c r="C15" s="255"/>
      <c r="D15" s="256"/>
      <c r="E15" s="257"/>
      <c r="F15" s="258"/>
      <c r="G15" s="259"/>
      <c r="H15" s="258"/>
      <c r="I15" s="258"/>
    </row>
    <row r="16" spans="1:13" x14ac:dyDescent="0.3">
      <c r="A16" s="253" t="s">
        <v>11</v>
      </c>
      <c r="B16" s="260" t="s">
        <v>182</v>
      </c>
      <c r="C16" s="261"/>
      <c r="D16" s="262"/>
      <c r="E16" s="263"/>
      <c r="F16" s="258"/>
      <c r="G16" s="264"/>
      <c r="H16" s="258"/>
      <c r="I16" s="258"/>
    </row>
    <row r="17" spans="1:9" x14ac:dyDescent="0.3">
      <c r="A17" s="253" t="s">
        <v>12</v>
      </c>
      <c r="B17" s="265" t="s">
        <v>184</v>
      </c>
      <c r="C17" s="266" t="s">
        <v>129</v>
      </c>
      <c r="D17" s="267">
        <v>265</v>
      </c>
      <c r="E17" s="268">
        <f t="shared" ref="E17:E26" si="0">F17 / D17 / 10</f>
        <v>4.9000000000000004</v>
      </c>
      <c r="F17" s="258">
        <v>12985</v>
      </c>
      <c r="G17" s="269">
        <f t="shared" ref="G17:G26" si="1">H17 / D17 / 10</f>
        <v>8.1310000000000002</v>
      </c>
      <c r="H17" s="258">
        <v>21547.15</v>
      </c>
      <c r="I17" s="258">
        <v>8562.1500000000015</v>
      </c>
    </row>
    <row r="18" spans="1:9" x14ac:dyDescent="0.3">
      <c r="A18" s="253" t="s">
        <v>13</v>
      </c>
      <c r="B18" s="265" t="s">
        <v>185</v>
      </c>
      <c r="C18" s="266" t="s">
        <v>129</v>
      </c>
      <c r="D18" s="267">
        <v>21427</v>
      </c>
      <c r="E18" s="268">
        <f t="shared" si="0"/>
        <v>3.3984645540672984</v>
      </c>
      <c r="F18" s="258">
        <v>728189</v>
      </c>
      <c r="G18" s="269">
        <f t="shared" si="1"/>
        <v>4.0713979558500952</v>
      </c>
      <c r="H18" s="258">
        <v>872378.44</v>
      </c>
      <c r="I18" s="258">
        <v>144189.43999999994</v>
      </c>
    </row>
    <row r="19" spans="1:9" x14ac:dyDescent="0.3">
      <c r="A19" s="253" t="s">
        <v>14</v>
      </c>
      <c r="B19" s="265" t="s">
        <v>139</v>
      </c>
      <c r="C19" s="266" t="s">
        <v>129</v>
      </c>
      <c r="D19" s="267">
        <v>100</v>
      </c>
      <c r="E19" s="268">
        <f t="shared" si="0"/>
        <v>4.7829999999999995</v>
      </c>
      <c r="F19" s="258">
        <v>4783</v>
      </c>
      <c r="G19" s="269">
        <f t="shared" si="1"/>
        <v>5.3390000000000004</v>
      </c>
      <c r="H19" s="258">
        <v>5339</v>
      </c>
      <c r="I19" s="258">
        <v>556</v>
      </c>
    </row>
    <row r="20" spans="1:9" x14ac:dyDescent="0.3">
      <c r="A20" s="253" t="s">
        <v>15</v>
      </c>
      <c r="B20" s="265" t="s">
        <v>140</v>
      </c>
      <c r="C20" s="266" t="s">
        <v>129</v>
      </c>
      <c r="D20" s="267">
        <v>3210</v>
      </c>
      <c r="E20" s="268">
        <f t="shared" si="0"/>
        <v>4.5384018691588786</v>
      </c>
      <c r="F20" s="258">
        <v>145682.70000000001</v>
      </c>
      <c r="G20" s="269">
        <f t="shared" si="1"/>
        <v>7.8826906542056081</v>
      </c>
      <c r="H20" s="258">
        <v>253034.37</v>
      </c>
      <c r="I20" s="258">
        <v>107351.66999999998</v>
      </c>
    </row>
    <row r="21" spans="1:9" x14ac:dyDescent="0.3">
      <c r="A21" s="253" t="s">
        <v>16</v>
      </c>
      <c r="B21" s="265" t="s">
        <v>141</v>
      </c>
      <c r="C21" s="266" t="s">
        <v>129</v>
      </c>
      <c r="D21" s="267">
        <v>835</v>
      </c>
      <c r="E21" s="268">
        <f t="shared" si="0"/>
        <v>3.9395209580838326</v>
      </c>
      <c r="F21" s="258">
        <v>32895</v>
      </c>
      <c r="G21" s="269">
        <f t="shared" si="1"/>
        <v>4.5348982035928147</v>
      </c>
      <c r="H21" s="258">
        <v>37866.400000000001</v>
      </c>
      <c r="I21" s="258">
        <v>4971.4000000000015</v>
      </c>
    </row>
    <row r="22" spans="1:9" x14ac:dyDescent="0.3">
      <c r="A22" s="253" t="s">
        <v>17</v>
      </c>
      <c r="B22" s="265" t="s">
        <v>144</v>
      </c>
      <c r="C22" s="266" t="s">
        <v>129</v>
      </c>
      <c r="D22" s="267">
        <v>2838</v>
      </c>
      <c r="E22" s="268">
        <f t="shared" si="0"/>
        <v>4.6436800563777307</v>
      </c>
      <c r="F22" s="258">
        <v>131787.64000000001</v>
      </c>
      <c r="G22" s="269">
        <f t="shared" si="1"/>
        <v>10.392428470754052</v>
      </c>
      <c r="H22" s="258">
        <v>294937.12</v>
      </c>
      <c r="I22" s="258">
        <v>163149.47999999998</v>
      </c>
    </row>
    <row r="23" spans="1:9" x14ac:dyDescent="0.3">
      <c r="A23" s="253" t="s">
        <v>18</v>
      </c>
      <c r="B23" s="265" t="s">
        <v>149</v>
      </c>
      <c r="C23" s="266" t="s">
        <v>129</v>
      </c>
      <c r="D23" s="267">
        <v>575</v>
      </c>
      <c r="E23" s="268">
        <f t="shared" si="0"/>
        <v>4.3579130434782609</v>
      </c>
      <c r="F23" s="258">
        <v>25058</v>
      </c>
      <c r="G23" s="269">
        <f t="shared" si="1"/>
        <v>6.4948695652173907</v>
      </c>
      <c r="H23" s="258">
        <v>37345.5</v>
      </c>
      <c r="I23" s="258">
        <v>12287.5</v>
      </c>
    </row>
    <row r="24" spans="1:9" x14ac:dyDescent="0.3">
      <c r="A24" s="253" t="s">
        <v>19</v>
      </c>
      <c r="B24" s="265" t="s">
        <v>153</v>
      </c>
      <c r="C24" s="266" t="s">
        <v>129</v>
      </c>
      <c r="D24" s="267">
        <v>1720</v>
      </c>
      <c r="E24" s="268">
        <f t="shared" si="0"/>
        <v>4.5768604651162788</v>
      </c>
      <c r="F24" s="258">
        <v>78722</v>
      </c>
      <c r="G24" s="269">
        <f t="shared" si="1"/>
        <v>9.1731488372093022</v>
      </c>
      <c r="H24" s="258">
        <v>157778.16</v>
      </c>
      <c r="I24" s="258">
        <v>79056.160000000003</v>
      </c>
    </row>
    <row r="25" spans="1:9" x14ac:dyDescent="0.3">
      <c r="A25" s="253" t="s">
        <v>20</v>
      </c>
      <c r="B25" s="265" t="s">
        <v>154</v>
      </c>
      <c r="C25" s="266" t="s">
        <v>129</v>
      </c>
      <c r="D25" s="267">
        <v>2160</v>
      </c>
      <c r="E25" s="268">
        <f t="shared" si="0"/>
        <v>4.6692129629629626</v>
      </c>
      <c r="F25" s="258">
        <v>100855</v>
      </c>
      <c r="G25" s="269">
        <f t="shared" si="1"/>
        <v>5.7323333333333331</v>
      </c>
      <c r="H25" s="258">
        <v>123818.4</v>
      </c>
      <c r="I25" s="258">
        <v>22963.399999999994</v>
      </c>
    </row>
    <row r="26" spans="1:9" x14ac:dyDescent="0.3">
      <c r="A26" s="253" t="s">
        <v>21</v>
      </c>
      <c r="B26" s="270" t="s">
        <v>183</v>
      </c>
      <c r="C26" s="271"/>
      <c r="D26" s="272">
        <v>33130</v>
      </c>
      <c r="E26" s="273">
        <f t="shared" si="0"/>
        <v>3.806089163899788</v>
      </c>
      <c r="F26" s="274">
        <v>1260957.3399999999</v>
      </c>
      <c r="G26" s="275">
        <f t="shared" si="1"/>
        <v>5.445350256565046</v>
      </c>
      <c r="H26" s="274">
        <v>1804044.5399999998</v>
      </c>
      <c r="I26" s="274">
        <v>543087.19999999995</v>
      </c>
    </row>
    <row r="27" spans="1:9" x14ac:dyDescent="0.3">
      <c r="A27" s="253" t="s">
        <v>22</v>
      </c>
      <c r="B27" s="260" t="s">
        <v>158</v>
      </c>
      <c r="C27" s="261"/>
      <c r="D27" s="262"/>
      <c r="E27" s="263"/>
      <c r="F27" s="258"/>
      <c r="G27" s="264"/>
      <c r="H27" s="258"/>
      <c r="I27" s="258"/>
    </row>
    <row r="28" spans="1:9" x14ac:dyDescent="0.3">
      <c r="A28" s="253" t="s">
        <v>23</v>
      </c>
      <c r="B28" s="265" t="s">
        <v>160</v>
      </c>
      <c r="C28" s="266" t="s">
        <v>158</v>
      </c>
      <c r="D28" s="267">
        <v>298</v>
      </c>
      <c r="E28" s="268">
        <f>F28 / D28 / 10</f>
        <v>4.2508053691275167</v>
      </c>
      <c r="F28" s="258">
        <v>12667.4</v>
      </c>
      <c r="G28" s="269">
        <f>H28 / D28 / 10</f>
        <v>4.995530201342282</v>
      </c>
      <c r="H28" s="258">
        <v>14886.68</v>
      </c>
      <c r="I28" s="258">
        <v>2219.2800000000007</v>
      </c>
    </row>
    <row r="29" spans="1:9" x14ac:dyDescent="0.3">
      <c r="A29" s="253" t="s">
        <v>24</v>
      </c>
      <c r="B29" s="270" t="s">
        <v>162</v>
      </c>
      <c r="C29" s="271"/>
      <c r="D29" s="272">
        <v>298</v>
      </c>
      <c r="E29" s="273">
        <f>F29 / D29 / 10</f>
        <v>4.2508053691275167</v>
      </c>
      <c r="F29" s="274">
        <v>12667.4</v>
      </c>
      <c r="G29" s="275">
        <f>H29 / D29 / 10</f>
        <v>4.995530201342282</v>
      </c>
      <c r="H29" s="274">
        <v>14886.68</v>
      </c>
      <c r="I29" s="274">
        <v>2219.2800000000007</v>
      </c>
    </row>
    <row r="30" spans="1:9" x14ac:dyDescent="0.3">
      <c r="A30" s="253" t="s">
        <v>25</v>
      </c>
      <c r="B30" s="276" t="s">
        <v>163</v>
      </c>
      <c r="C30" s="277"/>
      <c r="D30" s="278">
        <v>33428</v>
      </c>
      <c r="E30" s="279">
        <f>F30 / D30 / 10</f>
        <v>3.8100536675840608</v>
      </c>
      <c r="F30" s="280">
        <v>1273624.7399999998</v>
      </c>
      <c r="G30" s="281">
        <f>H30 / D30 / 10</f>
        <v>5.4413402536795497</v>
      </c>
      <c r="H30" s="280">
        <v>1818931.2199999997</v>
      </c>
      <c r="I30" s="280">
        <v>545306.48</v>
      </c>
    </row>
    <row r="31" spans="1:9" x14ac:dyDescent="0.3">
      <c r="A31" s="253" t="s">
        <v>26</v>
      </c>
    </row>
    <row r="32" spans="1:9" x14ac:dyDescent="0.3">
      <c r="A32" s="253" t="s">
        <v>27</v>
      </c>
    </row>
    <row r="33" spans="1:13" x14ac:dyDescent="0.3">
      <c r="A33" s="253" t="s">
        <v>28</v>
      </c>
    </row>
    <row r="34" spans="1:13" x14ac:dyDescent="0.3">
      <c r="A34" s="253" t="s">
        <v>29</v>
      </c>
    </row>
    <row r="35" spans="1:13" x14ac:dyDescent="0.3">
      <c r="A35" s="253" t="s">
        <v>30</v>
      </c>
    </row>
    <row r="36" spans="1:13" x14ac:dyDescent="0.3">
      <c r="A36" s="253" t="s">
        <v>31</v>
      </c>
    </row>
    <row r="37" spans="1:13" x14ac:dyDescent="0.3">
      <c r="A37" s="253" t="s">
        <v>32</v>
      </c>
    </row>
    <row r="38" spans="1:13" x14ac:dyDescent="0.3">
      <c r="A38" s="253" t="s">
        <v>33</v>
      </c>
    </row>
    <row r="39" spans="1:13" x14ac:dyDescent="0.3">
      <c r="A39" s="253" t="s">
        <v>34</v>
      </c>
    </row>
    <row r="40" spans="1:13" x14ac:dyDescent="0.3">
      <c r="A40" s="253" t="s">
        <v>35</v>
      </c>
    </row>
    <row r="41" spans="1:13" x14ac:dyDescent="0.3">
      <c r="A41" s="253" t="s">
        <v>36</v>
      </c>
    </row>
    <row r="42" spans="1:13" x14ac:dyDescent="0.3">
      <c r="A42" s="253" t="s">
        <v>37</v>
      </c>
    </row>
    <row r="43" spans="1:13" x14ac:dyDescent="0.3">
      <c r="A43" s="253" t="s">
        <v>39</v>
      </c>
    </row>
    <row r="44" spans="1:13" x14ac:dyDescent="0.3">
      <c r="A44" s="253" t="s">
        <v>40</v>
      </c>
    </row>
    <row r="45" spans="1:13" x14ac:dyDescent="0.3">
      <c r="A45" s="253" t="s">
        <v>41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79" customFormat="1" x14ac:dyDescent="0.3">
      <c r="B1" s="379" t="s">
        <v>193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5" t="s">
        <v>52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6" t="s">
        <v>43</v>
      </c>
      <c r="C6" s="226" t="s">
        <v>44</v>
      </c>
      <c r="D6" s="226" t="s">
        <v>45</v>
      </c>
      <c r="E6" s="226" t="s">
        <v>46</v>
      </c>
      <c r="F6" s="226" t="s">
        <v>47</v>
      </c>
      <c r="G6" s="226" t="s">
        <v>48</v>
      </c>
      <c r="H6" s="226" t="s">
        <v>49</v>
      </c>
      <c r="I6" s="226" t="s">
        <v>50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7" t="s">
        <v>0</v>
      </c>
      <c r="B8" s="227" t="s">
        <v>172</v>
      </c>
      <c r="C8" s="227" t="s">
        <v>119</v>
      </c>
      <c r="D8" s="227" t="s">
        <v>173</v>
      </c>
      <c r="E8" s="227" t="s">
        <v>186</v>
      </c>
      <c r="F8" s="227" t="s">
        <v>178</v>
      </c>
      <c r="G8" s="227" t="s">
        <v>187</v>
      </c>
      <c r="H8" s="227" t="s">
        <v>180</v>
      </c>
      <c r="I8" s="227" t="s">
        <v>181</v>
      </c>
    </row>
    <row r="9" spans="1:13" x14ac:dyDescent="0.3">
      <c r="A9" s="228" t="s">
        <v>3</v>
      </c>
      <c r="B9" s="229" t="s">
        <v>53</v>
      </c>
      <c r="C9" s="230"/>
      <c r="D9" s="231"/>
      <c r="E9" s="232"/>
      <c r="F9" s="233"/>
      <c r="G9" s="234"/>
      <c r="H9" s="233"/>
      <c r="I9" s="233"/>
    </row>
    <row r="10" spans="1:13" x14ac:dyDescent="0.3">
      <c r="A10" s="228" t="s">
        <v>4</v>
      </c>
      <c r="B10" s="235" t="s">
        <v>1</v>
      </c>
      <c r="C10" s="236">
        <v>0</v>
      </c>
      <c r="D10" s="237">
        <v>33428</v>
      </c>
      <c r="E10" s="238">
        <v>3.8100536675840608</v>
      </c>
      <c r="F10" s="233">
        <v>1273624.7399999998</v>
      </c>
      <c r="G10" s="239">
        <v>5.4413402536795497</v>
      </c>
      <c r="H10" s="233">
        <v>1818931.2199999997</v>
      </c>
      <c r="I10" s="233">
        <v>545306.48</v>
      </c>
    </row>
    <row r="11" spans="1:13" x14ac:dyDescent="0.3">
      <c r="A11" s="228" t="s">
        <v>6</v>
      </c>
      <c r="B11" s="235" t="s">
        <v>55</v>
      </c>
      <c r="C11" s="236">
        <v>0</v>
      </c>
      <c r="D11" s="237">
        <v>30000</v>
      </c>
      <c r="E11" s="238">
        <v>4.5</v>
      </c>
      <c r="F11" s="233">
        <v>1350000</v>
      </c>
      <c r="G11" s="239">
        <v>9.2370000000000001</v>
      </c>
      <c r="H11" s="233">
        <v>2771100</v>
      </c>
      <c r="I11" s="233">
        <v>1421100</v>
      </c>
    </row>
    <row r="12" spans="1:13" x14ac:dyDescent="0.3">
      <c r="A12" s="228" t="s">
        <v>7</v>
      </c>
      <c r="B12" s="235" t="s">
        <v>169</v>
      </c>
      <c r="C12" s="240">
        <v>0</v>
      </c>
      <c r="D12" s="241">
        <v>3428</v>
      </c>
      <c r="E12" s="242">
        <v>-0.68994633241593917</v>
      </c>
      <c r="F12" s="243">
        <v>-76375.260000000242</v>
      </c>
      <c r="G12" s="244">
        <v>-3.7956597463204504</v>
      </c>
      <c r="H12" s="243">
        <v>-952168.78000000026</v>
      </c>
      <c r="I12" s="243">
        <v>-875793.52</v>
      </c>
    </row>
    <row r="13" spans="1:13" x14ac:dyDescent="0.3">
      <c r="A13" s="228" t="s">
        <v>8</v>
      </c>
      <c r="B13" s="235" t="s">
        <v>170</v>
      </c>
      <c r="C13" s="245">
        <v>0</v>
      </c>
      <c r="D13" s="246">
        <v>0.11426666666666667</v>
      </c>
      <c r="E13" s="247">
        <v>-0.15332140720354204</v>
      </c>
      <c r="F13" s="248">
        <v>-5.6574266666666845E-2</v>
      </c>
      <c r="G13" s="249">
        <v>-0.41091910212411503</v>
      </c>
      <c r="H13" s="248">
        <v>-0.3436067915268306</v>
      </c>
      <c r="I13" s="248">
        <v>-0.61627860108366761</v>
      </c>
    </row>
    <row r="14" spans="1:13" x14ac:dyDescent="0.3">
      <c r="A14" s="228" t="s">
        <v>9</v>
      </c>
    </row>
    <row r="15" spans="1:13" x14ac:dyDescent="0.3">
      <c r="A15" s="228" t="s">
        <v>10</v>
      </c>
      <c r="B15" s="229" t="s">
        <v>174</v>
      </c>
      <c r="C15" s="230"/>
      <c r="D15" s="231"/>
      <c r="E15" s="232"/>
      <c r="F15" s="233"/>
      <c r="G15" s="234"/>
      <c r="H15" s="233"/>
      <c r="I15" s="233"/>
    </row>
    <row r="16" spans="1:13" x14ac:dyDescent="0.3">
      <c r="A16" s="228" t="s">
        <v>11</v>
      </c>
      <c r="B16" s="235" t="s">
        <v>1</v>
      </c>
      <c r="C16" s="236">
        <v>0</v>
      </c>
      <c r="D16" s="237">
        <v>107748</v>
      </c>
      <c r="E16" s="238">
        <v>4.4909822734528717</v>
      </c>
      <c r="F16" s="233">
        <v>4838943.58</v>
      </c>
      <c r="G16" s="239">
        <v>6.4844600456621011</v>
      </c>
      <c r="H16" s="233">
        <v>6986876.0099999998</v>
      </c>
      <c r="I16" s="233">
        <v>2147932.4299999997</v>
      </c>
    </row>
    <row r="17" spans="1:9" x14ac:dyDescent="0.3">
      <c r="A17" s="228" t="s">
        <v>12</v>
      </c>
      <c r="B17" s="235" t="s">
        <v>55</v>
      </c>
      <c r="C17" s="236">
        <v>0</v>
      </c>
      <c r="D17" s="237">
        <v>91533</v>
      </c>
      <c r="E17" s="238">
        <v>4.638601619088198</v>
      </c>
      <c r="F17" s="233">
        <v>4245851.2200000007</v>
      </c>
      <c r="G17" s="239">
        <v>7.6652388318966942</v>
      </c>
      <c r="H17" s="233">
        <v>7016223.0600000005</v>
      </c>
      <c r="I17" s="233">
        <v>2770371.84</v>
      </c>
    </row>
    <row r="18" spans="1:9" x14ac:dyDescent="0.3">
      <c r="A18" s="228" t="s">
        <v>13</v>
      </c>
      <c r="B18" s="235" t="s">
        <v>169</v>
      </c>
      <c r="C18" s="240">
        <v>0</v>
      </c>
      <c r="D18" s="241">
        <v>16215</v>
      </c>
      <c r="E18" s="242">
        <v>-0.1476193456353263</v>
      </c>
      <c r="F18" s="243">
        <v>593092.3599999994</v>
      </c>
      <c r="G18" s="244">
        <v>-1.1807787862345931</v>
      </c>
      <c r="H18" s="243">
        <v>-29347.050000000745</v>
      </c>
      <c r="I18" s="243">
        <v>-622439.41000000015</v>
      </c>
    </row>
    <row r="19" spans="1:9" x14ac:dyDescent="0.3">
      <c r="A19" s="228" t="s">
        <v>14</v>
      </c>
      <c r="B19" s="235" t="s">
        <v>170</v>
      </c>
      <c r="C19" s="245">
        <v>0</v>
      </c>
      <c r="D19" s="246">
        <v>0.17714922486971912</v>
      </c>
      <c r="E19" s="247">
        <v>-3.1824105141485204E-2</v>
      </c>
      <c r="F19" s="248">
        <v>0.13968750417024722</v>
      </c>
      <c r="G19" s="249">
        <v>-0.15404331321303658</v>
      </c>
      <c r="H19" s="248">
        <v>-4.1827418753702999E-3</v>
      </c>
      <c r="I19" s="248">
        <v>-0.22467720795198387</v>
      </c>
    </row>
    <row r="20" spans="1:9" x14ac:dyDescent="0.3">
      <c r="A20" s="228" t="s">
        <v>15</v>
      </c>
    </row>
    <row r="21" spans="1:9" x14ac:dyDescent="0.3">
      <c r="A21" s="228" t="s">
        <v>16</v>
      </c>
    </row>
    <row r="22" spans="1:9" x14ac:dyDescent="0.3">
      <c r="A22" s="228" t="s">
        <v>17</v>
      </c>
    </row>
    <row r="23" spans="1:9" x14ac:dyDescent="0.3">
      <c r="A23" s="228" t="s">
        <v>18</v>
      </c>
    </row>
    <row r="24" spans="1:9" x14ac:dyDescent="0.3">
      <c r="A24" s="228" t="s">
        <v>19</v>
      </c>
    </row>
    <row r="25" spans="1:9" x14ac:dyDescent="0.3">
      <c r="A25" s="228" t="s">
        <v>20</v>
      </c>
    </row>
    <row r="26" spans="1:9" x14ac:dyDescent="0.3">
      <c r="A26" s="228" t="s">
        <v>21</v>
      </c>
    </row>
    <row r="27" spans="1:9" x14ac:dyDescent="0.3">
      <c r="A27" s="228" t="s">
        <v>22</v>
      </c>
    </row>
    <row r="28" spans="1:9" x14ac:dyDescent="0.3">
      <c r="A28" s="228" t="s">
        <v>23</v>
      </c>
    </row>
    <row r="29" spans="1:9" x14ac:dyDescent="0.3">
      <c r="A29" s="228" t="s">
        <v>24</v>
      </c>
    </row>
    <row r="30" spans="1:9" x14ac:dyDescent="0.3">
      <c r="A30" s="228" t="s">
        <v>25</v>
      </c>
    </row>
    <row r="31" spans="1:9" x14ac:dyDescent="0.3">
      <c r="A31" s="228" t="s">
        <v>26</v>
      </c>
    </row>
    <row r="32" spans="1:9" x14ac:dyDescent="0.3">
      <c r="A32" s="228" t="s">
        <v>27</v>
      </c>
    </row>
    <row r="33" spans="1:13" x14ac:dyDescent="0.3">
      <c r="A33" s="228" t="s">
        <v>28</v>
      </c>
    </row>
    <row r="34" spans="1:13" x14ac:dyDescent="0.3">
      <c r="A34" s="228" t="s">
        <v>29</v>
      </c>
    </row>
    <row r="35" spans="1:13" x14ac:dyDescent="0.3">
      <c r="A35" s="228" t="s">
        <v>30</v>
      </c>
    </row>
    <row r="36" spans="1:13" x14ac:dyDescent="0.3">
      <c r="A36" s="228" t="s">
        <v>31</v>
      </c>
    </row>
    <row r="37" spans="1:13" x14ac:dyDescent="0.3">
      <c r="A37" s="228" t="s">
        <v>32</v>
      </c>
    </row>
    <row r="38" spans="1:13" x14ac:dyDescent="0.3">
      <c r="A38" s="228" t="s">
        <v>33</v>
      </c>
    </row>
    <row r="39" spans="1:13" x14ac:dyDescent="0.3">
      <c r="A39" s="228" t="s">
        <v>34</v>
      </c>
    </row>
    <row r="40" spans="1:13" x14ac:dyDescent="0.3">
      <c r="A40" s="228" t="s">
        <v>35</v>
      </c>
    </row>
    <row r="41" spans="1:13" x14ac:dyDescent="0.3">
      <c r="A41" s="228" t="s">
        <v>36</v>
      </c>
    </row>
    <row r="42" spans="1:13" x14ac:dyDescent="0.3">
      <c r="A42" s="228" t="s">
        <v>37</v>
      </c>
    </row>
    <row r="43" spans="1:13" x14ac:dyDescent="0.3">
      <c r="A43" s="228" t="s">
        <v>39</v>
      </c>
    </row>
    <row r="44" spans="1:13" x14ac:dyDescent="0.3">
      <c r="A44" s="228" t="s">
        <v>40</v>
      </c>
    </row>
    <row r="45" spans="1:13" x14ac:dyDescent="0.3">
      <c r="A45" s="228" t="s">
        <v>41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BD4D1-A43A-49A5-A6D7-A26AB81E7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7C7446-48D4-4C86-A1F2-280738704F6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7E4DEC0-0FA9-4327-AB17-B445A88D3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2016-05-23T18:11:38Z</dcterms:created>
  <dcterms:modified xsi:type="dcterms:W3CDTF">2016-05-28T14:51:27Z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