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8532" yWindow="648" windowWidth="17496" windowHeight="10632" tabRatio="914" activeTab="0"/>
  </bookViews>
  <sheets>
    <sheet name="Sheet1" sheetId="16" r:id="rId1"/>
  </sheets>
  <definedNames>
    <definedName name="csDesignMode">1</definedName>
    <definedName name="_xlnm.Print_Area" localSheetId="0">Sheet1!$A$7:$L$60</definedName>
  </definedNames>
  <calcPr fullCalcOnLoad="1"/>
</workbook>
</file>

<file path=xl/sharedStrings.xml><?xml version="1.0" encoding="utf-8"?>
<sst xmlns="http://schemas.openxmlformats.org/spreadsheetml/2006/main" count="69" uniqueCount="29">
  <si>
    <t>Year</t>
  </si>
  <si>
    <t>2018/2019</t>
  </si>
  <si>
    <t>2019/2020</t>
  </si>
  <si>
    <t>2017/2018</t>
  </si>
  <si>
    <t>2021/2022</t>
  </si>
  <si>
    <t>2022/2023</t>
  </si>
  <si>
    <t>2023/2024</t>
  </si>
  <si>
    <t>2024/2025</t>
  </si>
  <si>
    <t>2017 Need Study</t>
  </si>
  <si>
    <t>2017 TYSP</t>
  </si>
  <si>
    <t>2016 TYSP</t>
  </si>
  <si>
    <t>Difference</t>
  </si>
  <si>
    <t>2025/2026</t>
  </si>
  <si>
    <t>2026/2027</t>
  </si>
  <si>
    <t>2027/2028</t>
  </si>
  <si>
    <t>WINTER NET FIRM DEMAND</t>
  </si>
  <si>
    <t>2017 Need Study Compared to 2017 TYSP</t>
  </si>
  <si>
    <t>Seminole Electric Cooperative, Inc.</t>
  </si>
  <si>
    <t>Net Energy for Load and Net Firm Demand Forecasts</t>
  </si>
  <si>
    <t>2017 Need Study Compared to 2016 TYSP</t>
  </si>
  <si>
    <t>Difference%</t>
  </si>
  <si>
    <t>NET ENERGY FOR LOAD</t>
  </si>
  <si>
    <t>2017 Need Study Compared to 2017 and 2016 Ten Year Site Plan (TYSP)</t>
  </si>
  <si>
    <t>SUMMER NET FIRM DEMAND</t>
  </si>
  <si>
    <t>Docket Nos. 20170266 &amp; 20170267</t>
  </si>
  <si>
    <t>Wood Depo. Exh. 1</t>
  </si>
  <si>
    <t>Page 1 of 1</t>
  </si>
  <si>
    <t>Comparative TYSP Load Forecast</t>
  </si>
  <si>
    <t>SECI00012571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</si>
</sst>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</border>
  </borders>
  <cellStyleXfs count="23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3" fillId="0" borderId="0">
      <alignment/>
      <protection/>
    </xf>
    <xf numFmtId="0" fontId="1" fillId="0" borderId="0">
      <alignment/>
      <protection/>
    </xf>
  </cellStyleXfs>
  <cellXfs count="15">
    <xf numFmtId="0" fontId="0" fillId="0" borderId="0" xfId="0"/>
    <xf numFmtId="3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center"/>
    </xf>
    <xf numFmtId="0" fontId="1" fillId="0" borderId="0" xfId="22">
      <alignment/>
      <protection/>
    </xf>
    <xf numFmtId="3" fontId="2" fillId="0" borderId="1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20" applyNumberFormat="1" applyFont="1" applyAlignment="1">
      <alignment horizontal="center"/>
    </xf>
    <xf numFmtId="0" fontId="0" fillId="0" borderId="0" xfId="0" applyFont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4" fillId="0" borderId="0" xfId="22" applyFont="1">
      <alignment/>
      <protection/>
    </xf>
    <xf numFmtId="3" fontId="0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Percent" xfId="20"/>
    <cellStyle name="Normal 9" xfId="21"/>
    <cellStyle name="Normal 2" xfId="2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SheetLayoutView="160" workbookViewId="0" topLeftCell="A1">
      <selection pane="topLeft" activeCell="A1" sqref="A1"/>
    </sheetView>
  </sheetViews>
  <sheetFormatPr defaultColWidth="8.88888888888889" defaultRowHeight="13.2"/>
  <cols>
    <col min="1" max="1" width="31.2222222222222" customWidth="1"/>
    <col min="2" max="2" width="11.5555555555556" style="3" customWidth="1"/>
    <col min="3" max="3" width="16.1111111111111" style="3" bestFit="1" customWidth="1"/>
    <col min="4" max="4" width="10.4444444444444" style="3" bestFit="1" customWidth="1"/>
    <col min="5" max="5" width="10.3333333333333" style="3" bestFit="1" customWidth="1"/>
    <col min="6" max="6" width="11.6666666666667" bestFit="1" customWidth="1"/>
    <col min="7" max="7" width="11.6666666666667" customWidth="1"/>
    <col min="8" max="8" width="11.1111111111111" style="3" customWidth="1"/>
    <col min="9" max="9" width="16.1111111111111" style="3" bestFit="1" customWidth="1"/>
    <col min="10" max="10" width="10.4444444444444" style="3" bestFit="1" customWidth="1"/>
    <col min="11" max="11" width="10.3333333333333" style="3" bestFit="1" customWidth="1"/>
    <col min="12" max="12" width="11.6666666666667" style="3" bestFit="1" customWidth="1"/>
    <col min="13" max="13" width="9.11111111111111" style="3" customWidth="1"/>
  </cols>
  <sheetData>
    <row r="1" ht="13.2">
      <c r="A1" t="s">
        <v>24</v>
      </c>
    </row>
    <row r="2" ht="13.2">
      <c r="A2" t="s">
        <v>27</v>
      </c>
    </row>
    <row r="3" ht="13.2">
      <c r="A3" t="s">
        <v>25</v>
      </c>
    </row>
    <row r="4" ht="13.2">
      <c r="A4" t="s">
        <v>26</v>
      </c>
    </row>
    <row r="5" ht="13.2">
      <c r="A5" t="s">
        <v>28</v>
      </c>
    </row>
    <row r="6" ht="13.2"/>
    <row r="7" ht="15">
      <c r="A7" s="12" t="s">
        <v>22</v>
      </c>
    </row>
    <row r="8" ht="15">
      <c r="A8" s="2" t="s">
        <v>18</v>
      </c>
    </row>
    <row r="9" ht="15">
      <c r="A9" s="12" t="s">
        <v>17</v>
      </c>
    </row>
    <row r="10" ht="15">
      <c r="A10" s="12"/>
    </row>
    <row r="11" ht="13.2"/>
    <row r="12" spans="2:13" ht="13.2">
      <c r="B12" s="4" t="s">
        <v>21</v>
      </c>
      <c r="F12" s="3"/>
      <c r="G12" s="3"/>
      <c r="H12" s="4" t="s">
        <v>21</v>
      </c>
      <c r="M12"/>
    </row>
    <row r="13" spans="2:13" ht="13.2">
      <c r="B13" s="4" t="s">
        <v>16</v>
      </c>
      <c r="F13" s="3"/>
      <c r="G13" s="3"/>
      <c r="H13" s="4" t="s">
        <v>19</v>
      </c>
      <c r="M13"/>
    </row>
    <row r="14" spans="2:13" ht="13.2">
      <c r="B14"/>
      <c r="F14" s="3"/>
      <c r="G14" s="3"/>
      <c r="M14"/>
    </row>
    <row r="15" spans="2:13" ht="13.5" customHeight="1">
      <c r="B15" s="14" t="s">
        <v>0</v>
      </c>
      <c r="C15" s="7" t="s">
        <v>8</v>
      </c>
      <c r="D15" s="7" t="s">
        <v>9</v>
      </c>
      <c r="E15" s="7" t="s">
        <v>11</v>
      </c>
      <c r="F15" s="7" t="s">
        <v>20</v>
      </c>
      <c r="G15" s="7"/>
      <c r="H15" s="14" t="s">
        <v>0</v>
      </c>
      <c r="I15" s="7" t="s">
        <v>8</v>
      </c>
      <c r="J15" s="7" t="s">
        <v>10</v>
      </c>
      <c r="K15" s="7" t="s">
        <v>11</v>
      </c>
      <c r="L15" s="7" t="s">
        <v>20</v>
      </c>
      <c r="M15"/>
    </row>
    <row r="16" spans="2:13" ht="13.5" customHeight="1">
      <c r="B16" s="5"/>
      <c r="C16" s="11"/>
      <c r="D16" s="11"/>
      <c r="E16" s="11"/>
      <c r="F16" s="11"/>
      <c r="G16" s="11"/>
      <c r="H16" s="10"/>
      <c r="I16" s="11"/>
      <c r="J16" s="11"/>
      <c r="K16" s="11"/>
      <c r="L16" s="11"/>
      <c r="M16"/>
    </row>
    <row r="17" spans="2:13" ht="13.5" customHeight="1">
      <c r="B17" s="10">
        <v>2017</v>
      </c>
      <c r="C17" s="13">
        <v>14124.86276654955</v>
      </c>
      <c r="D17" s="13">
        <v>14175</v>
      </c>
      <c r="E17" s="13">
        <f>C17-D17</f>
        <v>-50.137233450450367</v>
      </c>
      <c r="F17" s="9">
        <f>(C17-D17)/C17</f>
        <v>-0.0035495731377429866</v>
      </c>
      <c r="G17" s="9"/>
      <c r="H17" s="10">
        <v>2017</v>
      </c>
      <c r="I17" s="13">
        <v>14124.86276654955</v>
      </c>
      <c r="J17" s="13">
        <v>14249</v>
      </c>
      <c r="K17" s="13">
        <f>I17-J17</f>
        <v>-124.13723345045037</v>
      </c>
      <c r="L17" s="9">
        <f>(I17-J17)/I17</f>
        <v>-0.0087885620909841141</v>
      </c>
      <c r="M17"/>
    </row>
    <row r="18" spans="2:13" ht="13.5" customHeight="1">
      <c r="B18" s="10">
        <v>2018</v>
      </c>
      <c r="C18" s="13">
        <v>14600.9619</v>
      </c>
      <c r="D18" s="13">
        <v>14548</v>
      </c>
      <c r="E18" s="13">
        <f t="shared" si="0" ref="E18:E26">C18-D18</f>
        <v>52.961900000000242</v>
      </c>
      <c r="F18" s="9">
        <f t="shared" si="1" ref="F18:F26">(C18-D18)/C18</f>
        <v>0.0036272884185801651</v>
      </c>
      <c r="G18" s="9"/>
      <c r="H18" s="10">
        <v>2018</v>
      </c>
      <c r="I18" s="13">
        <v>14600.9619</v>
      </c>
      <c r="J18" s="13">
        <v>14566</v>
      </c>
      <c r="K18" s="13">
        <f t="shared" si="2" ref="K18:K25">I18-J18</f>
        <v>34.961900000000242</v>
      </c>
      <c r="L18" s="9">
        <f t="shared" si="3" ref="L18:L25">(I18-J18)/I18</f>
        <v>0.0023944929272091478</v>
      </c>
      <c r="M18"/>
    </row>
    <row r="19" spans="2:13" ht="13.5" customHeight="1">
      <c r="B19" s="10">
        <v>2019</v>
      </c>
      <c r="C19" s="13">
        <v>14820.209000000001</v>
      </c>
      <c r="D19" s="13">
        <v>14871</v>
      </c>
      <c r="E19" s="13">
        <f t="shared" si="0"/>
        <v>-50.790999999999258</v>
      </c>
      <c r="F19" s="9">
        <f t="shared" si="1"/>
        <v>-0.0034271446509289618</v>
      </c>
      <c r="G19" s="9"/>
      <c r="H19" s="10">
        <v>2019</v>
      </c>
      <c r="I19" s="13">
        <v>14820.209000000001</v>
      </c>
      <c r="J19" s="13">
        <v>14870</v>
      </c>
      <c r="K19" s="13">
        <f t="shared" si="2"/>
        <v>-49.790999999999258</v>
      </c>
      <c r="L19" s="9">
        <f t="shared" si="3"/>
        <v>-0.0033596692192397054</v>
      </c>
      <c r="M19"/>
    </row>
    <row r="20" spans="2:13" ht="13.5" customHeight="1">
      <c r="B20" s="10">
        <v>2020</v>
      </c>
      <c r="C20" s="13">
        <v>14948.270500000001</v>
      </c>
      <c r="D20" s="13">
        <v>15087</v>
      </c>
      <c r="E20" s="13">
        <f t="shared" si="0"/>
        <v>-138.72949999999946</v>
      </c>
      <c r="F20" s="9">
        <f t="shared" si="1"/>
        <v>-0.0092806388538392761</v>
      </c>
      <c r="G20" s="9"/>
      <c r="H20" s="10">
        <v>2020</v>
      </c>
      <c r="I20" s="13">
        <v>14948.270500000001</v>
      </c>
      <c r="J20" s="13">
        <v>15133</v>
      </c>
      <c r="K20" s="13">
        <f t="shared" si="2"/>
        <v>-184.72949999999946</v>
      </c>
      <c r="L20" s="9">
        <f t="shared" si="3"/>
        <v>-0.012357917927696013</v>
      </c>
      <c r="M20"/>
    </row>
    <row r="21" spans="2:13" ht="13.5" customHeight="1">
      <c r="B21" s="10">
        <v>2021</v>
      </c>
      <c r="C21" s="13">
        <v>15094.4404</v>
      </c>
      <c r="D21" s="13">
        <v>15316</v>
      </c>
      <c r="E21" s="13">
        <f t="shared" si="0"/>
        <v>-221.5596000000005</v>
      </c>
      <c r="F21" s="9">
        <f t="shared" si="1"/>
        <v>-0.014678225500827478</v>
      </c>
      <c r="G21" s="9"/>
      <c r="H21" s="10">
        <v>2021</v>
      </c>
      <c r="I21" s="13">
        <v>15094.4404</v>
      </c>
      <c r="J21" s="13">
        <v>15370</v>
      </c>
      <c r="K21" s="13">
        <f t="shared" si="2"/>
        <v>-275.5596000000005</v>
      </c>
      <c r="L21" s="9">
        <f t="shared" si="3"/>
        <v>-0.018255701615808195</v>
      </c>
      <c r="M21"/>
    </row>
    <row r="22" spans="2:13" ht="13.5" customHeight="1">
      <c r="B22" s="10">
        <v>2022</v>
      </c>
      <c r="C22" s="13">
        <v>15305.930700000001</v>
      </c>
      <c r="D22" s="13">
        <v>15531</v>
      </c>
      <c r="E22" s="13">
        <f t="shared" si="0"/>
        <v>-225.0692999999992</v>
      </c>
      <c r="F22" s="9">
        <f t="shared" si="1"/>
        <v>-0.014704711814747678</v>
      </c>
      <c r="G22" s="9"/>
      <c r="H22" s="10">
        <v>2022</v>
      </c>
      <c r="I22" s="13">
        <v>15305.930700000001</v>
      </c>
      <c r="J22" s="13">
        <v>15602</v>
      </c>
      <c r="K22" s="13">
        <f t="shared" si="2"/>
        <v>-296.0692999999992</v>
      </c>
      <c r="L22" s="9">
        <f t="shared" si="3"/>
        <v>-0.019343436593502881</v>
      </c>
      <c r="M22"/>
    </row>
    <row r="23" spans="2:13" ht="13.5" customHeight="1">
      <c r="B23" s="10">
        <v>2023</v>
      </c>
      <c r="C23" s="13">
        <v>15542.793</v>
      </c>
      <c r="D23" s="13">
        <v>15773</v>
      </c>
      <c r="E23" s="13">
        <f t="shared" si="0"/>
        <v>-230.20700000000034</v>
      </c>
      <c r="F23" s="9">
        <f t="shared" si="1"/>
        <v>-0.014811173255669064</v>
      </c>
      <c r="G23" s="9"/>
      <c r="H23" s="10">
        <v>2023</v>
      </c>
      <c r="I23" s="13">
        <v>15542.793</v>
      </c>
      <c r="J23" s="13">
        <v>15815</v>
      </c>
      <c r="K23" s="13">
        <f t="shared" si="2"/>
        <v>-272.20700000000033</v>
      </c>
      <c r="L23" s="9">
        <f t="shared" si="3"/>
        <v>-0.01751339028963458</v>
      </c>
      <c r="M23"/>
    </row>
    <row r="24" spans="2:13" ht="13.5" customHeight="1">
      <c r="B24" s="10">
        <v>2024</v>
      </c>
      <c r="C24" s="13">
        <v>15773.7158</v>
      </c>
      <c r="D24" s="13">
        <v>16016</v>
      </c>
      <c r="E24" s="13">
        <f t="shared" si="0"/>
        <v>-242.28420000000006</v>
      </c>
      <c r="F24" s="9">
        <f t="shared" si="1"/>
        <v>-0.015359995265034511</v>
      </c>
      <c r="G24" s="9"/>
      <c r="H24" s="10">
        <v>2024</v>
      </c>
      <c r="I24" s="13">
        <v>15773.7158</v>
      </c>
      <c r="J24" s="13">
        <v>16026</v>
      </c>
      <c r="K24" s="13">
        <f t="shared" si="2"/>
        <v>-252.28420000000006</v>
      </c>
      <c r="L24" s="9">
        <f t="shared" si="3"/>
        <v>-0.015993961296044149</v>
      </c>
      <c r="M24"/>
    </row>
    <row r="25" spans="2:13" ht="13.5" customHeight="1">
      <c r="B25" s="10">
        <v>2025</v>
      </c>
      <c r="C25" s="13">
        <v>15989.736300000001</v>
      </c>
      <c r="D25" s="13">
        <v>16264</v>
      </c>
      <c r="E25" s="13">
        <f t="shared" si="0"/>
        <v>-274.26369999999952</v>
      </c>
      <c r="F25" s="9">
        <f t="shared" si="1"/>
        <v>-0.017152484247035363</v>
      </c>
      <c r="G25" s="9"/>
      <c r="H25" s="10">
        <v>2025</v>
      </c>
      <c r="I25" s="13">
        <v>15989.736300000001</v>
      </c>
      <c r="J25" s="13">
        <v>16224</v>
      </c>
      <c r="K25" s="13">
        <f t="shared" si="2"/>
        <v>-234.26369999999952</v>
      </c>
      <c r="L25" s="9">
        <f t="shared" si="3"/>
        <v>-0.014650879514504533</v>
      </c>
      <c r="M25"/>
    </row>
    <row r="26" spans="2:13" ht="13.5" customHeight="1">
      <c r="B26" s="10">
        <v>2026</v>
      </c>
      <c r="C26" s="13">
        <v>16215.8945</v>
      </c>
      <c r="D26" s="13">
        <v>16490</v>
      </c>
      <c r="E26" s="13">
        <f t="shared" si="0"/>
        <v>-274.10549999999967</v>
      </c>
      <c r="F26" s="9">
        <f t="shared" si="1"/>
        <v>-0.016903507851509497</v>
      </c>
      <c r="G26" s="9"/>
      <c r="H26" s="5"/>
      <c r="I26" s="1"/>
      <c r="J26" s="1"/>
      <c r="K26" s="8"/>
      <c r="L26" s="9"/>
      <c r="M26"/>
    </row>
    <row r="27" spans="1:7" ht="13.2">
      <c r="A27" s="6"/>
      <c r="B27" s="10"/>
      <c r="C27" s="10"/>
      <c r="D27" s="10"/>
      <c r="E27" s="10"/>
      <c r="F27" s="4"/>
      <c r="G27" s="4"/>
    </row>
    <row r="28" ht="13.2">
      <c r="A28" s="6"/>
    </row>
    <row r="29" spans="2:13" ht="13.2">
      <c r="B29" s="4" t="s">
        <v>15</v>
      </c>
      <c r="F29" s="3"/>
      <c r="G29" s="3"/>
      <c r="H29" s="4" t="s">
        <v>15</v>
      </c>
      <c r="M29"/>
    </row>
    <row r="30" spans="2:13" ht="13.2">
      <c r="B30" s="4" t="s">
        <v>16</v>
      </c>
      <c r="F30" s="3"/>
      <c r="G30" s="3"/>
      <c r="H30" s="4" t="s">
        <v>19</v>
      </c>
      <c r="M30"/>
    </row>
    <row r="31" spans="2:13" ht="13.2">
      <c r="B31"/>
      <c r="F31" s="3"/>
      <c r="G31" s="3"/>
      <c r="M31"/>
    </row>
    <row r="32" spans="2:13" ht="13.5" customHeight="1">
      <c r="B32" s="14" t="s">
        <v>0</v>
      </c>
      <c r="C32" s="7" t="s">
        <v>8</v>
      </c>
      <c r="D32" s="7" t="s">
        <v>9</v>
      </c>
      <c r="E32" s="7" t="s">
        <v>11</v>
      </c>
      <c r="F32" s="7" t="s">
        <v>20</v>
      </c>
      <c r="G32" s="7"/>
      <c r="H32" s="14" t="s">
        <v>0</v>
      </c>
      <c r="I32" s="7" t="s">
        <v>8</v>
      </c>
      <c r="J32" s="7" t="s">
        <v>10</v>
      </c>
      <c r="K32" s="7" t="s">
        <v>11</v>
      </c>
      <c r="L32" s="7" t="s">
        <v>20</v>
      </c>
      <c r="M32"/>
    </row>
    <row r="33" spans="2:13" ht="13.5" customHeight="1">
      <c r="B33" s="5"/>
      <c r="C33" s="11"/>
      <c r="D33" s="11"/>
      <c r="E33" s="11"/>
      <c r="F33" s="11"/>
      <c r="G33" s="11"/>
      <c r="H33" s="10"/>
      <c r="I33" s="11"/>
      <c r="J33" s="11"/>
      <c r="K33" s="11"/>
      <c r="L33" s="11"/>
      <c r="M33"/>
    </row>
    <row r="34" spans="2:13" ht="13.5" customHeight="1">
      <c r="B34" s="10" t="s">
        <v>3</v>
      </c>
      <c r="C34" s="13">
        <v>3398.489745970805</v>
      </c>
      <c r="D34" s="13">
        <v>3523</v>
      </c>
      <c r="E34" s="13">
        <f>C34-D34</f>
        <v>-124.51025402919504</v>
      </c>
      <c r="F34" s="9">
        <f>(C34-D34)/C34</f>
        <v>-0.036636936797238361</v>
      </c>
      <c r="G34" s="9"/>
      <c r="H34" s="10" t="s">
        <v>3</v>
      </c>
      <c r="I34" s="13">
        <v>3398.489745970805</v>
      </c>
      <c r="J34" s="13">
        <v>3539</v>
      </c>
      <c r="K34" s="13">
        <f>I34-J34</f>
        <v>-140.51025402919504</v>
      </c>
      <c r="L34" s="9">
        <f>(I34-J34)/I34</f>
        <v>-0.041344910396090423</v>
      </c>
      <c r="M34" s="4"/>
    </row>
    <row r="35" spans="2:13" ht="13.5" customHeight="1">
      <c r="B35" s="10" t="s">
        <v>1</v>
      </c>
      <c r="C35" s="13">
        <v>3465.7660153454799</v>
      </c>
      <c r="D35" s="13">
        <v>3593</v>
      </c>
      <c r="E35" s="13">
        <f t="shared" si="4" ref="E35:E43">C35-D35</f>
        <v>-127.2339846545201</v>
      </c>
      <c r="F35" s="9">
        <f t="shared" si="5" ref="F35:F43">(C35-D35)/C35</f>
        <v>-0.036711648764273824</v>
      </c>
      <c r="G35" s="9"/>
      <c r="H35" s="10" t="s">
        <v>1</v>
      </c>
      <c r="I35" s="13">
        <v>3465.7660153454799</v>
      </c>
      <c r="J35" s="13">
        <v>3596</v>
      </c>
      <c r="K35" s="13">
        <f t="shared" si="6" ref="K35:K42">I35-J35</f>
        <v>-130.2339846545201</v>
      </c>
      <c r="L35" s="9">
        <f t="shared" si="7" ref="L35:L42">(I35-J35)/I35</f>
        <v>-0.037577258267834306</v>
      </c>
      <c r="M35" s="4"/>
    </row>
    <row r="36" spans="2:13" ht="13.5" customHeight="1">
      <c r="B36" s="10" t="s">
        <v>2</v>
      </c>
      <c r="C36" s="13">
        <v>3530.9594262429137</v>
      </c>
      <c r="D36" s="13">
        <v>3646</v>
      </c>
      <c r="E36" s="13">
        <f t="shared" si="4"/>
        <v>-115.04057375708635</v>
      </c>
      <c r="F36" s="9">
        <f t="shared" si="5"/>
        <v>-0.032580542529624661</v>
      </c>
      <c r="G36" s="9"/>
      <c r="H36" s="10" t="s">
        <v>2</v>
      </c>
      <c r="I36" s="13">
        <v>3530.9594262429137</v>
      </c>
      <c r="J36" s="13">
        <v>3649</v>
      </c>
      <c r="K36" s="13">
        <f t="shared" si="6"/>
        <v>-118.04057375708635</v>
      </c>
      <c r="L36" s="9">
        <f t="shared" si="7"/>
        <v>-0.033430169964509163</v>
      </c>
      <c r="M36" s="4"/>
    </row>
    <row r="37" spans="2:13" ht="13.5" customHeight="1">
      <c r="B37" s="10" t="s">
        <v>4</v>
      </c>
      <c r="C37" s="13">
        <v>3587.8539103968583</v>
      </c>
      <c r="D37" s="13">
        <v>3701</v>
      </c>
      <c r="E37" s="13">
        <f t="shared" si="4"/>
        <v>-113.14608960314172</v>
      </c>
      <c r="F37" s="9">
        <f t="shared" si="5"/>
        <v>-0.031535868635918472</v>
      </c>
      <c r="G37" s="9"/>
      <c r="H37" s="10" t="s">
        <v>4</v>
      </c>
      <c r="I37" s="13">
        <v>3587.8539103968583</v>
      </c>
      <c r="J37" s="13">
        <v>3698</v>
      </c>
      <c r="K37" s="13">
        <f t="shared" si="6"/>
        <v>-110.14608960314172</v>
      </c>
      <c r="L37" s="9">
        <f t="shared" si="7"/>
        <v>-0.030699714189577548</v>
      </c>
      <c r="M37" s="4"/>
    </row>
    <row r="38" spans="2:13" ht="13.5" customHeight="1">
      <c r="B38" s="10" t="s">
        <v>5</v>
      </c>
      <c r="C38" s="13">
        <v>3642.8043586513663</v>
      </c>
      <c r="D38" s="13">
        <v>3750</v>
      </c>
      <c r="E38" s="13">
        <f t="shared" si="4"/>
        <v>-107.19564134863367</v>
      </c>
      <c r="F38" s="9">
        <f t="shared" si="5"/>
        <v>-0.029426680874050423</v>
      </c>
      <c r="G38" s="9"/>
      <c r="H38" s="10" t="s">
        <v>5</v>
      </c>
      <c r="I38" s="13">
        <v>3642.8043586513663</v>
      </c>
      <c r="J38" s="13">
        <v>3744</v>
      </c>
      <c r="K38" s="13">
        <f t="shared" si="6"/>
        <v>-101.19564134863367</v>
      </c>
      <c r="L38" s="9">
        <f t="shared" si="7"/>
        <v>-0.027779598184651939</v>
      </c>
      <c r="M38" s="4"/>
    </row>
    <row r="39" spans="2:13" ht="13.5" customHeight="1">
      <c r="B39" s="10" t="s">
        <v>6</v>
      </c>
      <c r="C39" s="13">
        <v>3698.7711641236547</v>
      </c>
      <c r="D39" s="13">
        <v>3803</v>
      </c>
      <c r="E39" s="13">
        <f t="shared" si="4"/>
        <v>-104.22883587634533</v>
      </c>
      <c r="F39" s="9">
        <f t="shared" si="5"/>
        <v>-0.028179314494315343</v>
      </c>
      <c r="G39" s="9"/>
      <c r="H39" s="10" t="s">
        <v>6</v>
      </c>
      <c r="I39" s="13">
        <v>3698.7711641236547</v>
      </c>
      <c r="J39" s="13">
        <v>3787</v>
      </c>
      <c r="K39" s="13">
        <f t="shared" si="6"/>
        <v>-88.228835876345329</v>
      </c>
      <c r="L39" s="9">
        <f t="shared" si="7"/>
        <v>-0.023853553507749724</v>
      </c>
      <c r="M39" s="4"/>
    </row>
    <row r="40" spans="2:13" ht="13.5" customHeight="1">
      <c r="B40" s="10" t="s">
        <v>7</v>
      </c>
      <c r="C40" s="13">
        <v>3748.6863296936904</v>
      </c>
      <c r="D40" s="13">
        <v>3857</v>
      </c>
      <c r="E40" s="13">
        <f t="shared" si="4"/>
        <v>-108.31367030630963</v>
      </c>
      <c r="F40" s="9">
        <f t="shared" si="5"/>
        <v>-0.02889376725076917</v>
      </c>
      <c r="G40" s="9"/>
      <c r="H40" s="10" t="s">
        <v>7</v>
      </c>
      <c r="I40" s="13">
        <v>3748.6863296936904</v>
      </c>
      <c r="J40" s="13">
        <v>3827</v>
      </c>
      <c r="K40" s="13">
        <f t="shared" si="6"/>
        <v>-78.313670306309632</v>
      </c>
      <c r="L40" s="9">
        <f t="shared" si="7"/>
        <v>-0.020890963772023236</v>
      </c>
      <c r="M40" s="4"/>
    </row>
    <row r="41" spans="2:13" ht="13.5" customHeight="1">
      <c r="B41" s="10" t="s">
        <v>12</v>
      </c>
      <c r="C41" s="13">
        <v>3801.6091412601404</v>
      </c>
      <c r="D41" s="13">
        <v>3911</v>
      </c>
      <c r="E41" s="13">
        <f t="shared" si="4"/>
        <v>-109.3908587398596</v>
      </c>
      <c r="F41" s="9">
        <f t="shared" si="5"/>
        <v>-0.028774883128463651</v>
      </c>
      <c r="G41" s="9"/>
      <c r="H41" s="10" t="s">
        <v>12</v>
      </c>
      <c r="I41" s="13">
        <v>3801.6091412601404</v>
      </c>
      <c r="J41" s="13">
        <v>3866</v>
      </c>
      <c r="K41" s="13">
        <f t="shared" si="6"/>
        <v>-64.390858739859596</v>
      </c>
      <c r="L41" s="9">
        <f t="shared" si="7"/>
        <v>-0.016937790379606358</v>
      </c>
      <c r="M41" s="4"/>
    </row>
    <row r="42" spans="2:13" ht="13.5" customHeight="1">
      <c r="B42" s="10" t="s">
        <v>13</v>
      </c>
      <c r="C42" s="13">
        <v>3856.557098031461</v>
      </c>
      <c r="D42" s="13">
        <v>3962</v>
      </c>
      <c r="E42" s="13">
        <f t="shared" si="4"/>
        <v>-105.44290196853899</v>
      </c>
      <c r="F42" s="9">
        <f t="shared" si="5"/>
        <v>-0.027341200788226681</v>
      </c>
      <c r="G42" s="9"/>
      <c r="H42" s="10" t="s">
        <v>13</v>
      </c>
      <c r="I42" s="13">
        <v>3856.557098031461</v>
      </c>
      <c r="J42" s="13">
        <v>3904</v>
      </c>
      <c r="K42" s="13">
        <f t="shared" si="6"/>
        <v>-47.44290196853899</v>
      </c>
      <c r="L42" s="9">
        <f t="shared" si="7"/>
        <v>-0.012301879827672127</v>
      </c>
      <c r="M42" s="4"/>
    </row>
    <row r="43" spans="2:13" ht="13.5" customHeight="1">
      <c r="B43" s="10" t="s">
        <v>14</v>
      </c>
      <c r="C43" s="13">
        <v>3909.4461005622379</v>
      </c>
      <c r="D43" s="13">
        <v>4013</v>
      </c>
      <c r="E43" s="13">
        <f t="shared" si="4"/>
        <v>-103.55389943776208</v>
      </c>
      <c r="F43" s="9">
        <f t="shared" si="5"/>
        <v>-0.026488125625486806</v>
      </c>
      <c r="G43" s="9"/>
      <c r="H43" s="10"/>
      <c r="I43" s="13"/>
      <c r="J43" s="13"/>
      <c r="K43" s="13"/>
      <c r="L43" s="9"/>
      <c r="M43" s="4"/>
    </row>
    <row r="44" spans="2:13" ht="13.2">
      <c r="B44" s="10"/>
      <c r="C44" s="10"/>
      <c r="D44" s="10"/>
      <c r="E44" s="10"/>
      <c r="F44" s="4"/>
      <c r="G44" s="4"/>
      <c r="H44" s="10"/>
      <c r="I44" s="10"/>
      <c r="J44" s="10"/>
      <c r="K44" s="10"/>
      <c r="L44" s="10"/>
      <c r="M44" s="10"/>
    </row>
    <row r="45" spans="2:13" ht="13.2">
      <c r="B45" s="10"/>
      <c r="C45" s="10"/>
      <c r="D45" s="10"/>
      <c r="E45" s="10"/>
      <c r="F45" s="4"/>
      <c r="G45" s="4"/>
      <c r="H45" s="10"/>
      <c r="I45" s="10"/>
      <c r="J45" s="10"/>
      <c r="K45" s="10"/>
      <c r="L45" s="10"/>
      <c r="M45" s="10"/>
    </row>
    <row r="46" spans="2:8" ht="13.2">
      <c r="B46" s="4" t="s">
        <v>23</v>
      </c>
      <c r="F46" s="3"/>
      <c r="G46" s="3"/>
      <c r="H46" s="4" t="s">
        <v>23</v>
      </c>
    </row>
    <row r="47" spans="2:8" ht="13.2">
      <c r="B47" s="4" t="s">
        <v>16</v>
      </c>
      <c r="F47" s="3"/>
      <c r="G47" s="3"/>
      <c r="H47" s="4" t="s">
        <v>19</v>
      </c>
    </row>
    <row r="48" spans="2:7" ht="13.2">
      <c r="B48"/>
      <c r="F48" s="3"/>
      <c r="G48" s="3"/>
    </row>
    <row r="49" spans="2:12" ht="13.2">
      <c r="B49" s="14" t="s">
        <v>0</v>
      </c>
      <c r="C49" s="7" t="s">
        <v>8</v>
      </c>
      <c r="D49" s="7" t="s">
        <v>9</v>
      </c>
      <c r="E49" s="7" t="s">
        <v>11</v>
      </c>
      <c r="F49" s="7" t="s">
        <v>20</v>
      </c>
      <c r="G49" s="7"/>
      <c r="H49" s="14" t="s">
        <v>0</v>
      </c>
      <c r="I49" s="7" t="s">
        <v>8</v>
      </c>
      <c r="J49" s="7" t="s">
        <v>10</v>
      </c>
      <c r="K49" s="7" t="s">
        <v>11</v>
      </c>
      <c r="L49" s="7" t="s">
        <v>20</v>
      </c>
    </row>
    <row r="50" spans="2:12" ht="13.2">
      <c r="B50" s="5"/>
      <c r="C50" s="11"/>
      <c r="D50" s="11"/>
      <c r="E50" s="11"/>
      <c r="F50" s="11"/>
      <c r="G50" s="11"/>
      <c r="H50" s="10"/>
      <c r="I50" s="11"/>
      <c r="J50" s="11"/>
      <c r="K50" s="11"/>
      <c r="L50" s="11"/>
    </row>
    <row r="51" spans="2:12" ht="13.2">
      <c r="B51" s="10">
        <v>2017</v>
      </c>
      <c r="C51" s="13">
        <v>3090</v>
      </c>
      <c r="D51" s="13">
        <v>3045</v>
      </c>
      <c r="E51" s="13">
        <f>C51-D51</f>
        <v>45</v>
      </c>
      <c r="F51" s="9">
        <f>(C51-D51)/C51</f>
        <v>0.014563106796116505</v>
      </c>
      <c r="G51" s="9"/>
      <c r="H51" s="10">
        <v>2017</v>
      </c>
      <c r="I51" s="13">
        <v>3090</v>
      </c>
      <c r="J51" s="13">
        <v>3082</v>
      </c>
      <c r="K51" s="13">
        <f>I51-J51</f>
        <v>8</v>
      </c>
      <c r="L51" s="9">
        <f>(I51-J51)/I51</f>
        <v>0.0025889967637540453</v>
      </c>
    </row>
    <row r="52" spans="2:12" ht="13.2">
      <c r="B52" s="10">
        <v>2018</v>
      </c>
      <c r="C52" s="13">
        <v>3140.4798730278899</v>
      </c>
      <c r="D52" s="13">
        <v>3104</v>
      </c>
      <c r="E52" s="13">
        <f t="shared" si="8" ref="E52:E60">C52-D52</f>
        <v>36.47987302788988</v>
      </c>
      <c r="F52" s="9">
        <f t="shared" si="9" ref="F52:F60">(C52-D52)/C52</f>
        <v>0.011616018730512625</v>
      </c>
      <c r="G52" s="9"/>
      <c r="H52" s="10">
        <v>2018</v>
      </c>
      <c r="I52" s="13">
        <v>3140.4798730278899</v>
      </c>
      <c r="J52" s="13">
        <v>3143</v>
      </c>
      <c r="K52" s="13">
        <f t="shared" si="10" ref="K52:K59">I52-J52</f>
        <v>-2.5201269721101198</v>
      </c>
      <c r="L52" s="9">
        <f t="shared" si="11" ref="L52:L59">(I52-J52)/I52</f>
        <v>-0.00080246557023157814</v>
      </c>
    </row>
    <row r="53" spans="2:12" ht="13.2">
      <c r="B53" s="10">
        <v>2019</v>
      </c>
      <c r="C53" s="13">
        <v>3187.4119541451705</v>
      </c>
      <c r="D53" s="13">
        <v>3163</v>
      </c>
      <c r="E53" s="13">
        <f t="shared" si="8"/>
        <v>24.411954145170512</v>
      </c>
      <c r="F53" s="9">
        <f t="shared" si="9"/>
        <v>0.0076588638357282983</v>
      </c>
      <c r="G53" s="9"/>
      <c r="H53" s="10">
        <v>2019</v>
      </c>
      <c r="I53" s="13">
        <v>3187.4119541451705</v>
      </c>
      <c r="J53" s="13">
        <v>3201</v>
      </c>
      <c r="K53" s="13">
        <f t="shared" si="10"/>
        <v>-13.588045854829488</v>
      </c>
      <c r="L53" s="9">
        <f t="shared" si="11"/>
        <v>-0.0042630341011172038</v>
      </c>
    </row>
    <row r="54" spans="2:12" ht="13.2">
      <c r="B54" s="10">
        <v>2020</v>
      </c>
      <c r="C54" s="13">
        <v>3238.4305238768793</v>
      </c>
      <c r="D54" s="13">
        <v>3207</v>
      </c>
      <c r="E54" s="13">
        <f t="shared" si="8"/>
        <v>31.430523876879306</v>
      </c>
      <c r="F54" s="9">
        <f t="shared" si="9"/>
        <v>0.0097054803693155441</v>
      </c>
      <c r="G54" s="9"/>
      <c r="H54" s="10">
        <v>2020</v>
      </c>
      <c r="I54" s="13">
        <v>3238.4305238768793</v>
      </c>
      <c r="J54" s="13">
        <v>3257</v>
      </c>
      <c r="K54" s="13">
        <f t="shared" si="10"/>
        <v>-18.569476123120694</v>
      </c>
      <c r="L54" s="9">
        <f t="shared" si="11"/>
        <v>-0.0057340974234921334</v>
      </c>
    </row>
    <row r="55" spans="2:12" ht="13.2">
      <c r="B55" s="10">
        <v>2021</v>
      </c>
      <c r="C55" s="13">
        <v>3250.8761073475657</v>
      </c>
      <c r="D55" s="13">
        <v>3241</v>
      </c>
      <c r="E55" s="13">
        <f t="shared" si="8"/>
        <v>9.8761073475657213</v>
      </c>
      <c r="F55" s="9">
        <f t="shared" si="9"/>
        <v>0.0030379833070980277</v>
      </c>
      <c r="G55" s="9"/>
      <c r="H55" s="10">
        <v>2021</v>
      </c>
      <c r="I55" s="13">
        <v>3250.8761073475657</v>
      </c>
      <c r="J55" s="13">
        <v>3291</v>
      </c>
      <c r="K55" s="13">
        <f t="shared" si="10"/>
        <v>-40.123892652434279</v>
      </c>
      <c r="L55" s="9">
        <f t="shared" si="11"/>
        <v>-0.012342485941481145</v>
      </c>
    </row>
    <row r="56" spans="2:12" ht="13.2">
      <c r="B56" s="10">
        <v>2022</v>
      </c>
      <c r="C56" s="13">
        <v>3296.7359995414849</v>
      </c>
      <c r="D56" s="13">
        <v>3290</v>
      </c>
      <c r="E56" s="13">
        <f t="shared" si="8"/>
        <v>6.7359995414849436</v>
      </c>
      <c r="F56" s="9">
        <f t="shared" si="9"/>
        <v>0.0020432329256639889</v>
      </c>
      <c r="G56" s="9"/>
      <c r="H56" s="10">
        <v>2022</v>
      </c>
      <c r="I56" s="13">
        <v>3296.7359995414849</v>
      </c>
      <c r="J56" s="13">
        <v>3336</v>
      </c>
      <c r="K56" s="13">
        <f t="shared" si="10"/>
        <v>-39.264000458515056</v>
      </c>
      <c r="L56" s="9">
        <f t="shared" si="11"/>
        <v>-0.011909961993916392</v>
      </c>
    </row>
    <row r="57" spans="2:12" ht="13.2">
      <c r="B57" s="10">
        <v>2023</v>
      </c>
      <c r="C57" s="13">
        <v>3342.5545608596049</v>
      </c>
      <c r="D57" s="13">
        <v>3341</v>
      </c>
      <c r="E57" s="13">
        <f t="shared" si="8"/>
        <v>1.5545608596048623</v>
      </c>
      <c r="F57" s="9">
        <f t="shared" si="9"/>
        <v>0.00046508167071028332</v>
      </c>
      <c r="G57" s="9"/>
      <c r="H57" s="10">
        <v>2023</v>
      </c>
      <c r="I57" s="13">
        <v>3342.5545608596049</v>
      </c>
      <c r="J57" s="13">
        <v>3377</v>
      </c>
      <c r="K57" s="13">
        <f t="shared" si="10"/>
        <v>-34.445439140395138</v>
      </c>
      <c r="L57" s="9">
        <f t="shared" si="11"/>
        <v>-0.010305123974262608</v>
      </c>
    </row>
    <row r="58" spans="2:12" ht="13.2">
      <c r="B58" s="10">
        <v>2024</v>
      </c>
      <c r="C58" s="13">
        <v>3388.4144530535236</v>
      </c>
      <c r="D58" s="13">
        <v>3391</v>
      </c>
      <c r="E58" s="13">
        <f t="shared" si="8"/>
        <v>-2.5855469464763701</v>
      </c>
      <c r="F58" s="9">
        <f t="shared" si="9"/>
        <v>-0.0007630551050643652</v>
      </c>
      <c r="G58" s="9"/>
      <c r="H58" s="10">
        <v>2024</v>
      </c>
      <c r="I58" s="13">
        <v>3388.4144530535236</v>
      </c>
      <c r="J58" s="13">
        <v>3419</v>
      </c>
      <c r="K58" s="13">
        <f t="shared" si="10"/>
        <v>-30.58554694647637</v>
      </c>
      <c r="L58" s="9">
        <f t="shared" si="11"/>
        <v>-0.0090265070493114313</v>
      </c>
    </row>
    <row r="59" spans="2:12" ht="13.2">
      <c r="B59" s="10">
        <v>2025</v>
      </c>
      <c r="C59" s="13">
        <v>3430.1802324787154</v>
      </c>
      <c r="D59" s="13">
        <v>3441</v>
      </c>
      <c r="E59" s="13">
        <f t="shared" si="8"/>
        <v>-10.819767521284575</v>
      </c>
      <c r="F59" s="9">
        <f t="shared" si="9"/>
        <v>-0.003154285427581162</v>
      </c>
      <c r="G59" s="9"/>
      <c r="H59" s="10">
        <v>2025</v>
      </c>
      <c r="I59" s="13">
        <v>3430.1802324787154</v>
      </c>
      <c r="J59" s="13">
        <v>3457</v>
      </c>
      <c r="K59" s="13">
        <f t="shared" si="10"/>
        <v>-26.819767521284575</v>
      </c>
      <c r="L59" s="9">
        <f t="shared" si="11"/>
        <v>-0.007818763360403394</v>
      </c>
    </row>
    <row r="60" spans="2:12" ht="13.2">
      <c r="B60" s="10">
        <v>2026</v>
      </c>
      <c r="C60" s="13">
        <v>3473.9711571087764</v>
      </c>
      <c r="D60" s="13">
        <v>3487</v>
      </c>
      <c r="E60" s="13">
        <f t="shared" si="8"/>
        <v>-13.028842891223576</v>
      </c>
      <c r="F60" s="9">
        <f t="shared" si="9"/>
        <v>-0.0037504176926059663</v>
      </c>
      <c r="G60" s="9"/>
      <c r="H60" s="10"/>
      <c r="I60" s="13"/>
      <c r="J60" s="13"/>
      <c r="K60" s="13"/>
      <c r="L60" s="9"/>
    </row>
  </sheetData>
  <printOptions horizontalCentered="1" verticalCentered="1"/>
  <pageMargins left="0.25" right="0.25" top="0.25" bottom="0.25" header="0.25" footer="0.25"/>
  <pageSetup orientation="landscape" scale="1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