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D38EF64E-1068-45D4-9E0C-B38208BE6A4E}" xr6:coauthVersionLast="46" xr6:coauthVersionMax="46" xr10:uidLastSave="{00000000-0000-0000-0000-000000000000}"/>
  <bookViews>
    <workbookView xWindow="32040" yWindow="1035" windowWidth="21270" windowHeight="11340" tabRatio="871" firstSheet="1" activeTab="1" xr2:uid="{DE3042A3-3018-4E14-A123-E2F469B89412}"/>
  </bookViews>
  <sheets>
    <sheet name="_com.sap.ip.bi.xl.hiddensheet" sheetId="8" state="veryHidden" r:id="rId1"/>
    <sheet name="G2-12" sheetId="24" r:id="rId2"/>
    <sheet name="Support -&gt;" sheetId="25" r:id="rId3"/>
    <sheet name="874 _871" sheetId="22" r:id="rId4"/>
    <sheet name="O&amp;M Expense" sheetId="26" r:id="rId5"/>
  </sheets>
  <externalReferences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M">'[1]B-17 3of4'!#REF!</definedName>
    <definedName name="\Z">#REF!</definedName>
    <definedName name="_B2">#REF!</definedName>
    <definedName name="_B3">#REF!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EXEC">#REF!</definedName>
    <definedName name="INDEX">#REF!</definedName>
    <definedName name="INTERIM">#REF!</definedName>
    <definedName name="NOI">#REF!</definedName>
    <definedName name="_xlnm.Print_Area">#REF!</definedName>
    <definedName name="RATE">#REF!</definedName>
    <definedName name="RATEBASE">#REF!</definedName>
    <definedName name="ROR">#REF!</definedName>
    <definedName name="SAPCrosstab1">'874 _871'!$A$16:$E$21</definedName>
    <definedName name="SAPCrosstab10">#REF!</definedName>
    <definedName name="SAPCrosstab11">#REF!</definedName>
    <definedName name="SAPCrosstab12">#REF!</definedName>
    <definedName name="SAPCrosstab13">#REF!</definedName>
    <definedName name="SAPCrosstab14">#REF!</definedName>
    <definedName name="SAPCrosstab15">#REF!</definedName>
    <definedName name="SAPCrosstab16">#REF!</definedName>
    <definedName name="SAPCrosstab17">#REF!</definedName>
    <definedName name="SAPCrosstab18">#REF!</definedName>
    <definedName name="SAPCrosstab19">#REF!</definedName>
    <definedName name="SAPCrosstab2">#REF!</definedName>
    <definedName name="SAPCrosstab20">#REF!</definedName>
    <definedName name="SAPCrosstab21">#REF!</definedName>
    <definedName name="SAPCrosstab22">#REF!</definedName>
    <definedName name="SAPCrosstab23">#REF!</definedName>
    <definedName name="SAPCrosstab24">#REF!</definedName>
    <definedName name="SAPCrosstab25">#REF!</definedName>
    <definedName name="SAPCrosstab26">#REF!</definedName>
    <definedName name="SAPCrosstab27">'874 _871'!$A$3:$G$11</definedName>
    <definedName name="SAPCrosstab3">#REF!</definedName>
    <definedName name="SAPCrosstab4">#REF!</definedName>
    <definedName name="SAPCrosstab5">#REF!</definedName>
    <definedName name="SAPCrosstab6">#REF!</definedName>
    <definedName name="SAPCrosstab7">#REF!</definedName>
    <definedName name="SAPCrosstab8">#REF!</definedName>
    <definedName name="SAPCrosstab9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IT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2" l="1"/>
  <c r="G23" i="22"/>
  <c r="E23" i="22"/>
  <c r="E17" i="24"/>
  <c r="F17" i="24"/>
  <c r="D16" i="24"/>
  <c r="D17" i="24" s="1"/>
  <c r="D110" i="26"/>
  <c r="C110" i="26"/>
  <c r="B110" i="26"/>
  <c r="D109" i="26"/>
  <c r="C109" i="26"/>
  <c r="B109" i="26"/>
  <c r="D108" i="26"/>
  <c r="C108" i="26"/>
  <c r="B108" i="26"/>
  <c r="D107" i="26"/>
  <c r="C107" i="26"/>
  <c r="B107" i="26"/>
  <c r="D106" i="26"/>
  <c r="C106" i="26"/>
  <c r="B106" i="26"/>
  <c r="D105" i="26"/>
  <c r="C105" i="26"/>
  <c r="B105" i="26"/>
  <c r="D104" i="26"/>
  <c r="C104" i="26"/>
  <c r="B104" i="26"/>
  <c r="D103" i="26"/>
  <c r="D111" i="26"/>
  <c r="D113" i="26"/>
  <c r="C103" i="26"/>
  <c r="C111" i="26"/>
  <c r="B103" i="26"/>
  <c r="B111" i="26"/>
  <c r="B113" i="26"/>
  <c r="F13" i="22"/>
  <c r="G13" i="22"/>
  <c r="E13" i="22"/>
  <c r="E19" i="24"/>
  <c r="E20" i="24"/>
  <c r="F19" i="24"/>
  <c r="F20" i="24"/>
  <c r="D19" i="24"/>
  <c r="D20" i="24"/>
  <c r="C101" i="26"/>
  <c r="C113" i="26"/>
  <c r="D101" i="26"/>
  <c r="B101" i="26"/>
  <c r="D21" i="24" l="1"/>
  <c r="D33" i="24" s="1"/>
  <c r="F21" i="24"/>
  <c r="F33" i="24" s="1"/>
  <c r="E21" i="24"/>
  <c r="E33" i="24" s="1"/>
</calcChain>
</file>

<file path=xl/sharedStrings.xml><?xml version="1.0" encoding="utf-8"?>
<sst xmlns="http://schemas.openxmlformats.org/spreadsheetml/2006/main" count="205" uniqueCount="162">
  <si>
    <t>2022</t>
  </si>
  <si>
    <t/>
  </si>
  <si>
    <t>Time: Fiscal year</t>
  </si>
  <si>
    <t>Account-Regulatory</t>
  </si>
  <si>
    <t>$</t>
  </si>
  <si>
    <t>Distr-Op-Mains&amp;Srvc</t>
  </si>
  <si>
    <t>9874000</t>
  </si>
  <si>
    <t>2021</t>
  </si>
  <si>
    <t>Overall Result</t>
  </si>
  <si>
    <t>2023</t>
  </si>
  <si>
    <t>Account</t>
  </si>
  <si>
    <t>Line</t>
  </si>
  <si>
    <t>Historic Base Year</t>
  </si>
  <si>
    <t>Historic Base Year +1</t>
  </si>
  <si>
    <t>Projected Test Year</t>
  </si>
  <si>
    <t>Basis for Projections</t>
  </si>
  <si>
    <t>No.</t>
  </si>
  <si>
    <t>817 Lines Expense</t>
  </si>
  <si>
    <t>Payroll</t>
  </si>
  <si>
    <t>Other</t>
  </si>
  <si>
    <t>4</t>
  </si>
  <si>
    <t>874 Mains &amp; Services</t>
  </si>
  <si>
    <t>875 Meas &amp; Reg-General</t>
  </si>
  <si>
    <t>876 Meas &amp; Reg-Industrial</t>
  </si>
  <si>
    <t>FPLGRU10000</t>
  </si>
  <si>
    <t>FPL Management Income Statement</t>
  </si>
  <si>
    <t>FPLGN1001</t>
  </si>
  <si>
    <t>Operating Expenses</t>
  </si>
  <si>
    <t>FPLGN1002</t>
  </si>
  <si>
    <t>Payroll, Compensation &amp; Labor OHs</t>
  </si>
  <si>
    <t>FPLGN1004</t>
  </si>
  <si>
    <t>Contractors &amp; Professional Services</t>
  </si>
  <si>
    <t>FPLGN1011</t>
  </si>
  <si>
    <t>Other Operating Expenses</t>
  </si>
  <si>
    <t>JAN 2018 - DEC 2021   
FERC Actuals</t>
  </si>
  <si>
    <t>JAN 2022 - DEC 2024 
F70</t>
  </si>
  <si>
    <t>FPLM: 2022 FCG Rate Case</t>
  </si>
  <si>
    <t>B2 - FERC Income Statement</t>
  </si>
  <si>
    <t>FPLGRUF5701: Operating Expenses</t>
  </si>
  <si>
    <t>FPLGRUF57003: Other Operation &amp; Maintenance</t>
  </si>
  <si>
    <t>FPLGRUF9453: Operation-Gas Supply Expenses</t>
  </si>
  <si>
    <t>FPLGRUF9456: 804-Natural Gas City Gate Purchases</t>
  </si>
  <si>
    <t>9804000: Natural Gas City Gate Purchases-A04-Gas</t>
  </si>
  <si>
    <t>9804001: Natural Gas City Gate Purchases-Base-A01-Gas</t>
  </si>
  <si>
    <t>FPLGRUF9457: 805-Other Gas Purchases</t>
  </si>
  <si>
    <t>9805000: Natural Gas Other Purchased Gas-A04-Gas</t>
  </si>
  <si>
    <t>FPLGRUF9460: 812-Gas Used for Other Util Opers-CR</t>
  </si>
  <si>
    <t>9812001: Gas Used-Oth Utiil Opers-Credit-A04-Gas</t>
  </si>
  <si>
    <t>FPLGRUF9461: Storage Expenses-Natural Gas</t>
  </si>
  <si>
    <t>FPLGRUF9463: Other Storage Expenses</t>
  </si>
  <si>
    <t>9843600: Oth Storage Exp-Mtce Vaporizing Equip-Gas</t>
  </si>
  <si>
    <t>FPLGRUF9473: Operations-Gas Transmission</t>
  </si>
  <si>
    <t>FPLGRUF9484: 857-Measuring &amp; Regulating Station Expen</t>
  </si>
  <si>
    <t>9857000: Measuring &amp; Regulating Station-Gas</t>
  </si>
  <si>
    <t>FPLGRUF9474: Maintenance-Gas Transmission</t>
  </si>
  <si>
    <t>FPLGRUF9490: 863-Maintenacne of Mains</t>
  </si>
  <si>
    <t>9863000: Maintenance of Mains-Gas</t>
  </si>
  <si>
    <t>FPLGRUF9496: Administrative &amp; General</t>
  </si>
  <si>
    <t>9932600: Maintenance of Gen Plant-Gas</t>
  </si>
  <si>
    <t>FPLGRUF9475: Operations-Gas Distribution</t>
  </si>
  <si>
    <t>FPLGRUF9498: 871-Distribution Load Dispatching</t>
  </si>
  <si>
    <t>9871000: Distrib Exps-Opers-Load Dispatching-Gas</t>
  </si>
  <si>
    <t>FPLGRUF9501: 874-Mains &amp; Services Expenses</t>
  </si>
  <si>
    <t>9874000: Distrib Exps-Opers-Mains &amp; Service-Gas</t>
  </si>
  <si>
    <t>FPLGRUF9505: 878-Meter &amp; House Regulator Exps</t>
  </si>
  <si>
    <t>9878000: Distrib Exps-Opers-Meter &amp; House Regulators-Gas</t>
  </si>
  <si>
    <t>FPLGRUF9506: 879-Customer Installation Exps</t>
  </si>
  <si>
    <t>9879000: Distrib Exps-Opers-Customer Install Exps-Gen-Gas</t>
  </si>
  <si>
    <t>FPLGRUF9507: 880-Other Expenses</t>
  </si>
  <si>
    <t>9880000: Distrib Exps-Opers-Other-Gas</t>
  </si>
  <si>
    <t>FPLGRUF9476: Maintenance-Gas Distribution</t>
  </si>
  <si>
    <t>FPLGRUF9510: 887-Maintenance of Mains</t>
  </si>
  <si>
    <t>9887000: Distrib Exps-Mtce-Mains-Gas</t>
  </si>
  <si>
    <t>FPLGRUF9511: 888-Maintenance of Compressor Station Eq</t>
  </si>
  <si>
    <t>9888000: Distrib Exps-Mtce-Compressor Station Equip-Gas</t>
  </si>
  <si>
    <t>FPLGRUF9512: 889-Maintenance of Meas &amp; Regul Statn Eq</t>
  </si>
  <si>
    <t>9889000: Distrib Exps-Mtce-Meas &amp; Reg Station Gen-Gas</t>
  </si>
  <si>
    <t>FPLGRUF9515: 892-Maintenance of Services</t>
  </si>
  <si>
    <t>9892000: Distrib Exps-Mtce-Services-Gas</t>
  </si>
  <si>
    <t>FPLGRUF9516: 893-Maintenance of Meters &amp; House Regula</t>
  </si>
  <si>
    <t>9893000: Distrib Exps-Mtce-Meters &amp; House Regulators-Gas</t>
  </si>
  <si>
    <t>FPLGRUF9517: 894-Maintenance of Other Equipment</t>
  </si>
  <si>
    <t>9894000: Distrib Exps-Mtce-Other Equipment-Gas</t>
  </si>
  <si>
    <t>FPLGRUF57004: Customer Accounts</t>
  </si>
  <si>
    <t>FPLGRUF9204: 905-Misc Customer Accounts Exp</t>
  </si>
  <si>
    <t>9905125: Miscellaneous Customer Accounts Expenses-Gas</t>
  </si>
  <si>
    <t>FPLGRUF9202: 903-Customer Records &amp; Collection</t>
  </si>
  <si>
    <t>9903125: Customer Records &amp; Collection Expenses-Gas</t>
  </si>
  <si>
    <t>FPLGRUF57006: 904-Uncollectible Accounts</t>
  </si>
  <si>
    <t>9904125: Uncollectible Accounts-Gas</t>
  </si>
  <si>
    <t>FPLGRUF9218: Customer Service &amp; Info Exp</t>
  </si>
  <si>
    <t>FPLGRUF9208: 909-informat &amp; Instruct Advtg</t>
  </si>
  <si>
    <t>9909125: Information &amp;Instruction Advertising Exp-Gas</t>
  </si>
  <si>
    <t>9909126: Information &amp;Instruction AdvertiExp-ECCR-A02-Gas</t>
  </si>
  <si>
    <t>FPLGRUF9223: Sales Expenses</t>
  </si>
  <si>
    <t>FPLGRUF9211: 911-Supervision</t>
  </si>
  <si>
    <t>9911100: Sales Expense-Supervision-Gas</t>
  </si>
  <si>
    <t>FPLGRUF9213: 912-Demonstration &amp; Selling Expens</t>
  </si>
  <si>
    <t>9912125: Demonstrating &amp; Selling Expenses-Gas</t>
  </si>
  <si>
    <t>FPLGRUF9214: 913-Advertising Expenses</t>
  </si>
  <si>
    <t>9913125: Advertising Expenses-Gas</t>
  </si>
  <si>
    <t>FPLGRUF570228: Admistrative &amp; General-Operations</t>
  </si>
  <si>
    <t>FPLGRUF9216: 920-A &amp; G Salaries</t>
  </si>
  <si>
    <t>9920600: Administrative &amp; General Salaries-Gas</t>
  </si>
  <si>
    <t>FPLGRUF57024: 921-Office Supplies &amp; Expenses</t>
  </si>
  <si>
    <t>9921000: Office Supplies and Expenses</t>
  </si>
  <si>
    <t>9921600: Office Supplies and Expenses-Gas</t>
  </si>
  <si>
    <t>FPLGRUF9219: 922-Adminst Exp Transf-CR.</t>
  </si>
  <si>
    <t>9922600: Admin Expenses Transferred-Other-Gas</t>
  </si>
  <si>
    <t>9922601: Admin Expenses Transferred-Other-Gas-A04</t>
  </si>
  <si>
    <t>FPLGRUF9220: 923-Outside Services</t>
  </si>
  <si>
    <t>9923700: Outside Services Employed-Gas</t>
  </si>
  <si>
    <t>FPLGRUF57025: 924-Property Insurance</t>
  </si>
  <si>
    <t>9924700: Property Insurance-Gas</t>
  </si>
  <si>
    <t>FPLGRUF9222: 925-Injuries &amp; Damages</t>
  </si>
  <si>
    <t>9925105: Inj &amp; Damages-Emply WorkComp Ins-Gas</t>
  </si>
  <si>
    <t>9925106: Injuries and Damages-Insurance-Gas</t>
  </si>
  <si>
    <t>9925121: Inj &amp; Damages-Emply WorkComp Ins-Gas-A02-ECCR</t>
  </si>
  <si>
    <t>9925122: Inj &amp; Damages-Emply WorkComp Ins-Gas-A04-Fuel</t>
  </si>
  <si>
    <t>FPLGRUF9224: 926-Employee Pensions &amp; Benefits</t>
  </si>
  <si>
    <t>9926604: Employee Pensions and Benefits-Gas</t>
  </si>
  <si>
    <t>9926605: Employee Pensions and Benefits-Gas-A02-ECCR</t>
  </si>
  <si>
    <t>9926606: Employee Pensions and Benefits-Gas-A04-Fuel</t>
  </si>
  <si>
    <t>FPLGRUF9226: 928-Regulatory Commission Expenses</t>
  </si>
  <si>
    <t>9928700: Regulatory Commission Exps-Gas</t>
  </si>
  <si>
    <t>9928701: Regulatory Commission Exps-Gas-FPSC Fee</t>
  </si>
  <si>
    <t>FPLGRUF9240: 930-Misc General Expenses</t>
  </si>
  <si>
    <t>9930260: Miscellaneous General Exps-Gas</t>
  </si>
  <si>
    <t>FPLGRUF9241: 931-Rents</t>
  </si>
  <si>
    <t>9931600: Rents-Administrative and General-Gas</t>
  </si>
  <si>
    <t>9931604: Rents-Administrative and General-Gas-A04</t>
  </si>
  <si>
    <t>Total O&amp;M Expense</t>
  </si>
  <si>
    <t>Check</t>
  </si>
  <si>
    <t>O&amp;M Budget</t>
  </si>
  <si>
    <t>Check against forecast in UI</t>
  </si>
  <si>
    <t>871 Load Dispatching</t>
  </si>
  <si>
    <t>Distribution</t>
  </si>
  <si>
    <t>870-880</t>
  </si>
  <si>
    <t>Maintenance</t>
  </si>
  <si>
    <t>885-894</t>
  </si>
  <si>
    <t>Customer accounts</t>
  </si>
  <si>
    <t>901-905</t>
  </si>
  <si>
    <t>Sales</t>
  </si>
  <si>
    <t>908-916</t>
  </si>
  <si>
    <t>A&amp;G</t>
  </si>
  <si>
    <t>920-932</t>
  </si>
  <si>
    <t>Cost of Sales</t>
  </si>
  <si>
    <t>804-812</t>
  </si>
  <si>
    <t>Transmission</t>
  </si>
  <si>
    <t>857-863</t>
  </si>
  <si>
    <t>LNG</t>
  </si>
  <si>
    <t>Total O&amp;M</t>
  </si>
  <si>
    <t>Distr-Op-Load Dispat</t>
  </si>
  <si>
    <t>9871000</t>
  </si>
  <si>
    <t>FPLGN1005</t>
  </si>
  <si>
    <t>Materials &amp; Supplies</t>
  </si>
  <si>
    <t>DISTRIBUTION OPERATION EXPENSE</t>
  </si>
  <si>
    <t>20220069-GU</t>
  </si>
  <si>
    <t>FCG 002672</t>
  </si>
  <si>
    <t>FCG 002673</t>
  </si>
  <si>
    <t>FCG 002674</t>
  </si>
  <si>
    <t>FCG 002675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</si>
</sst>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###,000"/>
    <numFmt numFmtId="165" formatCode="#,##0.00;\(#,##0.00\);#,##0.00"/>
    <numFmt numFmtId="166" formatCode="[$$-409]#,##0"/>
    <numFmt numFmtId="167" formatCode="mm/dd/yy;@"/>
    <numFmt numFmtId="168" formatCode="&quot;[-] &quot;@"/>
    <numFmt numFmtId="169" formatCode="&quot;  [-] &quot;@"/>
    <numFmt numFmtId="170" formatCode="&quot;    [+] &quot;@"/>
    <numFmt numFmtId="171" formatCode="#,##0_);[Red]\(#,##0\);&quot; &quot;"/>
    <numFmt numFmtId="172" formatCode="_(* #,##0_);_(* \(#,##0\);_(* &quot;-&quot;??_);_(@_)"/>
    <numFmt numFmtId="173" formatCode="&quot;  [+] &quot;@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indexed="8"/>
      <name val="Calibri"/>
      <family val="2"/>
      <scheme val="minor"/>
    </font>
    <font>
      <sz val="1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2" fillId="2" borderId="1" applyNumberFormat="0" applyAlignment="0" applyProtection="0">
      <alignment horizontal="left" vertical="center" indent="1"/>
    </xf>
    <xf numFmtId="164" fontId="3" fillId="0" borderId="2" applyNumberFormat="0" applyProtection="0">
      <alignment horizontal="right" vertical="center"/>
    </xf>
    <xf numFmtId="164" fontId="2" fillId="0" borderId="3" applyNumberFormat="0" applyProtection="0">
      <alignment horizontal="right" vertical="center"/>
    </xf>
    <xf numFmtId="164" fontId="3" fillId="3" borderId="1" applyNumberFormat="0" applyAlignment="0" applyProtection="0">
      <alignment horizontal="left" vertical="center" indent="1"/>
    </xf>
    <xf numFmtId="0" fontId="4" fillId="4" borderId="3" applyNumberFormat="0" applyAlignment="0">
      <alignment horizontal="left" vertical="center" indent="1"/>
      <protection locked="0"/>
    </xf>
    <xf numFmtId="0" fontId="4" fillId="5" borderId="3" applyNumberFormat="0" applyAlignment="0" applyProtection="0">
      <alignment horizontal="left" vertical="center" indent="1"/>
    </xf>
    <xf numFmtId="164" fontId="3" fillId="6" borderId="2" applyNumberFormat="0" applyBorder="0">
      <alignment horizontal="right" vertical="center"/>
      <protection locked="0"/>
    </xf>
    <xf numFmtId="0" fontId="4" fillId="4" borderId="3" applyNumberFormat="0" applyAlignment="0">
      <alignment horizontal="left" vertical="center" indent="1"/>
      <protection locked="0"/>
    </xf>
    <xf numFmtId="164" fontId="2" fillId="5" borderId="3" applyNumberFormat="0" applyProtection="0">
      <alignment horizontal="right" vertical="center"/>
    </xf>
    <xf numFmtId="164" fontId="2" fillId="6" borderId="3" applyNumberFormat="0" applyBorder="0">
      <alignment horizontal="right" vertical="center"/>
      <protection locked="0"/>
    </xf>
    <xf numFmtId="164" fontId="5" fillId="7" borderId="4" applyNumberFormat="0" applyBorder="0" applyAlignment="0" applyProtection="0">
      <alignment horizontal="right" vertical="center" indent="1"/>
    </xf>
    <xf numFmtId="164" fontId="6" fillId="8" borderId="4" applyNumberFormat="0" applyBorder="0" applyAlignment="0" applyProtection="0">
      <alignment horizontal="right" vertical="center" indent="1"/>
    </xf>
    <xf numFmtId="164" fontId="6" fillId="9" borderId="4" applyNumberFormat="0" applyBorder="0" applyAlignment="0" applyProtection="0">
      <alignment horizontal="right" vertical="center" indent="1"/>
    </xf>
    <xf numFmtId="164" fontId="7" fillId="10" borderId="4" applyNumberFormat="0" applyBorder="0" applyAlignment="0" applyProtection="0">
      <alignment horizontal="right" vertical="center" indent="1"/>
    </xf>
    <xf numFmtId="164" fontId="7" fillId="11" borderId="4" applyNumberFormat="0" applyBorder="0" applyAlignment="0" applyProtection="0">
      <alignment horizontal="right" vertical="center" indent="1"/>
    </xf>
    <xf numFmtId="164" fontId="7" fillId="12" borderId="4" applyNumberFormat="0" applyBorder="0" applyAlignment="0" applyProtection="0">
      <alignment horizontal="right" vertical="center" indent="1"/>
    </xf>
    <xf numFmtId="164" fontId="8" fillId="13" borderId="4" applyNumberFormat="0" applyBorder="0" applyAlignment="0" applyProtection="0">
      <alignment horizontal="right" vertical="center" indent="1"/>
    </xf>
    <xf numFmtId="164" fontId="8" fillId="14" borderId="4" applyNumberFormat="0" applyBorder="0" applyAlignment="0" applyProtection="0">
      <alignment horizontal="right" vertical="center" indent="1"/>
    </xf>
    <xf numFmtId="164" fontId="8" fillId="15" borderId="4" applyNumberFormat="0" applyBorder="0" applyAlignment="0" applyProtection="0">
      <alignment horizontal="right" vertical="center" indent="1"/>
    </xf>
    <xf numFmtId="0" fontId="9" fillId="0" borderId="1" applyNumberFormat="0" applyFont="0" applyFill="0" applyAlignment="0" applyProtection="0"/>
    <xf numFmtId="164" fontId="10" fillId="3" borderId="0" applyNumberFormat="0" applyAlignment="0" applyProtection="0">
      <alignment horizontal="left" vertical="center" indent="1"/>
    </xf>
    <xf numFmtId="0" fontId="9" fillId="0" borderId="5" applyNumberFormat="0" applyFont="0" applyFill="0" applyAlignment="0" applyProtection="0"/>
    <xf numFmtId="164" fontId="3" fillId="0" borderId="2" applyNumberFormat="0" applyFill="0" applyBorder="0" applyAlignment="0" applyProtection="0">
      <alignment horizontal="right" vertical="center"/>
    </xf>
    <xf numFmtId="164" fontId="3" fillId="3" borderId="1" applyNumberFormat="0" applyAlignment="0" applyProtection="0">
      <alignment horizontal="left" vertical="center" indent="1"/>
    </xf>
    <xf numFmtId="0" fontId="2" fillId="2" borderId="3" applyNumberFormat="0" applyAlignment="0" applyProtection="0">
      <alignment horizontal="left" vertical="center" indent="1"/>
    </xf>
    <xf numFmtId="0" fontId="4" fillId="16" borderId="1" applyNumberFormat="0" applyAlignment="0" applyProtection="0">
      <alignment horizontal="left" vertical="center" indent="1"/>
    </xf>
    <xf numFmtId="0" fontId="4" fillId="17" borderId="1" applyNumberFormat="0" applyAlignment="0" applyProtection="0">
      <alignment horizontal="left" vertical="center" indent="1"/>
    </xf>
    <xf numFmtId="0" fontId="4" fillId="18" borderId="1" applyNumberFormat="0" applyAlignment="0" applyProtection="0">
      <alignment horizontal="left" vertical="center" indent="1"/>
    </xf>
    <xf numFmtId="0" fontId="4" fillId="6" borderId="1" applyNumberFormat="0" applyAlignment="0" applyProtection="0">
      <alignment horizontal="left" vertical="center" indent="1"/>
    </xf>
    <xf numFmtId="0" fontId="4" fillId="5" borderId="3" applyNumberFormat="0" applyAlignment="0" applyProtection="0">
      <alignment horizontal="left" vertical="center" indent="1"/>
    </xf>
    <xf numFmtId="0" fontId="11" fillId="0" borderId="6" applyNumberFormat="0" applyFill="0" applyBorder="0" applyAlignment="0" applyProtection="0"/>
    <xf numFmtId="0" fontId="12" fillId="0" borderId="6" applyNumberFormat="0" applyBorder="0" applyAlignment="0" applyProtection="0"/>
    <xf numFmtId="0" fontId="11" fillId="4" borderId="3" applyNumberFormat="0" applyAlignment="0">
      <alignment horizontal="left" vertical="center" indent="1"/>
      <protection locked="0"/>
    </xf>
    <xf numFmtId="0" fontId="11" fillId="4" borderId="3" applyNumberFormat="0" applyAlignment="0">
      <alignment horizontal="left" vertical="center" indent="1"/>
      <protection locked="0"/>
    </xf>
    <xf numFmtId="0" fontId="11" fillId="5" borderId="3" applyNumberFormat="0" applyAlignment="0" applyProtection="0">
      <alignment horizontal="left" vertical="center" indent="1"/>
    </xf>
    <xf numFmtId="164" fontId="13" fillId="5" borderId="3" applyNumberFormat="0" applyProtection="0">
      <alignment horizontal="right" vertical="center"/>
    </xf>
    <xf numFmtId="164" fontId="14" fillId="6" borderId="2" applyNumberFormat="0" applyBorder="0">
      <alignment horizontal="right" vertical="center"/>
      <protection locked="0"/>
    </xf>
    <xf numFmtId="164" fontId="13" fillId="6" borderId="3" applyNumberFormat="0" applyBorder="0">
      <alignment horizontal="right" vertical="center"/>
      <protection locked="0"/>
    </xf>
    <xf numFmtId="164" fontId="3" fillId="0" borderId="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2" fillId="2" borderId="1" xfId="3" quotePrefix="1" applyNumberFormat="1" applyBorder="1" applyAlignment="1"/>
    <xf numFmtId="0" fontId="4" fillId="16" borderId="1" xfId="28" quotePrefix="1" applyNumberFormat="1" applyBorder="1" applyAlignment="1">
      <alignment wrapText="1"/>
    </xf>
    <xf numFmtId="0" fontId="3" fillId="3" borderId="1" xfId="26" quotePrefix="1" applyNumberFormat="1" applyBorder="1" applyAlignment="1">
      <alignment horizontal="right"/>
    </xf>
    <xf numFmtId="0" fontId="3" fillId="3" borderId="1" xfId="26" quotePrefix="1" applyNumberFormat="1" applyBorder="1" applyAlignment="1"/>
    <xf numFmtId="165" fontId="3" fillId="0" borderId="7" xfId="4" applyNumberFormat="1" applyBorder="1">
      <alignment horizontal="right" vertical="center"/>
    </xf>
    <xf numFmtId="0" fontId="3" fillId="3" borderId="1" xfId="26" applyNumberFormat="1" applyAlignment="1"/>
    <xf numFmtId="165" fontId="3" fillId="0" borderId="2" xfId="4" applyNumberFormat="1">
      <alignment horizontal="right" vertical="center"/>
    </xf>
    <xf numFmtId="0" fontId="2" fillId="2" borderId="1" xfId="3" applyNumberFormat="1" applyBorder="1" applyAlignment="1"/>
    <xf numFmtId="0" fontId="4" fillId="16" borderId="1" xfId="28" applyNumberFormat="1" applyBorder="1" applyAlignment="1"/>
    <xf numFmtId="0" fontId="3" fillId="3" borderId="1" xfId="26" applyNumberFormat="1" applyBorder="1" applyAlignment="1"/>
    <xf numFmtId="0" fontId="3" fillId="3" borderId="1" xfId="26" quotePrefix="1" applyNumberFormat="1" applyAlignment="1"/>
    <xf numFmtId="0" fontId="2" fillId="2" borderId="8" xfId="27" applyNumberFormat="1" applyBorder="1" applyAlignment="1"/>
    <xf numFmtId="165" fontId="2" fillId="0" borderId="8" xfId="5" applyNumberFormat="1" applyBorder="1">
      <alignment horizontal="right" vertical="center"/>
    </xf>
    <xf numFmtId="165" fontId="2" fillId="0" borderId="9" xfId="5" applyNumberFormat="1" applyBorder="1">
      <alignment horizontal="right" vertical="center"/>
    </xf>
    <xf numFmtId="0" fontId="2" fillId="2" borderId="9" xfId="27" applyNumberFormat="1" applyBorder="1" applyAlignment="1"/>
    <xf numFmtId="0" fontId="2" fillId="2" borderId="1" xfId="3" quotePrefix="1" applyNumberFormat="1" applyAlignment="1"/>
    <xf numFmtId="0" fontId="2" fillId="2" borderId="10" xfId="27" quotePrefix="1" applyNumberFormat="1" applyBorder="1" applyAlignment="1"/>
    <xf numFmtId="166" fontId="15" fillId="0" borderId="0" xfId="43" applyNumberFormat="1" applyAlignment="1">
      <alignment horizontal="left"/>
    </xf>
    <xf numFmtId="166" fontId="15" fillId="0" borderId="0" xfId="43" applyNumberFormat="1"/>
    <xf numFmtId="166" fontId="15" fillId="0" borderId="11" xfId="43" applyNumberFormat="1" applyBorder="1" applyAlignment="1">
      <alignment horizontal="left"/>
    </xf>
    <xf numFmtId="166" fontId="15" fillId="0" borderId="11" xfId="43" applyNumberFormat="1" applyBorder="1"/>
    <xf numFmtId="166" fontId="15" fillId="0" borderId="11" xfId="43" applyNumberFormat="1" applyBorder="1" applyAlignment="1">
      <alignment horizontal="left" indent="9"/>
    </xf>
    <xf numFmtId="166" fontId="15" fillId="0" borderId="0" xfId="43" quotePrefix="1" applyNumberFormat="1" applyAlignment="1">
      <alignment horizontal="left"/>
    </xf>
    <xf numFmtId="166" fontId="15" fillId="0" borderId="0" xfId="43" applyNumberFormat="1" applyAlignment="1">
      <alignment horizontal="center"/>
    </xf>
    <xf numFmtId="167" fontId="15" fillId="0" borderId="0" xfId="43" applyNumberFormat="1" applyAlignment="1">
      <alignment horizontal="center"/>
    </xf>
    <xf numFmtId="166" fontId="15" fillId="0" borderId="11" xfId="43" applyNumberFormat="1" applyBorder="1" applyAlignment="1">
      <alignment horizontal="center"/>
    </xf>
    <xf numFmtId="3" fontId="15" fillId="0" borderId="0" xfId="43" applyNumberFormat="1" applyAlignment="1">
      <alignment horizontal="left"/>
    </xf>
    <xf numFmtId="3" fontId="15" fillId="0" borderId="0" xfId="43" applyNumberFormat="1" applyAlignment="1">
      <alignment horizontal="center"/>
    </xf>
    <xf numFmtId="3" fontId="15" fillId="0" borderId="0" xfId="43" applyNumberFormat="1"/>
    <xf numFmtId="3" fontId="15" fillId="0" borderId="12" xfId="43" applyNumberFormat="1" applyBorder="1"/>
    <xf numFmtId="168" fontId="4" fillId="16" borderId="1" xfId="28" quotePrefix="1" applyNumberFormat="1" applyAlignment="1"/>
    <xf numFmtId="0" fontId="4" fillId="16" borderId="1" xfId="28" quotePrefix="1" applyNumberFormat="1" applyBorder="1" applyAlignment="1"/>
    <xf numFmtId="0" fontId="4" fillId="17" borderId="1" xfId="29" quotePrefix="1" applyNumberFormat="1" applyBorder="1" applyAlignment="1"/>
    <xf numFmtId="169" fontId="4" fillId="17" borderId="1" xfId="29" quotePrefix="1" applyNumberFormat="1" applyAlignment="1"/>
    <xf numFmtId="170" fontId="4" fillId="18" borderId="1" xfId="30" quotePrefix="1" applyNumberFormat="1" applyAlignment="1"/>
    <xf numFmtId="0" fontId="4" fillId="18" borderId="1" xfId="30" quotePrefix="1" applyNumberFormat="1" applyBorder="1" applyAlignment="1"/>
    <xf numFmtId="0" fontId="1" fillId="0" borderId="0" xfId="2"/>
    <xf numFmtId="0" fontId="1" fillId="0" borderId="13" xfId="2" applyBorder="1"/>
    <xf numFmtId="0" fontId="17" fillId="0" borderId="0" xfId="2" applyFont="1"/>
    <xf numFmtId="0" fontId="17" fillId="0" borderId="14" xfId="2" applyFont="1" applyBorder="1" applyAlignment="1">
      <alignment horizontal="center" vertical="center" wrapText="1"/>
    </xf>
    <xf numFmtId="171" fontId="17" fillId="0" borderId="0" xfId="2" applyNumberFormat="1" applyFont="1" applyAlignment="1">
      <alignment horizontal="right"/>
    </xf>
    <xf numFmtId="0" fontId="17" fillId="0" borderId="0" xfId="2" applyFont="1" applyAlignment="1">
      <alignment horizontal="left" indent="2"/>
    </xf>
    <xf numFmtId="0" fontId="17" fillId="0" borderId="0" xfId="2" applyFont="1" applyAlignment="1">
      <alignment horizontal="left" indent="3"/>
    </xf>
    <xf numFmtId="0" fontId="17" fillId="0" borderId="0" xfId="2" applyFont="1" applyAlignment="1">
      <alignment horizontal="left" indent="4"/>
    </xf>
    <xf numFmtId="0" fontId="17" fillId="0" borderId="0" xfId="2" applyFont="1" applyAlignment="1">
      <alignment horizontal="left" indent="5"/>
    </xf>
    <xf numFmtId="0" fontId="17" fillId="0" borderId="0" xfId="2" applyFont="1" applyAlignment="1">
      <alignment horizontal="left" indent="6"/>
    </xf>
    <xf numFmtId="0" fontId="18" fillId="19" borderId="15" xfId="2" applyFont="1" applyFill="1" applyBorder="1" applyAlignment="1">
      <alignment horizontal="left" indent="6"/>
    </xf>
    <xf numFmtId="172" fontId="19" fillId="19" borderId="15" xfId="44" applyNumberFormat="1" applyFont="1" applyFill="1" applyBorder="1"/>
    <xf numFmtId="3" fontId="20" fillId="20" borderId="0" xfId="43" applyNumberFormat="1" applyFont="1" applyFill="1" applyAlignment="1">
      <alignment horizontal="left"/>
    </xf>
    <xf numFmtId="166" fontId="20" fillId="20" borderId="0" xfId="43" applyNumberFormat="1" applyFont="1" applyFill="1"/>
    <xf numFmtId="3" fontId="20" fillId="20" borderId="0" xfId="43" applyNumberFormat="1" applyFont="1" applyFill="1"/>
    <xf numFmtId="3" fontId="20" fillId="0" borderId="0" xfId="43" applyNumberFormat="1" applyFont="1"/>
    <xf numFmtId="166" fontId="20" fillId="0" borderId="0" xfId="43" applyNumberFormat="1" applyFont="1"/>
    <xf numFmtId="0" fontId="11" fillId="21" borderId="0" xfId="30" applyNumberFormat="1" applyFont="1" applyFill="1" applyBorder="1" applyAlignment="1"/>
    <xf numFmtId="39" fontId="21" fillId="20" borderId="0" xfId="0" applyNumberFormat="1" applyFont="1" applyFill="1"/>
    <xf numFmtId="0" fontId="18" fillId="0" borderId="0" xfId="2" applyFont="1" applyAlignment="1">
      <alignment horizontal="left" indent="6"/>
    </xf>
    <xf numFmtId="172" fontId="19" fillId="0" borderId="0" xfId="44" applyNumberFormat="1" applyFont="1" applyFill="1" applyBorder="1"/>
    <xf numFmtId="172" fontId="19" fillId="0" borderId="16" xfId="44" applyNumberFormat="1" applyFont="1" applyFill="1" applyBorder="1"/>
    <xf numFmtId="0" fontId="0" fillId="0" borderId="0" xfId="0" applyAlignment="1">
      <alignment horizontal="left"/>
    </xf>
    <xf numFmtId="0" fontId="22" fillId="20" borderId="0" xfId="2" applyFont="1" applyFill="1" applyAlignment="1">
      <alignment horizontal="left" indent="6"/>
    </xf>
    <xf numFmtId="172" fontId="23" fillId="20" borderId="0" xfId="44" applyNumberFormat="1" applyFont="1" applyFill="1" applyBorder="1"/>
    <xf numFmtId="173" fontId="4" fillId="17" borderId="1" xfId="29" quotePrefix="1" applyNumberFormat="1" applyAlignment="1"/>
    <xf numFmtId="0" fontId="17" fillId="22" borderId="0" xfId="2" applyFont="1" applyFill="1" applyAlignment="1">
      <alignment horizontal="left" indent="6"/>
    </xf>
    <xf numFmtId="171" fontId="17" fillId="22" borderId="0" xfId="2" applyNumberFormat="1" applyFont="1" applyFill="1" applyAlignment="1">
      <alignment horizontal="right"/>
    </xf>
    <xf numFmtId="0" fontId="17" fillId="22" borderId="0" xfId="2" applyFont="1" applyFill="1" applyAlignment="1">
      <alignment horizontal="left" indent="5"/>
    </xf>
    <xf numFmtId="165" fontId="3" fillId="22" borderId="2" xfId="4" applyNumberFormat="1" applyFill="1">
      <alignment horizontal="right" vertical="center"/>
    </xf>
    <xf numFmtId="165" fontId="3" fillId="22" borderId="7" xfId="4" applyNumberFormat="1" applyFill="1" applyBorder="1">
      <alignment horizontal="right" vertical="center"/>
    </xf>
    <xf numFmtId="0" fontId="24" fillId="0" borderId="0" xfId="45" applyFont="1"/>
  </cellXfs>
  <cellStyles count="46">
    <cellStyle name="Comma" xfId="44" builtinId="3"/>
    <cellStyle name="Normal" xfId="0" builtinId="0"/>
    <cellStyle name="Normal 2" xfId="2" xr:uid="{4E23A95F-2B9B-422C-8976-EB3B912B0461}"/>
    <cellStyle name="Normal 3" xfId="1" xr:uid="{30D3E735-FEA8-4239-A47D-BFF1D0AB0F78}"/>
    <cellStyle name="Normal 4" xfId="43" xr:uid="{4736AA46-AFC8-4AAF-9B06-10EFBB553CCC}"/>
    <cellStyle name="Normal 8" xfId="45" xr:uid="{11C6A3DB-81A5-4266-B385-97AD4D628A1D}"/>
    <cellStyle name="Percent 2" xfId="42" xr:uid="{E5290B46-BBF7-4BB9-8C96-497FF8F9DACF}"/>
    <cellStyle name="SAPBorder" xfId="22" xr:uid="{10E296BE-B354-48E2-8E17-CD8EC57A479F}"/>
    <cellStyle name="SAPDataCell" xfId="4" xr:uid="{5E993543-3D96-46E4-B857-C27D9076A77A}"/>
    <cellStyle name="SAPDataRemoved" xfId="23" xr:uid="{DE2DBEAE-8147-4C50-9936-501911BF0E63}"/>
    <cellStyle name="SAPDataTotalCell" xfId="5" xr:uid="{91358637-1A0B-4251-93C0-89DA1737D618}"/>
    <cellStyle name="SAPDimensionCell" xfId="3" xr:uid="{C62EE347-BE18-4279-A03B-ACCB72FADD82}"/>
    <cellStyle name="SAPEditableDataCell" xfId="7" xr:uid="{FEB35DD5-A879-4BEF-A492-A9EFC8C5C767}"/>
    <cellStyle name="SAPEditableDataTotalCell" xfId="10" xr:uid="{D4A7AF88-8076-4DE6-AFEE-AFDE8E8FD513}"/>
    <cellStyle name="SAPEmphasized" xfId="33" xr:uid="{D8CF61AE-F461-49A5-9FE8-79BC1CB3FDF1}"/>
    <cellStyle name="SAPEmphasizedEditableDataCell" xfId="35" xr:uid="{B0B6EC0A-4493-4168-A88D-7863E72C1081}"/>
    <cellStyle name="SAPEmphasizedEditableDataTotalCell" xfId="36" xr:uid="{C1940EC1-7775-4F6F-9BCB-93B225FC58C2}"/>
    <cellStyle name="SAPEmphasizedLockedDataCell" xfId="39" xr:uid="{B0B1674C-DEEC-47DB-972A-0708D1C85AFF}"/>
    <cellStyle name="SAPEmphasizedLockedDataTotalCell" xfId="40" xr:uid="{B6CE7291-EFB3-40D1-8085-2E945A4F5C98}"/>
    <cellStyle name="SAPEmphasizedReadonlyDataCell" xfId="37" xr:uid="{C1A322FB-7EAF-4608-9813-2D0ED1E451B5}"/>
    <cellStyle name="SAPEmphasizedReadonlyDataTotalCell" xfId="38" xr:uid="{3FB11BF5-3450-4F88-ADCA-2A8EC5C2AF68}"/>
    <cellStyle name="SAPEmphasizedTotal" xfId="34" xr:uid="{1ADDD3CF-74C4-49B0-9F12-04D84594C461}"/>
    <cellStyle name="SAPError" xfId="24" xr:uid="{3D949590-81B7-498A-8478-C499B4421F8F}"/>
    <cellStyle name="SAPExceptionLevel1" xfId="13" xr:uid="{51D480AF-5CDD-4F0A-B24C-E75A8497851D}"/>
    <cellStyle name="SAPExceptionLevel2" xfId="14" xr:uid="{3AF5A806-C92E-4841-8AC2-AB31FA90B8F1}"/>
    <cellStyle name="SAPExceptionLevel3" xfId="15" xr:uid="{EBA447CE-C134-49BA-A0A6-62DAC61837A4}"/>
    <cellStyle name="SAPExceptionLevel4" xfId="16" xr:uid="{D6BF01BB-7081-46BD-8672-77DD26C61995}"/>
    <cellStyle name="SAPExceptionLevel5" xfId="17" xr:uid="{95C3871C-1E8C-4C85-98DC-0907E9B6AFF2}"/>
    <cellStyle name="SAPExceptionLevel6" xfId="18" xr:uid="{9DA9DFAE-191F-4955-B4E2-05AC742F93DC}"/>
    <cellStyle name="SAPExceptionLevel7" xfId="19" xr:uid="{79E09AB9-A06B-47E7-8C65-B611F50F49F5}"/>
    <cellStyle name="SAPExceptionLevel8" xfId="20" xr:uid="{DFE5F3EE-44C0-4692-A5B5-B71C7F214F06}"/>
    <cellStyle name="SAPExceptionLevel9" xfId="21" xr:uid="{D91F88E4-340D-4B24-A7AB-99609197DA25}"/>
    <cellStyle name="SAPFormula" xfId="41" xr:uid="{0E3D30D7-DE4D-4E33-B9EA-03EA39D239DC}"/>
    <cellStyle name="SAPGroupingFillCell" xfId="6" xr:uid="{6F88CE2C-A31D-47D4-88A7-338986BAE2B6}"/>
    <cellStyle name="SAPHierarchyCell0" xfId="28" xr:uid="{6688147A-ED99-49BA-B1E0-F8FC4EE09E27}"/>
    <cellStyle name="SAPHierarchyCell1" xfId="29" xr:uid="{0828814B-33C0-4B6D-BA95-03F6615BAB71}"/>
    <cellStyle name="SAPHierarchyCell2" xfId="30" xr:uid="{D68BE8E3-4A97-4D6D-ABB3-31BC1DA50D48}"/>
    <cellStyle name="SAPHierarchyCell3" xfId="31" xr:uid="{CF970078-A7BD-4066-AC8A-F6305826C5E8}"/>
    <cellStyle name="SAPHierarchyCell4" xfId="32" xr:uid="{A1E93D06-D244-4E77-8E98-699FEA8232E8}"/>
    <cellStyle name="SAPLockedDataCell" xfId="9" xr:uid="{DC136717-A077-4CE4-B6AB-53E52374DF61}"/>
    <cellStyle name="SAPLockedDataTotalCell" xfId="12" xr:uid="{FBF88532-750C-4D19-8EA4-C78CA238D03D}"/>
    <cellStyle name="SAPMemberCell" xfId="26" xr:uid="{A8D99498-8A2D-4BA5-9372-447718EF3D65}"/>
    <cellStyle name="SAPMemberTotalCell" xfId="27" xr:uid="{37C9F395-421A-491F-AE13-D75AB723FCA6}"/>
    <cellStyle name="SAPMessageText" xfId="25" xr:uid="{6900E8CE-FEF9-401C-884D-9EBD574969B7}"/>
    <cellStyle name="SAPReadonlyDataCell" xfId="8" xr:uid="{C3447E8B-2204-4B98-8D6A-5C3408B9EBFD}"/>
    <cellStyle name="SAPReadonlyDataTotalCell" xfId="11" xr:uid="{07E8ABA4-1187-4F03-9517-1EB54CD60FD8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542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480D5-3324-48B6-8FE6-A3050C2243AE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customProperties>
    <customPr name="_pios_id" r:id="rId2"/>
    <customPr name="CofWorksheetType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70D4-EE54-482E-8B4F-B37DF40964AF}">
  <dimension ref="A1:P33"/>
  <sheetViews>
    <sheetView tabSelected="1" zoomScale="80" zoomScaleNormal="80" workbookViewId="0">
      <selection activeCell="F1" sqref="F1"/>
    </sheetView>
  </sheetViews>
  <sheetFormatPr defaultColWidth="13.7109375" defaultRowHeight="15" x14ac:dyDescent="0.2"/>
  <cols>
    <col min="1" max="1" width="11.42578125" style="18" customWidth="1"/>
    <col min="2" max="2" width="34.42578125" style="19" customWidth="1"/>
    <col min="3" max="6" width="25.42578125" style="19" customWidth="1"/>
    <col min="7" max="7" width="34.42578125" style="19" customWidth="1"/>
    <col min="8" max="14" width="13.7109375" style="19"/>
    <col min="15" max="15" width="39.42578125" style="19" customWidth="1"/>
    <col min="16" max="33" width="13.7109375" style="19"/>
    <col min="34" max="34" width="8.5703125" style="19" customWidth="1"/>
    <col min="35" max="35" width="39.42578125" style="19" customWidth="1"/>
    <col min="36" max="36" width="7.28515625" style="19" customWidth="1"/>
    <col min="37" max="37" width="12.42578125" style="19" customWidth="1"/>
    <col min="38" max="38" width="3.42578125" style="19" customWidth="1"/>
    <col min="39" max="256" width="13.7109375" style="19"/>
    <col min="257" max="257" width="11.42578125" style="19" customWidth="1"/>
    <col min="258" max="258" width="34.42578125" style="19" customWidth="1"/>
    <col min="259" max="262" width="25.42578125" style="19" customWidth="1"/>
    <col min="263" max="263" width="34.42578125" style="19" customWidth="1"/>
    <col min="264" max="270" width="13.7109375" style="19"/>
    <col min="271" max="271" width="39.42578125" style="19" customWidth="1"/>
    <col min="272" max="289" width="13.7109375" style="19"/>
    <col min="290" max="290" width="8.5703125" style="19" customWidth="1"/>
    <col min="291" max="291" width="39.42578125" style="19" customWidth="1"/>
    <col min="292" max="292" width="7.28515625" style="19" customWidth="1"/>
    <col min="293" max="293" width="12.42578125" style="19" customWidth="1"/>
    <col min="294" max="294" width="3.42578125" style="19" customWidth="1"/>
    <col min="295" max="512" width="13.7109375" style="19"/>
    <col min="513" max="513" width="11.42578125" style="19" customWidth="1"/>
    <col min="514" max="514" width="34.42578125" style="19" customWidth="1"/>
    <col min="515" max="518" width="25.42578125" style="19" customWidth="1"/>
    <col min="519" max="519" width="34.42578125" style="19" customWidth="1"/>
    <col min="520" max="526" width="13.7109375" style="19"/>
    <col min="527" max="527" width="39.42578125" style="19" customWidth="1"/>
    <col min="528" max="545" width="13.7109375" style="19"/>
    <col min="546" max="546" width="8.5703125" style="19" customWidth="1"/>
    <col min="547" max="547" width="39.42578125" style="19" customWidth="1"/>
    <col min="548" max="548" width="7.28515625" style="19" customWidth="1"/>
    <col min="549" max="549" width="12.42578125" style="19" customWidth="1"/>
    <col min="550" max="550" width="3.42578125" style="19" customWidth="1"/>
    <col min="551" max="768" width="13.7109375" style="19"/>
    <col min="769" max="769" width="11.42578125" style="19" customWidth="1"/>
    <col min="770" max="770" width="34.42578125" style="19" customWidth="1"/>
    <col min="771" max="774" width="25.42578125" style="19" customWidth="1"/>
    <col min="775" max="775" width="34.42578125" style="19" customWidth="1"/>
    <col min="776" max="782" width="13.7109375" style="19"/>
    <col min="783" max="783" width="39.42578125" style="19" customWidth="1"/>
    <col min="784" max="801" width="13.7109375" style="19"/>
    <col min="802" max="802" width="8.5703125" style="19" customWidth="1"/>
    <col min="803" max="803" width="39.42578125" style="19" customWidth="1"/>
    <col min="804" max="804" width="7.28515625" style="19" customWidth="1"/>
    <col min="805" max="805" width="12.42578125" style="19" customWidth="1"/>
    <col min="806" max="806" width="3.42578125" style="19" customWidth="1"/>
    <col min="807" max="1024" width="13.7109375" style="19"/>
    <col min="1025" max="1025" width="11.42578125" style="19" customWidth="1"/>
    <col min="1026" max="1026" width="34.42578125" style="19" customWidth="1"/>
    <col min="1027" max="1030" width="25.42578125" style="19" customWidth="1"/>
    <col min="1031" max="1031" width="34.42578125" style="19" customWidth="1"/>
    <col min="1032" max="1038" width="13.7109375" style="19"/>
    <col min="1039" max="1039" width="39.42578125" style="19" customWidth="1"/>
    <col min="1040" max="1057" width="13.7109375" style="19"/>
    <col min="1058" max="1058" width="8.5703125" style="19" customWidth="1"/>
    <col min="1059" max="1059" width="39.42578125" style="19" customWidth="1"/>
    <col min="1060" max="1060" width="7.28515625" style="19" customWidth="1"/>
    <col min="1061" max="1061" width="12.42578125" style="19" customWidth="1"/>
    <col min="1062" max="1062" width="3.42578125" style="19" customWidth="1"/>
    <col min="1063" max="1280" width="13.7109375" style="19"/>
    <col min="1281" max="1281" width="11.42578125" style="19" customWidth="1"/>
    <col min="1282" max="1282" width="34.42578125" style="19" customWidth="1"/>
    <col min="1283" max="1286" width="25.42578125" style="19" customWidth="1"/>
    <col min="1287" max="1287" width="34.42578125" style="19" customWidth="1"/>
    <col min="1288" max="1294" width="13.7109375" style="19"/>
    <col min="1295" max="1295" width="39.42578125" style="19" customWidth="1"/>
    <col min="1296" max="1313" width="13.7109375" style="19"/>
    <col min="1314" max="1314" width="8.5703125" style="19" customWidth="1"/>
    <col min="1315" max="1315" width="39.42578125" style="19" customWidth="1"/>
    <col min="1316" max="1316" width="7.28515625" style="19" customWidth="1"/>
    <col min="1317" max="1317" width="12.42578125" style="19" customWidth="1"/>
    <col min="1318" max="1318" width="3.42578125" style="19" customWidth="1"/>
    <col min="1319" max="1536" width="13.7109375" style="19"/>
    <col min="1537" max="1537" width="11.42578125" style="19" customWidth="1"/>
    <col min="1538" max="1538" width="34.42578125" style="19" customWidth="1"/>
    <col min="1539" max="1542" width="25.42578125" style="19" customWidth="1"/>
    <col min="1543" max="1543" width="34.42578125" style="19" customWidth="1"/>
    <col min="1544" max="1550" width="13.7109375" style="19"/>
    <col min="1551" max="1551" width="39.42578125" style="19" customWidth="1"/>
    <col min="1552" max="1569" width="13.7109375" style="19"/>
    <col min="1570" max="1570" width="8.5703125" style="19" customWidth="1"/>
    <col min="1571" max="1571" width="39.42578125" style="19" customWidth="1"/>
    <col min="1572" max="1572" width="7.28515625" style="19" customWidth="1"/>
    <col min="1573" max="1573" width="12.42578125" style="19" customWidth="1"/>
    <col min="1574" max="1574" width="3.42578125" style="19" customWidth="1"/>
    <col min="1575" max="1792" width="13.7109375" style="19"/>
    <col min="1793" max="1793" width="11.42578125" style="19" customWidth="1"/>
    <col min="1794" max="1794" width="34.42578125" style="19" customWidth="1"/>
    <col min="1795" max="1798" width="25.42578125" style="19" customWidth="1"/>
    <col min="1799" max="1799" width="34.42578125" style="19" customWidth="1"/>
    <col min="1800" max="1806" width="13.7109375" style="19"/>
    <col min="1807" max="1807" width="39.42578125" style="19" customWidth="1"/>
    <col min="1808" max="1825" width="13.7109375" style="19"/>
    <col min="1826" max="1826" width="8.5703125" style="19" customWidth="1"/>
    <col min="1827" max="1827" width="39.42578125" style="19" customWidth="1"/>
    <col min="1828" max="1828" width="7.28515625" style="19" customWidth="1"/>
    <col min="1829" max="1829" width="12.42578125" style="19" customWidth="1"/>
    <col min="1830" max="1830" width="3.42578125" style="19" customWidth="1"/>
    <col min="1831" max="2048" width="13.7109375" style="19"/>
    <col min="2049" max="2049" width="11.42578125" style="19" customWidth="1"/>
    <col min="2050" max="2050" width="34.42578125" style="19" customWidth="1"/>
    <col min="2051" max="2054" width="25.42578125" style="19" customWidth="1"/>
    <col min="2055" max="2055" width="34.42578125" style="19" customWidth="1"/>
    <col min="2056" max="2062" width="13.7109375" style="19"/>
    <col min="2063" max="2063" width="39.42578125" style="19" customWidth="1"/>
    <col min="2064" max="2081" width="13.7109375" style="19"/>
    <col min="2082" max="2082" width="8.5703125" style="19" customWidth="1"/>
    <col min="2083" max="2083" width="39.42578125" style="19" customWidth="1"/>
    <col min="2084" max="2084" width="7.28515625" style="19" customWidth="1"/>
    <col min="2085" max="2085" width="12.42578125" style="19" customWidth="1"/>
    <col min="2086" max="2086" width="3.42578125" style="19" customWidth="1"/>
    <col min="2087" max="2304" width="13.7109375" style="19"/>
    <col min="2305" max="2305" width="11.42578125" style="19" customWidth="1"/>
    <col min="2306" max="2306" width="34.42578125" style="19" customWidth="1"/>
    <col min="2307" max="2310" width="25.42578125" style="19" customWidth="1"/>
    <col min="2311" max="2311" width="34.42578125" style="19" customWidth="1"/>
    <col min="2312" max="2318" width="13.7109375" style="19"/>
    <col min="2319" max="2319" width="39.42578125" style="19" customWidth="1"/>
    <col min="2320" max="2337" width="13.7109375" style="19"/>
    <col min="2338" max="2338" width="8.5703125" style="19" customWidth="1"/>
    <col min="2339" max="2339" width="39.42578125" style="19" customWidth="1"/>
    <col min="2340" max="2340" width="7.28515625" style="19" customWidth="1"/>
    <col min="2341" max="2341" width="12.42578125" style="19" customWidth="1"/>
    <col min="2342" max="2342" width="3.42578125" style="19" customWidth="1"/>
    <col min="2343" max="2560" width="13.7109375" style="19"/>
    <col min="2561" max="2561" width="11.42578125" style="19" customWidth="1"/>
    <col min="2562" max="2562" width="34.42578125" style="19" customWidth="1"/>
    <col min="2563" max="2566" width="25.42578125" style="19" customWidth="1"/>
    <col min="2567" max="2567" width="34.42578125" style="19" customWidth="1"/>
    <col min="2568" max="2574" width="13.7109375" style="19"/>
    <col min="2575" max="2575" width="39.42578125" style="19" customWidth="1"/>
    <col min="2576" max="2593" width="13.7109375" style="19"/>
    <col min="2594" max="2594" width="8.5703125" style="19" customWidth="1"/>
    <col min="2595" max="2595" width="39.42578125" style="19" customWidth="1"/>
    <col min="2596" max="2596" width="7.28515625" style="19" customWidth="1"/>
    <col min="2597" max="2597" width="12.42578125" style="19" customWidth="1"/>
    <col min="2598" max="2598" width="3.42578125" style="19" customWidth="1"/>
    <col min="2599" max="2816" width="13.7109375" style="19"/>
    <col min="2817" max="2817" width="11.42578125" style="19" customWidth="1"/>
    <col min="2818" max="2818" width="34.42578125" style="19" customWidth="1"/>
    <col min="2819" max="2822" width="25.42578125" style="19" customWidth="1"/>
    <col min="2823" max="2823" width="34.42578125" style="19" customWidth="1"/>
    <col min="2824" max="2830" width="13.7109375" style="19"/>
    <col min="2831" max="2831" width="39.42578125" style="19" customWidth="1"/>
    <col min="2832" max="2849" width="13.7109375" style="19"/>
    <col min="2850" max="2850" width="8.5703125" style="19" customWidth="1"/>
    <col min="2851" max="2851" width="39.42578125" style="19" customWidth="1"/>
    <col min="2852" max="2852" width="7.28515625" style="19" customWidth="1"/>
    <col min="2853" max="2853" width="12.42578125" style="19" customWidth="1"/>
    <col min="2854" max="2854" width="3.42578125" style="19" customWidth="1"/>
    <col min="2855" max="3072" width="13.7109375" style="19"/>
    <col min="3073" max="3073" width="11.42578125" style="19" customWidth="1"/>
    <col min="3074" max="3074" width="34.42578125" style="19" customWidth="1"/>
    <col min="3075" max="3078" width="25.42578125" style="19" customWidth="1"/>
    <col min="3079" max="3079" width="34.42578125" style="19" customWidth="1"/>
    <col min="3080" max="3086" width="13.7109375" style="19"/>
    <col min="3087" max="3087" width="39.42578125" style="19" customWidth="1"/>
    <col min="3088" max="3105" width="13.7109375" style="19"/>
    <col min="3106" max="3106" width="8.5703125" style="19" customWidth="1"/>
    <col min="3107" max="3107" width="39.42578125" style="19" customWidth="1"/>
    <col min="3108" max="3108" width="7.28515625" style="19" customWidth="1"/>
    <col min="3109" max="3109" width="12.42578125" style="19" customWidth="1"/>
    <col min="3110" max="3110" width="3.42578125" style="19" customWidth="1"/>
    <col min="3111" max="3328" width="13.7109375" style="19"/>
    <col min="3329" max="3329" width="11.42578125" style="19" customWidth="1"/>
    <col min="3330" max="3330" width="34.42578125" style="19" customWidth="1"/>
    <col min="3331" max="3334" width="25.42578125" style="19" customWidth="1"/>
    <col min="3335" max="3335" width="34.42578125" style="19" customWidth="1"/>
    <col min="3336" max="3342" width="13.7109375" style="19"/>
    <col min="3343" max="3343" width="39.42578125" style="19" customWidth="1"/>
    <col min="3344" max="3361" width="13.7109375" style="19"/>
    <col min="3362" max="3362" width="8.5703125" style="19" customWidth="1"/>
    <col min="3363" max="3363" width="39.42578125" style="19" customWidth="1"/>
    <col min="3364" max="3364" width="7.28515625" style="19" customWidth="1"/>
    <col min="3365" max="3365" width="12.42578125" style="19" customWidth="1"/>
    <col min="3366" max="3366" width="3.42578125" style="19" customWidth="1"/>
    <col min="3367" max="3584" width="13.7109375" style="19"/>
    <col min="3585" max="3585" width="11.42578125" style="19" customWidth="1"/>
    <col min="3586" max="3586" width="34.42578125" style="19" customWidth="1"/>
    <col min="3587" max="3590" width="25.42578125" style="19" customWidth="1"/>
    <col min="3591" max="3591" width="34.42578125" style="19" customWidth="1"/>
    <col min="3592" max="3598" width="13.7109375" style="19"/>
    <col min="3599" max="3599" width="39.42578125" style="19" customWidth="1"/>
    <col min="3600" max="3617" width="13.7109375" style="19"/>
    <col min="3618" max="3618" width="8.5703125" style="19" customWidth="1"/>
    <col min="3619" max="3619" width="39.42578125" style="19" customWidth="1"/>
    <col min="3620" max="3620" width="7.28515625" style="19" customWidth="1"/>
    <col min="3621" max="3621" width="12.42578125" style="19" customWidth="1"/>
    <col min="3622" max="3622" width="3.42578125" style="19" customWidth="1"/>
    <col min="3623" max="3840" width="13.7109375" style="19"/>
    <col min="3841" max="3841" width="11.42578125" style="19" customWidth="1"/>
    <col min="3842" max="3842" width="34.42578125" style="19" customWidth="1"/>
    <col min="3843" max="3846" width="25.42578125" style="19" customWidth="1"/>
    <col min="3847" max="3847" width="34.42578125" style="19" customWidth="1"/>
    <col min="3848" max="3854" width="13.7109375" style="19"/>
    <col min="3855" max="3855" width="39.42578125" style="19" customWidth="1"/>
    <col min="3856" max="3873" width="13.7109375" style="19"/>
    <col min="3874" max="3874" width="8.5703125" style="19" customWidth="1"/>
    <col min="3875" max="3875" width="39.42578125" style="19" customWidth="1"/>
    <col min="3876" max="3876" width="7.28515625" style="19" customWidth="1"/>
    <col min="3877" max="3877" width="12.42578125" style="19" customWidth="1"/>
    <col min="3878" max="3878" width="3.42578125" style="19" customWidth="1"/>
    <col min="3879" max="4096" width="13.7109375" style="19"/>
    <col min="4097" max="4097" width="11.42578125" style="19" customWidth="1"/>
    <col min="4098" max="4098" width="34.42578125" style="19" customWidth="1"/>
    <col min="4099" max="4102" width="25.42578125" style="19" customWidth="1"/>
    <col min="4103" max="4103" width="34.42578125" style="19" customWidth="1"/>
    <col min="4104" max="4110" width="13.7109375" style="19"/>
    <col min="4111" max="4111" width="39.42578125" style="19" customWidth="1"/>
    <col min="4112" max="4129" width="13.7109375" style="19"/>
    <col min="4130" max="4130" width="8.5703125" style="19" customWidth="1"/>
    <col min="4131" max="4131" width="39.42578125" style="19" customWidth="1"/>
    <col min="4132" max="4132" width="7.28515625" style="19" customWidth="1"/>
    <col min="4133" max="4133" width="12.42578125" style="19" customWidth="1"/>
    <col min="4134" max="4134" width="3.42578125" style="19" customWidth="1"/>
    <col min="4135" max="4352" width="13.7109375" style="19"/>
    <col min="4353" max="4353" width="11.42578125" style="19" customWidth="1"/>
    <col min="4354" max="4354" width="34.42578125" style="19" customWidth="1"/>
    <col min="4355" max="4358" width="25.42578125" style="19" customWidth="1"/>
    <col min="4359" max="4359" width="34.42578125" style="19" customWidth="1"/>
    <col min="4360" max="4366" width="13.7109375" style="19"/>
    <col min="4367" max="4367" width="39.42578125" style="19" customWidth="1"/>
    <col min="4368" max="4385" width="13.7109375" style="19"/>
    <col min="4386" max="4386" width="8.5703125" style="19" customWidth="1"/>
    <col min="4387" max="4387" width="39.42578125" style="19" customWidth="1"/>
    <col min="4388" max="4388" width="7.28515625" style="19" customWidth="1"/>
    <col min="4389" max="4389" width="12.42578125" style="19" customWidth="1"/>
    <col min="4390" max="4390" width="3.42578125" style="19" customWidth="1"/>
    <col min="4391" max="4608" width="13.7109375" style="19"/>
    <col min="4609" max="4609" width="11.42578125" style="19" customWidth="1"/>
    <col min="4610" max="4610" width="34.42578125" style="19" customWidth="1"/>
    <col min="4611" max="4614" width="25.42578125" style="19" customWidth="1"/>
    <col min="4615" max="4615" width="34.42578125" style="19" customWidth="1"/>
    <col min="4616" max="4622" width="13.7109375" style="19"/>
    <col min="4623" max="4623" width="39.42578125" style="19" customWidth="1"/>
    <col min="4624" max="4641" width="13.7109375" style="19"/>
    <col min="4642" max="4642" width="8.5703125" style="19" customWidth="1"/>
    <col min="4643" max="4643" width="39.42578125" style="19" customWidth="1"/>
    <col min="4644" max="4644" width="7.28515625" style="19" customWidth="1"/>
    <col min="4645" max="4645" width="12.42578125" style="19" customWidth="1"/>
    <col min="4646" max="4646" width="3.42578125" style="19" customWidth="1"/>
    <col min="4647" max="4864" width="13.7109375" style="19"/>
    <col min="4865" max="4865" width="11.42578125" style="19" customWidth="1"/>
    <col min="4866" max="4866" width="34.42578125" style="19" customWidth="1"/>
    <col min="4867" max="4870" width="25.42578125" style="19" customWidth="1"/>
    <col min="4871" max="4871" width="34.42578125" style="19" customWidth="1"/>
    <col min="4872" max="4878" width="13.7109375" style="19"/>
    <col min="4879" max="4879" width="39.42578125" style="19" customWidth="1"/>
    <col min="4880" max="4897" width="13.7109375" style="19"/>
    <col min="4898" max="4898" width="8.5703125" style="19" customWidth="1"/>
    <col min="4899" max="4899" width="39.42578125" style="19" customWidth="1"/>
    <col min="4900" max="4900" width="7.28515625" style="19" customWidth="1"/>
    <col min="4901" max="4901" width="12.42578125" style="19" customWidth="1"/>
    <col min="4902" max="4902" width="3.42578125" style="19" customWidth="1"/>
    <col min="4903" max="5120" width="13.7109375" style="19"/>
    <col min="5121" max="5121" width="11.42578125" style="19" customWidth="1"/>
    <col min="5122" max="5122" width="34.42578125" style="19" customWidth="1"/>
    <col min="5123" max="5126" width="25.42578125" style="19" customWidth="1"/>
    <col min="5127" max="5127" width="34.42578125" style="19" customWidth="1"/>
    <col min="5128" max="5134" width="13.7109375" style="19"/>
    <col min="5135" max="5135" width="39.42578125" style="19" customWidth="1"/>
    <col min="5136" max="5153" width="13.7109375" style="19"/>
    <col min="5154" max="5154" width="8.5703125" style="19" customWidth="1"/>
    <col min="5155" max="5155" width="39.42578125" style="19" customWidth="1"/>
    <col min="5156" max="5156" width="7.28515625" style="19" customWidth="1"/>
    <col min="5157" max="5157" width="12.42578125" style="19" customWidth="1"/>
    <col min="5158" max="5158" width="3.42578125" style="19" customWidth="1"/>
    <col min="5159" max="5376" width="13.7109375" style="19"/>
    <col min="5377" max="5377" width="11.42578125" style="19" customWidth="1"/>
    <col min="5378" max="5378" width="34.42578125" style="19" customWidth="1"/>
    <col min="5379" max="5382" width="25.42578125" style="19" customWidth="1"/>
    <col min="5383" max="5383" width="34.42578125" style="19" customWidth="1"/>
    <col min="5384" max="5390" width="13.7109375" style="19"/>
    <col min="5391" max="5391" width="39.42578125" style="19" customWidth="1"/>
    <col min="5392" max="5409" width="13.7109375" style="19"/>
    <col min="5410" max="5410" width="8.5703125" style="19" customWidth="1"/>
    <col min="5411" max="5411" width="39.42578125" style="19" customWidth="1"/>
    <col min="5412" max="5412" width="7.28515625" style="19" customWidth="1"/>
    <col min="5413" max="5413" width="12.42578125" style="19" customWidth="1"/>
    <col min="5414" max="5414" width="3.42578125" style="19" customWidth="1"/>
    <col min="5415" max="5632" width="13.7109375" style="19"/>
    <col min="5633" max="5633" width="11.42578125" style="19" customWidth="1"/>
    <col min="5634" max="5634" width="34.42578125" style="19" customWidth="1"/>
    <col min="5635" max="5638" width="25.42578125" style="19" customWidth="1"/>
    <col min="5639" max="5639" width="34.42578125" style="19" customWidth="1"/>
    <col min="5640" max="5646" width="13.7109375" style="19"/>
    <col min="5647" max="5647" width="39.42578125" style="19" customWidth="1"/>
    <col min="5648" max="5665" width="13.7109375" style="19"/>
    <col min="5666" max="5666" width="8.5703125" style="19" customWidth="1"/>
    <col min="5667" max="5667" width="39.42578125" style="19" customWidth="1"/>
    <col min="5668" max="5668" width="7.28515625" style="19" customWidth="1"/>
    <col min="5669" max="5669" width="12.42578125" style="19" customWidth="1"/>
    <col min="5670" max="5670" width="3.42578125" style="19" customWidth="1"/>
    <col min="5671" max="5888" width="13.7109375" style="19"/>
    <col min="5889" max="5889" width="11.42578125" style="19" customWidth="1"/>
    <col min="5890" max="5890" width="34.42578125" style="19" customWidth="1"/>
    <col min="5891" max="5894" width="25.42578125" style="19" customWidth="1"/>
    <col min="5895" max="5895" width="34.42578125" style="19" customWidth="1"/>
    <col min="5896" max="5902" width="13.7109375" style="19"/>
    <col min="5903" max="5903" width="39.42578125" style="19" customWidth="1"/>
    <col min="5904" max="5921" width="13.7109375" style="19"/>
    <col min="5922" max="5922" width="8.5703125" style="19" customWidth="1"/>
    <col min="5923" max="5923" width="39.42578125" style="19" customWidth="1"/>
    <col min="5924" max="5924" width="7.28515625" style="19" customWidth="1"/>
    <col min="5925" max="5925" width="12.42578125" style="19" customWidth="1"/>
    <col min="5926" max="5926" width="3.42578125" style="19" customWidth="1"/>
    <col min="5927" max="6144" width="13.7109375" style="19"/>
    <col min="6145" max="6145" width="11.42578125" style="19" customWidth="1"/>
    <col min="6146" max="6146" width="34.42578125" style="19" customWidth="1"/>
    <col min="6147" max="6150" width="25.42578125" style="19" customWidth="1"/>
    <col min="6151" max="6151" width="34.42578125" style="19" customWidth="1"/>
    <col min="6152" max="6158" width="13.7109375" style="19"/>
    <col min="6159" max="6159" width="39.42578125" style="19" customWidth="1"/>
    <col min="6160" max="6177" width="13.7109375" style="19"/>
    <col min="6178" max="6178" width="8.5703125" style="19" customWidth="1"/>
    <col min="6179" max="6179" width="39.42578125" style="19" customWidth="1"/>
    <col min="6180" max="6180" width="7.28515625" style="19" customWidth="1"/>
    <col min="6181" max="6181" width="12.42578125" style="19" customWidth="1"/>
    <col min="6182" max="6182" width="3.42578125" style="19" customWidth="1"/>
    <col min="6183" max="6400" width="13.7109375" style="19"/>
    <col min="6401" max="6401" width="11.42578125" style="19" customWidth="1"/>
    <col min="6402" max="6402" width="34.42578125" style="19" customWidth="1"/>
    <col min="6403" max="6406" width="25.42578125" style="19" customWidth="1"/>
    <col min="6407" max="6407" width="34.42578125" style="19" customWidth="1"/>
    <col min="6408" max="6414" width="13.7109375" style="19"/>
    <col min="6415" max="6415" width="39.42578125" style="19" customWidth="1"/>
    <col min="6416" max="6433" width="13.7109375" style="19"/>
    <col min="6434" max="6434" width="8.5703125" style="19" customWidth="1"/>
    <col min="6435" max="6435" width="39.42578125" style="19" customWidth="1"/>
    <col min="6436" max="6436" width="7.28515625" style="19" customWidth="1"/>
    <col min="6437" max="6437" width="12.42578125" style="19" customWidth="1"/>
    <col min="6438" max="6438" width="3.42578125" style="19" customWidth="1"/>
    <col min="6439" max="6656" width="13.7109375" style="19"/>
    <col min="6657" max="6657" width="11.42578125" style="19" customWidth="1"/>
    <col min="6658" max="6658" width="34.42578125" style="19" customWidth="1"/>
    <col min="6659" max="6662" width="25.42578125" style="19" customWidth="1"/>
    <col min="6663" max="6663" width="34.42578125" style="19" customWidth="1"/>
    <col min="6664" max="6670" width="13.7109375" style="19"/>
    <col min="6671" max="6671" width="39.42578125" style="19" customWidth="1"/>
    <col min="6672" max="6689" width="13.7109375" style="19"/>
    <col min="6690" max="6690" width="8.5703125" style="19" customWidth="1"/>
    <col min="6691" max="6691" width="39.42578125" style="19" customWidth="1"/>
    <col min="6692" max="6692" width="7.28515625" style="19" customWidth="1"/>
    <col min="6693" max="6693" width="12.42578125" style="19" customWidth="1"/>
    <col min="6694" max="6694" width="3.42578125" style="19" customWidth="1"/>
    <col min="6695" max="6912" width="13.7109375" style="19"/>
    <col min="6913" max="6913" width="11.42578125" style="19" customWidth="1"/>
    <col min="6914" max="6914" width="34.42578125" style="19" customWidth="1"/>
    <col min="6915" max="6918" width="25.42578125" style="19" customWidth="1"/>
    <col min="6919" max="6919" width="34.42578125" style="19" customWidth="1"/>
    <col min="6920" max="6926" width="13.7109375" style="19"/>
    <col min="6927" max="6927" width="39.42578125" style="19" customWidth="1"/>
    <col min="6928" max="6945" width="13.7109375" style="19"/>
    <col min="6946" max="6946" width="8.5703125" style="19" customWidth="1"/>
    <col min="6947" max="6947" width="39.42578125" style="19" customWidth="1"/>
    <col min="6948" max="6948" width="7.28515625" style="19" customWidth="1"/>
    <col min="6949" max="6949" width="12.42578125" style="19" customWidth="1"/>
    <col min="6950" max="6950" width="3.42578125" style="19" customWidth="1"/>
    <col min="6951" max="7168" width="13.7109375" style="19"/>
    <col min="7169" max="7169" width="11.42578125" style="19" customWidth="1"/>
    <col min="7170" max="7170" width="34.42578125" style="19" customWidth="1"/>
    <col min="7171" max="7174" width="25.42578125" style="19" customWidth="1"/>
    <col min="7175" max="7175" width="34.42578125" style="19" customWidth="1"/>
    <col min="7176" max="7182" width="13.7109375" style="19"/>
    <col min="7183" max="7183" width="39.42578125" style="19" customWidth="1"/>
    <col min="7184" max="7201" width="13.7109375" style="19"/>
    <col min="7202" max="7202" width="8.5703125" style="19" customWidth="1"/>
    <col min="7203" max="7203" width="39.42578125" style="19" customWidth="1"/>
    <col min="7204" max="7204" width="7.28515625" style="19" customWidth="1"/>
    <col min="7205" max="7205" width="12.42578125" style="19" customWidth="1"/>
    <col min="7206" max="7206" width="3.42578125" style="19" customWidth="1"/>
    <col min="7207" max="7424" width="13.7109375" style="19"/>
    <col min="7425" max="7425" width="11.42578125" style="19" customWidth="1"/>
    <col min="7426" max="7426" width="34.42578125" style="19" customWidth="1"/>
    <col min="7427" max="7430" width="25.42578125" style="19" customWidth="1"/>
    <col min="7431" max="7431" width="34.42578125" style="19" customWidth="1"/>
    <col min="7432" max="7438" width="13.7109375" style="19"/>
    <col min="7439" max="7439" width="39.42578125" style="19" customWidth="1"/>
    <col min="7440" max="7457" width="13.7109375" style="19"/>
    <col min="7458" max="7458" width="8.5703125" style="19" customWidth="1"/>
    <col min="7459" max="7459" width="39.42578125" style="19" customWidth="1"/>
    <col min="7460" max="7460" width="7.28515625" style="19" customWidth="1"/>
    <col min="7461" max="7461" width="12.42578125" style="19" customWidth="1"/>
    <col min="7462" max="7462" width="3.42578125" style="19" customWidth="1"/>
    <col min="7463" max="7680" width="13.7109375" style="19"/>
    <col min="7681" max="7681" width="11.42578125" style="19" customWidth="1"/>
    <col min="7682" max="7682" width="34.42578125" style="19" customWidth="1"/>
    <col min="7683" max="7686" width="25.42578125" style="19" customWidth="1"/>
    <col min="7687" max="7687" width="34.42578125" style="19" customWidth="1"/>
    <col min="7688" max="7694" width="13.7109375" style="19"/>
    <col min="7695" max="7695" width="39.42578125" style="19" customWidth="1"/>
    <col min="7696" max="7713" width="13.7109375" style="19"/>
    <col min="7714" max="7714" width="8.5703125" style="19" customWidth="1"/>
    <col min="7715" max="7715" width="39.42578125" style="19" customWidth="1"/>
    <col min="7716" max="7716" width="7.28515625" style="19" customWidth="1"/>
    <col min="7717" max="7717" width="12.42578125" style="19" customWidth="1"/>
    <col min="7718" max="7718" width="3.42578125" style="19" customWidth="1"/>
    <col min="7719" max="7936" width="13.7109375" style="19"/>
    <col min="7937" max="7937" width="11.42578125" style="19" customWidth="1"/>
    <col min="7938" max="7938" width="34.42578125" style="19" customWidth="1"/>
    <col min="7939" max="7942" width="25.42578125" style="19" customWidth="1"/>
    <col min="7943" max="7943" width="34.42578125" style="19" customWidth="1"/>
    <col min="7944" max="7950" width="13.7109375" style="19"/>
    <col min="7951" max="7951" width="39.42578125" style="19" customWidth="1"/>
    <col min="7952" max="7969" width="13.7109375" style="19"/>
    <col min="7970" max="7970" width="8.5703125" style="19" customWidth="1"/>
    <col min="7971" max="7971" width="39.42578125" style="19" customWidth="1"/>
    <col min="7972" max="7972" width="7.28515625" style="19" customWidth="1"/>
    <col min="7973" max="7973" width="12.42578125" style="19" customWidth="1"/>
    <col min="7974" max="7974" width="3.42578125" style="19" customWidth="1"/>
    <col min="7975" max="8192" width="13.7109375" style="19"/>
    <col min="8193" max="8193" width="11.42578125" style="19" customWidth="1"/>
    <col min="8194" max="8194" width="34.42578125" style="19" customWidth="1"/>
    <col min="8195" max="8198" width="25.42578125" style="19" customWidth="1"/>
    <col min="8199" max="8199" width="34.42578125" style="19" customWidth="1"/>
    <col min="8200" max="8206" width="13.7109375" style="19"/>
    <col min="8207" max="8207" width="39.42578125" style="19" customWidth="1"/>
    <col min="8208" max="8225" width="13.7109375" style="19"/>
    <col min="8226" max="8226" width="8.5703125" style="19" customWidth="1"/>
    <col min="8227" max="8227" width="39.42578125" style="19" customWidth="1"/>
    <col min="8228" max="8228" width="7.28515625" style="19" customWidth="1"/>
    <col min="8229" max="8229" width="12.42578125" style="19" customWidth="1"/>
    <col min="8230" max="8230" width="3.42578125" style="19" customWidth="1"/>
    <col min="8231" max="8448" width="13.7109375" style="19"/>
    <col min="8449" max="8449" width="11.42578125" style="19" customWidth="1"/>
    <col min="8450" max="8450" width="34.42578125" style="19" customWidth="1"/>
    <col min="8451" max="8454" width="25.42578125" style="19" customWidth="1"/>
    <col min="8455" max="8455" width="34.42578125" style="19" customWidth="1"/>
    <col min="8456" max="8462" width="13.7109375" style="19"/>
    <col min="8463" max="8463" width="39.42578125" style="19" customWidth="1"/>
    <col min="8464" max="8481" width="13.7109375" style="19"/>
    <col min="8482" max="8482" width="8.5703125" style="19" customWidth="1"/>
    <col min="8483" max="8483" width="39.42578125" style="19" customWidth="1"/>
    <col min="8484" max="8484" width="7.28515625" style="19" customWidth="1"/>
    <col min="8485" max="8485" width="12.42578125" style="19" customWidth="1"/>
    <col min="8486" max="8486" width="3.42578125" style="19" customWidth="1"/>
    <col min="8487" max="8704" width="13.7109375" style="19"/>
    <col min="8705" max="8705" width="11.42578125" style="19" customWidth="1"/>
    <col min="8706" max="8706" width="34.42578125" style="19" customWidth="1"/>
    <col min="8707" max="8710" width="25.42578125" style="19" customWidth="1"/>
    <col min="8711" max="8711" width="34.42578125" style="19" customWidth="1"/>
    <col min="8712" max="8718" width="13.7109375" style="19"/>
    <col min="8719" max="8719" width="39.42578125" style="19" customWidth="1"/>
    <col min="8720" max="8737" width="13.7109375" style="19"/>
    <col min="8738" max="8738" width="8.5703125" style="19" customWidth="1"/>
    <col min="8739" max="8739" width="39.42578125" style="19" customWidth="1"/>
    <col min="8740" max="8740" width="7.28515625" style="19" customWidth="1"/>
    <col min="8741" max="8741" width="12.42578125" style="19" customWidth="1"/>
    <col min="8742" max="8742" width="3.42578125" style="19" customWidth="1"/>
    <col min="8743" max="8960" width="13.7109375" style="19"/>
    <col min="8961" max="8961" width="11.42578125" style="19" customWidth="1"/>
    <col min="8962" max="8962" width="34.42578125" style="19" customWidth="1"/>
    <col min="8963" max="8966" width="25.42578125" style="19" customWidth="1"/>
    <col min="8967" max="8967" width="34.42578125" style="19" customWidth="1"/>
    <col min="8968" max="8974" width="13.7109375" style="19"/>
    <col min="8975" max="8975" width="39.42578125" style="19" customWidth="1"/>
    <col min="8976" max="8993" width="13.7109375" style="19"/>
    <col min="8994" max="8994" width="8.5703125" style="19" customWidth="1"/>
    <col min="8995" max="8995" width="39.42578125" style="19" customWidth="1"/>
    <col min="8996" max="8996" width="7.28515625" style="19" customWidth="1"/>
    <col min="8997" max="8997" width="12.42578125" style="19" customWidth="1"/>
    <col min="8998" max="8998" width="3.42578125" style="19" customWidth="1"/>
    <col min="8999" max="9216" width="13.7109375" style="19"/>
    <col min="9217" max="9217" width="11.42578125" style="19" customWidth="1"/>
    <col min="9218" max="9218" width="34.42578125" style="19" customWidth="1"/>
    <col min="9219" max="9222" width="25.42578125" style="19" customWidth="1"/>
    <col min="9223" max="9223" width="34.42578125" style="19" customWidth="1"/>
    <col min="9224" max="9230" width="13.7109375" style="19"/>
    <col min="9231" max="9231" width="39.42578125" style="19" customWidth="1"/>
    <col min="9232" max="9249" width="13.7109375" style="19"/>
    <col min="9250" max="9250" width="8.5703125" style="19" customWidth="1"/>
    <col min="9251" max="9251" width="39.42578125" style="19" customWidth="1"/>
    <col min="9252" max="9252" width="7.28515625" style="19" customWidth="1"/>
    <col min="9253" max="9253" width="12.42578125" style="19" customWidth="1"/>
    <col min="9254" max="9254" width="3.42578125" style="19" customWidth="1"/>
    <col min="9255" max="9472" width="13.7109375" style="19"/>
    <col min="9473" max="9473" width="11.42578125" style="19" customWidth="1"/>
    <col min="9474" max="9474" width="34.42578125" style="19" customWidth="1"/>
    <col min="9475" max="9478" width="25.42578125" style="19" customWidth="1"/>
    <col min="9479" max="9479" width="34.42578125" style="19" customWidth="1"/>
    <col min="9480" max="9486" width="13.7109375" style="19"/>
    <col min="9487" max="9487" width="39.42578125" style="19" customWidth="1"/>
    <col min="9488" max="9505" width="13.7109375" style="19"/>
    <col min="9506" max="9506" width="8.5703125" style="19" customWidth="1"/>
    <col min="9507" max="9507" width="39.42578125" style="19" customWidth="1"/>
    <col min="9508" max="9508" width="7.28515625" style="19" customWidth="1"/>
    <col min="9509" max="9509" width="12.42578125" style="19" customWidth="1"/>
    <col min="9510" max="9510" width="3.42578125" style="19" customWidth="1"/>
    <col min="9511" max="9728" width="13.7109375" style="19"/>
    <col min="9729" max="9729" width="11.42578125" style="19" customWidth="1"/>
    <col min="9730" max="9730" width="34.42578125" style="19" customWidth="1"/>
    <col min="9731" max="9734" width="25.42578125" style="19" customWidth="1"/>
    <col min="9735" max="9735" width="34.42578125" style="19" customWidth="1"/>
    <col min="9736" max="9742" width="13.7109375" style="19"/>
    <col min="9743" max="9743" width="39.42578125" style="19" customWidth="1"/>
    <col min="9744" max="9761" width="13.7109375" style="19"/>
    <col min="9762" max="9762" width="8.5703125" style="19" customWidth="1"/>
    <col min="9763" max="9763" width="39.42578125" style="19" customWidth="1"/>
    <col min="9764" max="9764" width="7.28515625" style="19" customWidth="1"/>
    <col min="9765" max="9765" width="12.42578125" style="19" customWidth="1"/>
    <col min="9766" max="9766" width="3.42578125" style="19" customWidth="1"/>
    <col min="9767" max="9984" width="13.7109375" style="19"/>
    <col min="9985" max="9985" width="11.42578125" style="19" customWidth="1"/>
    <col min="9986" max="9986" width="34.42578125" style="19" customWidth="1"/>
    <col min="9987" max="9990" width="25.42578125" style="19" customWidth="1"/>
    <col min="9991" max="9991" width="34.42578125" style="19" customWidth="1"/>
    <col min="9992" max="9998" width="13.7109375" style="19"/>
    <col min="9999" max="9999" width="39.42578125" style="19" customWidth="1"/>
    <col min="10000" max="10017" width="13.7109375" style="19"/>
    <col min="10018" max="10018" width="8.5703125" style="19" customWidth="1"/>
    <col min="10019" max="10019" width="39.42578125" style="19" customWidth="1"/>
    <col min="10020" max="10020" width="7.28515625" style="19" customWidth="1"/>
    <col min="10021" max="10021" width="12.42578125" style="19" customWidth="1"/>
    <col min="10022" max="10022" width="3.42578125" style="19" customWidth="1"/>
    <col min="10023" max="10240" width="13.7109375" style="19"/>
    <col min="10241" max="10241" width="11.42578125" style="19" customWidth="1"/>
    <col min="10242" max="10242" width="34.42578125" style="19" customWidth="1"/>
    <col min="10243" max="10246" width="25.42578125" style="19" customWidth="1"/>
    <col min="10247" max="10247" width="34.42578125" style="19" customWidth="1"/>
    <col min="10248" max="10254" width="13.7109375" style="19"/>
    <col min="10255" max="10255" width="39.42578125" style="19" customWidth="1"/>
    <col min="10256" max="10273" width="13.7109375" style="19"/>
    <col min="10274" max="10274" width="8.5703125" style="19" customWidth="1"/>
    <col min="10275" max="10275" width="39.42578125" style="19" customWidth="1"/>
    <col min="10276" max="10276" width="7.28515625" style="19" customWidth="1"/>
    <col min="10277" max="10277" width="12.42578125" style="19" customWidth="1"/>
    <col min="10278" max="10278" width="3.42578125" style="19" customWidth="1"/>
    <col min="10279" max="10496" width="13.7109375" style="19"/>
    <col min="10497" max="10497" width="11.42578125" style="19" customWidth="1"/>
    <col min="10498" max="10498" width="34.42578125" style="19" customWidth="1"/>
    <col min="10499" max="10502" width="25.42578125" style="19" customWidth="1"/>
    <col min="10503" max="10503" width="34.42578125" style="19" customWidth="1"/>
    <col min="10504" max="10510" width="13.7109375" style="19"/>
    <col min="10511" max="10511" width="39.42578125" style="19" customWidth="1"/>
    <col min="10512" max="10529" width="13.7109375" style="19"/>
    <col min="10530" max="10530" width="8.5703125" style="19" customWidth="1"/>
    <col min="10531" max="10531" width="39.42578125" style="19" customWidth="1"/>
    <col min="10532" max="10532" width="7.28515625" style="19" customWidth="1"/>
    <col min="10533" max="10533" width="12.42578125" style="19" customWidth="1"/>
    <col min="10534" max="10534" width="3.42578125" style="19" customWidth="1"/>
    <col min="10535" max="10752" width="13.7109375" style="19"/>
    <col min="10753" max="10753" width="11.42578125" style="19" customWidth="1"/>
    <col min="10754" max="10754" width="34.42578125" style="19" customWidth="1"/>
    <col min="10755" max="10758" width="25.42578125" style="19" customWidth="1"/>
    <col min="10759" max="10759" width="34.42578125" style="19" customWidth="1"/>
    <col min="10760" max="10766" width="13.7109375" style="19"/>
    <col min="10767" max="10767" width="39.42578125" style="19" customWidth="1"/>
    <col min="10768" max="10785" width="13.7109375" style="19"/>
    <col min="10786" max="10786" width="8.5703125" style="19" customWidth="1"/>
    <col min="10787" max="10787" width="39.42578125" style="19" customWidth="1"/>
    <col min="10788" max="10788" width="7.28515625" style="19" customWidth="1"/>
    <col min="10789" max="10789" width="12.42578125" style="19" customWidth="1"/>
    <col min="10790" max="10790" width="3.42578125" style="19" customWidth="1"/>
    <col min="10791" max="11008" width="13.7109375" style="19"/>
    <col min="11009" max="11009" width="11.42578125" style="19" customWidth="1"/>
    <col min="11010" max="11010" width="34.42578125" style="19" customWidth="1"/>
    <col min="11011" max="11014" width="25.42578125" style="19" customWidth="1"/>
    <col min="11015" max="11015" width="34.42578125" style="19" customWidth="1"/>
    <col min="11016" max="11022" width="13.7109375" style="19"/>
    <col min="11023" max="11023" width="39.42578125" style="19" customWidth="1"/>
    <col min="11024" max="11041" width="13.7109375" style="19"/>
    <col min="11042" max="11042" width="8.5703125" style="19" customWidth="1"/>
    <col min="11043" max="11043" width="39.42578125" style="19" customWidth="1"/>
    <col min="11044" max="11044" width="7.28515625" style="19" customWidth="1"/>
    <col min="11045" max="11045" width="12.42578125" style="19" customWidth="1"/>
    <col min="11046" max="11046" width="3.42578125" style="19" customWidth="1"/>
    <col min="11047" max="11264" width="13.7109375" style="19"/>
    <col min="11265" max="11265" width="11.42578125" style="19" customWidth="1"/>
    <col min="11266" max="11266" width="34.42578125" style="19" customWidth="1"/>
    <col min="11267" max="11270" width="25.42578125" style="19" customWidth="1"/>
    <col min="11271" max="11271" width="34.42578125" style="19" customWidth="1"/>
    <col min="11272" max="11278" width="13.7109375" style="19"/>
    <col min="11279" max="11279" width="39.42578125" style="19" customWidth="1"/>
    <col min="11280" max="11297" width="13.7109375" style="19"/>
    <col min="11298" max="11298" width="8.5703125" style="19" customWidth="1"/>
    <col min="11299" max="11299" width="39.42578125" style="19" customWidth="1"/>
    <col min="11300" max="11300" width="7.28515625" style="19" customWidth="1"/>
    <col min="11301" max="11301" width="12.42578125" style="19" customWidth="1"/>
    <col min="11302" max="11302" width="3.42578125" style="19" customWidth="1"/>
    <col min="11303" max="11520" width="13.7109375" style="19"/>
    <col min="11521" max="11521" width="11.42578125" style="19" customWidth="1"/>
    <col min="11522" max="11522" width="34.42578125" style="19" customWidth="1"/>
    <col min="11523" max="11526" width="25.42578125" style="19" customWidth="1"/>
    <col min="11527" max="11527" width="34.42578125" style="19" customWidth="1"/>
    <col min="11528" max="11534" width="13.7109375" style="19"/>
    <col min="11535" max="11535" width="39.42578125" style="19" customWidth="1"/>
    <col min="11536" max="11553" width="13.7109375" style="19"/>
    <col min="11554" max="11554" width="8.5703125" style="19" customWidth="1"/>
    <col min="11555" max="11555" width="39.42578125" style="19" customWidth="1"/>
    <col min="11556" max="11556" width="7.28515625" style="19" customWidth="1"/>
    <col min="11557" max="11557" width="12.42578125" style="19" customWidth="1"/>
    <col min="11558" max="11558" width="3.42578125" style="19" customWidth="1"/>
    <col min="11559" max="11776" width="13.7109375" style="19"/>
    <col min="11777" max="11777" width="11.42578125" style="19" customWidth="1"/>
    <col min="11778" max="11778" width="34.42578125" style="19" customWidth="1"/>
    <col min="11779" max="11782" width="25.42578125" style="19" customWidth="1"/>
    <col min="11783" max="11783" width="34.42578125" style="19" customWidth="1"/>
    <col min="11784" max="11790" width="13.7109375" style="19"/>
    <col min="11791" max="11791" width="39.42578125" style="19" customWidth="1"/>
    <col min="11792" max="11809" width="13.7109375" style="19"/>
    <col min="11810" max="11810" width="8.5703125" style="19" customWidth="1"/>
    <col min="11811" max="11811" width="39.42578125" style="19" customWidth="1"/>
    <col min="11812" max="11812" width="7.28515625" style="19" customWidth="1"/>
    <col min="11813" max="11813" width="12.42578125" style="19" customWidth="1"/>
    <col min="11814" max="11814" width="3.42578125" style="19" customWidth="1"/>
    <col min="11815" max="12032" width="13.7109375" style="19"/>
    <col min="12033" max="12033" width="11.42578125" style="19" customWidth="1"/>
    <col min="12034" max="12034" width="34.42578125" style="19" customWidth="1"/>
    <col min="12035" max="12038" width="25.42578125" style="19" customWidth="1"/>
    <col min="12039" max="12039" width="34.42578125" style="19" customWidth="1"/>
    <col min="12040" max="12046" width="13.7109375" style="19"/>
    <col min="12047" max="12047" width="39.42578125" style="19" customWidth="1"/>
    <col min="12048" max="12065" width="13.7109375" style="19"/>
    <col min="12066" max="12066" width="8.5703125" style="19" customWidth="1"/>
    <col min="12067" max="12067" width="39.42578125" style="19" customWidth="1"/>
    <col min="12068" max="12068" width="7.28515625" style="19" customWidth="1"/>
    <col min="12069" max="12069" width="12.42578125" style="19" customWidth="1"/>
    <col min="12070" max="12070" width="3.42578125" style="19" customWidth="1"/>
    <col min="12071" max="12288" width="13.7109375" style="19"/>
    <col min="12289" max="12289" width="11.42578125" style="19" customWidth="1"/>
    <col min="12290" max="12290" width="34.42578125" style="19" customWidth="1"/>
    <col min="12291" max="12294" width="25.42578125" style="19" customWidth="1"/>
    <col min="12295" max="12295" width="34.42578125" style="19" customWidth="1"/>
    <col min="12296" max="12302" width="13.7109375" style="19"/>
    <col min="12303" max="12303" width="39.42578125" style="19" customWidth="1"/>
    <col min="12304" max="12321" width="13.7109375" style="19"/>
    <col min="12322" max="12322" width="8.5703125" style="19" customWidth="1"/>
    <col min="12323" max="12323" width="39.42578125" style="19" customWidth="1"/>
    <col min="12324" max="12324" width="7.28515625" style="19" customWidth="1"/>
    <col min="12325" max="12325" width="12.42578125" style="19" customWidth="1"/>
    <col min="12326" max="12326" width="3.42578125" style="19" customWidth="1"/>
    <col min="12327" max="12544" width="13.7109375" style="19"/>
    <col min="12545" max="12545" width="11.42578125" style="19" customWidth="1"/>
    <col min="12546" max="12546" width="34.42578125" style="19" customWidth="1"/>
    <col min="12547" max="12550" width="25.42578125" style="19" customWidth="1"/>
    <col min="12551" max="12551" width="34.42578125" style="19" customWidth="1"/>
    <col min="12552" max="12558" width="13.7109375" style="19"/>
    <col min="12559" max="12559" width="39.42578125" style="19" customWidth="1"/>
    <col min="12560" max="12577" width="13.7109375" style="19"/>
    <col min="12578" max="12578" width="8.5703125" style="19" customWidth="1"/>
    <col min="12579" max="12579" width="39.42578125" style="19" customWidth="1"/>
    <col min="12580" max="12580" width="7.28515625" style="19" customWidth="1"/>
    <col min="12581" max="12581" width="12.42578125" style="19" customWidth="1"/>
    <col min="12582" max="12582" width="3.42578125" style="19" customWidth="1"/>
    <col min="12583" max="12800" width="13.7109375" style="19"/>
    <col min="12801" max="12801" width="11.42578125" style="19" customWidth="1"/>
    <col min="12802" max="12802" width="34.42578125" style="19" customWidth="1"/>
    <col min="12803" max="12806" width="25.42578125" style="19" customWidth="1"/>
    <col min="12807" max="12807" width="34.42578125" style="19" customWidth="1"/>
    <col min="12808" max="12814" width="13.7109375" style="19"/>
    <col min="12815" max="12815" width="39.42578125" style="19" customWidth="1"/>
    <col min="12816" max="12833" width="13.7109375" style="19"/>
    <col min="12834" max="12834" width="8.5703125" style="19" customWidth="1"/>
    <col min="12835" max="12835" width="39.42578125" style="19" customWidth="1"/>
    <col min="12836" max="12836" width="7.28515625" style="19" customWidth="1"/>
    <col min="12837" max="12837" width="12.42578125" style="19" customWidth="1"/>
    <col min="12838" max="12838" width="3.42578125" style="19" customWidth="1"/>
    <col min="12839" max="13056" width="13.7109375" style="19"/>
    <col min="13057" max="13057" width="11.42578125" style="19" customWidth="1"/>
    <col min="13058" max="13058" width="34.42578125" style="19" customWidth="1"/>
    <col min="13059" max="13062" width="25.42578125" style="19" customWidth="1"/>
    <col min="13063" max="13063" width="34.42578125" style="19" customWidth="1"/>
    <col min="13064" max="13070" width="13.7109375" style="19"/>
    <col min="13071" max="13071" width="39.42578125" style="19" customWidth="1"/>
    <col min="13072" max="13089" width="13.7109375" style="19"/>
    <col min="13090" max="13090" width="8.5703125" style="19" customWidth="1"/>
    <col min="13091" max="13091" width="39.42578125" style="19" customWidth="1"/>
    <col min="13092" max="13092" width="7.28515625" style="19" customWidth="1"/>
    <col min="13093" max="13093" width="12.42578125" style="19" customWidth="1"/>
    <col min="13094" max="13094" width="3.42578125" style="19" customWidth="1"/>
    <col min="13095" max="13312" width="13.7109375" style="19"/>
    <col min="13313" max="13313" width="11.42578125" style="19" customWidth="1"/>
    <col min="13314" max="13314" width="34.42578125" style="19" customWidth="1"/>
    <col min="13315" max="13318" width="25.42578125" style="19" customWidth="1"/>
    <col min="13319" max="13319" width="34.42578125" style="19" customWidth="1"/>
    <col min="13320" max="13326" width="13.7109375" style="19"/>
    <col min="13327" max="13327" width="39.42578125" style="19" customWidth="1"/>
    <col min="13328" max="13345" width="13.7109375" style="19"/>
    <col min="13346" max="13346" width="8.5703125" style="19" customWidth="1"/>
    <col min="13347" max="13347" width="39.42578125" style="19" customWidth="1"/>
    <col min="13348" max="13348" width="7.28515625" style="19" customWidth="1"/>
    <col min="13349" max="13349" width="12.42578125" style="19" customWidth="1"/>
    <col min="13350" max="13350" width="3.42578125" style="19" customWidth="1"/>
    <col min="13351" max="13568" width="13.7109375" style="19"/>
    <col min="13569" max="13569" width="11.42578125" style="19" customWidth="1"/>
    <col min="13570" max="13570" width="34.42578125" style="19" customWidth="1"/>
    <col min="13571" max="13574" width="25.42578125" style="19" customWidth="1"/>
    <col min="13575" max="13575" width="34.42578125" style="19" customWidth="1"/>
    <col min="13576" max="13582" width="13.7109375" style="19"/>
    <col min="13583" max="13583" width="39.42578125" style="19" customWidth="1"/>
    <col min="13584" max="13601" width="13.7109375" style="19"/>
    <col min="13602" max="13602" width="8.5703125" style="19" customWidth="1"/>
    <col min="13603" max="13603" width="39.42578125" style="19" customWidth="1"/>
    <col min="13604" max="13604" width="7.28515625" style="19" customWidth="1"/>
    <col min="13605" max="13605" width="12.42578125" style="19" customWidth="1"/>
    <col min="13606" max="13606" width="3.42578125" style="19" customWidth="1"/>
    <col min="13607" max="13824" width="13.7109375" style="19"/>
    <col min="13825" max="13825" width="11.42578125" style="19" customWidth="1"/>
    <col min="13826" max="13826" width="34.42578125" style="19" customWidth="1"/>
    <col min="13827" max="13830" width="25.42578125" style="19" customWidth="1"/>
    <col min="13831" max="13831" width="34.42578125" style="19" customWidth="1"/>
    <col min="13832" max="13838" width="13.7109375" style="19"/>
    <col min="13839" max="13839" width="39.42578125" style="19" customWidth="1"/>
    <col min="13840" max="13857" width="13.7109375" style="19"/>
    <col min="13858" max="13858" width="8.5703125" style="19" customWidth="1"/>
    <col min="13859" max="13859" width="39.42578125" style="19" customWidth="1"/>
    <col min="13860" max="13860" width="7.28515625" style="19" customWidth="1"/>
    <col min="13861" max="13861" width="12.42578125" style="19" customWidth="1"/>
    <col min="13862" max="13862" width="3.42578125" style="19" customWidth="1"/>
    <col min="13863" max="14080" width="13.7109375" style="19"/>
    <col min="14081" max="14081" width="11.42578125" style="19" customWidth="1"/>
    <col min="14082" max="14082" width="34.42578125" style="19" customWidth="1"/>
    <col min="14083" max="14086" width="25.42578125" style="19" customWidth="1"/>
    <col min="14087" max="14087" width="34.42578125" style="19" customWidth="1"/>
    <col min="14088" max="14094" width="13.7109375" style="19"/>
    <col min="14095" max="14095" width="39.42578125" style="19" customWidth="1"/>
    <col min="14096" max="14113" width="13.7109375" style="19"/>
    <col min="14114" max="14114" width="8.5703125" style="19" customWidth="1"/>
    <col min="14115" max="14115" width="39.42578125" style="19" customWidth="1"/>
    <col min="14116" max="14116" width="7.28515625" style="19" customWidth="1"/>
    <col min="14117" max="14117" width="12.42578125" style="19" customWidth="1"/>
    <col min="14118" max="14118" width="3.42578125" style="19" customWidth="1"/>
    <col min="14119" max="14336" width="13.7109375" style="19"/>
    <col min="14337" max="14337" width="11.42578125" style="19" customWidth="1"/>
    <col min="14338" max="14338" width="34.42578125" style="19" customWidth="1"/>
    <col min="14339" max="14342" width="25.42578125" style="19" customWidth="1"/>
    <col min="14343" max="14343" width="34.42578125" style="19" customWidth="1"/>
    <col min="14344" max="14350" width="13.7109375" style="19"/>
    <col min="14351" max="14351" width="39.42578125" style="19" customWidth="1"/>
    <col min="14352" max="14369" width="13.7109375" style="19"/>
    <col min="14370" max="14370" width="8.5703125" style="19" customWidth="1"/>
    <col min="14371" max="14371" width="39.42578125" style="19" customWidth="1"/>
    <col min="14372" max="14372" width="7.28515625" style="19" customWidth="1"/>
    <col min="14373" max="14373" width="12.42578125" style="19" customWidth="1"/>
    <col min="14374" max="14374" width="3.42578125" style="19" customWidth="1"/>
    <col min="14375" max="14592" width="13.7109375" style="19"/>
    <col min="14593" max="14593" width="11.42578125" style="19" customWidth="1"/>
    <col min="14594" max="14594" width="34.42578125" style="19" customWidth="1"/>
    <col min="14595" max="14598" width="25.42578125" style="19" customWidth="1"/>
    <col min="14599" max="14599" width="34.42578125" style="19" customWidth="1"/>
    <col min="14600" max="14606" width="13.7109375" style="19"/>
    <col min="14607" max="14607" width="39.42578125" style="19" customWidth="1"/>
    <col min="14608" max="14625" width="13.7109375" style="19"/>
    <col min="14626" max="14626" width="8.5703125" style="19" customWidth="1"/>
    <col min="14627" max="14627" width="39.42578125" style="19" customWidth="1"/>
    <col min="14628" max="14628" width="7.28515625" style="19" customWidth="1"/>
    <col min="14629" max="14629" width="12.42578125" style="19" customWidth="1"/>
    <col min="14630" max="14630" width="3.42578125" style="19" customWidth="1"/>
    <col min="14631" max="14848" width="13.7109375" style="19"/>
    <col min="14849" max="14849" width="11.42578125" style="19" customWidth="1"/>
    <col min="14850" max="14850" width="34.42578125" style="19" customWidth="1"/>
    <col min="14851" max="14854" width="25.42578125" style="19" customWidth="1"/>
    <col min="14855" max="14855" width="34.42578125" style="19" customWidth="1"/>
    <col min="14856" max="14862" width="13.7109375" style="19"/>
    <col min="14863" max="14863" width="39.42578125" style="19" customWidth="1"/>
    <col min="14864" max="14881" width="13.7109375" style="19"/>
    <col min="14882" max="14882" width="8.5703125" style="19" customWidth="1"/>
    <col min="14883" max="14883" width="39.42578125" style="19" customWidth="1"/>
    <col min="14884" max="14884" width="7.28515625" style="19" customWidth="1"/>
    <col min="14885" max="14885" width="12.42578125" style="19" customWidth="1"/>
    <col min="14886" max="14886" width="3.42578125" style="19" customWidth="1"/>
    <col min="14887" max="15104" width="13.7109375" style="19"/>
    <col min="15105" max="15105" width="11.42578125" style="19" customWidth="1"/>
    <col min="15106" max="15106" width="34.42578125" style="19" customWidth="1"/>
    <col min="15107" max="15110" width="25.42578125" style="19" customWidth="1"/>
    <col min="15111" max="15111" width="34.42578125" style="19" customWidth="1"/>
    <col min="15112" max="15118" width="13.7109375" style="19"/>
    <col min="15119" max="15119" width="39.42578125" style="19" customWidth="1"/>
    <col min="15120" max="15137" width="13.7109375" style="19"/>
    <col min="15138" max="15138" width="8.5703125" style="19" customWidth="1"/>
    <col min="15139" max="15139" width="39.42578125" style="19" customWidth="1"/>
    <col min="15140" max="15140" width="7.28515625" style="19" customWidth="1"/>
    <col min="15141" max="15141" width="12.42578125" style="19" customWidth="1"/>
    <col min="15142" max="15142" width="3.42578125" style="19" customWidth="1"/>
    <col min="15143" max="15360" width="13.7109375" style="19"/>
    <col min="15361" max="15361" width="11.42578125" style="19" customWidth="1"/>
    <col min="15362" max="15362" width="34.42578125" style="19" customWidth="1"/>
    <col min="15363" max="15366" width="25.42578125" style="19" customWidth="1"/>
    <col min="15367" max="15367" width="34.42578125" style="19" customWidth="1"/>
    <col min="15368" max="15374" width="13.7109375" style="19"/>
    <col min="15375" max="15375" width="39.42578125" style="19" customWidth="1"/>
    <col min="15376" max="15393" width="13.7109375" style="19"/>
    <col min="15394" max="15394" width="8.5703125" style="19" customWidth="1"/>
    <col min="15395" max="15395" width="39.42578125" style="19" customWidth="1"/>
    <col min="15396" max="15396" width="7.28515625" style="19" customWidth="1"/>
    <col min="15397" max="15397" width="12.42578125" style="19" customWidth="1"/>
    <col min="15398" max="15398" width="3.42578125" style="19" customWidth="1"/>
    <col min="15399" max="15616" width="13.7109375" style="19"/>
    <col min="15617" max="15617" width="11.42578125" style="19" customWidth="1"/>
    <col min="15618" max="15618" width="34.42578125" style="19" customWidth="1"/>
    <col min="15619" max="15622" width="25.42578125" style="19" customWidth="1"/>
    <col min="15623" max="15623" width="34.42578125" style="19" customWidth="1"/>
    <col min="15624" max="15630" width="13.7109375" style="19"/>
    <col min="15631" max="15631" width="39.42578125" style="19" customWidth="1"/>
    <col min="15632" max="15649" width="13.7109375" style="19"/>
    <col min="15650" max="15650" width="8.5703125" style="19" customWidth="1"/>
    <col min="15651" max="15651" width="39.42578125" style="19" customWidth="1"/>
    <col min="15652" max="15652" width="7.28515625" style="19" customWidth="1"/>
    <col min="15653" max="15653" width="12.42578125" style="19" customWidth="1"/>
    <col min="15654" max="15654" width="3.42578125" style="19" customWidth="1"/>
    <col min="15655" max="15872" width="13.7109375" style="19"/>
    <col min="15873" max="15873" width="11.42578125" style="19" customWidth="1"/>
    <col min="15874" max="15874" width="34.42578125" style="19" customWidth="1"/>
    <col min="15875" max="15878" width="25.42578125" style="19" customWidth="1"/>
    <col min="15879" max="15879" width="34.42578125" style="19" customWidth="1"/>
    <col min="15880" max="15886" width="13.7109375" style="19"/>
    <col min="15887" max="15887" width="39.42578125" style="19" customWidth="1"/>
    <col min="15888" max="15905" width="13.7109375" style="19"/>
    <col min="15906" max="15906" width="8.5703125" style="19" customWidth="1"/>
    <col min="15907" max="15907" width="39.42578125" style="19" customWidth="1"/>
    <col min="15908" max="15908" width="7.28515625" style="19" customWidth="1"/>
    <col min="15909" max="15909" width="12.42578125" style="19" customWidth="1"/>
    <col min="15910" max="15910" width="3.42578125" style="19" customWidth="1"/>
    <col min="15911" max="16128" width="13.7109375" style="19"/>
    <col min="16129" max="16129" width="11.42578125" style="19" customWidth="1"/>
    <col min="16130" max="16130" width="34.42578125" style="19" customWidth="1"/>
    <col min="16131" max="16134" width="25.42578125" style="19" customWidth="1"/>
    <col min="16135" max="16135" width="34.42578125" style="19" customWidth="1"/>
    <col min="16136" max="16142" width="13.7109375" style="19"/>
    <col min="16143" max="16143" width="39.42578125" style="19" customWidth="1"/>
    <col min="16144" max="16161" width="13.7109375" style="19"/>
    <col min="16162" max="16162" width="8.5703125" style="19" customWidth="1"/>
    <col min="16163" max="16163" width="39.42578125" style="19" customWidth="1"/>
    <col min="16164" max="16164" width="7.28515625" style="19" customWidth="1"/>
    <col min="16165" max="16165" width="12.42578125" style="19" customWidth="1"/>
    <col min="16166" max="16166" width="3.42578125" style="19" customWidth="1"/>
    <col min="16167" max="16384" width="13.7109375" style="19"/>
  </cols>
  <sheetData>
    <row r="1" spans="1:16" x14ac:dyDescent="0.2">
      <c r="A1" s="68" t="s">
        <v>158</v>
      </c>
    </row>
    <row r="2" spans="1:16" x14ac:dyDescent="0.2">
      <c r="A2" s="68" t="s">
        <v>157</v>
      </c>
    </row>
    <row r="3" spans="1:16" ht="15.75" thickBot="1" x14ac:dyDescent="0.25">
      <c r="A3" s="20"/>
      <c r="B3" s="21"/>
      <c r="C3" s="21"/>
      <c r="D3" s="21"/>
      <c r="E3" s="21"/>
      <c r="F3" s="22"/>
      <c r="G3" s="21"/>
    </row>
    <row r="5" spans="1:16" x14ac:dyDescent="0.2">
      <c r="A5" s="18" t="s">
        <v>11</v>
      </c>
      <c r="D5" s="24" t="s">
        <v>12</v>
      </c>
      <c r="E5" s="24" t="s">
        <v>13</v>
      </c>
      <c r="F5" s="24" t="s">
        <v>14</v>
      </c>
      <c r="G5" s="24" t="s">
        <v>15</v>
      </c>
    </row>
    <row r="6" spans="1:16" x14ac:dyDescent="0.2">
      <c r="A6" s="18" t="s">
        <v>16</v>
      </c>
      <c r="B6" s="24" t="s">
        <v>10</v>
      </c>
      <c r="D6" s="25">
        <v>44561</v>
      </c>
      <c r="E6" s="25">
        <v>44926</v>
      </c>
      <c r="F6" s="25">
        <v>45291</v>
      </c>
      <c r="G6" s="24"/>
    </row>
    <row r="7" spans="1:16" ht="15.75" thickBot="1" x14ac:dyDescent="0.25">
      <c r="A7" s="20"/>
      <c r="B7" s="21"/>
      <c r="C7" s="21"/>
      <c r="D7" s="26"/>
      <c r="E7" s="26"/>
      <c r="F7" s="26"/>
      <c r="G7" s="26"/>
    </row>
    <row r="8" spans="1:16" x14ac:dyDescent="0.2">
      <c r="D8" s="24"/>
      <c r="E8" s="24"/>
      <c r="F8" s="24"/>
      <c r="G8" s="24"/>
    </row>
    <row r="9" spans="1:16" x14ac:dyDescent="0.2">
      <c r="A9" s="18" t="s">
        <v>156</v>
      </c>
    </row>
    <row r="11" spans="1:16" x14ac:dyDescent="0.2">
      <c r="A11" s="27">
        <v>1</v>
      </c>
      <c r="B11" s="19" t="s">
        <v>17</v>
      </c>
      <c r="C11" s="24" t="s">
        <v>18</v>
      </c>
      <c r="D11" s="19">
        <v>0</v>
      </c>
      <c r="E11" s="19">
        <v>0</v>
      </c>
      <c r="F11" s="19">
        <v>0</v>
      </c>
    </row>
    <row r="12" spans="1:16" x14ac:dyDescent="0.2">
      <c r="A12" s="27">
        <v>2</v>
      </c>
      <c r="C12" s="28" t="s">
        <v>19</v>
      </c>
      <c r="D12" s="29">
        <v>0</v>
      </c>
      <c r="E12" s="29">
        <v>0</v>
      </c>
      <c r="F12" s="29">
        <v>0</v>
      </c>
      <c r="G12" s="29"/>
    </row>
    <row r="13" spans="1:16" x14ac:dyDescent="0.2">
      <c r="A13" s="27"/>
      <c r="C13" s="28"/>
      <c r="D13" s="30"/>
      <c r="E13" s="30"/>
      <c r="F13" s="30"/>
      <c r="G13" s="29"/>
    </row>
    <row r="14" spans="1:16" x14ac:dyDescent="0.2">
      <c r="C14" s="28"/>
      <c r="D14" s="29"/>
      <c r="E14" s="29"/>
      <c r="F14" s="29"/>
      <c r="G14" s="29"/>
    </row>
    <row r="15" spans="1:16" x14ac:dyDescent="0.2">
      <c r="A15" s="27">
        <v>3</v>
      </c>
      <c r="B15" s="19" t="s">
        <v>135</v>
      </c>
      <c r="C15" s="24" t="s">
        <v>18</v>
      </c>
      <c r="D15" s="19">
        <v>0</v>
      </c>
      <c r="E15" s="19">
        <v>0</v>
      </c>
      <c r="F15" s="19">
        <v>0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x14ac:dyDescent="0.2">
      <c r="A16" s="23" t="s">
        <v>20</v>
      </c>
      <c r="C16" s="28" t="s">
        <v>19</v>
      </c>
      <c r="D16" s="29">
        <f>'874 _871'!E19</f>
        <v>2528.75</v>
      </c>
      <c r="E16" s="29">
        <v>0</v>
      </c>
      <c r="F16" s="29">
        <v>0</v>
      </c>
      <c r="G16" s="29"/>
    </row>
    <row r="17" spans="1:14" x14ac:dyDescent="0.2">
      <c r="A17" s="27"/>
      <c r="C17" s="28"/>
      <c r="D17" s="30">
        <f>SUM(D15:D16)</f>
        <v>2528.75</v>
      </c>
      <c r="E17" s="30">
        <f t="shared" ref="E17:F17" si="0">SUM(E15:E16)</f>
        <v>0</v>
      </c>
      <c r="F17" s="30">
        <f t="shared" si="0"/>
        <v>0</v>
      </c>
    </row>
    <row r="18" spans="1:14" x14ac:dyDescent="0.2">
      <c r="A18" s="27"/>
      <c r="C18" s="28"/>
      <c r="D18" s="29"/>
      <c r="E18" s="29"/>
      <c r="F18" s="29"/>
      <c r="G18" s="29"/>
    </row>
    <row r="19" spans="1:14" x14ac:dyDescent="0.2">
      <c r="A19" s="27">
        <v>5</v>
      </c>
      <c r="B19" s="19" t="s">
        <v>21</v>
      </c>
      <c r="C19" s="24" t="s">
        <v>18</v>
      </c>
      <c r="D19" s="19">
        <f>'874 _871'!E8</f>
        <v>983748.37</v>
      </c>
      <c r="E19" s="19">
        <f>'874 _871'!F8</f>
        <v>1506268.49</v>
      </c>
      <c r="F19" s="19">
        <f>'874 _871'!G8</f>
        <v>1553322.27</v>
      </c>
      <c r="G19" s="29"/>
    </row>
    <row r="20" spans="1:14" x14ac:dyDescent="0.2">
      <c r="A20" s="27">
        <v>6</v>
      </c>
      <c r="C20" s="28" t="s">
        <v>19</v>
      </c>
      <c r="D20" s="29">
        <f>'874 _871'!E11-'874 _871'!E8</f>
        <v>116284.93000000005</v>
      </c>
      <c r="E20" s="29">
        <f>'874 _871'!F11-'874 _871'!F8</f>
        <v>166485.47999999998</v>
      </c>
      <c r="F20" s="29">
        <f>'874 _871'!G11-'874 _871'!G8</f>
        <v>165829.67999999993</v>
      </c>
      <c r="G20" s="29"/>
    </row>
    <row r="21" spans="1:14" x14ac:dyDescent="0.2">
      <c r="A21" s="27"/>
      <c r="C21" s="28"/>
      <c r="D21" s="30">
        <f>SUM(D19:D20)</f>
        <v>1100033.3</v>
      </c>
      <c r="E21" s="30">
        <f t="shared" ref="E21" si="1">SUM(E19:E20)</f>
        <v>1672753.97</v>
      </c>
      <c r="F21" s="30">
        <f>SUM(F19:F20)</f>
        <v>1719151.95</v>
      </c>
      <c r="G21" s="29" t="s">
        <v>133</v>
      </c>
    </row>
    <row r="22" spans="1:14" x14ac:dyDescent="0.2">
      <c r="C22" s="28"/>
      <c r="D22" s="29"/>
      <c r="E22" s="29"/>
      <c r="F22" s="29"/>
      <c r="G22" s="29"/>
    </row>
    <row r="23" spans="1:14" x14ac:dyDescent="0.2">
      <c r="A23" s="27">
        <v>7</v>
      </c>
      <c r="B23" s="19" t="s">
        <v>22</v>
      </c>
      <c r="C23" s="24" t="s">
        <v>18</v>
      </c>
      <c r="D23" s="19">
        <v>0</v>
      </c>
      <c r="E23" s="19">
        <v>0</v>
      </c>
      <c r="F23" s="19">
        <v>0</v>
      </c>
      <c r="G23" s="29"/>
    </row>
    <row r="24" spans="1:14" x14ac:dyDescent="0.2">
      <c r="A24" s="27">
        <v>8</v>
      </c>
      <c r="C24" s="28" t="s">
        <v>19</v>
      </c>
      <c r="D24" s="29">
        <v>0</v>
      </c>
      <c r="E24" s="29">
        <v>0</v>
      </c>
      <c r="F24" s="29">
        <v>0</v>
      </c>
      <c r="G24" s="29"/>
      <c r="H24" s="29"/>
      <c r="I24" s="29"/>
      <c r="J24" s="29"/>
      <c r="K24" s="29"/>
      <c r="L24" s="29"/>
      <c r="M24" s="29"/>
      <c r="N24" s="29"/>
    </row>
    <row r="25" spans="1:14" x14ac:dyDescent="0.2">
      <c r="A25" s="27"/>
      <c r="C25" s="28"/>
      <c r="D25" s="30"/>
      <c r="E25" s="30"/>
      <c r="F25" s="30"/>
      <c r="G25" s="29"/>
      <c r="H25" s="29"/>
      <c r="I25" s="29"/>
      <c r="J25" s="29"/>
      <c r="K25" s="29"/>
      <c r="L25" s="29"/>
      <c r="M25" s="29"/>
      <c r="N25" s="29"/>
    </row>
    <row r="26" spans="1:14" x14ac:dyDescent="0.2">
      <c r="A26" s="27"/>
      <c r="C26" s="28"/>
      <c r="D26" s="29"/>
      <c r="E26" s="29"/>
      <c r="F26" s="29"/>
      <c r="G26" s="29"/>
    </row>
    <row r="27" spans="1:14" x14ac:dyDescent="0.2">
      <c r="A27" s="27">
        <v>9</v>
      </c>
      <c r="B27" s="19" t="s">
        <v>23</v>
      </c>
      <c r="C27" s="24" t="s">
        <v>18</v>
      </c>
      <c r="D27" s="19">
        <v>0</v>
      </c>
      <c r="E27" s="19">
        <v>0</v>
      </c>
      <c r="F27" s="19">
        <v>0</v>
      </c>
      <c r="G27" s="29"/>
    </row>
    <row r="28" spans="1:14" x14ac:dyDescent="0.2">
      <c r="A28" s="27">
        <v>10</v>
      </c>
      <c r="C28" s="28" t="s">
        <v>19</v>
      </c>
      <c r="D28" s="29">
        <v>0</v>
      </c>
      <c r="E28" s="29">
        <v>0</v>
      </c>
      <c r="F28" s="29">
        <v>0</v>
      </c>
      <c r="G28" s="29"/>
    </row>
    <row r="29" spans="1:14" x14ac:dyDescent="0.2">
      <c r="A29" s="27"/>
      <c r="C29" s="29"/>
      <c r="D29" s="30"/>
      <c r="E29" s="30"/>
      <c r="F29" s="30"/>
      <c r="G29" s="29"/>
    </row>
    <row r="30" spans="1:14" x14ac:dyDescent="0.2">
      <c r="A30" s="27"/>
      <c r="C30" s="29"/>
      <c r="D30" s="29"/>
      <c r="E30" s="29"/>
      <c r="F30" s="29"/>
      <c r="G30" s="29"/>
    </row>
    <row r="31" spans="1:14" x14ac:dyDescent="0.2">
      <c r="A31" s="27"/>
      <c r="C31" s="29"/>
      <c r="D31" s="29"/>
      <c r="E31" s="29"/>
      <c r="F31" s="29"/>
      <c r="G31" s="29"/>
    </row>
    <row r="32" spans="1:14" x14ac:dyDescent="0.2">
      <c r="A32" s="27"/>
      <c r="C32" s="29"/>
      <c r="D32" s="29"/>
      <c r="E32" s="29"/>
      <c r="F32" s="29"/>
      <c r="G32" s="29"/>
    </row>
    <row r="33" spans="1:7" s="53" customFormat="1" x14ac:dyDescent="0.2">
      <c r="A33" s="49"/>
      <c r="B33" s="50" t="s">
        <v>132</v>
      </c>
      <c r="C33" s="51"/>
      <c r="D33" s="51">
        <f>(D21+D17)-'O&amp;M Expense'!B32-'O&amp;M Expense'!B30</f>
        <v>0</v>
      </c>
      <c r="E33" s="51">
        <f>(E21+E17)-'O&amp;M Expense'!C32-'O&amp;M Expense'!C30</f>
        <v>0</v>
      </c>
      <c r="F33" s="51">
        <f>(F21+F17)-'O&amp;M Expense'!D32-'O&amp;M Expense'!D30</f>
        <v>2.3283064365386963E-10</v>
      </c>
      <c r="G33" s="5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F819-BAE8-4040-9146-9F43EC7C2CE1}">
  <sheetPr>
    <tabColor theme="2" tint="-0.249977111117893"/>
  </sheetPr>
  <dimension ref="A1:A2"/>
  <sheetViews>
    <sheetView workbookViewId="0">
      <selection activeCell="F1" sqref="F1"/>
    </sheetView>
  </sheetViews>
  <sheetFormatPr defaultRowHeight="15" x14ac:dyDescent="0.25"/>
  <sheetData>
    <row r="1" spans="1:1" x14ac:dyDescent="0.25">
      <c r="A1" s="68" t="s">
        <v>159</v>
      </c>
    </row>
    <row r="2" spans="1:1" x14ac:dyDescent="0.25">
      <c r="A2" s="68" t="s">
        <v>157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047AE-D59E-4A14-806F-98CBDE181F0E}">
  <sheetPr>
    <pageSetUpPr fitToPage="1"/>
  </sheetPr>
  <dimension ref="A1:G23"/>
  <sheetViews>
    <sheetView zoomScale="90" zoomScaleNormal="90" workbookViewId="0">
      <selection activeCell="F1" sqref="F1"/>
    </sheetView>
  </sheetViews>
  <sheetFormatPr defaultColWidth="77.42578125" defaultRowHeight="15" x14ac:dyDescent="0.25"/>
  <cols>
    <col min="1" max="1" width="19.7109375" bestFit="1" customWidth="1"/>
    <col min="2" max="2" width="8" bestFit="1" customWidth="1"/>
    <col min="3" max="3" width="15.85546875" bestFit="1" customWidth="1"/>
    <col min="4" max="4" width="31.140625" bestFit="1" customWidth="1"/>
    <col min="5" max="6" width="18.85546875" bestFit="1" customWidth="1"/>
    <col min="7" max="7" width="14.28515625" bestFit="1" customWidth="1"/>
    <col min="8" max="8" width="18.85546875" bestFit="1" customWidth="1"/>
    <col min="9" max="9" width="13.140625" bestFit="1" customWidth="1"/>
    <col min="10" max="10" width="14.28515625" bestFit="1" customWidth="1"/>
    <col min="11" max="11" width="14.42578125" bestFit="1" customWidth="1"/>
    <col min="12" max="13" width="9.28515625" bestFit="1" customWidth="1"/>
    <col min="14" max="15" width="9" bestFit="1" customWidth="1"/>
    <col min="16" max="16" width="9.28515625" bestFit="1" customWidth="1"/>
    <col min="17" max="17" width="10.42578125" bestFit="1" customWidth="1"/>
    <col min="18" max="24" width="13.28515625" bestFit="1" customWidth="1"/>
    <col min="25" max="25" width="14.28515625" bestFit="1" customWidth="1"/>
    <col min="26" max="26" width="13.28515625" bestFit="1" customWidth="1"/>
    <col min="27" max="27" width="14.28515625" bestFit="1" customWidth="1"/>
    <col min="28" max="28" width="16" bestFit="1" customWidth="1"/>
    <col min="29" max="35" width="11.5703125" bestFit="1" customWidth="1"/>
    <col min="36" max="36" width="13.28515625" bestFit="1" customWidth="1"/>
    <col min="37" max="39" width="11.5703125" bestFit="1" customWidth="1"/>
    <col min="40" max="40" width="13.28515625" bestFit="1" customWidth="1"/>
    <col min="41" max="41" width="14.85546875" bestFit="1" customWidth="1"/>
    <col min="42" max="42" width="13.28515625" bestFit="1" customWidth="1"/>
    <col min="43" max="43" width="14.85546875" bestFit="1" customWidth="1"/>
    <col min="44" max="53" width="13.28515625" bestFit="1" customWidth="1"/>
    <col min="54" max="54" width="16" bestFit="1" customWidth="1"/>
    <col min="55" max="59" width="7.85546875" bestFit="1" customWidth="1"/>
    <col min="60" max="60" width="7" bestFit="1" customWidth="1"/>
    <col min="61" max="61" width="6.7109375" bestFit="1" customWidth="1"/>
    <col min="62" max="62" width="9.5703125" bestFit="1" customWidth="1"/>
    <col min="63" max="63" width="7" bestFit="1" customWidth="1"/>
    <col min="64" max="66" width="7.85546875" bestFit="1" customWidth="1"/>
    <col min="67" max="67" width="10.7109375" bestFit="1" customWidth="1"/>
    <col min="68" max="68" width="13.140625" bestFit="1" customWidth="1"/>
    <col min="69" max="71" width="11.85546875" bestFit="1" customWidth="1"/>
    <col min="72" max="78" width="13.140625" bestFit="1" customWidth="1"/>
    <col min="79" max="79" width="11.5703125" bestFit="1" customWidth="1"/>
    <col min="80" max="80" width="14.85546875" bestFit="1" customWidth="1"/>
    <col min="81" max="85" width="13.140625" bestFit="1" customWidth="1"/>
    <col min="86" max="86" width="14.85546875" bestFit="1" customWidth="1"/>
    <col min="87" max="87" width="9.5703125" bestFit="1" customWidth="1"/>
    <col min="88" max="88" width="10.7109375" bestFit="1" customWidth="1"/>
    <col min="89" max="89" width="10.5703125" bestFit="1" customWidth="1"/>
    <col min="90" max="90" width="13.140625" bestFit="1" customWidth="1"/>
    <col min="91" max="91" width="10.140625" bestFit="1" customWidth="1"/>
    <col min="92" max="93" width="11.85546875" bestFit="1" customWidth="1"/>
    <col min="94" max="94" width="9.5703125" bestFit="1" customWidth="1"/>
    <col min="95" max="95" width="10.5703125" bestFit="1" customWidth="1"/>
    <col min="96" max="96" width="11.85546875" bestFit="1" customWidth="1"/>
    <col min="97" max="97" width="9.5703125" bestFit="1" customWidth="1"/>
    <col min="98" max="98" width="11.85546875" bestFit="1" customWidth="1"/>
    <col min="99" max="99" width="13.140625" bestFit="1" customWidth="1"/>
    <col min="100" max="100" width="16" bestFit="1" customWidth="1"/>
    <col min="101" max="109" width="14.85546875" bestFit="1" customWidth="1"/>
    <col min="110" max="110" width="13.28515625" bestFit="1" customWidth="1"/>
    <col min="111" max="111" width="14.85546875" bestFit="1" customWidth="1"/>
    <col min="112" max="112" width="16" bestFit="1" customWidth="1"/>
    <col min="113" max="113" width="6.7109375" bestFit="1" customWidth="1"/>
    <col min="114" max="115" width="7.85546875" bestFit="1" customWidth="1"/>
    <col min="116" max="117" width="9" bestFit="1" customWidth="1"/>
    <col min="118" max="118" width="6.7109375" bestFit="1" customWidth="1"/>
    <col min="119" max="119" width="9" bestFit="1" customWidth="1"/>
    <col min="120" max="120" width="7.85546875" bestFit="1" customWidth="1"/>
    <col min="121" max="121" width="9" bestFit="1" customWidth="1"/>
    <col min="122" max="122" width="6.42578125" bestFit="1" customWidth="1"/>
    <col min="123" max="123" width="6.7109375" bestFit="1" customWidth="1"/>
    <col min="124" max="124" width="7" bestFit="1" customWidth="1"/>
    <col min="125" max="125" width="10.7109375" bestFit="1" customWidth="1"/>
    <col min="126" max="126" width="11.85546875" bestFit="1" customWidth="1"/>
    <col min="127" max="131" width="10.7109375" bestFit="1" customWidth="1"/>
    <col min="132" max="132" width="11.5703125" bestFit="1" customWidth="1"/>
    <col min="133" max="133" width="13.28515625" bestFit="1" customWidth="1"/>
    <col min="134" max="136" width="10.7109375" bestFit="1" customWidth="1"/>
    <col min="137" max="137" width="14.85546875" bestFit="1" customWidth="1"/>
    <col min="138" max="141" width="13.28515625" bestFit="1" customWidth="1"/>
    <col min="142" max="144" width="13.140625" bestFit="1" customWidth="1"/>
    <col min="145" max="145" width="11.5703125" bestFit="1" customWidth="1"/>
    <col min="146" max="146" width="11.7109375" bestFit="1" customWidth="1"/>
    <col min="147" max="148" width="13.140625" bestFit="1" customWidth="1"/>
    <col min="149" max="149" width="13.28515625" bestFit="1" customWidth="1"/>
    <col min="150" max="150" width="14.85546875" bestFit="1" customWidth="1"/>
  </cols>
  <sheetData>
    <row r="1" spans="1:7" x14ac:dyDescent="0.25">
      <c r="A1" s="68" t="s">
        <v>160</v>
      </c>
    </row>
    <row r="2" spans="1:7" x14ac:dyDescent="0.25">
      <c r="A2" s="68" t="s">
        <v>157</v>
      </c>
    </row>
    <row r="3" spans="1:7" ht="22.5" x14ac:dyDescent="0.25">
      <c r="A3" s="1" t="s">
        <v>1</v>
      </c>
      <c r="B3" s="1" t="s">
        <v>1</v>
      </c>
      <c r="C3" s="1" t="s">
        <v>1</v>
      </c>
      <c r="D3" s="1" t="s">
        <v>1</v>
      </c>
      <c r="E3" s="2" t="s">
        <v>34</v>
      </c>
      <c r="F3" s="2" t="s">
        <v>35</v>
      </c>
      <c r="G3" s="9"/>
    </row>
    <row r="4" spans="1:7" x14ac:dyDescent="0.25">
      <c r="A4" s="1" t="s">
        <v>1</v>
      </c>
      <c r="B4" s="16" t="s">
        <v>1</v>
      </c>
      <c r="C4" s="16" t="s">
        <v>1</v>
      </c>
      <c r="D4" s="1" t="s">
        <v>2</v>
      </c>
      <c r="E4" s="11" t="s">
        <v>7</v>
      </c>
      <c r="F4" s="11" t="s">
        <v>0</v>
      </c>
      <c r="G4" s="4" t="s">
        <v>9</v>
      </c>
    </row>
    <row r="5" spans="1:7" x14ac:dyDescent="0.25">
      <c r="A5" s="1" t="s">
        <v>3</v>
      </c>
      <c r="B5" s="8"/>
      <c r="C5" s="1" t="s">
        <v>10</v>
      </c>
      <c r="D5" s="1" t="s">
        <v>1</v>
      </c>
      <c r="E5" s="3" t="s">
        <v>4</v>
      </c>
      <c r="F5" s="3" t="s">
        <v>4</v>
      </c>
      <c r="G5" s="3" t="s">
        <v>4</v>
      </c>
    </row>
    <row r="6" spans="1:7" x14ac:dyDescent="0.25">
      <c r="A6" s="4" t="s">
        <v>5</v>
      </c>
      <c r="B6" s="11" t="s">
        <v>6</v>
      </c>
      <c r="C6" s="31" t="s">
        <v>24</v>
      </c>
      <c r="D6" s="32" t="s">
        <v>25</v>
      </c>
      <c r="E6" s="7">
        <v>1100033.3</v>
      </c>
      <c r="F6" s="7">
        <v>1672753.97</v>
      </c>
      <c r="G6" s="5">
        <v>1719151.95</v>
      </c>
    </row>
    <row r="7" spans="1:7" x14ac:dyDescent="0.25">
      <c r="A7" s="10"/>
      <c r="B7" s="6"/>
      <c r="C7" s="34" t="s">
        <v>26</v>
      </c>
      <c r="D7" s="33" t="s">
        <v>27</v>
      </c>
      <c r="E7" s="7">
        <v>1100033.3</v>
      </c>
      <c r="F7" s="7">
        <v>1672753.97</v>
      </c>
      <c r="G7" s="5">
        <v>1719151.95</v>
      </c>
    </row>
    <row r="8" spans="1:7" x14ac:dyDescent="0.25">
      <c r="A8" s="10"/>
      <c r="B8" s="6"/>
      <c r="C8" s="35" t="s">
        <v>28</v>
      </c>
      <c r="D8" s="36" t="s">
        <v>29</v>
      </c>
      <c r="E8" s="7">
        <v>983748.37</v>
      </c>
      <c r="F8" s="7">
        <v>1506268.49</v>
      </c>
      <c r="G8" s="5">
        <v>1553322.27</v>
      </c>
    </row>
    <row r="9" spans="1:7" x14ac:dyDescent="0.25">
      <c r="A9" s="10"/>
      <c r="B9" s="6"/>
      <c r="C9" s="35" t="s">
        <v>30</v>
      </c>
      <c r="D9" s="36" t="s">
        <v>31</v>
      </c>
      <c r="E9" s="66">
        <v>116284.93</v>
      </c>
      <c r="F9" s="66">
        <v>140321.16</v>
      </c>
      <c r="G9" s="67">
        <v>162630.72</v>
      </c>
    </row>
    <row r="10" spans="1:7" x14ac:dyDescent="0.25">
      <c r="A10" s="10"/>
      <c r="B10" s="6"/>
      <c r="C10" s="35" t="s">
        <v>32</v>
      </c>
      <c r="D10" s="36" t="s">
        <v>33</v>
      </c>
      <c r="E10" s="66"/>
      <c r="F10" s="66">
        <v>26164.32</v>
      </c>
      <c r="G10" s="67">
        <v>3198.96</v>
      </c>
    </row>
    <row r="11" spans="1:7" x14ac:dyDescent="0.25">
      <c r="A11" s="17" t="s">
        <v>8</v>
      </c>
      <c r="B11" s="12"/>
      <c r="C11" s="12"/>
      <c r="D11" s="15"/>
      <c r="E11" s="13">
        <v>1100033.3</v>
      </c>
      <c r="F11" s="13">
        <v>1672753.97</v>
      </c>
      <c r="G11" s="14">
        <v>1719151.95</v>
      </c>
    </row>
    <row r="13" spans="1:7" x14ac:dyDescent="0.25">
      <c r="D13" s="54" t="s">
        <v>134</v>
      </c>
      <c r="E13" s="55">
        <f>E11-'O&amp;M Expense'!B32</f>
        <v>0</v>
      </c>
      <c r="F13" s="55">
        <f>F11-'O&amp;M Expense'!C32</f>
        <v>0</v>
      </c>
      <c r="G13" s="55">
        <f>G11-'O&amp;M Expense'!D32</f>
        <v>0</v>
      </c>
    </row>
    <row r="16" spans="1:7" ht="22.5" x14ac:dyDescent="0.25">
      <c r="A16" s="1" t="s">
        <v>1</v>
      </c>
      <c r="B16" s="1" t="s">
        <v>1</v>
      </c>
      <c r="C16" s="1" t="s">
        <v>1</v>
      </c>
      <c r="D16" s="1" t="s">
        <v>1</v>
      </c>
      <c r="E16" s="2" t="s">
        <v>34</v>
      </c>
    </row>
    <row r="17" spans="1:7" x14ac:dyDescent="0.25">
      <c r="A17" s="1" t="s">
        <v>1</v>
      </c>
      <c r="B17" s="16" t="s">
        <v>1</v>
      </c>
      <c r="C17" s="16" t="s">
        <v>1</v>
      </c>
      <c r="D17" s="1" t="s">
        <v>2</v>
      </c>
      <c r="E17" s="4" t="s">
        <v>7</v>
      </c>
    </row>
    <row r="18" spans="1:7" x14ac:dyDescent="0.25">
      <c r="A18" s="1" t="s">
        <v>3</v>
      </c>
      <c r="B18" s="8"/>
      <c r="C18" s="1" t="s">
        <v>10</v>
      </c>
      <c r="D18" s="1" t="s">
        <v>1</v>
      </c>
      <c r="E18" s="3" t="s">
        <v>4</v>
      </c>
    </row>
    <row r="19" spans="1:7" x14ac:dyDescent="0.25">
      <c r="A19" s="4" t="s">
        <v>152</v>
      </c>
      <c r="B19" s="11" t="s">
        <v>153</v>
      </c>
      <c r="C19" s="31" t="s">
        <v>26</v>
      </c>
      <c r="D19" s="32" t="s">
        <v>27</v>
      </c>
      <c r="E19" s="5">
        <v>2528.75</v>
      </c>
    </row>
    <row r="20" spans="1:7" x14ac:dyDescent="0.25">
      <c r="A20" s="10"/>
      <c r="B20" s="6"/>
      <c r="C20" s="62" t="s">
        <v>154</v>
      </c>
      <c r="D20" s="33" t="s">
        <v>155</v>
      </c>
      <c r="E20" s="5">
        <v>2528.75</v>
      </c>
    </row>
    <row r="21" spans="1:7" x14ac:dyDescent="0.25">
      <c r="A21" s="17" t="s">
        <v>8</v>
      </c>
      <c r="B21" s="12"/>
      <c r="C21" s="12"/>
      <c r="D21" s="15"/>
      <c r="E21" s="14">
        <v>2528.75</v>
      </c>
    </row>
    <row r="23" spans="1:7" x14ac:dyDescent="0.25">
      <c r="D23" s="54" t="s">
        <v>134</v>
      </c>
      <c r="E23" s="55">
        <f>E21-'O&amp;M Expense'!B30</f>
        <v>0</v>
      </c>
      <c r="F23" s="55">
        <f>F21-'O&amp;M Expense'!C30</f>
        <v>0</v>
      </c>
      <c r="G23" s="55">
        <f>G21-'O&amp;M Expense'!D30</f>
        <v>0</v>
      </c>
    </row>
  </sheetData>
  <pageMargins left="0.7" right="0.7" top="0.75" bottom="0.75" header="0.3" footer="0.3"/>
  <pageSetup scale="71" orientation="portrait" r:id="rId1"/>
  <customProperties>
    <customPr name="_pios_id" r:id="rId2"/>
    <customPr name="CofWorksheetTyp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48EB-83A4-4E8E-8A6F-889551425D30}">
  <dimension ref="A1:E113"/>
  <sheetViews>
    <sheetView zoomScale="90" zoomScaleNormal="90" workbookViewId="0">
      <pane xSplit="1" ySplit="6" topLeftCell="B7" activePane="bottomRight" state="frozen"/>
      <selection activeCell="F1" sqref="F1"/>
      <selection pane="topRight" activeCell="F1" sqref="F1"/>
      <selection pane="bottomLeft" activeCell="F1" sqref="F1"/>
      <selection pane="bottomRight" activeCell="F1" sqref="F1"/>
    </sheetView>
  </sheetViews>
  <sheetFormatPr defaultRowHeight="15" x14ac:dyDescent="0.25"/>
  <cols>
    <col min="1" max="1" width="63.140625" bestFit="1" customWidth="1"/>
    <col min="2" max="2" width="15" bestFit="1" customWidth="1"/>
    <col min="3" max="4" width="12.140625" bestFit="1" customWidth="1"/>
  </cols>
  <sheetData>
    <row r="1" spans="1:4" x14ac:dyDescent="0.25">
      <c r="A1" s="68" t="s">
        <v>161</v>
      </c>
    </row>
    <row r="2" spans="1:4" x14ac:dyDescent="0.25">
      <c r="A2" s="68" t="s">
        <v>157</v>
      </c>
    </row>
    <row r="3" spans="1:4" ht="15.75" thickBot="1" x14ac:dyDescent="0.3">
      <c r="A3" s="38"/>
      <c r="B3" s="38"/>
      <c r="C3" s="38"/>
      <c r="D3" s="38"/>
    </row>
    <row r="4" spans="1:4" x14ac:dyDescent="0.25">
      <c r="A4" s="39" t="s">
        <v>36</v>
      </c>
      <c r="B4" s="37"/>
      <c r="C4" s="37"/>
      <c r="D4" s="37"/>
    </row>
    <row r="5" spans="1:4" ht="15.75" thickBot="1" x14ac:dyDescent="0.3">
      <c r="A5" s="38"/>
      <c r="B5" s="38"/>
      <c r="C5" s="38"/>
      <c r="D5" s="38"/>
    </row>
    <row r="6" spans="1:4" ht="15.75" thickBot="1" x14ac:dyDescent="0.3">
      <c r="A6" s="40" t="s">
        <v>37</v>
      </c>
      <c r="B6" s="40" t="s">
        <v>7</v>
      </c>
      <c r="C6" s="40" t="s">
        <v>0</v>
      </c>
      <c r="D6" s="40" t="s">
        <v>9</v>
      </c>
    </row>
    <row r="7" spans="1:4" x14ac:dyDescent="0.25">
      <c r="A7" s="42" t="s">
        <v>38</v>
      </c>
      <c r="B7" s="41"/>
      <c r="C7" s="41"/>
      <c r="D7" s="41"/>
    </row>
    <row r="8" spans="1:4" x14ac:dyDescent="0.25">
      <c r="A8" s="43" t="s">
        <v>39</v>
      </c>
      <c r="B8" s="41"/>
      <c r="C8" s="41"/>
      <c r="D8" s="41"/>
    </row>
    <row r="9" spans="1:4" x14ac:dyDescent="0.25">
      <c r="A9" s="44" t="s">
        <v>40</v>
      </c>
      <c r="B9" s="41"/>
      <c r="C9" s="41"/>
      <c r="D9" s="41"/>
    </row>
    <row r="10" spans="1:4" x14ac:dyDescent="0.25">
      <c r="A10" s="45" t="s">
        <v>41</v>
      </c>
      <c r="B10" s="41"/>
      <c r="C10" s="41"/>
      <c r="D10" s="41"/>
    </row>
    <row r="11" spans="1:4" x14ac:dyDescent="0.25">
      <c r="A11" s="46" t="s">
        <v>42</v>
      </c>
      <c r="B11" s="41">
        <v>23349093.719999999</v>
      </c>
      <c r="C11" s="41">
        <v>28955184</v>
      </c>
      <c r="D11" s="41">
        <v>34075912</v>
      </c>
    </row>
    <row r="12" spans="1:4" x14ac:dyDescent="0.25">
      <c r="A12" s="46" t="s">
        <v>43</v>
      </c>
      <c r="B12" s="41">
        <v>-721320.98</v>
      </c>
      <c r="C12" s="41">
        <v>-500000.00000000006</v>
      </c>
      <c r="D12" s="41">
        <v>0</v>
      </c>
    </row>
    <row r="13" spans="1:4" x14ac:dyDescent="0.25">
      <c r="A13" s="45" t="s">
        <v>44</v>
      </c>
      <c r="B13" s="41"/>
      <c r="C13" s="41"/>
      <c r="D13" s="41"/>
    </row>
    <row r="14" spans="1:4" x14ac:dyDescent="0.25">
      <c r="A14" s="46" t="s">
        <v>45</v>
      </c>
      <c r="B14" s="41">
        <v>118418.73000000001</v>
      </c>
      <c r="C14" s="41">
        <v>0</v>
      </c>
      <c r="D14" s="41">
        <v>0</v>
      </c>
    </row>
    <row r="15" spans="1:4" x14ac:dyDescent="0.25">
      <c r="A15" s="45" t="s">
        <v>46</v>
      </c>
      <c r="B15" s="41"/>
      <c r="C15" s="41"/>
      <c r="D15" s="41"/>
    </row>
    <row r="16" spans="1:4" x14ac:dyDescent="0.25">
      <c r="A16" s="46" t="s">
        <v>47</v>
      </c>
      <c r="B16" s="41">
        <v>-11227.19</v>
      </c>
      <c r="C16" s="41">
        <v>0</v>
      </c>
      <c r="D16" s="41">
        <v>0</v>
      </c>
    </row>
    <row r="17" spans="1:4" x14ac:dyDescent="0.25">
      <c r="A17" s="44" t="s">
        <v>48</v>
      </c>
      <c r="B17" s="41"/>
      <c r="C17" s="41"/>
      <c r="D17" s="41"/>
    </row>
    <row r="18" spans="1:4" x14ac:dyDescent="0.25">
      <c r="A18" s="45" t="s">
        <v>49</v>
      </c>
      <c r="B18" s="41"/>
      <c r="C18" s="41"/>
      <c r="D18" s="41"/>
    </row>
    <row r="19" spans="1:4" x14ac:dyDescent="0.25">
      <c r="A19" s="46" t="s">
        <v>50</v>
      </c>
      <c r="B19" s="41">
        <v>728.76</v>
      </c>
      <c r="C19" s="41">
        <v>0</v>
      </c>
      <c r="D19" s="41">
        <v>0</v>
      </c>
    </row>
    <row r="20" spans="1:4" x14ac:dyDescent="0.25">
      <c r="A20" s="44" t="s">
        <v>51</v>
      </c>
      <c r="B20" s="41"/>
      <c r="C20" s="41"/>
      <c r="D20" s="41"/>
    </row>
    <row r="21" spans="1:4" x14ac:dyDescent="0.25">
      <c r="A21" s="45" t="s">
        <v>52</v>
      </c>
      <c r="B21" s="41"/>
      <c r="C21" s="41"/>
      <c r="D21" s="41"/>
    </row>
    <row r="22" spans="1:4" x14ac:dyDescent="0.25">
      <c r="A22" s="46" t="s">
        <v>53</v>
      </c>
      <c r="B22" s="41">
        <v>-122.69</v>
      </c>
      <c r="C22" s="41">
        <v>0</v>
      </c>
      <c r="D22" s="41">
        <v>0</v>
      </c>
    </row>
    <row r="23" spans="1:4" x14ac:dyDescent="0.25">
      <c r="A23" s="44" t="s">
        <v>54</v>
      </c>
      <c r="B23" s="41"/>
      <c r="C23" s="41"/>
      <c r="D23" s="41"/>
    </row>
    <row r="24" spans="1:4" x14ac:dyDescent="0.25">
      <c r="A24" s="45" t="s">
        <v>55</v>
      </c>
      <c r="B24" s="41"/>
      <c r="C24" s="41"/>
      <c r="D24" s="41"/>
    </row>
    <row r="25" spans="1:4" x14ac:dyDescent="0.25">
      <c r="A25" s="46" t="s">
        <v>56</v>
      </c>
      <c r="B25" s="41">
        <v>9.9999999997635314E-3</v>
      </c>
      <c r="C25" s="41">
        <v>0</v>
      </c>
      <c r="D25" s="41">
        <v>0</v>
      </c>
    </row>
    <row r="26" spans="1:4" x14ac:dyDescent="0.25">
      <c r="A26" s="45" t="s">
        <v>57</v>
      </c>
      <c r="B26" s="41"/>
      <c r="C26" s="41"/>
      <c r="D26" s="41"/>
    </row>
    <row r="27" spans="1:4" x14ac:dyDescent="0.25">
      <c r="A27" s="46" t="s">
        <v>58</v>
      </c>
      <c r="B27" s="41">
        <v>258586.34000000003</v>
      </c>
      <c r="C27" s="41">
        <v>285075</v>
      </c>
      <c r="D27" s="41">
        <v>287639.00000000006</v>
      </c>
    </row>
    <row r="28" spans="1:4" x14ac:dyDescent="0.25">
      <c r="A28" s="44" t="s">
        <v>59</v>
      </c>
      <c r="B28" s="41"/>
      <c r="C28" s="41"/>
      <c r="D28" s="41"/>
    </row>
    <row r="29" spans="1:4" x14ac:dyDescent="0.25">
      <c r="A29" s="65" t="s">
        <v>60</v>
      </c>
      <c r="B29" s="64"/>
      <c r="C29" s="64"/>
      <c r="D29" s="64"/>
    </row>
    <row r="30" spans="1:4" x14ac:dyDescent="0.25">
      <c r="A30" s="63" t="s">
        <v>61</v>
      </c>
      <c r="B30" s="64">
        <v>2528.75</v>
      </c>
      <c r="C30" s="64">
        <v>0</v>
      </c>
      <c r="D30" s="64">
        <v>0</v>
      </c>
    </row>
    <row r="31" spans="1:4" x14ac:dyDescent="0.25">
      <c r="A31" s="45" t="s">
        <v>62</v>
      </c>
      <c r="B31" s="41"/>
      <c r="C31" s="41"/>
      <c r="D31" s="41"/>
    </row>
    <row r="32" spans="1:4" x14ac:dyDescent="0.25">
      <c r="A32" s="63" t="s">
        <v>63</v>
      </c>
      <c r="B32" s="64">
        <v>1100033.3</v>
      </c>
      <c r="C32" s="64">
        <v>1672753.97</v>
      </c>
      <c r="D32" s="64">
        <v>1719151.9499999997</v>
      </c>
    </row>
    <row r="33" spans="1:4" x14ac:dyDescent="0.25">
      <c r="A33" s="65" t="s">
        <v>64</v>
      </c>
      <c r="B33" s="64"/>
      <c r="C33" s="64"/>
      <c r="D33" s="64"/>
    </row>
    <row r="34" spans="1:4" x14ac:dyDescent="0.25">
      <c r="A34" s="46" t="s">
        <v>65</v>
      </c>
      <c r="B34" s="41">
        <v>967073.5</v>
      </c>
      <c r="C34" s="41">
        <v>950975.45999999985</v>
      </c>
      <c r="D34" s="41">
        <v>980328.44000000006</v>
      </c>
    </row>
    <row r="35" spans="1:4" x14ac:dyDescent="0.25">
      <c r="A35" s="45" t="s">
        <v>66</v>
      </c>
      <c r="B35" s="41"/>
      <c r="C35" s="41"/>
      <c r="D35" s="41"/>
    </row>
    <row r="36" spans="1:4" x14ac:dyDescent="0.25">
      <c r="A36" s="46" t="s">
        <v>67</v>
      </c>
      <c r="B36" s="41">
        <v>0.11000000000058208</v>
      </c>
      <c r="C36" s="41">
        <v>0</v>
      </c>
      <c r="D36" s="41">
        <v>0</v>
      </c>
    </row>
    <row r="37" spans="1:4" x14ac:dyDescent="0.25">
      <c r="A37" s="45" t="s">
        <v>68</v>
      </c>
      <c r="B37" s="41"/>
      <c r="C37" s="41"/>
      <c r="D37" s="41"/>
    </row>
    <row r="38" spans="1:4" x14ac:dyDescent="0.25">
      <c r="A38" s="46" t="s">
        <v>69</v>
      </c>
      <c r="B38" s="41">
        <v>1130898.3500000001</v>
      </c>
      <c r="C38" s="41">
        <v>990469.29999999993</v>
      </c>
      <c r="D38" s="41">
        <v>1011765.2000000002</v>
      </c>
    </row>
    <row r="39" spans="1:4" x14ac:dyDescent="0.25">
      <c r="A39" s="44" t="s">
        <v>70</v>
      </c>
      <c r="B39" s="41"/>
      <c r="C39" s="41"/>
      <c r="D39" s="41"/>
    </row>
    <row r="40" spans="1:4" x14ac:dyDescent="0.25">
      <c r="A40" s="45" t="s">
        <v>71</v>
      </c>
      <c r="B40" s="41"/>
      <c r="C40" s="41"/>
      <c r="D40" s="41"/>
    </row>
    <row r="41" spans="1:4" x14ac:dyDescent="0.25">
      <c r="A41" s="46" t="s">
        <v>72</v>
      </c>
      <c r="B41" s="41">
        <v>391343.16000000003</v>
      </c>
      <c r="C41" s="41">
        <v>462112.72</v>
      </c>
      <c r="D41" s="41">
        <v>466735.05999999988</v>
      </c>
    </row>
    <row r="42" spans="1:4" x14ac:dyDescent="0.25">
      <c r="A42" s="45" t="s">
        <v>73</v>
      </c>
      <c r="B42" s="41"/>
      <c r="C42" s="41"/>
      <c r="D42" s="41"/>
    </row>
    <row r="43" spans="1:4" x14ac:dyDescent="0.25">
      <c r="A43" s="46" t="s">
        <v>74</v>
      </c>
      <c r="B43" s="41">
        <v>16643.780000000002</v>
      </c>
      <c r="C43" s="41">
        <v>16650</v>
      </c>
      <c r="D43" s="41">
        <v>17066.280000000002</v>
      </c>
    </row>
    <row r="44" spans="1:4" x14ac:dyDescent="0.25">
      <c r="A44" s="45" t="s">
        <v>75</v>
      </c>
      <c r="B44" s="41"/>
      <c r="C44" s="41"/>
      <c r="D44" s="41"/>
    </row>
    <row r="45" spans="1:4" x14ac:dyDescent="0.25">
      <c r="A45" s="46" t="s">
        <v>76</v>
      </c>
      <c r="B45" s="41">
        <v>20340.319999999942</v>
      </c>
      <c r="C45" s="41">
        <v>0</v>
      </c>
      <c r="D45" s="41">
        <v>0</v>
      </c>
    </row>
    <row r="46" spans="1:4" x14ac:dyDescent="0.25">
      <c r="A46" s="45" t="s">
        <v>77</v>
      </c>
      <c r="B46" s="41"/>
      <c r="C46" s="41"/>
      <c r="D46" s="41"/>
    </row>
    <row r="47" spans="1:4" x14ac:dyDescent="0.25">
      <c r="A47" s="46" t="s">
        <v>78</v>
      </c>
      <c r="B47" s="41">
        <v>211857.31</v>
      </c>
      <c r="C47" s="41">
        <v>224194.53</v>
      </c>
      <c r="D47" s="41">
        <v>230227.5</v>
      </c>
    </row>
    <row r="48" spans="1:4" x14ac:dyDescent="0.25">
      <c r="A48" s="45" t="s">
        <v>79</v>
      </c>
      <c r="B48" s="41"/>
      <c r="C48" s="41"/>
      <c r="D48" s="41"/>
    </row>
    <row r="49" spans="1:4" x14ac:dyDescent="0.25">
      <c r="A49" s="46" t="s">
        <v>80</v>
      </c>
      <c r="B49" s="41">
        <v>252751.75999999998</v>
      </c>
      <c r="C49" s="41">
        <v>275408.88</v>
      </c>
      <c r="D49" s="41">
        <v>284017.33</v>
      </c>
    </row>
    <row r="50" spans="1:4" x14ac:dyDescent="0.25">
      <c r="A50" s="45" t="s">
        <v>81</v>
      </c>
      <c r="B50" s="41"/>
      <c r="C50" s="41"/>
      <c r="D50" s="41"/>
    </row>
    <row r="51" spans="1:4" x14ac:dyDescent="0.25">
      <c r="A51" s="46" t="s">
        <v>82</v>
      </c>
      <c r="B51" s="41">
        <v>63.579999999999927</v>
      </c>
      <c r="C51" s="41">
        <v>0</v>
      </c>
      <c r="D51" s="41">
        <v>0</v>
      </c>
    </row>
    <row r="52" spans="1:4" x14ac:dyDescent="0.25">
      <c r="A52" s="44" t="s">
        <v>83</v>
      </c>
      <c r="B52" s="41"/>
      <c r="C52" s="41"/>
      <c r="D52" s="41"/>
    </row>
    <row r="53" spans="1:4" x14ac:dyDescent="0.25">
      <c r="A53" s="45" t="s">
        <v>84</v>
      </c>
      <c r="B53" s="41"/>
      <c r="C53" s="41"/>
      <c r="D53" s="41"/>
    </row>
    <row r="54" spans="1:4" x14ac:dyDescent="0.25">
      <c r="A54" s="46" t="s">
        <v>85</v>
      </c>
      <c r="B54" s="41">
        <v>988465.16999999993</v>
      </c>
      <c r="C54" s="41">
        <v>1013176.8500000001</v>
      </c>
      <c r="D54" s="41">
        <v>1038506.2000000001</v>
      </c>
    </row>
    <row r="55" spans="1:4" x14ac:dyDescent="0.25">
      <c r="A55" s="45" t="s">
        <v>86</v>
      </c>
      <c r="B55" s="41"/>
      <c r="C55" s="41"/>
      <c r="D55" s="41"/>
    </row>
    <row r="56" spans="1:4" x14ac:dyDescent="0.25">
      <c r="A56" s="46" t="s">
        <v>87</v>
      </c>
      <c r="B56" s="41">
        <v>3043706.5499999993</v>
      </c>
      <c r="C56" s="41">
        <v>2567738.8899999997</v>
      </c>
      <c r="D56" s="41">
        <v>2631932.41</v>
      </c>
    </row>
    <row r="57" spans="1:4" x14ac:dyDescent="0.25">
      <c r="A57" s="45" t="s">
        <v>88</v>
      </c>
      <c r="B57" s="41"/>
      <c r="C57" s="41"/>
      <c r="D57" s="41"/>
    </row>
    <row r="58" spans="1:4" x14ac:dyDescent="0.25">
      <c r="A58" s="46" t="s">
        <v>89</v>
      </c>
      <c r="B58" s="41">
        <v>615747.54</v>
      </c>
      <c r="C58" s="41">
        <v>674062.08700000017</v>
      </c>
      <c r="D58" s="41">
        <v>328531.38099999999</v>
      </c>
    </row>
    <row r="59" spans="1:4" x14ac:dyDescent="0.25">
      <c r="A59" s="44" t="s">
        <v>90</v>
      </c>
      <c r="B59" s="41"/>
      <c r="C59" s="41"/>
      <c r="D59" s="41"/>
    </row>
    <row r="60" spans="1:4" x14ac:dyDescent="0.25">
      <c r="A60" s="45" t="s">
        <v>91</v>
      </c>
      <c r="B60" s="41"/>
      <c r="C60" s="41"/>
      <c r="D60" s="41"/>
    </row>
    <row r="61" spans="1:4" x14ac:dyDescent="0.25">
      <c r="A61" s="46" t="s">
        <v>92</v>
      </c>
      <c r="B61" s="41">
        <v>-1351.9199999999998</v>
      </c>
      <c r="C61" s="41">
        <v>0</v>
      </c>
      <c r="D61" s="41">
        <v>0</v>
      </c>
    </row>
    <row r="62" spans="1:4" x14ac:dyDescent="0.25">
      <c r="A62" s="46" t="s">
        <v>93</v>
      </c>
      <c r="B62" s="41">
        <v>6262011.5099999998</v>
      </c>
      <c r="C62" s="41">
        <v>6659455.1999999983</v>
      </c>
      <c r="D62" s="41">
        <v>6825941.4000000013</v>
      </c>
    </row>
    <row r="63" spans="1:4" x14ac:dyDescent="0.25">
      <c r="A63" s="44" t="s">
        <v>94</v>
      </c>
      <c r="B63" s="41"/>
      <c r="C63" s="41"/>
      <c r="D63" s="41"/>
    </row>
    <row r="64" spans="1:4" x14ac:dyDescent="0.25">
      <c r="A64" s="45" t="s">
        <v>95</v>
      </c>
      <c r="B64" s="41"/>
      <c r="C64" s="41"/>
      <c r="D64" s="41"/>
    </row>
    <row r="65" spans="1:4" x14ac:dyDescent="0.25">
      <c r="A65" s="46" t="s">
        <v>96</v>
      </c>
      <c r="B65" s="41">
        <v>-16.669999999998254</v>
      </c>
      <c r="C65" s="41">
        <v>0</v>
      </c>
      <c r="D65" s="41">
        <v>0</v>
      </c>
    </row>
    <row r="66" spans="1:4" x14ac:dyDescent="0.25">
      <c r="A66" s="45" t="s">
        <v>97</v>
      </c>
      <c r="B66" s="41"/>
      <c r="C66" s="41"/>
      <c r="D66" s="41"/>
    </row>
    <row r="67" spans="1:4" x14ac:dyDescent="0.25">
      <c r="A67" s="46" t="s">
        <v>98</v>
      </c>
      <c r="B67" s="41">
        <v>259390.15</v>
      </c>
      <c r="C67" s="41">
        <v>293355.81000000006</v>
      </c>
      <c r="D67" s="41">
        <v>302512.30000000005</v>
      </c>
    </row>
    <row r="68" spans="1:4" x14ac:dyDescent="0.25">
      <c r="A68" s="45" t="s">
        <v>99</v>
      </c>
      <c r="B68" s="41"/>
      <c r="C68" s="41"/>
      <c r="D68" s="41"/>
    </row>
    <row r="69" spans="1:4" x14ac:dyDescent="0.25">
      <c r="A69" s="46" t="s">
        <v>100</v>
      </c>
      <c r="B69" s="41">
        <v>23787.43</v>
      </c>
      <c r="C69" s="41">
        <v>17548.320000000003</v>
      </c>
      <c r="D69" s="41">
        <v>17987.04</v>
      </c>
    </row>
    <row r="70" spans="1:4" x14ac:dyDescent="0.25">
      <c r="A70" s="44" t="s">
        <v>101</v>
      </c>
      <c r="B70" s="41"/>
      <c r="C70" s="41"/>
      <c r="D70" s="41"/>
    </row>
    <row r="71" spans="1:4" x14ac:dyDescent="0.25">
      <c r="A71" s="45" t="s">
        <v>102</v>
      </c>
      <c r="B71" s="41"/>
      <c r="C71" s="41"/>
      <c r="D71" s="41"/>
    </row>
    <row r="72" spans="1:4" x14ac:dyDescent="0.25">
      <c r="A72" s="46" t="s">
        <v>103</v>
      </c>
      <c r="B72" s="41">
        <v>7570326.0099999988</v>
      </c>
      <c r="C72" s="41">
        <v>8158205.7999999998</v>
      </c>
      <c r="D72" s="41">
        <v>8431347.5</v>
      </c>
    </row>
    <row r="73" spans="1:4" x14ac:dyDescent="0.25">
      <c r="A73" s="45" t="s">
        <v>104</v>
      </c>
      <c r="B73" s="41"/>
      <c r="C73" s="41"/>
      <c r="D73" s="41"/>
    </row>
    <row r="74" spans="1:4" x14ac:dyDescent="0.25">
      <c r="A74" s="46" t="s">
        <v>105</v>
      </c>
      <c r="B74" s="41">
        <v>499.95</v>
      </c>
      <c r="C74" s="41">
        <v>0</v>
      </c>
      <c r="D74" s="41">
        <v>0</v>
      </c>
    </row>
    <row r="75" spans="1:4" x14ac:dyDescent="0.25">
      <c r="A75" s="46" t="s">
        <v>106</v>
      </c>
      <c r="B75" s="41">
        <v>878157.85000000009</v>
      </c>
      <c r="C75" s="41">
        <v>696175.63000000012</v>
      </c>
      <c r="D75" s="41">
        <v>529993.39</v>
      </c>
    </row>
    <row r="76" spans="1:4" x14ac:dyDescent="0.25">
      <c r="A76" s="45" t="s">
        <v>107</v>
      </c>
      <c r="B76" s="41"/>
      <c r="C76" s="41"/>
      <c r="D76" s="41"/>
    </row>
    <row r="77" spans="1:4" x14ac:dyDescent="0.25">
      <c r="A77" s="46" t="s">
        <v>108</v>
      </c>
      <c r="B77" s="41">
        <v>0</v>
      </c>
      <c r="C77" s="41">
        <v>0</v>
      </c>
      <c r="D77" s="41">
        <v>0</v>
      </c>
    </row>
    <row r="78" spans="1:4" x14ac:dyDescent="0.25">
      <c r="A78" s="46" t="s">
        <v>109</v>
      </c>
      <c r="B78" s="41">
        <v>6340.23</v>
      </c>
      <c r="C78" s="41">
        <v>0</v>
      </c>
      <c r="D78" s="41">
        <v>0</v>
      </c>
    </row>
    <row r="79" spans="1:4" x14ac:dyDescent="0.25">
      <c r="A79" s="45" t="s">
        <v>110</v>
      </c>
      <c r="B79" s="41"/>
      <c r="C79" s="41"/>
      <c r="D79" s="41"/>
    </row>
    <row r="80" spans="1:4" x14ac:dyDescent="0.25">
      <c r="A80" s="46" t="s">
        <v>111</v>
      </c>
      <c r="B80" s="41">
        <v>3480616.49</v>
      </c>
      <c r="C80" s="41">
        <v>3826780.5999999996</v>
      </c>
      <c r="D80" s="41">
        <v>4050601.67</v>
      </c>
    </row>
    <row r="81" spans="1:4" x14ac:dyDescent="0.25">
      <c r="A81" s="45" t="s">
        <v>112</v>
      </c>
      <c r="B81" s="41"/>
      <c r="C81" s="41"/>
      <c r="D81" s="41"/>
    </row>
    <row r="82" spans="1:4" x14ac:dyDescent="0.25">
      <c r="A82" s="46" t="s">
        <v>113</v>
      </c>
      <c r="B82" s="41">
        <v>441754.49</v>
      </c>
      <c r="C82" s="41">
        <v>491128.92000000016</v>
      </c>
      <c r="D82" s="41">
        <v>503407.1999999999</v>
      </c>
    </row>
    <row r="83" spans="1:4" x14ac:dyDescent="0.25">
      <c r="A83" s="45" t="s">
        <v>114</v>
      </c>
      <c r="B83" s="41"/>
      <c r="C83" s="41"/>
      <c r="D83" s="41"/>
    </row>
    <row r="84" spans="1:4" x14ac:dyDescent="0.25">
      <c r="A84" s="46" t="s">
        <v>115</v>
      </c>
      <c r="B84" s="41">
        <v>50142.69</v>
      </c>
      <c r="C84" s="41">
        <v>0</v>
      </c>
      <c r="D84" s="41">
        <v>0</v>
      </c>
    </row>
    <row r="85" spans="1:4" x14ac:dyDescent="0.25">
      <c r="A85" s="46" t="s">
        <v>116</v>
      </c>
      <c r="B85" s="41">
        <v>502375.85</v>
      </c>
      <c r="C85" s="41">
        <v>502735.91999999987</v>
      </c>
      <c r="D85" s="41">
        <v>515304.3600000001</v>
      </c>
    </row>
    <row r="86" spans="1:4" x14ac:dyDescent="0.25">
      <c r="A86" s="46" t="s">
        <v>117</v>
      </c>
      <c r="B86" s="41">
        <v>1493.5299999999997</v>
      </c>
      <c r="C86" s="41">
        <v>0</v>
      </c>
      <c r="D86" s="41">
        <v>0</v>
      </c>
    </row>
    <row r="87" spans="1:4" x14ac:dyDescent="0.25">
      <c r="A87" s="46" t="s">
        <v>118</v>
      </c>
      <c r="B87" s="41">
        <v>214.88000000000002</v>
      </c>
      <c r="C87" s="41">
        <v>0</v>
      </c>
      <c r="D87" s="41">
        <v>0</v>
      </c>
    </row>
    <row r="88" spans="1:4" x14ac:dyDescent="0.25">
      <c r="A88" s="45" t="s">
        <v>119</v>
      </c>
      <c r="B88" s="41"/>
      <c r="C88" s="41"/>
      <c r="D88" s="41"/>
    </row>
    <row r="89" spans="1:4" x14ac:dyDescent="0.25">
      <c r="A89" s="46" t="s">
        <v>120</v>
      </c>
      <c r="B89" s="41">
        <v>977865.97</v>
      </c>
      <c r="C89" s="41">
        <v>734748.73</v>
      </c>
      <c r="D89" s="41">
        <v>661618.37999999989</v>
      </c>
    </row>
    <row r="90" spans="1:4" x14ac:dyDescent="0.25">
      <c r="A90" s="46" t="s">
        <v>121</v>
      </c>
      <c r="B90" s="41">
        <v>78939.81</v>
      </c>
      <c r="C90" s="41">
        <v>85226.37999999999</v>
      </c>
      <c r="D90" s="41">
        <v>75616.679999999993</v>
      </c>
    </row>
    <row r="91" spans="1:4" x14ac:dyDescent="0.25">
      <c r="A91" s="46" t="s">
        <v>122</v>
      </c>
      <c r="B91" s="41">
        <v>7218.68</v>
      </c>
      <c r="C91" s="41">
        <v>0</v>
      </c>
      <c r="D91" s="41">
        <v>0</v>
      </c>
    </row>
    <row r="92" spans="1:4" x14ac:dyDescent="0.25">
      <c r="A92" s="45" t="s">
        <v>123</v>
      </c>
      <c r="B92" s="41"/>
      <c r="C92" s="41"/>
      <c r="D92" s="41"/>
    </row>
    <row r="93" spans="1:4" x14ac:dyDescent="0.25">
      <c r="A93" s="46" t="s">
        <v>124</v>
      </c>
      <c r="B93" s="41">
        <v>373299.11</v>
      </c>
      <c r="C93" s="41">
        <v>184765.04000000007</v>
      </c>
      <c r="D93" s="41">
        <v>57500.039999999986</v>
      </c>
    </row>
    <row r="94" spans="1:4" x14ac:dyDescent="0.25">
      <c r="A94" s="46" t="s">
        <v>125</v>
      </c>
      <c r="B94" s="41">
        <v>536078.18999999994</v>
      </c>
      <c r="C94" s="41">
        <v>527855.5480800001</v>
      </c>
      <c r="D94" s="41">
        <v>523605.87200000003</v>
      </c>
    </row>
    <row r="95" spans="1:4" x14ac:dyDescent="0.25">
      <c r="A95" s="45" t="s">
        <v>126</v>
      </c>
      <c r="B95" s="41"/>
      <c r="C95" s="41"/>
      <c r="D95" s="41"/>
    </row>
    <row r="96" spans="1:4" x14ac:dyDescent="0.25">
      <c r="A96" s="46" t="s">
        <v>127</v>
      </c>
      <c r="B96" s="41">
        <v>1225045.6200000001</v>
      </c>
      <c r="C96" s="41">
        <v>1147175.6899999997</v>
      </c>
      <c r="D96" s="41">
        <v>1175855.04</v>
      </c>
    </row>
    <row r="97" spans="1:5" x14ac:dyDescent="0.25">
      <c r="A97" s="45" t="s">
        <v>128</v>
      </c>
      <c r="B97" s="41"/>
      <c r="C97" s="41"/>
      <c r="D97" s="41"/>
    </row>
    <row r="98" spans="1:5" x14ac:dyDescent="0.25">
      <c r="A98" s="46" t="s">
        <v>129</v>
      </c>
      <c r="B98" s="41">
        <v>55223.05</v>
      </c>
      <c r="C98" s="41">
        <v>53192.75999999998</v>
      </c>
      <c r="D98" s="41">
        <v>53693.52</v>
      </c>
    </row>
    <row r="99" spans="1:5" x14ac:dyDescent="0.25">
      <c r="A99" s="46" t="s">
        <v>130</v>
      </c>
      <c r="B99" s="41">
        <v>3442</v>
      </c>
      <c r="C99" s="41">
        <v>0</v>
      </c>
      <c r="D99" s="41">
        <v>0</v>
      </c>
    </row>
    <row r="101" spans="1:5" ht="15.75" thickBot="1" x14ac:dyDescent="0.3">
      <c r="A101" s="47" t="s">
        <v>131</v>
      </c>
      <c r="B101" s="48">
        <f>SUM(B11:B99)</f>
        <v>54468464.779999994</v>
      </c>
      <c r="C101" s="48">
        <f t="shared" ref="C101:D101" si="0">SUM(C11:C99)</f>
        <v>60966152.035079993</v>
      </c>
      <c r="D101" s="48">
        <f t="shared" si="0"/>
        <v>66796797.143000007</v>
      </c>
    </row>
    <row r="103" spans="1:5" x14ac:dyDescent="0.25">
      <c r="A103" s="56" t="s">
        <v>136</v>
      </c>
      <c r="B103" s="57">
        <f>SUM(B30:B38)</f>
        <v>3200534.0100000002</v>
      </c>
      <c r="C103" s="57">
        <f t="shared" ref="C103:D103" si="1">SUM(C30:C38)</f>
        <v>3614198.7299999995</v>
      </c>
      <c r="D103" s="57">
        <f t="shared" si="1"/>
        <v>3711245.59</v>
      </c>
      <c r="E103" t="s">
        <v>137</v>
      </c>
    </row>
    <row r="104" spans="1:5" x14ac:dyDescent="0.25">
      <c r="A104" s="56" t="s">
        <v>138</v>
      </c>
      <c r="B104" s="57">
        <f>SUM(B41:B51)</f>
        <v>892999.91</v>
      </c>
      <c r="C104" s="57">
        <f t="shared" ref="C104:D104" si="2">SUM(C41:C51)</f>
        <v>978366.13</v>
      </c>
      <c r="D104" s="57">
        <f t="shared" si="2"/>
        <v>998046.16999999993</v>
      </c>
      <c r="E104" t="s">
        <v>139</v>
      </c>
    </row>
    <row r="105" spans="1:5" x14ac:dyDescent="0.25">
      <c r="A105" s="56" t="s">
        <v>140</v>
      </c>
      <c r="B105" s="57">
        <f>SUM(B54:B58)</f>
        <v>4647919.26</v>
      </c>
      <c r="C105" s="57">
        <f t="shared" ref="C105:D105" si="3">SUM(C54:C58)</f>
        <v>4254977.8269999996</v>
      </c>
      <c r="D105" s="57">
        <f t="shared" si="3"/>
        <v>3998969.9910000004</v>
      </c>
      <c r="E105" t="s">
        <v>141</v>
      </c>
    </row>
    <row r="106" spans="1:5" x14ac:dyDescent="0.25">
      <c r="A106" s="56" t="s">
        <v>142</v>
      </c>
      <c r="B106" s="57">
        <f>SUM(B61:B69)</f>
        <v>6543820.5</v>
      </c>
      <c r="C106" s="57">
        <f t="shared" ref="C106:D106" si="4">SUM(C61:C69)</f>
        <v>6970359.3299999982</v>
      </c>
      <c r="D106" s="57">
        <f t="shared" si="4"/>
        <v>7146440.7400000012</v>
      </c>
      <c r="E106" t="s">
        <v>143</v>
      </c>
    </row>
    <row r="107" spans="1:5" x14ac:dyDescent="0.25">
      <c r="A107" s="56" t="s">
        <v>144</v>
      </c>
      <c r="B107" s="57">
        <f>SUM(B72:B99)+B27</f>
        <v>16447620.739999998</v>
      </c>
      <c r="C107" s="57">
        <f t="shared" ref="C107:D107" si="5">SUM(C72:C99)+C27</f>
        <v>16693066.01808</v>
      </c>
      <c r="D107" s="57">
        <f t="shared" si="5"/>
        <v>16866182.651999999</v>
      </c>
      <c r="E107" t="s">
        <v>145</v>
      </c>
    </row>
    <row r="108" spans="1:5" x14ac:dyDescent="0.25">
      <c r="A108" s="56" t="s">
        <v>146</v>
      </c>
      <c r="B108" s="57">
        <f>SUM(B11:B16)</f>
        <v>22734964.279999997</v>
      </c>
      <c r="C108" s="57">
        <f t="shared" ref="C108:D108" si="6">SUM(C11:C16)</f>
        <v>28455184</v>
      </c>
      <c r="D108" s="57">
        <f t="shared" si="6"/>
        <v>34075912</v>
      </c>
      <c r="E108" t="s">
        <v>147</v>
      </c>
    </row>
    <row r="109" spans="1:5" x14ac:dyDescent="0.25">
      <c r="A109" s="56" t="s">
        <v>148</v>
      </c>
      <c r="B109" s="57">
        <f>SUM(B20:B22)</f>
        <v>-122.69</v>
      </c>
      <c r="C109" s="57">
        <f t="shared" ref="C109:D109" si="7">SUM(C20:C22)</f>
        <v>0</v>
      </c>
      <c r="D109" s="57">
        <f t="shared" si="7"/>
        <v>0</v>
      </c>
      <c r="E109" t="s">
        <v>149</v>
      </c>
    </row>
    <row r="110" spans="1:5" x14ac:dyDescent="0.25">
      <c r="A110" s="56" t="s">
        <v>150</v>
      </c>
      <c r="B110" s="58">
        <f>B19</f>
        <v>728.76</v>
      </c>
      <c r="C110" s="58">
        <f t="shared" ref="C110:D110" si="8">C19</f>
        <v>0</v>
      </c>
      <c r="D110" s="58">
        <f t="shared" si="8"/>
        <v>0</v>
      </c>
      <c r="E110" s="59">
        <v>843</v>
      </c>
    </row>
    <row r="111" spans="1:5" x14ac:dyDescent="0.25">
      <c r="A111" s="56" t="s">
        <v>151</v>
      </c>
      <c r="B111" s="57">
        <f>SUM(B103:B110)</f>
        <v>54468464.769999996</v>
      </c>
      <c r="C111" s="57">
        <f t="shared" ref="C111:D111" si="9">SUM(C103:C110)</f>
        <v>60966152.035080001</v>
      </c>
      <c r="D111" s="57">
        <f t="shared" si="9"/>
        <v>66796797.142999999</v>
      </c>
    </row>
    <row r="113" spans="1:4" x14ac:dyDescent="0.25">
      <c r="A113" s="60" t="s">
        <v>132</v>
      </c>
      <c r="B113" s="61">
        <f>B101-B111</f>
        <v>9.9999979138374329E-3</v>
      </c>
      <c r="C113" s="61">
        <f t="shared" ref="C113:D113" si="10">C101-C111</f>
        <v>0</v>
      </c>
      <c r="D113" s="61">
        <f t="shared" si="10"/>
        <v>0</v>
      </c>
    </row>
  </sheetData>
  <pageMargins left="0.7" right="0.7" top="0.75" bottom="0.75" header="0.3" footer="0.3"/>
  <pageSetup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pplication xmlns="http://www.sap.com/cof/excel/application">
  <Version>2</Version>
  <Revision>2.7.401.87606</Revision>
</Application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466EAA4-7769-4F5C-AD13-17FB8196DFB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5639B28-D1CD-4408-9512-4428BE54F7D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G2-12</vt:lpstr>
      <vt:lpstr>Support -&gt;</vt:lpstr>
      <vt:lpstr>874 _871</vt:lpstr>
      <vt:lpstr>O&amp;M Expense</vt:lpstr>
      <vt:lpstr>SAPCrosstab1</vt:lpstr>
      <vt:lpstr>SAPCrosstab27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2022-07-01T21:56:48Z</dcterms:created>
  <dcterms:modified xsi:type="dcterms:W3CDTF">2022-07-01T21:58:06Z</dcterms:modified>
</cp:coreProperties>
</file>