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680" yWindow="285" windowWidth="20730" windowHeight="11160"/>
  </bookViews>
  <sheets>
    <sheet name="SCHG1-14" sheetId="1" r:id="rId1"/>
  </sheets>
  <definedNames>
    <definedName name="_Regression_Int" localSheetId="0" hidden="1">1</definedName>
    <definedName name="_xlnm.Print_Area" localSheetId="0">'SCHG1-14'!$A$1:$S$55</definedName>
    <definedName name="Print_Area_MI" localSheetId="0">'SCHG1-14'!$A$1:$S$55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25" i="1" l="1"/>
  <c r="Q22" i="1"/>
  <c r="Q27" i="1" s="1"/>
  <c r="P22" i="1"/>
  <c r="P27" i="1" s="1"/>
  <c r="O22" i="1"/>
  <c r="O27" i="1" s="1"/>
  <c r="N22" i="1"/>
  <c r="N27" i="1" s="1"/>
  <c r="M22" i="1"/>
  <c r="M27" i="1" s="1"/>
  <c r="L22" i="1"/>
  <c r="L27" i="1" s="1"/>
  <c r="K22" i="1"/>
  <c r="K27" i="1" s="1"/>
  <c r="J22" i="1"/>
  <c r="J27" i="1" s="1"/>
  <c r="I22" i="1"/>
  <c r="I27" i="1" s="1"/>
  <c r="H22" i="1"/>
  <c r="H27" i="1" s="1"/>
  <c r="G22" i="1"/>
  <c r="G27" i="1" s="1"/>
  <c r="F22" i="1"/>
  <c r="F27" i="1" s="1"/>
  <c r="S18" i="1"/>
  <c r="S17" i="1"/>
  <c r="S16" i="1"/>
  <c r="S15" i="1"/>
  <c r="S14" i="1"/>
  <c r="S13" i="1"/>
  <c r="S22" i="1" l="1"/>
  <c r="S27" i="1" s="1"/>
  <c r="E22" i="1"/>
  <c r="E27" i="1" s="1"/>
</calcChain>
</file>

<file path=xl/sharedStrings.xml><?xml version="1.0" encoding="utf-8"?>
<sst xmlns="http://schemas.openxmlformats.org/spreadsheetml/2006/main" count="51" uniqueCount="44">
  <si>
    <t>SCHEDULE G-1</t>
  </si>
  <si>
    <t/>
  </si>
  <si>
    <t xml:space="preserve">           AMORTIZATION / RECOVERY RESERVE BALANCES</t>
  </si>
  <si>
    <t>PAGE 14 OF 28</t>
  </si>
  <si>
    <t>FLORIDA PUBLIC SERVICE COMMISSION</t>
  </si>
  <si>
    <t>EXPLANATION:  PROVIDE THE AMORTIZATION/RECOVERY RESERVE BALANCES</t>
  </si>
  <si>
    <t>TYPE OF DATA SHOWN:</t>
  </si>
  <si>
    <t xml:space="preserve"> </t>
  </si>
  <si>
    <t xml:space="preserve"> FOR EACH ACCOUNT OR SUB-ACCOUNT FOR THE PROJECTED TEST YEAR.</t>
  </si>
  <si>
    <t>PROJECTED TEST YEAR:      12/31/21</t>
  </si>
  <si>
    <t>COMPANY:  PEOPLES GAS SYSTEM</t>
  </si>
  <si>
    <t>LINE</t>
  </si>
  <si>
    <t xml:space="preserve"> A/C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</si>
  <si>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</si>
  <si>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</si>
  <si>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</si>
  <si>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</si>
  <si>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</si>
  <si>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</si>
  <si>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</si>
  <si>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</si>
  <si>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</si>
  <si>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</si>
  <si>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</si>
  <si>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</si>
  <si>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13 MONTH</t>
  </si>
  <si>
    <t xml:space="preserve"> NO.</t>
  </si>
  <si>
    <t xml:space="preserve">   NO.</t>
  </si>
  <si>
    <t>DESCRIPTION</t>
  </si>
  <si>
    <t>AVERAGE</t>
  </si>
  <si>
    <t>ORGANIZATION</t>
  </si>
  <si>
    <t>FRANCHISES AND CONSENTS</t>
  </si>
  <si>
    <t>MISC INTANGIBLE PLANT</t>
  </si>
  <si>
    <t>303.01</t>
  </si>
  <si>
    <t>CUSTOMIZED SOFTWARE</t>
  </si>
  <si>
    <t>LAND RIGHTS / EASEMENTS</t>
  </si>
  <si>
    <t>STRUCTURES &amp; IMPROVEMENTS - Leasehold</t>
  </si>
  <si>
    <t>SUBTOTAL</t>
  </si>
  <si>
    <t>ACCUM PROV/AMORT-GP ACQ ADJ</t>
  </si>
  <si>
    <t>TOTAL</t>
  </si>
  <si>
    <t>SUPPORTING SCHEDULES:  G1-13</t>
  </si>
  <si>
    <t>RECAP SCHEDULES:  G-1 p.7</t>
  </si>
  <si>
    <t>DOCKET NO.:  20200051-GU</t>
  </si>
  <si>
    <t>WITNESS:   S. HILLARY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</si>
</sst>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44" formatCode="_(&quot;$&quot;* #,##0.00_);_(&quot;$&quot;* \(#,##0.00\);_(&quot;$&quot;* &quot;-&quot;??_);_(@_)"/>
    <numFmt numFmtId="164" formatCode="0_)"/>
  </numFmts>
  <fonts count="5" x14ac:knownFonts="1">
    <font>
      <sz val="10"/>
      <name val="Courier"/>
    </font>
    <font>
      <sz val="10"/>
      <name val="Courier"/>
      <family val="3"/>
    </font>
    <font>
      <sz val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5" fontId="0" fillId="0" borderId="0"/>
    <xf numFmtId="44" fontId="4" fillId="0" borderId="0" applyFont="0" applyFill="0" applyBorder="0" applyAlignment="0" applyProtection="0"/>
    <xf numFmtId="164" fontId="1" fillId="0" borderId="0"/>
  </cellStyleXfs>
  <cellXfs count="27">
    <xf numFmtId="5" fontId="0" fillId="0" borderId="0" xfId="0"/>
    <xf numFmtId="164" fontId="2" fillId="0" borderId="0" xfId="2" applyFont="1" applyAlignment="1">
      <alignment horizontal="left"/>
    </xf>
    <xf numFmtId="164" fontId="2" fillId="0" borderId="0" xfId="2" applyFont="1"/>
    <xf numFmtId="164" fontId="2" fillId="0" borderId="0" xfId="2" applyFont="1" applyAlignment="1">
      <alignment horizontal="center"/>
    </xf>
    <xf numFmtId="164" fontId="1" fillId="0" borderId="0" xfId="2"/>
    <xf numFmtId="164" fontId="2" fillId="0" borderId="1" xfId="2" applyFont="1" applyBorder="1" applyAlignment="1">
      <alignment horizontal="fill"/>
    </xf>
    <xf numFmtId="164" fontId="2" fillId="0" borderId="0" xfId="2" quotePrefix="1" applyFont="1" applyAlignment="1">
      <alignment horizontal="left"/>
    </xf>
    <xf numFmtId="5" fontId="2" fillId="0" borderId="0" xfId="0" applyFont="1" applyAlignment="1">
      <alignment horizontal="left"/>
    </xf>
    <xf numFmtId="164" fontId="3" fillId="0" borderId="0" xfId="2" applyFont="1" applyProtection="1">
      <protection locked="0"/>
    </xf>
    <xf numFmtId="164" fontId="3" fillId="0" borderId="0" xfId="2" applyFont="1" applyAlignment="1" applyProtection="1">
      <alignment horizontal="left"/>
      <protection locked="0"/>
    </xf>
    <xf numFmtId="164" fontId="2" fillId="0" borderId="1" xfId="2" applyFont="1" applyBorder="1" applyAlignment="1">
      <alignment horizontal="left"/>
    </xf>
    <xf numFmtId="164" fontId="2" fillId="0" borderId="1" xfId="2" applyFont="1" applyBorder="1" applyAlignment="1">
      <alignment horizontal="center"/>
    </xf>
    <xf numFmtId="164" fontId="2" fillId="0" borderId="1" xfId="2" applyFont="1" applyBorder="1"/>
    <xf numFmtId="164" fontId="2" fillId="0" borderId="1" xfId="2" quotePrefix="1" applyFont="1" applyBorder="1" applyAlignment="1">
      <alignment horizontal="center"/>
    </xf>
    <xf numFmtId="164" fontId="2" fillId="0" borderId="0" xfId="2" applyFont="1" applyAlignment="1">
      <alignment horizontal="fill"/>
    </xf>
    <xf numFmtId="0" fontId="2" fillId="0" borderId="0" xfId="2" applyNumberFormat="1" applyFont="1" applyAlignment="1">
      <alignment horizontal="center"/>
    </xf>
    <xf numFmtId="5" fontId="2" fillId="0" borderId="0" xfId="2" applyNumberFormat="1" applyFont="1" applyProtection="1">
      <protection locked="0"/>
    </xf>
    <xf numFmtId="37" fontId="2" fillId="0" borderId="0" xfId="2" applyNumberFormat="1" applyFont="1" applyProtection="1">
      <protection locked="0"/>
    </xf>
    <xf numFmtId="37" fontId="3" fillId="0" borderId="0" xfId="2" applyNumberFormat="1" applyFont="1" applyProtection="1">
      <protection locked="0"/>
    </xf>
    <xf numFmtId="37" fontId="2" fillId="0" borderId="0" xfId="2" applyNumberFormat="1" applyFont="1"/>
    <xf numFmtId="164" fontId="2" fillId="0" borderId="0" xfId="2" quotePrefix="1" applyFont="1" applyAlignment="1">
      <alignment horizontal="center"/>
    </xf>
    <xf numFmtId="0" fontId="2" fillId="0" borderId="0" xfId="2" applyNumberFormat="1" applyFont="1" applyAlignment="1">
      <alignment horizontal="left"/>
    </xf>
    <xf numFmtId="37" fontId="2" fillId="0" borderId="0" xfId="2" applyNumberFormat="1" applyFont="1" applyAlignment="1">
      <alignment horizontal="fill"/>
    </xf>
    <xf numFmtId="3" fontId="2" fillId="0" borderId="2" xfId="1" applyNumberFormat="1" applyFont="1" applyBorder="1" applyProtection="1"/>
    <xf numFmtId="5" fontId="2" fillId="0" borderId="2" xfId="2" applyNumberFormat="1" applyFont="1" applyBorder="1" applyProtection="1">
      <protection locked="0"/>
    </xf>
    <xf numFmtId="37" fontId="1" fillId="0" borderId="0" xfId="2" applyNumberFormat="1"/>
    <xf numFmtId="164" fontId="1" fillId="0" borderId="0" xfId="2" applyFont="1"/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E13" transitionEvaluation="1">
    <tabColor theme="5" tint="0.79998168889431442"/>
    <pageSetUpPr fitToPage="1"/>
  </sheetPr>
  <dimension ref="A1:T56"/>
  <sheetViews>
    <sheetView tabSelected="1" topLeftCell="B1" workbookViewId="0">
      <pane xSplit="3" ySplit="12" topLeftCell="E13" activePane="bottomRight" state="frozen"/>
      <selection activeCell="B1" sqref="B1"/>
      <selection pane="topRight" activeCell="E1" sqref="E1"/>
      <selection pane="bottomLeft" activeCell="B13" sqref="B13"/>
      <selection pane="bottomRight" activeCell="H8" sqref="H8"/>
    </sheetView>
  </sheetViews>
  <sheetFormatPr defaultColWidth="12.625" defaultRowHeight="12" x14ac:dyDescent="0.15"/>
  <cols>
    <col min="1" max="1" width="4.625" style="4" customWidth="1"/>
    <col min="2" max="2" width="8.625" style="4" customWidth="1"/>
    <col min="3" max="3" width="28.625" style="4" customWidth="1"/>
    <col min="4" max="4" width="1.625" style="4" customWidth="1"/>
    <col min="5" max="17" width="12.625" style="4"/>
    <col min="18" max="18" width="1.625" style="4" customWidth="1"/>
    <col min="19" max="16384" width="12.625" style="4"/>
  </cols>
  <sheetData>
    <row r="1" spans="1:19" ht="12.75" x14ac:dyDescent="0.2">
      <c r="A1" s="1" t="s">
        <v>0</v>
      </c>
      <c r="B1" s="2"/>
      <c r="C1" s="2"/>
      <c r="D1" s="2"/>
      <c r="E1" s="2"/>
      <c r="F1" s="2"/>
      <c r="G1" s="3" t="s">
        <v>1</v>
      </c>
      <c r="I1" s="3" t="s">
        <v>2</v>
      </c>
      <c r="J1" s="2"/>
      <c r="K1" s="2"/>
      <c r="L1" s="2"/>
      <c r="M1" s="2"/>
      <c r="N1" s="2"/>
      <c r="O1" s="2"/>
      <c r="P1" s="1" t="s">
        <v>3</v>
      </c>
      <c r="Q1" s="1"/>
      <c r="R1" s="2"/>
      <c r="S1" s="2"/>
    </row>
    <row r="2" spans="1:19" ht="12.75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ht="12.75" x14ac:dyDescent="0.2">
      <c r="A3" s="1" t="s">
        <v>4</v>
      </c>
      <c r="B3" s="2"/>
      <c r="C3" s="2"/>
      <c r="D3" s="2"/>
      <c r="E3" s="2"/>
      <c r="F3" s="2"/>
      <c r="G3" s="2"/>
      <c r="H3" s="2"/>
      <c r="I3" s="3" t="s">
        <v>5</v>
      </c>
      <c r="J3" s="2"/>
      <c r="K3" s="2"/>
      <c r="L3" s="2"/>
      <c r="M3" s="2"/>
      <c r="N3" s="2"/>
      <c r="O3" s="2"/>
      <c r="P3" s="1" t="s">
        <v>6</v>
      </c>
      <c r="Q3" s="2"/>
      <c r="R3" s="2"/>
      <c r="S3" s="2"/>
    </row>
    <row r="4" spans="1:19" ht="12.75" x14ac:dyDescent="0.2">
      <c r="A4" s="1" t="s">
        <v>7</v>
      </c>
      <c r="B4" s="2"/>
      <c r="C4" s="2"/>
      <c r="D4" s="2"/>
      <c r="E4" s="2"/>
      <c r="F4" s="2"/>
      <c r="G4" s="2"/>
      <c r="I4" s="3" t="s">
        <v>8</v>
      </c>
      <c r="J4" s="2"/>
      <c r="K4" s="2"/>
      <c r="L4" s="2"/>
      <c r="M4" s="2"/>
      <c r="N4" s="2"/>
      <c r="O4" s="2"/>
      <c r="P4" s="6" t="s">
        <v>9</v>
      </c>
      <c r="Q4" s="2"/>
      <c r="R4" s="2"/>
      <c r="S4" s="2"/>
    </row>
    <row r="5" spans="1:19" ht="12.75" x14ac:dyDescent="0.2">
      <c r="A5" s="6" t="s">
        <v>10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7" t="s">
        <v>43</v>
      </c>
      <c r="Q5" s="2"/>
      <c r="R5" s="2"/>
      <c r="S5" s="2"/>
    </row>
    <row r="6" spans="1:19" ht="12.75" x14ac:dyDescent="0.2">
      <c r="A6" s="2"/>
      <c r="B6" s="2"/>
      <c r="C6" s="2"/>
      <c r="D6" s="2"/>
      <c r="E6" s="2"/>
      <c r="F6" s="2"/>
      <c r="G6" s="2"/>
      <c r="H6" s="1" t="s">
        <v>7</v>
      </c>
      <c r="I6" s="2"/>
      <c r="J6" s="2"/>
      <c r="K6" s="2"/>
      <c r="L6" s="8"/>
      <c r="M6" s="2"/>
      <c r="N6" s="2"/>
      <c r="O6" s="2"/>
      <c r="P6" s="2"/>
      <c r="Q6" s="2"/>
      <c r="R6" s="2"/>
      <c r="S6" s="2"/>
    </row>
    <row r="7" spans="1:19" ht="12.75" x14ac:dyDescent="0.2">
      <c r="A7" s="6" t="s">
        <v>42</v>
      </c>
      <c r="B7" s="2"/>
      <c r="C7" s="2"/>
      <c r="D7" s="2"/>
      <c r="E7" s="2"/>
      <c r="F7" s="2"/>
      <c r="G7" s="2"/>
      <c r="H7" s="1" t="s">
        <v>7</v>
      </c>
      <c r="I7" s="1" t="s">
        <v>7</v>
      </c>
      <c r="J7" s="1" t="s">
        <v>7</v>
      </c>
      <c r="K7" s="1" t="s">
        <v>7</v>
      </c>
      <c r="L7" s="9" t="s">
        <v>7</v>
      </c>
      <c r="M7" s="2"/>
      <c r="N7" s="2"/>
      <c r="O7" s="2"/>
      <c r="P7" s="2"/>
      <c r="Q7" s="2"/>
      <c r="R7" s="2"/>
      <c r="S7" s="2"/>
    </row>
    <row r="8" spans="1:19" ht="12.75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12.75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</row>
    <row r="10" spans="1:19" ht="12.75" x14ac:dyDescent="0.2">
      <c r="A10" s="1" t="s">
        <v>11</v>
      </c>
      <c r="B10" s="3" t="s">
        <v>12</v>
      </c>
      <c r="C10" s="2"/>
      <c r="D10" s="2"/>
      <c r="E10" s="3" t="s">
        <v>13</v>
      </c>
      <c r="F10" s="3" t="s">
        <v>14</v>
      </c>
      <c r="G10" s="3" t="s">
        <v>15</v>
      </c>
      <c r="H10" s="3" t="s">
        <v>16</v>
      </c>
      <c r="I10" s="3" t="s">
        <v>17</v>
      </c>
      <c r="J10" s="3" t="s">
        <v>18</v>
      </c>
      <c r="K10" s="3" t="s">
        <v>19</v>
      </c>
      <c r="L10" s="3" t="s">
        <v>20</v>
      </c>
      <c r="M10" s="3" t="s">
        <v>21</v>
      </c>
      <c r="N10" s="3" t="s">
        <v>22</v>
      </c>
      <c r="O10" s="3" t="s">
        <v>23</v>
      </c>
      <c r="P10" s="3" t="s">
        <v>24</v>
      </c>
      <c r="Q10" s="3" t="s">
        <v>13</v>
      </c>
      <c r="R10" s="2"/>
      <c r="S10" s="3" t="s">
        <v>25</v>
      </c>
    </row>
    <row r="11" spans="1:19" ht="12.75" x14ac:dyDescent="0.2">
      <c r="A11" s="10" t="s">
        <v>26</v>
      </c>
      <c r="B11" s="10" t="s">
        <v>27</v>
      </c>
      <c r="C11" s="11" t="s">
        <v>28</v>
      </c>
      <c r="D11" s="12"/>
      <c r="E11" s="13">
        <v>2020</v>
      </c>
      <c r="F11" s="11">
        <v>2021</v>
      </c>
      <c r="G11" s="11">
        <v>2021</v>
      </c>
      <c r="H11" s="11">
        <v>2021</v>
      </c>
      <c r="I11" s="11">
        <v>2021</v>
      </c>
      <c r="J11" s="11">
        <v>2021</v>
      </c>
      <c r="K11" s="11">
        <v>2021</v>
      </c>
      <c r="L11" s="11">
        <v>2021</v>
      </c>
      <c r="M11" s="11">
        <v>2021</v>
      </c>
      <c r="N11" s="11">
        <v>2021</v>
      </c>
      <c r="O11" s="11">
        <v>2021</v>
      </c>
      <c r="P11" s="11">
        <v>2021</v>
      </c>
      <c r="Q11" s="11">
        <v>2021</v>
      </c>
      <c r="R11" s="12"/>
      <c r="S11" s="11" t="s">
        <v>29</v>
      </c>
    </row>
    <row r="12" spans="1:19" ht="12.75" x14ac:dyDescent="0.2">
      <c r="A12" s="1"/>
      <c r="B12" s="1"/>
      <c r="C12" s="1"/>
      <c r="D12" s="2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2"/>
      <c r="S12" s="14"/>
    </row>
    <row r="13" spans="1:19" ht="12.75" x14ac:dyDescent="0.2">
      <c r="A13" s="15">
        <v>1</v>
      </c>
      <c r="B13" s="15">
        <v>301</v>
      </c>
      <c r="C13" s="1" t="s">
        <v>30</v>
      </c>
      <c r="D13" s="3"/>
      <c r="E13" s="16">
        <v>2.2737367544323206E-13</v>
      </c>
      <c r="F13" s="16">
        <v>2.2737367544323206E-13</v>
      </c>
      <c r="G13" s="16">
        <v>2.2737367544323206E-13</v>
      </c>
      <c r="H13" s="16">
        <v>2.2737367544323206E-13</v>
      </c>
      <c r="I13" s="16">
        <v>2.2737367544323206E-13</v>
      </c>
      <c r="J13" s="16">
        <v>2.2737367544323206E-13</v>
      </c>
      <c r="K13" s="16">
        <v>2.2737367544323206E-13</v>
      </c>
      <c r="L13" s="16">
        <v>2.2737367544323206E-13</v>
      </c>
      <c r="M13" s="16">
        <v>2.2737367544323206E-13</v>
      </c>
      <c r="N13" s="16">
        <v>2.2737367544323206E-13</v>
      </c>
      <c r="O13" s="16">
        <v>2.2737367544323206E-13</v>
      </c>
      <c r="P13" s="16">
        <v>2.2737367544323206E-13</v>
      </c>
      <c r="Q13" s="16">
        <v>2.2737367544323206E-13</v>
      </c>
      <c r="R13" s="16"/>
      <c r="S13" s="16">
        <f t="shared" ref="S13:S18" si="0">AVERAGE(E13:Q13)</f>
        <v>2.2737367544323206E-13</v>
      </c>
    </row>
    <row r="14" spans="1:19" ht="12.75" x14ac:dyDescent="0.2">
      <c r="A14" s="15">
        <v>2</v>
      </c>
      <c r="B14" s="15">
        <v>302</v>
      </c>
      <c r="C14" s="1" t="s">
        <v>31</v>
      </c>
      <c r="D14" s="2"/>
      <c r="E14" s="17">
        <v>1.9258550310041755E-10</v>
      </c>
      <c r="F14" s="17">
        <v>1.9258550310041755E-10</v>
      </c>
      <c r="G14" s="17">
        <v>1.9258550310041755E-10</v>
      </c>
      <c r="H14" s="17">
        <v>1.9258550310041755E-10</v>
      </c>
      <c r="I14" s="17">
        <v>1.9258550310041755E-10</v>
      </c>
      <c r="J14" s="17">
        <v>1.9258550310041755E-10</v>
      </c>
      <c r="K14" s="17">
        <v>1.9258550310041755E-10</v>
      </c>
      <c r="L14" s="17">
        <v>1.9258550310041755E-10</v>
      </c>
      <c r="M14" s="17">
        <v>1.9258550310041755E-10</v>
      </c>
      <c r="N14" s="17">
        <v>1.9258550310041755E-10</v>
      </c>
      <c r="O14" s="17">
        <v>1.9258550310041755E-10</v>
      </c>
      <c r="P14" s="17">
        <v>1.9258550310041755E-10</v>
      </c>
      <c r="Q14" s="17">
        <v>1.9258550310041755E-10</v>
      </c>
      <c r="R14" s="18"/>
      <c r="S14" s="19">
        <f t="shared" si="0"/>
        <v>1.9258550310041755E-10</v>
      </c>
    </row>
    <row r="15" spans="1:19" ht="12.75" x14ac:dyDescent="0.2">
      <c r="A15" s="15">
        <v>3</v>
      </c>
      <c r="B15" s="15">
        <v>303</v>
      </c>
      <c r="C15" s="1" t="s">
        <v>32</v>
      </c>
      <c r="D15" s="2"/>
      <c r="E15" s="17">
        <v>831067.0027999999</v>
      </c>
      <c r="F15" s="17">
        <v>833784.75303333323</v>
      </c>
      <c r="G15" s="17">
        <v>836502.50326666655</v>
      </c>
      <c r="H15" s="17">
        <v>839220.25349999988</v>
      </c>
      <c r="I15" s="17">
        <v>841938.0037333332</v>
      </c>
      <c r="J15" s="17">
        <v>844655.75396666653</v>
      </c>
      <c r="K15" s="17">
        <v>847373.50419999985</v>
      </c>
      <c r="L15" s="17">
        <v>850091.25443333318</v>
      </c>
      <c r="M15" s="17">
        <v>852809.0046666665</v>
      </c>
      <c r="N15" s="17">
        <v>855526.75489999983</v>
      </c>
      <c r="O15" s="17">
        <v>858244.50513333315</v>
      </c>
      <c r="P15" s="17">
        <v>860962.25536666648</v>
      </c>
      <c r="Q15" s="17">
        <v>863680.0055999998</v>
      </c>
      <c r="R15" s="18"/>
      <c r="S15" s="19">
        <f t="shared" si="0"/>
        <v>847373.50419999973</v>
      </c>
    </row>
    <row r="16" spans="1:19" ht="12.75" x14ac:dyDescent="0.2">
      <c r="A16" s="15">
        <v>4</v>
      </c>
      <c r="B16" s="20" t="s">
        <v>33</v>
      </c>
      <c r="C16" s="6" t="s">
        <v>34</v>
      </c>
      <c r="D16" s="2"/>
      <c r="E16" s="17">
        <v>17780899.593052298</v>
      </c>
      <c r="F16" s="17">
        <v>18067054.095771652</v>
      </c>
      <c r="G16" s="17">
        <v>18353575.781803004</v>
      </c>
      <c r="H16" s="17">
        <v>18640463.240934361</v>
      </c>
      <c r="I16" s="17">
        <v>18927534.350345716</v>
      </c>
      <c r="J16" s="17">
        <v>19214652.541957069</v>
      </c>
      <c r="K16" s="17">
        <v>19501830.069680423</v>
      </c>
      <c r="L16" s="17">
        <v>19789035.215147778</v>
      </c>
      <c r="M16" s="17">
        <v>20076348.694687132</v>
      </c>
      <c r="N16" s="17">
        <v>20363716.768458486</v>
      </c>
      <c r="O16" s="17">
        <v>20651188.754653841</v>
      </c>
      <c r="P16" s="17">
        <v>20938703.679129194</v>
      </c>
      <c r="Q16" s="17">
        <v>21226363.74319255</v>
      </c>
      <c r="R16" s="18"/>
      <c r="S16" s="19">
        <f t="shared" si="0"/>
        <v>19502412.809908733</v>
      </c>
    </row>
    <row r="17" spans="1:19" ht="12.75" x14ac:dyDescent="0.2">
      <c r="A17" s="15">
        <v>5</v>
      </c>
      <c r="B17" s="15">
        <v>374.02</v>
      </c>
      <c r="C17" s="1" t="s">
        <v>35</v>
      </c>
      <c r="D17" s="2"/>
      <c r="E17" s="17">
        <v>928143.68315000075</v>
      </c>
      <c r="F17" s="17">
        <v>932768.29507916747</v>
      </c>
      <c r="G17" s="17">
        <v>937392.90700833418</v>
      </c>
      <c r="H17" s="17">
        <v>942017.51893750089</v>
      </c>
      <c r="I17" s="17">
        <v>946642.13086666761</v>
      </c>
      <c r="J17" s="17">
        <v>951266.74279583432</v>
      </c>
      <c r="K17" s="17">
        <v>955891.35472500103</v>
      </c>
      <c r="L17" s="17">
        <v>960515.96665416774</v>
      </c>
      <c r="M17" s="17">
        <v>965140.57858333446</v>
      </c>
      <c r="N17" s="17">
        <v>969765.19051250117</v>
      </c>
      <c r="O17" s="17">
        <v>974389.80244166788</v>
      </c>
      <c r="P17" s="17">
        <v>979014.41437083459</v>
      </c>
      <c r="Q17" s="17">
        <v>983639.02630000131</v>
      </c>
      <c r="R17" s="19"/>
      <c r="S17" s="19">
        <f t="shared" si="0"/>
        <v>955891.35472500091</v>
      </c>
    </row>
    <row r="18" spans="1:19" ht="12.75" x14ac:dyDescent="0.2">
      <c r="A18" s="15">
        <v>6</v>
      </c>
      <c r="B18" s="15">
        <v>390.02</v>
      </c>
      <c r="C18" s="6" t="s">
        <v>36</v>
      </c>
      <c r="D18" s="2"/>
      <c r="E18" s="17">
        <v>26747.139250000007</v>
      </c>
      <c r="F18" s="17">
        <v>27015.459190000009</v>
      </c>
      <c r="G18" s="17">
        <v>27283.77913000001</v>
      </c>
      <c r="H18" s="17">
        <v>27552.099070000011</v>
      </c>
      <c r="I18" s="17">
        <v>27820.419010000012</v>
      </c>
      <c r="J18" s="17">
        <v>28088.738950000014</v>
      </c>
      <c r="K18" s="17">
        <v>28357.058890000015</v>
      </c>
      <c r="L18" s="17">
        <v>28625.378830000016</v>
      </c>
      <c r="M18" s="17">
        <v>28893.698770000017</v>
      </c>
      <c r="N18" s="17">
        <v>29162.018710000018</v>
      </c>
      <c r="O18" s="17">
        <v>29430.33865000002</v>
      </c>
      <c r="P18" s="17">
        <v>29698.658590000021</v>
      </c>
      <c r="Q18" s="17">
        <v>29966.978530000022</v>
      </c>
      <c r="R18" s="19"/>
      <c r="S18" s="19">
        <f t="shared" si="0"/>
        <v>28357.058890000018</v>
      </c>
    </row>
    <row r="19" spans="1:19" ht="12.75" x14ac:dyDescent="0.2">
      <c r="A19" s="15"/>
      <c r="B19" s="15"/>
      <c r="C19" s="6"/>
      <c r="D19" s="2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9"/>
      <c r="S19" s="19"/>
    </row>
    <row r="20" spans="1:19" ht="12.75" x14ac:dyDescent="0.2">
      <c r="A20" s="21"/>
      <c r="B20" s="3"/>
      <c r="C20" s="6"/>
      <c r="D20" s="2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9"/>
    </row>
    <row r="21" spans="1:19" ht="12.75" x14ac:dyDescent="0.2">
      <c r="A21" s="2"/>
      <c r="B21" s="2"/>
      <c r="C21" s="2"/>
      <c r="D21" s="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19"/>
      <c r="S21" s="22"/>
    </row>
    <row r="22" spans="1:19" ht="13.5" thickBot="1" x14ac:dyDescent="0.25">
      <c r="A22" s="3">
        <v>7</v>
      </c>
      <c r="B22" s="2"/>
      <c r="C22" s="6" t="s">
        <v>37</v>
      </c>
      <c r="D22" s="1"/>
      <c r="E22" s="23">
        <f t="shared" ref="E22:Q22" si="1">SUM(E13:E21)</f>
        <v>19566857.418252297</v>
      </c>
      <c r="F22" s="23">
        <f t="shared" si="1"/>
        <v>19860622.603074152</v>
      </c>
      <c r="G22" s="23">
        <f t="shared" si="1"/>
        <v>20154754.971208006</v>
      </c>
      <c r="H22" s="23">
        <f t="shared" si="1"/>
        <v>20449253.112441864</v>
      </c>
      <c r="I22" s="23">
        <f t="shared" si="1"/>
        <v>20743934.903955717</v>
      </c>
      <c r="J22" s="23">
        <f t="shared" si="1"/>
        <v>21038663.777669571</v>
      </c>
      <c r="K22" s="23">
        <f t="shared" si="1"/>
        <v>21333451.987495422</v>
      </c>
      <c r="L22" s="23">
        <f t="shared" si="1"/>
        <v>21628267.81506528</v>
      </c>
      <c r="M22" s="23">
        <f t="shared" si="1"/>
        <v>21923191.976707134</v>
      </c>
      <c r="N22" s="23">
        <f t="shared" si="1"/>
        <v>22218170.732580986</v>
      </c>
      <c r="O22" s="23">
        <f t="shared" si="1"/>
        <v>22513253.400878843</v>
      </c>
      <c r="P22" s="23">
        <f t="shared" si="1"/>
        <v>22808379.007456698</v>
      </c>
      <c r="Q22" s="23">
        <f t="shared" si="1"/>
        <v>23103649.753622554</v>
      </c>
      <c r="R22" s="23"/>
      <c r="S22" s="23">
        <f>SUM(S13:S21)</f>
        <v>21334034.727723733</v>
      </c>
    </row>
    <row r="23" spans="1:19" ht="13.5" thickTop="1" x14ac:dyDescent="0.2">
      <c r="A23" s="3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12.75" x14ac:dyDescent="0.2">
      <c r="A24" s="3"/>
      <c r="B24" s="2"/>
      <c r="C24" s="2"/>
      <c r="D24" s="2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9"/>
      <c r="S24" s="19"/>
    </row>
    <row r="25" spans="1:19" s="26" customFormat="1" ht="12.75" x14ac:dyDescent="0.2">
      <c r="A25" s="3">
        <v>8</v>
      </c>
      <c r="B25" s="15">
        <v>115.01</v>
      </c>
      <c r="C25" s="2" t="s">
        <v>38</v>
      </c>
      <c r="D25" s="2"/>
      <c r="E25" s="17">
        <v>5006629.5100000929</v>
      </c>
      <c r="F25" s="17">
        <v>5019058.3300000932</v>
      </c>
      <c r="G25" s="17">
        <v>5031487.1500000935</v>
      </c>
      <c r="H25" s="17">
        <v>5043915.9700000938</v>
      </c>
      <c r="I25" s="17">
        <v>5056344.7900000941</v>
      </c>
      <c r="J25" s="17">
        <v>5068773.6100000944</v>
      </c>
      <c r="K25" s="17">
        <v>5081202.4300000947</v>
      </c>
      <c r="L25" s="17">
        <v>5093631.250000095</v>
      </c>
      <c r="M25" s="17">
        <v>5106060.0700000953</v>
      </c>
      <c r="N25" s="17">
        <v>5118488.8900000956</v>
      </c>
      <c r="O25" s="17">
        <v>5130917.7100000959</v>
      </c>
      <c r="P25" s="17">
        <v>5143346.5300000962</v>
      </c>
      <c r="Q25" s="17">
        <v>5155775.3500000965</v>
      </c>
      <c r="R25" s="19"/>
      <c r="S25" s="19">
        <f>ROUND((SUM(E25:Q25))/13,0)</f>
        <v>5081202</v>
      </c>
    </row>
    <row r="26" spans="1:19" ht="12.75" x14ac:dyDescent="0.2">
      <c r="A26" s="3"/>
      <c r="B26" s="2"/>
      <c r="C26" s="2"/>
      <c r="D26" s="2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9"/>
      <c r="S26" s="19"/>
    </row>
    <row r="27" spans="1:19" ht="13.5" thickBot="1" x14ac:dyDescent="0.25">
      <c r="A27" s="15">
        <v>9</v>
      </c>
      <c r="B27" s="15"/>
      <c r="C27" s="1" t="s">
        <v>39</v>
      </c>
      <c r="D27" s="3"/>
      <c r="E27" s="24">
        <f>+E22+E25</f>
        <v>24573486.928252392</v>
      </c>
      <c r="F27" s="24">
        <f t="shared" ref="F27:S27" si="2">+F22+F25</f>
        <v>24879680.933074243</v>
      </c>
      <c r="G27" s="24">
        <f t="shared" si="2"/>
        <v>25186242.121208102</v>
      </c>
      <c r="H27" s="24">
        <f t="shared" si="2"/>
        <v>25493169.082441956</v>
      </c>
      <c r="I27" s="24">
        <f t="shared" si="2"/>
        <v>25800279.693955809</v>
      </c>
      <c r="J27" s="24">
        <f t="shared" si="2"/>
        <v>26107437.387669668</v>
      </c>
      <c r="K27" s="24">
        <f t="shared" si="2"/>
        <v>26414654.417495519</v>
      </c>
      <c r="L27" s="24">
        <f t="shared" si="2"/>
        <v>26721899.065065376</v>
      </c>
      <c r="M27" s="24">
        <f t="shared" si="2"/>
        <v>27029252.046707228</v>
      </c>
      <c r="N27" s="24">
        <f t="shared" si="2"/>
        <v>27336659.62258108</v>
      </c>
      <c r="O27" s="24">
        <f t="shared" si="2"/>
        <v>27644171.110878937</v>
      </c>
      <c r="P27" s="24">
        <f t="shared" si="2"/>
        <v>27951725.537456796</v>
      </c>
      <c r="Q27" s="24">
        <f t="shared" si="2"/>
        <v>28259425.103622653</v>
      </c>
      <c r="R27" s="24"/>
      <c r="S27" s="24">
        <f t="shared" si="2"/>
        <v>26415236.727723733</v>
      </c>
    </row>
    <row r="28" spans="1:19" ht="13.5" thickTop="1" x14ac:dyDescent="0.2">
      <c r="A28" s="2"/>
      <c r="B28" s="2"/>
      <c r="C28" s="2"/>
      <c r="D28" s="2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9"/>
      <c r="S28" s="19"/>
    </row>
    <row r="29" spans="1:19" ht="12.75" x14ac:dyDescent="0.2">
      <c r="A29" s="2"/>
      <c r="B29" s="2"/>
      <c r="C29" s="2"/>
      <c r="D29" s="2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9"/>
      <c r="S29" s="19"/>
    </row>
    <row r="30" spans="1:19" ht="12.75" x14ac:dyDescent="0.2">
      <c r="A30" s="2"/>
      <c r="B30" s="2"/>
      <c r="C30" s="2"/>
      <c r="D30" s="2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9"/>
      <c r="S30" s="19"/>
    </row>
    <row r="31" spans="1:19" ht="12.75" x14ac:dyDescent="0.2">
      <c r="A31" s="2"/>
      <c r="B31" s="2"/>
      <c r="C31" s="2"/>
      <c r="D31" s="2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9"/>
      <c r="S31" s="19"/>
    </row>
    <row r="32" spans="1:19" ht="12.75" x14ac:dyDescent="0.2">
      <c r="A32" s="2"/>
      <c r="B32" s="2"/>
      <c r="C32" s="2"/>
      <c r="D32" s="2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9"/>
      <c r="S32" s="19"/>
    </row>
    <row r="33" spans="1:20" ht="12.75" x14ac:dyDescent="0.2">
      <c r="A33" s="2"/>
      <c r="B33" s="2"/>
      <c r="C33" s="2"/>
      <c r="D33" s="2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9"/>
      <c r="S33" s="19"/>
    </row>
    <row r="34" spans="1:20" ht="12.75" x14ac:dyDescent="0.2">
      <c r="A34" s="2"/>
      <c r="B34" s="2"/>
      <c r="C34" s="2"/>
      <c r="D34" s="2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9"/>
      <c r="S34" s="19"/>
    </row>
    <row r="35" spans="1:20" ht="12.75" x14ac:dyDescent="0.2">
      <c r="A35" s="2"/>
      <c r="B35" s="2"/>
      <c r="C35" s="2"/>
      <c r="D35" s="2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9"/>
      <c r="S35" s="19"/>
    </row>
    <row r="36" spans="1:20" ht="12.75" x14ac:dyDescent="0.2">
      <c r="A36" s="2"/>
      <c r="B36" s="2"/>
      <c r="C36" s="2"/>
      <c r="D36" s="2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9"/>
      <c r="S36" s="19"/>
    </row>
    <row r="37" spans="1:20" ht="12.75" x14ac:dyDescent="0.2">
      <c r="A37" s="2"/>
      <c r="B37" s="2"/>
      <c r="C37" s="2"/>
      <c r="D37" s="2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9"/>
      <c r="S37" s="19"/>
    </row>
    <row r="38" spans="1:20" ht="12.75" x14ac:dyDescent="0.2">
      <c r="A38" s="2"/>
      <c r="B38" s="2"/>
      <c r="C38" s="2"/>
      <c r="D38" s="2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9"/>
      <c r="S38" s="19"/>
    </row>
    <row r="39" spans="1:20" ht="12.75" x14ac:dyDescent="0.2">
      <c r="A39" s="2"/>
      <c r="B39" s="2"/>
      <c r="C39" s="2"/>
      <c r="D39" s="2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9"/>
      <c r="S39" s="19"/>
    </row>
    <row r="40" spans="1:20" ht="12.75" x14ac:dyDescent="0.2">
      <c r="A40" s="2"/>
      <c r="B40" s="2"/>
      <c r="C40" s="2"/>
      <c r="D40" s="2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</row>
    <row r="41" spans="1:20" ht="12.75" x14ac:dyDescent="0.2">
      <c r="A41" s="2"/>
      <c r="B41" s="2"/>
      <c r="C41" s="2"/>
      <c r="D41" s="2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9"/>
      <c r="S41" s="19"/>
      <c r="T41" s="25"/>
    </row>
    <row r="42" spans="1:20" ht="12.75" x14ac:dyDescent="0.2">
      <c r="A42" s="2"/>
      <c r="B42" s="2"/>
      <c r="C42" s="2"/>
      <c r="D42" s="2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</row>
    <row r="43" spans="1:20" ht="12.75" x14ac:dyDescent="0.2">
      <c r="A43" s="2"/>
      <c r="B43" s="2"/>
      <c r="C43" s="2"/>
      <c r="D43" s="2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2"/>
      <c r="S43" s="19"/>
    </row>
    <row r="44" spans="1:20" ht="12.75" x14ac:dyDescent="0.2">
      <c r="A44" s="2"/>
      <c r="B44" s="2"/>
      <c r="C44" s="2"/>
      <c r="D44" s="2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</row>
    <row r="45" spans="1:20" ht="12.75" x14ac:dyDescent="0.2">
      <c r="A45" s="2"/>
      <c r="B45" s="2"/>
      <c r="C45" s="2"/>
      <c r="D45" s="2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</row>
    <row r="46" spans="1:20" ht="12.75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20" ht="12.75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20" ht="12.75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ht="12.75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ht="12.75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ht="12.75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ht="12.75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ht="12.75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</row>
    <row r="54" spans="1:19" ht="12.75" x14ac:dyDescent="0.2">
      <c r="A54" s="6" t="s">
        <v>40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1" t="s">
        <v>41</v>
      </c>
      <c r="Q54" s="2"/>
      <c r="R54" s="2"/>
      <c r="S54" s="2"/>
    </row>
    <row r="55" spans="1:19" ht="12.75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ht="12.75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</sheetData>
  <printOptions horizontalCentered="1" verticalCentered="1"/>
  <pageMargins left="0" right="0" top="0.75" bottom="0.5" header="0.5" footer="0.25"/>
  <pageSetup scale="57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ACC679A4B2B2498C51DFEA93B23388" ma:contentTypeVersion="4" ma:contentTypeDescription="Create a new document." ma:contentTypeScope="" ma:versionID="822d9ec8051f074c75dc280a41fa8bb1">
  <xsd:schema xmlns:xsd="http://www.w3.org/2001/XMLSchema" xmlns:xs="http://www.w3.org/2001/XMLSchema" xmlns:p="http://schemas.microsoft.com/office/2006/metadata/properties" xmlns:ns2="893a536c-6c7f-4e41-bad0-aeadd1862fa9" targetNamespace="http://schemas.microsoft.com/office/2006/metadata/properties" ma:root="true" ma:fieldsID="fa5e0c49a92c2916c81a8ca25f62ea50" ns2:_="">
    <xsd:import namespace="893a536c-6c7f-4e41-bad0-aeadd1862f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3a536c-6c7f-4e41-bad0-aeadd1862f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B0F715A-D4FC-4987-BBCD-24153F2F3FF0}"/>
</file>

<file path=customXml/itemProps2.xml><?xml version="1.0" encoding="utf-8"?>
<ds:datastoreItem xmlns:ds="http://schemas.openxmlformats.org/officeDocument/2006/customXml" ds:itemID="{3356BDC4-6C00-4318-A3AE-7FA84CFBA801}"/>
</file>

<file path=customXml/itemProps3.xml><?xml version="1.0" encoding="utf-8"?>
<ds:datastoreItem xmlns:ds="http://schemas.openxmlformats.org/officeDocument/2006/customXml" ds:itemID="{0AC14CB7-F1A2-4AF6-ABDC-AFDAFEDD25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SCHG1-14</vt:lpstr>
      <vt:lpstr>'SCHG1-14'!Print_Area</vt:lpstr>
      <vt:lpstr>'SCHG1-14'!Print_Area_MI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2020-07-09T14:22:59Z</dcterms:created>
  <dcterms:modified xsi:type="dcterms:W3CDTF">2020-07-09T14:22:59Z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0x010100C2ACC679A4B2B2498C51DFEA93B23388</vt:lpwstr>
  </property>
</Properties>
</file>