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filterPrivacy="1" defaultThemeVersion="124226"/>
  <xr:revisionPtr revIDLastSave="0" documentId="13_ncr:1_{17244E3B-2853-495B-9254-81B31A76648C}" xr6:coauthVersionLast="45" xr6:coauthVersionMax="45" xr10:uidLastSave="{00000000-0000-0000-0000-000000000000}"/>
  <bookViews>
    <workbookView xWindow="31680" yWindow="2265" windowWidth="21600" windowHeight="11385" xr2:uid="{00000000-000D-0000-FFFF-FFFF00000000}"/>
  </bookViews>
  <sheets>
    <sheet name="PGS Officer" sheetId="1" r:id="rId1"/>
  </sheets>
  <definedNames>
    <definedName name="_xlnm.Print_Area" localSheetId="0">'PGS Officer'!$A$1:$O$92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1" i="1" l="1"/>
  <c r="O12" i="1"/>
  <c r="O23" i="1"/>
  <c r="O35" i="1"/>
  <c r="O43" i="1"/>
  <c r="O54" i="1"/>
  <c r="O65" i="1"/>
  <c r="O73" i="1"/>
  <c r="J85" i="1"/>
  <c r="H85" i="1"/>
  <c r="F85" i="1"/>
  <c r="J84" i="1"/>
  <c r="H84" i="1"/>
  <c r="F84" i="1"/>
  <c r="J83" i="1"/>
  <c r="H83" i="1"/>
  <c r="F83" i="1"/>
  <c r="P22" i="1"/>
  <c r="M87" i="1" l="1"/>
  <c r="M89" i="1" s="1"/>
</calcChain>
</file>

<file path=xl/sharedStrings.xml><?xml version="1.0" encoding="utf-8"?>
<sst xmlns="http://schemas.openxmlformats.org/spreadsheetml/2006/main" count="127" uniqueCount="82">
  <si>
    <t>Emera Exec</t>
  </si>
  <si>
    <t>Employee Incentive Level</t>
  </si>
  <si>
    <t>NSPI Exec</t>
  </si>
  <si>
    <t>Name: TJ Szelistowski</t>
  </si>
  <si>
    <t>Director</t>
  </si>
  <si>
    <t>Manager</t>
  </si>
  <si>
    <t xml:space="preserve"> </t>
  </si>
  <si>
    <t>SCORECARD INCENTIVE PLAN</t>
  </si>
  <si>
    <t>Supervisor</t>
  </si>
  <si>
    <t>Individual Contributor</t>
  </si>
  <si>
    <t>Threshold</t>
  </si>
  <si>
    <t>Corporate
Initiative</t>
  </si>
  <si>
    <t>Balanced 
Scorecard
Objective</t>
  </si>
  <si>
    <t>Measure of 
Success</t>
  </si>
  <si>
    <t>Emp Level Weight</t>
  </si>
  <si>
    <t>Perf. Level Weight</t>
  </si>
  <si>
    <t>Target</t>
  </si>
  <si>
    <t>Stretch</t>
  </si>
  <si>
    <t>Actual Results</t>
  </si>
  <si>
    <r>
      <t xml:space="preserve">Actual % Payout
</t>
    </r>
    <r>
      <rPr>
        <sz val="8"/>
        <rFont val="Arial"/>
        <family val="2"/>
      </rPr>
      <t>(*See Below for calc.)</t>
    </r>
  </si>
  <si>
    <r>
      <t>SAFETY   -</t>
    </r>
    <r>
      <rPr>
        <sz val="10"/>
        <color rgb="FFFF0000"/>
        <rFont val="Arial"/>
        <family val="2"/>
      </rPr>
      <t xml:space="preserve"> SHARED GOALS</t>
    </r>
  </si>
  <si>
    <t>Achieve a World Class Safety</t>
  </si>
  <si>
    <t>Development of a culture of safety leadership and a reduction in serious injuries</t>
  </si>
  <si>
    <t>Complete full development (remaining 2 elements) of the PGS Safety Management System + Train 90% of managers in Root Cause Analysis by the end of Q4</t>
  </si>
  <si>
    <t xml:space="preserve">Threshold + Achieve a PAIR Rate of at least 800 + Reduce total vehicle accidents by 10% </t>
  </si>
  <si>
    <t>Target + Limit damages per 1,000 locates to below the best of the last 5 years (2.27)+ Develop Safety Performance Index with direction from Emera/Affiliate Safety Teams and approval from Emera Leadership Safety Advisory Council (ELSAC).</t>
  </si>
  <si>
    <t>Results</t>
  </si>
  <si>
    <t>Calculation Rationale</t>
  </si>
  <si>
    <t>Note: The safety components will be forfeited if a PGS team member fatality occurs.  (team member includes contractors working on PGS system), Note: 2020 Incident Rate must be improvement over 5 year historical average  for accomplishment above target level.</t>
  </si>
  <si>
    <t xml:space="preserve">Progress year-to-date: </t>
  </si>
  <si>
    <t>Anticipated end-of-year results:</t>
  </si>
  <si>
    <t>Risks for this measure:</t>
  </si>
  <si>
    <r>
      <t xml:space="preserve">PEOPLE - </t>
    </r>
    <r>
      <rPr>
        <sz val="10"/>
        <color rgb="FFFF0000"/>
        <rFont val="Arial"/>
        <family val="2"/>
      </rPr>
      <t>SHARED GOALS</t>
    </r>
  </si>
  <si>
    <t>Develop our Human Capabilities for shaping and Achieving our Strategic Vision</t>
  </si>
  <si>
    <t xml:space="preserve">Employee commitment, standardize work processes, leadership and development </t>
  </si>
  <si>
    <t xml:space="preserve">90% of team members participate in PGS strategy overview session + 95% of team members complete E-knowledge training as identified by performance coach (minimum of 2 per employee) 
</t>
  </si>
  <si>
    <t xml:space="preserve">Threshold + Implement Inclusion and Diversity Plan and fully meet 9 identified milestones 
</t>
  </si>
  <si>
    <t xml:space="preserve">Target + Implement and complete milestones for PGS leadership training program + Design and implement a new team member recognition program across PGS
</t>
  </si>
  <si>
    <t>CUSTOMER</t>
  </si>
  <si>
    <t xml:space="preserve">Provide Outstanding Customer Service in ways that results in customer loyalty and dedication </t>
  </si>
  <si>
    <t>Reach high customer satisfaction levels as measured by multiple key customer service metrics</t>
  </si>
  <si>
    <t>Achieve 50% of identified Customer Performance Matrix Items</t>
  </si>
  <si>
    <t>Achieve 70% of identified Customer Performance Matrix Items</t>
  </si>
  <si>
    <t>Achieve 90% of identified Customer Performance Matrix Items</t>
  </si>
  <si>
    <t>Asset Management - Growth</t>
  </si>
  <si>
    <t>Strategic Growth</t>
  </si>
  <si>
    <t>Key growth metrics related to customer additions and system expansion</t>
  </si>
  <si>
    <t>Develop and publish an integrated marketing and communications plan by end of Q2</t>
  </si>
  <si>
    <t xml:space="preserve">Threshold +
Add a net of 12,750 new customers by end of Q4 + complete and document 40 process improvement projects by the end of Q4.
</t>
  </si>
  <si>
    <t xml:space="preserve">Target +
One RNG, under contract by end of Q4
+one LNG and one CNG project under contract by end of Q4 + one CNG project under contract by end of Q4
</t>
  </si>
  <si>
    <t>Asset Management  - Operational Excellence</t>
  </si>
  <si>
    <t>Realize High operating performance with a continued focus on safety, compliance and strategic growth</t>
  </si>
  <si>
    <t>Operational Excellence-Legacy pipeline replacement</t>
  </si>
  <si>
    <t xml:space="preserve">Develop Regional Engagement Plan for all PGS areas of service by end of Q3 </t>
  </si>
  <si>
    <t xml:space="preserve">Threshold +
Develop refreshed IT/OT Strategy and renewed roadmap by end of Q2 +Develop written environmental responsibility plan by end of Q4 
</t>
  </si>
  <si>
    <t xml:space="preserve">Target + 
Implement and staff a data analytics team by the end of Q2 + Receive Board approval and award contracts for system integrator and application solution for Work and Asset Management by the end of Q4 
</t>
  </si>
  <si>
    <t>Improve assets within the PGS System</t>
  </si>
  <si>
    <t>FINANCIAL - Business Target</t>
  </si>
  <si>
    <t>Actual Earnings</t>
  </si>
  <si>
    <t>Achieving Solid Financial Insert Objective</t>
  </si>
  <si>
    <t>PGS Net Income ($M)</t>
  </si>
  <si>
    <t>$49.0M</t>
  </si>
  <si>
    <t>$54.4M</t>
  </si>
  <si>
    <t>$59.8M</t>
  </si>
  <si>
    <t>FINANCIAL - Operating Cash Flow</t>
  </si>
  <si>
    <t>Effective Cash Flow Management</t>
  </si>
  <si>
    <t>PGS Cash Flow ($M)</t>
  </si>
  <si>
    <t>$88.6M</t>
  </si>
  <si>
    <t>$98.4M</t>
  </si>
  <si>
    <t>$108.2M</t>
  </si>
  <si>
    <t>NOTES:</t>
  </si>
  <si>
    <r>
      <t>**Actual % Payout:</t>
    </r>
    <r>
      <rPr>
        <sz val="10"/>
        <rFont val="Arial"/>
        <family val="2"/>
      </rPr>
      <t xml:space="preserve">
Base Earnings </t>
    </r>
    <r>
      <rPr>
        <sz val="10"/>
        <color indexed="12"/>
        <rFont val="Arial"/>
        <family val="2"/>
      </rPr>
      <t>X</t>
    </r>
    <r>
      <rPr>
        <sz val="10"/>
        <rFont val="Arial"/>
        <family val="2"/>
      </rPr>
      <t xml:space="preserve"> Inc Level Target </t>
    </r>
    <r>
      <rPr>
        <sz val="10"/>
        <color indexed="12"/>
        <rFont val="Arial"/>
        <family val="2"/>
      </rPr>
      <t>X</t>
    </r>
    <r>
      <rPr>
        <sz val="10"/>
        <rFont val="Arial"/>
        <family val="2"/>
      </rPr>
      <t xml:space="preserve"> Emp. Level Weight </t>
    </r>
    <r>
      <rPr>
        <sz val="10"/>
        <color indexed="12"/>
        <rFont val="Arial"/>
        <family val="2"/>
      </rPr>
      <t>X</t>
    </r>
    <r>
      <rPr>
        <sz val="10"/>
        <rFont val="Arial"/>
        <family val="2"/>
      </rPr>
      <t xml:space="preserve"> Perf. Level Weight</t>
    </r>
  </si>
  <si>
    <t>For 2020, if an affiliate experiences a significant environmental incident during the year, the overall scorecard payout will be adjusted down by 5-10%, even if there is no specific environmental measure on the scorecard. </t>
  </si>
  <si>
    <t>POTENTIAL PAYOUT</t>
  </si>
  <si>
    <t>If threshold financial measures are not achieved, scorecard payout will be held to no more than "target", 100%.</t>
  </si>
  <si>
    <r>
      <t>ESTIMATED PAYOUT</t>
    </r>
    <r>
      <rPr>
        <sz val="12"/>
        <rFont val="Arial"/>
        <family val="2"/>
      </rPr>
      <t xml:space="preserve">
</t>
    </r>
    <r>
      <rPr>
        <sz val="12"/>
        <rFont val="Arial"/>
        <family val="2"/>
      </rPr>
      <t>(approximation, as earnings base may vary)</t>
    </r>
  </si>
  <si>
    <t>In approving the final payout, the MRCC reserves the right to consider all activities within the business during the performance year, including any non-planned events and the overall performance of the entire group of Emera companies. </t>
  </si>
  <si>
    <t>INSERT COMPANY' CORPORATE SCORECARD</t>
  </si>
  <si>
    <t>(INSERT YEAR) Scorecard Incentive Plan</t>
  </si>
  <si>
    <t>Understanding the Scorecard measures</t>
  </si>
  <si>
    <t>INSERT MEASURE LISTED ABOVE</t>
  </si>
  <si>
    <t>INSERT EXPLANATION ON UNDERSTANDING THE MEASURE/OBJECTIVES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</si>
</sst>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&quot;$&quot;#,##0.0"/>
    <numFmt numFmtId="167" formatCode="&quot;$&quot;#,##0.0_);\(&quot;$&quot;#,##0.0\)"/>
    <numFmt numFmtId="168" formatCode="&quot;$&quot;#,##0"/>
  </numFmts>
  <fonts count="45" x14ac:knownFonts="1">
    <font>
      <sz val="10"/>
      <name val="Arial"/>
    </font>
    <font>
      <b/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color indexed="62"/>
      <name val="Arial"/>
      <family val="2"/>
    </font>
    <font>
      <sz val="1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10"/>
      <color indexed="6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8"/>
      <color rgb="FFFF0000"/>
      <name val="Arial"/>
      <family val="2"/>
    </font>
    <font>
      <sz val="18"/>
      <color rgb="FFFF0000"/>
      <name val="Arial"/>
      <family val="2"/>
    </font>
    <font>
      <b/>
      <sz val="12"/>
      <color indexed="18"/>
      <name val="Arial"/>
      <family val="2"/>
    </font>
    <font>
      <b/>
      <sz val="14"/>
      <color indexed="18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0"/>
      <color indexed="13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sz val="14"/>
      <color indexed="62"/>
      <name val="Arial"/>
      <family val="2"/>
    </font>
    <font>
      <b/>
      <sz val="36"/>
      <color indexed="56"/>
      <name val="Bodoni MT Black"/>
      <family val="1"/>
    </font>
    <font>
      <sz val="12"/>
      <color indexed="6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22"/>
      <name val="Arial"/>
      <family val="2"/>
    </font>
    <font>
      <sz val="36"/>
      <color indexed="56"/>
      <name val="Broadway"/>
      <family val="5"/>
    </font>
    <font>
      <sz val="14"/>
      <color indexed="8"/>
      <name val="Arial"/>
      <family val="2"/>
    </font>
    <font>
      <b/>
      <sz val="14"/>
      <color indexed="10"/>
      <name val="Arial"/>
      <family val="2"/>
    </font>
    <font>
      <sz val="11"/>
      <color indexed="8"/>
      <name val="Arial"/>
      <family val="2"/>
    </font>
    <font>
      <sz val="11"/>
      <color indexed="62"/>
      <name val="Arial"/>
      <family val="2"/>
    </font>
    <font>
      <sz val="11"/>
      <name val="Arial"/>
      <family val="2"/>
    </font>
    <font>
      <sz val="12"/>
      <color rgb="FF000099"/>
      <name val="Arial"/>
      <family val="2"/>
    </font>
    <font>
      <b/>
      <sz val="10"/>
      <color indexed="22"/>
      <name val="Arial"/>
      <family val="2"/>
    </font>
    <font>
      <sz val="14"/>
      <color theme="1"/>
      <name val="Arial"/>
      <family val="2"/>
    </font>
    <font>
      <b/>
      <u/>
      <sz val="16"/>
      <name val="Arial"/>
      <family val="2"/>
    </font>
    <font>
      <sz val="10"/>
      <color indexed="12"/>
      <name val="Arial"/>
      <family val="2"/>
    </font>
    <font>
      <sz val="16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16"/>
      <color indexed="13"/>
      <name val="Arial"/>
      <family val="2"/>
    </font>
    <font>
      <sz val="12"/>
      <color indexed="10"/>
      <name val="Arial"/>
      <family val="2"/>
    </font>
    <font>
      <b/>
      <sz val="14"/>
      <color indexed="4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theme="0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</cellStyleXfs>
  <cellXfs count="30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9" fontId="6" fillId="0" borderId="0" xfId="3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9" fontId="3" fillId="0" borderId="0" xfId="3"/>
    <xf numFmtId="0" fontId="10" fillId="0" borderId="0" xfId="0" applyFont="1"/>
    <xf numFmtId="0" fontId="11" fillId="0" borderId="0" xfId="0" applyFont="1"/>
    <xf numFmtId="9" fontId="3" fillId="0" borderId="0" xfId="0" applyNumberFormat="1" applyFont="1" applyAlignment="1">
      <alignment horizontal="center" vertical="center"/>
    </xf>
    <xf numFmtId="9" fontId="12" fillId="0" borderId="0" xfId="0" applyNumberFormat="1" applyFont="1" applyAlignment="1">
      <alignment horizontal="center" vertical="center"/>
    </xf>
    <xf numFmtId="10" fontId="3" fillId="0" borderId="0" xfId="3" applyNumberFormat="1"/>
    <xf numFmtId="0" fontId="13" fillId="0" borderId="0" xfId="0" applyFont="1"/>
    <xf numFmtId="0" fontId="14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6" fontId="1" fillId="0" borderId="0" xfId="0" applyNumberFormat="1" applyFont="1" applyAlignment="1" applyProtection="1">
      <alignment vertical="center"/>
      <protection locked="0"/>
    </xf>
    <xf numFmtId="6" fontId="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4" borderId="7" xfId="0" applyFont="1" applyFill="1" applyBorder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4" borderId="13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4" borderId="13" xfId="0" applyFont="1" applyFill="1" applyBorder="1" applyAlignment="1">
      <alignment vertical="center"/>
    </xf>
    <xf numFmtId="0" fontId="20" fillId="4" borderId="29" xfId="0" applyFont="1" applyFill="1" applyBorder="1" applyAlignment="1" applyProtection="1">
      <alignment horizontal="center" vertical="center"/>
      <protection locked="0"/>
    </xf>
    <xf numFmtId="0" fontId="3" fillId="4" borderId="29" xfId="0" applyFont="1" applyFill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3" fillId="4" borderId="0" xfId="0" applyFont="1" applyFill="1" applyAlignment="1">
      <alignment vertical="center"/>
    </xf>
    <xf numFmtId="164" fontId="24" fillId="4" borderId="33" xfId="3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165" fontId="30" fillId="4" borderId="0" xfId="0" applyNumberFormat="1" applyFont="1" applyFill="1" applyAlignment="1">
      <alignment horizontal="center" vertical="center"/>
    </xf>
    <xf numFmtId="164" fontId="22" fillId="4" borderId="33" xfId="3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" fillId="4" borderId="0" xfId="0" applyFont="1" applyFill="1"/>
    <xf numFmtId="164" fontId="22" fillId="4" borderId="14" xfId="3" applyNumberFormat="1" applyFont="1" applyFill="1" applyBorder="1" applyAlignment="1">
      <alignment horizontal="left" vertical="center"/>
    </xf>
    <xf numFmtId="164" fontId="9" fillId="4" borderId="14" xfId="0" applyNumberFormat="1" applyFont="1" applyFill="1" applyBorder="1" applyAlignment="1">
      <alignment horizontal="left" vertical="center"/>
    </xf>
    <xf numFmtId="10" fontId="3" fillId="0" borderId="0" xfId="3" applyNumberFormat="1" applyAlignment="1">
      <alignment horizontal="left" vertical="center"/>
    </xf>
    <xf numFmtId="0" fontId="20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64" fontId="9" fillId="4" borderId="14" xfId="0" applyNumberFormat="1" applyFont="1" applyFill="1" applyBorder="1" applyAlignment="1">
      <alignment horizontal="center" vertical="center"/>
    </xf>
    <xf numFmtId="10" fontId="3" fillId="0" borderId="0" xfId="3" applyNumberFormat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165" fontId="30" fillId="4" borderId="0" xfId="0" applyNumberFormat="1" applyFont="1" applyFill="1" applyAlignment="1">
      <alignment vertical="center"/>
    </xf>
    <xf numFmtId="164" fontId="22" fillId="4" borderId="14" xfId="0" applyNumberFormat="1" applyFont="1" applyFill="1" applyBorder="1" applyAlignment="1">
      <alignment vertical="center"/>
    </xf>
    <xf numFmtId="0" fontId="31" fillId="0" borderId="0" xfId="0" applyFont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9" fillId="0" borderId="0" xfId="0" applyFont="1" applyAlignment="1">
      <alignment wrapText="1"/>
    </xf>
    <xf numFmtId="0" fontId="3" fillId="0" borderId="13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4" borderId="14" xfId="0" applyNumberFormat="1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3" fillId="0" borderId="2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0" fontId="11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vertical="center"/>
    </xf>
    <xf numFmtId="0" fontId="20" fillId="4" borderId="19" xfId="0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vertical="center"/>
    </xf>
    <xf numFmtId="10" fontId="10" fillId="0" borderId="51" xfId="0" applyNumberFormat="1" applyFont="1" applyBorder="1" applyAlignment="1">
      <alignment horizontal="left" vertical="center" wrapText="1"/>
    </xf>
    <xf numFmtId="10" fontId="10" fillId="0" borderId="52" xfId="0" applyNumberFormat="1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10" fontId="10" fillId="0" borderId="28" xfId="0" applyNumberFormat="1" applyFont="1" applyBorder="1" applyAlignment="1">
      <alignment horizontal="left" vertical="center" wrapText="1"/>
    </xf>
    <xf numFmtId="10" fontId="10" fillId="0" borderId="0" xfId="0" applyNumberFormat="1" applyFont="1" applyAlignment="1">
      <alignment horizontal="left" vertical="center" wrapText="1"/>
    </xf>
    <xf numFmtId="10" fontId="1" fillId="0" borderId="7" xfId="0" applyNumberFormat="1" applyFont="1" applyBorder="1" applyAlignment="1">
      <alignment horizontal="center" vertical="center" wrapText="1"/>
    </xf>
    <xf numFmtId="0" fontId="40" fillId="0" borderId="8" xfId="0" applyFont="1" applyBorder="1" applyAlignment="1">
      <alignment vertical="center" wrapText="1"/>
    </xf>
    <xf numFmtId="10" fontId="1" fillId="0" borderId="4" xfId="0" applyNumberFormat="1" applyFont="1" applyBorder="1" applyAlignment="1">
      <alignment horizontal="center" vertical="center" wrapText="1"/>
    </xf>
    <xf numFmtId="164" fontId="1" fillId="0" borderId="13" xfId="1" applyNumberFormat="1" applyFont="1" applyBorder="1" applyAlignment="1">
      <alignment vertical="center"/>
    </xf>
    <xf numFmtId="10" fontId="1" fillId="0" borderId="0" xfId="0" applyNumberFormat="1" applyFont="1" applyAlignment="1">
      <alignment horizontal="left" vertical="center" wrapText="1"/>
    </xf>
    <xf numFmtId="164" fontId="1" fillId="0" borderId="13" xfId="1" applyNumberFormat="1" applyFont="1" applyBorder="1" applyAlignment="1">
      <alignment horizontal="center" vertical="center"/>
    </xf>
    <xf numFmtId="0" fontId="40" fillId="0" borderId="0" xfId="0" applyFont="1" applyAlignment="1">
      <alignment vertical="center" wrapText="1"/>
    </xf>
    <xf numFmtId="164" fontId="1" fillId="0" borderId="10" xfId="1" applyNumberFormat="1" applyFont="1" applyBorder="1" applyAlignment="1">
      <alignment horizontal="center" vertical="center"/>
    </xf>
    <xf numFmtId="168" fontId="10" fillId="0" borderId="18" xfId="1" applyNumberFormat="1" applyFont="1" applyBorder="1" applyAlignment="1">
      <alignment vertical="center"/>
    </xf>
    <xf numFmtId="168" fontId="10" fillId="0" borderId="19" xfId="1" applyNumberFormat="1" applyFont="1" applyBorder="1" applyAlignment="1">
      <alignment vertical="center"/>
    </xf>
    <xf numFmtId="168" fontId="10" fillId="0" borderId="18" xfId="1" applyNumberFormat="1" applyFont="1" applyBorder="1" applyAlignment="1">
      <alignment horizontal="center" vertical="center"/>
    </xf>
    <xf numFmtId="168" fontId="10" fillId="0" borderId="15" xfId="1" applyNumberFormat="1" applyFont="1" applyBorder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horizontal="left" vertical="center" wrapText="1"/>
    </xf>
    <xf numFmtId="10" fontId="20" fillId="0" borderId="0" xfId="0" applyNumberFormat="1" applyFont="1" applyAlignment="1">
      <alignment vertical="center"/>
    </xf>
    <xf numFmtId="0" fontId="39" fillId="0" borderId="0" xfId="0" applyFont="1" applyAlignment="1">
      <alignment vertical="top" wrapText="1"/>
    </xf>
    <xf numFmtId="0" fontId="20" fillId="0" borderId="0" xfId="0" applyFont="1"/>
    <xf numFmtId="0" fontId="5" fillId="0" borderId="19" xfId="0" applyFont="1" applyBorder="1" applyAlignment="1">
      <alignment horizontal="left" vertical="top" wrapText="1"/>
    </xf>
    <xf numFmtId="0" fontId="3" fillId="0" borderId="7" xfId="0" applyFont="1" applyBorder="1"/>
    <xf numFmtId="0" fontId="3" fillId="0" borderId="8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0" xfId="0" applyFont="1"/>
    <xf numFmtId="0" fontId="8" fillId="8" borderId="13" xfId="0" quotePrefix="1" applyFont="1" applyFill="1" applyBorder="1" applyAlignment="1">
      <alignment horizontal="center"/>
    </xf>
    <xf numFmtId="0" fontId="8" fillId="8" borderId="0" xfId="0" quotePrefix="1" applyFont="1" applyFill="1" applyAlignment="1">
      <alignment horizontal="center"/>
    </xf>
    <xf numFmtId="0" fontId="8" fillId="8" borderId="14" xfId="0" quotePrefix="1" applyFont="1" applyFill="1" applyBorder="1" applyAlignment="1">
      <alignment horizontal="center"/>
    </xf>
    <xf numFmtId="0" fontId="39" fillId="8" borderId="13" xfId="0" applyFont="1" applyFill="1" applyBorder="1" applyAlignment="1">
      <alignment horizontal="center"/>
    </xf>
    <xf numFmtId="0" fontId="39" fillId="8" borderId="0" xfId="0" applyFont="1" applyFill="1" applyAlignment="1">
      <alignment horizontal="center"/>
    </xf>
    <xf numFmtId="0" fontId="39" fillId="8" borderId="14" xfId="0" applyFont="1" applyFill="1" applyBorder="1" applyAlignment="1">
      <alignment horizontal="center"/>
    </xf>
    <xf numFmtId="0" fontId="39" fillId="0" borderId="13" xfId="0" applyFont="1" applyBorder="1"/>
    <xf numFmtId="0" fontId="39" fillId="0" borderId="0" xfId="0" applyFont="1"/>
    <xf numFmtId="0" fontId="39" fillId="0" borderId="14" xfId="0" applyFont="1" applyBorder="1"/>
    <xf numFmtId="0" fontId="39" fillId="0" borderId="13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9" fillId="0" borderId="14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8" borderId="53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left" vertical="center" wrapText="1"/>
    </xf>
    <xf numFmtId="0" fontId="2" fillId="8" borderId="38" xfId="0" applyFont="1" applyFill="1" applyBorder="1" applyAlignment="1">
      <alignment horizontal="left" vertical="center" wrapText="1"/>
    </xf>
    <xf numFmtId="0" fontId="2" fillId="8" borderId="54" xfId="0" applyFont="1" applyFill="1" applyBorder="1" applyAlignment="1">
      <alignment horizontal="left" vertical="center" wrapText="1"/>
    </xf>
    <xf numFmtId="0" fontId="2" fillId="4" borderId="13" xfId="0" applyFont="1" applyFill="1" applyBorder="1"/>
    <xf numFmtId="0" fontId="2" fillId="4" borderId="0" xfId="0" applyFont="1" applyFill="1" applyAlignment="1">
      <alignment horizontal="left"/>
    </xf>
    <xf numFmtId="0" fontId="11" fillId="4" borderId="0" xfId="0" applyFont="1" applyFill="1" applyAlignment="1">
      <alignment horizontal="left"/>
    </xf>
    <xf numFmtId="0" fontId="2" fillId="4" borderId="14" xfId="0" applyFont="1" applyFill="1" applyBorder="1" applyAlignment="1">
      <alignment horizontal="left"/>
    </xf>
    <xf numFmtId="0" fontId="2" fillId="0" borderId="0" xfId="0" applyFont="1" applyAlignment="1">
      <alignment wrapText="1"/>
    </xf>
    <xf numFmtId="0" fontId="44" fillId="0" borderId="0" xfId="0" applyFont="1"/>
    <xf numFmtId="0" fontId="43" fillId="0" borderId="0" xfId="0" applyFont="1" applyAlignment="1">
      <alignment horizontal="left" vertical="center" wrapText="1"/>
    </xf>
    <xf numFmtId="0" fontId="43" fillId="0" borderId="19" xfId="0" applyFont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15" fillId="0" borderId="0" xfId="0" applyFont="1" applyAlignment="1">
      <alignment horizontal="center"/>
    </xf>
    <xf numFmtId="0" fontId="15" fillId="0" borderId="0" xfId="0" applyFont="1" applyAlignment="1" applyProtection="1">
      <alignment horizontal="center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164" fontId="22" fillId="4" borderId="14" xfId="0" applyNumberFormat="1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4" fillId="0" borderId="21" xfId="0" applyFont="1" applyBorder="1" applyAlignment="1" applyProtection="1">
      <alignment horizontal="center" vertical="center" wrapText="1"/>
      <protection locked="0"/>
    </xf>
    <xf numFmtId="0" fontId="24" fillId="0" borderId="26" xfId="0" applyFont="1" applyBorder="1" applyAlignment="1" applyProtection="1">
      <alignment horizontal="center" vertical="center" wrapText="1"/>
      <protection locked="0"/>
    </xf>
    <xf numFmtId="0" fontId="24" fillId="0" borderId="30" xfId="0" applyFont="1" applyBorder="1" applyAlignment="1" applyProtection="1">
      <alignment horizontal="center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0" fontId="24" fillId="0" borderId="27" xfId="0" applyFont="1" applyBorder="1" applyAlignment="1" applyProtection="1">
      <alignment horizontal="center" vertical="center" wrapText="1"/>
      <protection locked="0"/>
    </xf>
    <xf numFmtId="0" fontId="24" fillId="0" borderId="31" xfId="0" applyFont="1" applyBorder="1" applyAlignment="1" applyProtection="1">
      <alignment horizontal="center" vertical="center" wrapText="1"/>
      <protection locked="0"/>
    </xf>
    <xf numFmtId="9" fontId="1" fillId="0" borderId="6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9" fontId="1" fillId="0" borderId="17" xfId="0" applyNumberFormat="1" applyFont="1" applyBorder="1" applyAlignment="1">
      <alignment horizontal="center" vertical="center" wrapText="1"/>
    </xf>
    <xf numFmtId="0" fontId="27" fillId="6" borderId="24" xfId="0" applyFont="1" applyFill="1" applyBorder="1" applyAlignment="1">
      <alignment horizontal="center" vertical="center"/>
    </xf>
    <xf numFmtId="0" fontId="27" fillId="6" borderId="25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9" fillId="4" borderId="34" xfId="0" applyFont="1" applyFill="1" applyBorder="1" applyAlignment="1">
      <alignment wrapText="1"/>
    </xf>
    <xf numFmtId="0" fontId="29" fillId="4" borderId="35" xfId="0" applyFont="1" applyFill="1" applyBorder="1" applyAlignment="1">
      <alignment wrapText="1"/>
    </xf>
    <xf numFmtId="8" fontId="29" fillId="0" borderId="36" xfId="0" applyNumberFormat="1" applyFont="1" applyBorder="1" applyAlignment="1">
      <alignment horizontal="left" vertical="center" wrapText="1"/>
    </xf>
    <xf numFmtId="9" fontId="29" fillId="0" borderId="37" xfId="0" applyNumberFormat="1" applyFont="1" applyBorder="1" applyAlignment="1">
      <alignment horizontal="left" vertical="center" wrapText="1"/>
    </xf>
    <xf numFmtId="9" fontId="29" fillId="0" borderId="34" xfId="0" applyNumberFormat="1" applyFont="1" applyBorder="1" applyAlignment="1">
      <alignment horizontal="left" vertical="center" wrapText="1"/>
    </xf>
    <xf numFmtId="0" fontId="29" fillId="4" borderId="38" xfId="0" applyFont="1" applyFill="1" applyBorder="1" applyAlignment="1">
      <alignment wrapText="1"/>
    </xf>
    <xf numFmtId="0" fontId="29" fillId="4" borderId="25" xfId="0" applyFont="1" applyFill="1" applyBorder="1" applyAlignment="1">
      <alignment wrapText="1"/>
    </xf>
    <xf numFmtId="8" fontId="31" fillId="0" borderId="24" xfId="0" applyNumberFormat="1" applyFont="1" applyBorder="1" applyAlignment="1">
      <alignment horizontal="left" vertical="center" wrapText="1"/>
    </xf>
    <xf numFmtId="9" fontId="31" fillId="0" borderId="38" xfId="0" applyNumberFormat="1" applyFont="1" applyBorder="1" applyAlignment="1">
      <alignment horizontal="left" vertical="center" wrapText="1"/>
    </xf>
    <xf numFmtId="9" fontId="31" fillId="0" borderId="25" xfId="0" applyNumberFormat="1" applyFont="1" applyBorder="1" applyAlignment="1">
      <alignment horizontal="left" vertical="center" wrapText="1"/>
    </xf>
    <xf numFmtId="0" fontId="29" fillId="4" borderId="39" xfId="0" applyFont="1" applyFill="1" applyBorder="1" applyAlignment="1">
      <alignment wrapText="1"/>
    </xf>
    <xf numFmtId="0" fontId="29" fillId="4" borderId="40" xfId="0" applyFont="1" applyFill="1" applyBorder="1" applyAlignment="1">
      <alignment wrapText="1"/>
    </xf>
    <xf numFmtId="0" fontId="31" fillId="0" borderId="29" xfId="0" applyFont="1" applyBorder="1" applyAlignment="1">
      <alignment horizontal="left" vertical="center" wrapText="1"/>
    </xf>
    <xf numFmtId="9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9" fontId="11" fillId="5" borderId="10" xfId="0" applyNumberFormat="1" applyFont="1" applyFill="1" applyBorder="1" applyAlignment="1" applyProtection="1">
      <alignment horizontal="center" vertical="center" wrapText="1"/>
      <protection locked="0"/>
    </xf>
    <xf numFmtId="9" fontId="11" fillId="5" borderId="15" xfId="0" applyNumberFormat="1" applyFont="1" applyFill="1" applyBorder="1" applyAlignment="1" applyProtection="1">
      <alignment horizontal="center" vertical="center" wrapText="1"/>
      <protection locked="0"/>
    </xf>
    <xf numFmtId="7" fontId="25" fillId="0" borderId="5" xfId="2" applyNumberFormat="1" applyFont="1" applyBorder="1" applyAlignment="1" applyProtection="1">
      <alignment horizontal="center" vertical="center" wrapText="1"/>
      <protection locked="0"/>
    </xf>
    <xf numFmtId="7" fontId="25" fillId="0" borderId="11" xfId="2" applyNumberFormat="1" applyFont="1" applyBorder="1" applyAlignment="1" applyProtection="1">
      <alignment horizontal="center" vertical="center" wrapText="1"/>
      <protection locked="0"/>
    </xf>
    <xf numFmtId="7" fontId="25" fillId="0" borderId="16" xfId="2" applyNumberFormat="1" applyFont="1" applyBorder="1" applyAlignment="1" applyProtection="1">
      <alignment horizontal="center" vertical="center" wrapText="1"/>
      <protection locked="0"/>
    </xf>
    <xf numFmtId="9" fontId="26" fillId="0" borderId="23" xfId="0" applyNumberFormat="1" applyFont="1" applyBorder="1" applyAlignment="1">
      <alignment horizontal="center" vertical="center" wrapText="1"/>
    </xf>
    <xf numFmtId="9" fontId="26" fillId="0" borderId="28" xfId="0" applyNumberFormat="1" applyFont="1" applyBorder="1" applyAlignment="1">
      <alignment horizontal="center" vertical="center" wrapText="1"/>
    </xf>
    <xf numFmtId="9" fontId="26" fillId="0" borderId="32" xfId="0" applyNumberFormat="1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6" fillId="0" borderId="30" xfId="0" applyFont="1" applyBorder="1" applyAlignment="1" applyProtection="1">
      <alignment horizontal="center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0" fontId="33" fillId="0" borderId="27" xfId="0" applyFont="1" applyBorder="1" applyAlignment="1" applyProtection="1">
      <alignment horizontal="center" vertical="center" wrapText="1"/>
      <protection locked="0"/>
    </xf>
    <xf numFmtId="0" fontId="33" fillId="0" borderId="31" xfId="0" applyFont="1" applyBorder="1" applyAlignment="1" applyProtection="1">
      <alignment horizontal="center" vertical="center" wrapText="1"/>
      <protection locked="0"/>
    </xf>
    <xf numFmtId="0" fontId="11" fillId="5" borderId="10" xfId="0" applyFont="1" applyFill="1" applyBorder="1" applyAlignment="1" applyProtection="1">
      <alignment horizontal="center" vertical="center" wrapText="1"/>
      <protection locked="0"/>
    </xf>
    <xf numFmtId="0" fontId="11" fillId="5" borderId="15" xfId="0" applyFont="1" applyFill="1" applyBorder="1" applyAlignment="1" applyProtection="1">
      <alignment horizontal="center" vertical="center" wrapText="1"/>
      <protection locked="0"/>
    </xf>
    <xf numFmtId="9" fontId="29" fillId="0" borderId="36" xfId="0" applyNumberFormat="1" applyFont="1" applyBorder="1" applyAlignment="1">
      <alignment horizontal="left" vertical="center" wrapText="1"/>
    </xf>
    <xf numFmtId="9" fontId="31" fillId="0" borderId="37" xfId="0" applyNumberFormat="1" applyFont="1" applyBorder="1" applyAlignment="1">
      <alignment horizontal="left" vertical="center" wrapText="1"/>
    </xf>
    <xf numFmtId="9" fontId="31" fillId="0" borderId="34" xfId="0" applyNumberFormat="1" applyFont="1" applyBorder="1" applyAlignment="1">
      <alignment horizontal="left" vertical="center" wrapText="1"/>
    </xf>
    <xf numFmtId="9" fontId="31" fillId="0" borderId="24" xfId="0" applyNumberFormat="1" applyFont="1" applyBorder="1" applyAlignment="1">
      <alignment horizontal="left" vertical="center" wrapText="1"/>
    </xf>
    <xf numFmtId="0" fontId="29" fillId="4" borderId="29" xfId="0" applyFont="1" applyFill="1" applyBorder="1" applyAlignment="1">
      <alignment wrapText="1"/>
    </xf>
    <xf numFmtId="0" fontId="31" fillId="0" borderId="41" xfId="0" applyFont="1" applyBorder="1" applyAlignment="1">
      <alignment horizontal="left" vertical="center" wrapText="1"/>
    </xf>
    <xf numFmtId="0" fontId="31" fillId="0" borderId="42" xfId="0" applyFont="1" applyBorder="1" applyAlignment="1">
      <alignment horizontal="left" vertical="center" wrapText="1"/>
    </xf>
    <xf numFmtId="0" fontId="31" fillId="0" borderId="43" xfId="0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2" fillId="0" borderId="27" xfId="0" applyFont="1" applyBorder="1" applyAlignment="1" applyProtection="1">
      <alignment horizontal="center" vertical="center" wrapText="1"/>
      <protection locked="0"/>
    </xf>
    <xf numFmtId="0" fontId="32" fillId="0" borderId="31" xfId="0" applyFont="1" applyBorder="1" applyAlignment="1" applyProtection="1">
      <alignment horizontal="center" vertical="center" wrapText="1"/>
      <protection locked="0"/>
    </xf>
    <xf numFmtId="9" fontId="1" fillId="0" borderId="8" xfId="0" applyNumberFormat="1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 wrapText="1"/>
    </xf>
    <xf numFmtId="9" fontId="1" fillId="0" borderId="19" xfId="0" applyNumberFormat="1" applyFont="1" applyBorder="1" applyAlignment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164" fontId="11" fillId="5" borderId="4" xfId="0" applyNumberFormat="1" applyFont="1" applyFill="1" applyBorder="1" applyAlignment="1" applyProtection="1">
      <alignment horizontal="center" vertical="center" wrapText="1"/>
      <protection locked="0"/>
    </xf>
    <xf numFmtId="164" fontId="11" fillId="5" borderId="10" xfId="0" applyNumberFormat="1" applyFont="1" applyFill="1" applyBorder="1" applyAlignment="1" applyProtection="1">
      <alignment horizontal="center" vertical="center" wrapText="1"/>
      <protection locked="0"/>
    </xf>
    <xf numFmtId="164" fontId="11" fillId="5" borderId="15" xfId="0" applyNumberFormat="1" applyFont="1" applyFill="1" applyBorder="1" applyAlignment="1" applyProtection="1">
      <alignment horizontal="center" vertical="center" wrapText="1"/>
      <protection locked="0"/>
    </xf>
    <xf numFmtId="9" fontId="1" fillId="0" borderId="23" xfId="0" applyNumberFormat="1" applyFont="1" applyBorder="1" applyAlignment="1">
      <alignment horizontal="center" vertical="center" wrapText="1"/>
    </xf>
    <xf numFmtId="9" fontId="1" fillId="0" borderId="28" xfId="0" applyNumberFormat="1" applyFont="1" applyBorder="1" applyAlignment="1">
      <alignment horizontal="center" vertical="center" wrapText="1"/>
    </xf>
    <xf numFmtId="9" fontId="1" fillId="0" borderId="32" xfId="0" applyNumberFormat="1" applyFont="1" applyBorder="1" applyAlignment="1">
      <alignment horizontal="center" vertical="center" wrapText="1"/>
    </xf>
    <xf numFmtId="0" fontId="2" fillId="0" borderId="4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34" fillId="0" borderId="46" xfId="0" applyFont="1" applyBorder="1" applyAlignment="1" applyProtection="1">
      <alignment horizontal="center" vertical="center" wrapText="1"/>
      <protection locked="0"/>
    </xf>
    <xf numFmtId="0" fontId="34" fillId="0" borderId="47" xfId="0" applyFont="1" applyBorder="1" applyAlignment="1" applyProtection="1">
      <alignment horizontal="center" vertical="center" wrapText="1"/>
      <protection locked="0"/>
    </xf>
    <xf numFmtId="0" fontId="34" fillId="0" borderId="48" xfId="0" applyFont="1" applyBorder="1" applyAlignment="1" applyProtection="1">
      <alignment horizontal="center" vertical="center" wrapText="1"/>
      <protection locked="0"/>
    </xf>
    <xf numFmtId="0" fontId="24" fillId="0" borderId="2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167" fontId="29" fillId="0" borderId="5" xfId="2" applyNumberFormat="1" applyFont="1" applyBorder="1" applyAlignment="1" applyProtection="1">
      <alignment horizontal="center" vertical="center" wrapText="1"/>
      <protection locked="0"/>
    </xf>
    <xf numFmtId="167" fontId="29" fillId="0" borderId="11" xfId="2" applyNumberFormat="1" applyFont="1" applyBorder="1" applyAlignment="1" applyProtection="1">
      <alignment horizontal="center" vertical="center" wrapText="1"/>
      <protection locked="0"/>
    </xf>
    <xf numFmtId="167" fontId="29" fillId="0" borderId="16" xfId="2" applyNumberFormat="1" applyFont="1" applyBorder="1" applyAlignment="1" applyProtection="1">
      <alignment horizontal="center" vertical="center" wrapText="1"/>
      <protection locked="0"/>
    </xf>
    <xf numFmtId="166" fontId="30" fillId="4" borderId="49" xfId="0" applyNumberFormat="1" applyFont="1" applyFill="1" applyBorder="1" applyAlignment="1" applyProtection="1">
      <alignment horizontal="center" vertical="center"/>
      <protection locked="0"/>
    </xf>
    <xf numFmtId="166" fontId="30" fillId="4" borderId="39" xfId="0" applyNumberFormat="1" applyFont="1" applyFill="1" applyBorder="1" applyAlignment="1" applyProtection="1">
      <alignment horizontal="center" vertical="center"/>
      <protection locked="0"/>
    </xf>
    <xf numFmtId="166" fontId="30" fillId="4" borderId="50" xfId="0" applyNumberFormat="1" applyFont="1" applyFill="1" applyBorder="1" applyAlignment="1" applyProtection="1">
      <alignment horizontal="center" vertical="center"/>
      <protection locked="0"/>
    </xf>
    <xf numFmtId="166" fontId="30" fillId="4" borderId="33" xfId="0" applyNumberFormat="1" applyFont="1" applyFill="1" applyBorder="1" applyAlignment="1" applyProtection="1">
      <alignment horizontal="center" vertical="center"/>
      <protection locked="0"/>
    </xf>
    <xf numFmtId="166" fontId="30" fillId="4" borderId="41" xfId="0" applyNumberFormat="1" applyFont="1" applyFill="1" applyBorder="1" applyAlignment="1" applyProtection="1">
      <alignment horizontal="center" vertical="center"/>
      <protection locked="0"/>
    </xf>
    <xf numFmtId="166" fontId="30" fillId="4" borderId="43" xfId="0" applyNumberFormat="1" applyFont="1" applyFill="1" applyBorder="1" applyAlignment="1" applyProtection="1">
      <alignment horizontal="center" vertical="center"/>
      <protection locked="0"/>
    </xf>
    <xf numFmtId="9" fontId="36" fillId="0" borderId="36" xfId="0" applyNumberFormat="1" applyFont="1" applyBorder="1" applyAlignment="1">
      <alignment horizontal="left" vertical="center" wrapText="1"/>
    </xf>
    <xf numFmtId="9" fontId="36" fillId="0" borderId="37" xfId="0" applyNumberFormat="1" applyFont="1" applyBorder="1" applyAlignment="1">
      <alignment horizontal="left" vertical="center" wrapText="1"/>
    </xf>
    <xf numFmtId="9" fontId="36" fillId="0" borderId="34" xfId="0" applyNumberFormat="1" applyFont="1" applyBorder="1" applyAlignment="1">
      <alignment horizontal="left" vertical="center" wrapText="1"/>
    </xf>
    <xf numFmtId="166" fontId="35" fillId="6" borderId="24" xfId="0" applyNumberFormat="1" applyFont="1" applyFill="1" applyBorder="1" applyAlignment="1">
      <alignment horizontal="center" vertical="center"/>
    </xf>
    <xf numFmtId="166" fontId="35" fillId="6" borderId="25" xfId="0" applyNumberFormat="1" applyFont="1" applyFill="1" applyBorder="1" applyAlignment="1">
      <alignment horizontal="center" vertical="center"/>
    </xf>
    <xf numFmtId="164" fontId="22" fillId="4" borderId="27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42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164" fontId="42" fillId="7" borderId="7" xfId="0" applyNumberFormat="1" applyFont="1" applyFill="1" applyBorder="1" applyAlignment="1">
      <alignment horizontal="center" vertical="center" wrapText="1"/>
    </xf>
    <xf numFmtId="164" fontId="42" fillId="7" borderId="8" xfId="0" applyNumberFormat="1" applyFont="1" applyFill="1" applyBorder="1" applyAlignment="1">
      <alignment horizontal="center" vertical="center" wrapText="1"/>
    </xf>
    <xf numFmtId="164" fontId="42" fillId="7" borderId="9" xfId="0" applyNumberFormat="1" applyFont="1" applyFill="1" applyBorder="1" applyAlignment="1">
      <alignment horizontal="center" vertical="center" wrapText="1"/>
    </xf>
    <xf numFmtId="164" fontId="42" fillId="7" borderId="13" xfId="0" applyNumberFormat="1" applyFont="1" applyFill="1" applyBorder="1" applyAlignment="1">
      <alignment horizontal="center" vertical="center" wrapText="1"/>
    </xf>
    <xf numFmtId="164" fontId="42" fillId="7" borderId="0" xfId="0" applyNumberFormat="1" applyFont="1" applyFill="1" applyAlignment="1">
      <alignment horizontal="center" vertical="center" wrapText="1"/>
    </xf>
    <xf numFmtId="164" fontId="42" fillId="7" borderId="14" xfId="0" applyNumberFormat="1" applyFont="1" applyFill="1" applyBorder="1" applyAlignment="1">
      <alignment horizontal="center" vertical="center" wrapText="1"/>
    </xf>
    <xf numFmtId="10" fontId="42" fillId="7" borderId="7" xfId="0" applyNumberFormat="1" applyFont="1" applyFill="1" applyBorder="1" applyAlignment="1">
      <alignment horizontal="center" vertical="center" wrapText="1"/>
    </xf>
    <xf numFmtId="10" fontId="42" fillId="7" borderId="8" xfId="0" applyNumberFormat="1" applyFont="1" applyFill="1" applyBorder="1" applyAlignment="1">
      <alignment horizontal="center" vertical="center" wrapText="1"/>
    </xf>
    <xf numFmtId="10" fontId="42" fillId="7" borderId="13" xfId="0" applyNumberFormat="1" applyFont="1" applyFill="1" applyBorder="1" applyAlignment="1">
      <alignment horizontal="center" vertical="center" wrapText="1"/>
    </xf>
    <xf numFmtId="10" fontId="42" fillId="7" borderId="0" xfId="0" applyNumberFormat="1" applyFont="1" applyFill="1" applyAlignment="1">
      <alignment horizontal="center" vertical="center" wrapText="1"/>
    </xf>
    <xf numFmtId="0" fontId="39" fillId="0" borderId="0" xfId="0" applyFont="1" applyAlignment="1">
      <alignment horizontal="left" vertical="top" wrapText="1"/>
    </xf>
    <xf numFmtId="168" fontId="42" fillId="7" borderId="18" xfId="0" applyNumberFormat="1" applyFont="1" applyFill="1" applyBorder="1" applyAlignment="1">
      <alignment horizontal="center" vertical="center" wrapText="1"/>
    </xf>
    <xf numFmtId="168" fontId="42" fillId="7" borderId="19" xfId="0" applyNumberFormat="1" applyFont="1" applyFill="1" applyBorder="1" applyAlignment="1">
      <alignment horizontal="center" vertical="center" wrapText="1"/>
    </xf>
    <xf numFmtId="168" fontId="42" fillId="7" borderId="20" xfId="0" applyNumberFormat="1" applyFont="1" applyFill="1" applyBorder="1" applyAlignment="1">
      <alignment horizontal="center" vertical="center" wrapText="1"/>
    </xf>
    <xf numFmtId="0" fontId="43" fillId="0" borderId="0" xfId="0" applyFont="1" applyAlignment="1">
      <alignment horizontal="left" vertical="center" wrapText="1"/>
    </xf>
    <xf numFmtId="0" fontId="43" fillId="0" borderId="19" xfId="0" applyFont="1" applyBorder="1" applyAlignment="1">
      <alignment horizontal="left" vertical="center" wrapText="1"/>
    </xf>
    <xf numFmtId="0" fontId="37" fillId="0" borderId="0" xfId="0" applyFont="1" applyAlignment="1">
      <alignment horizontal="left"/>
    </xf>
    <xf numFmtId="0" fontId="39" fillId="0" borderId="14" xfId="0" applyFont="1" applyBorder="1" applyAlignment="1">
      <alignment horizontal="left" vertical="top" wrapText="1"/>
    </xf>
    <xf numFmtId="0" fontId="10" fillId="4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10" fontId="1" fillId="0" borderId="7" xfId="0" applyNumberFormat="1" applyFont="1" applyBorder="1" applyAlignment="1">
      <alignment horizontal="left" vertical="center" wrapText="1"/>
    </xf>
    <xf numFmtId="10" fontId="1" fillId="0" borderId="8" xfId="0" applyNumberFormat="1" applyFont="1" applyBorder="1" applyAlignment="1">
      <alignment horizontal="left" vertical="center" wrapText="1"/>
    </xf>
  </cellXfs>
  <cellStyles count="8">
    <cellStyle name="Comma" xfId="1" builtinId="3"/>
    <cellStyle name="Currency" xfId="2" builtinId="4"/>
    <cellStyle name="Currency 2" xfId="4" xr:uid="{00000000-0005-0000-0000-000002000000}"/>
    <cellStyle name="Currency 2 2" xfId="5" xr:uid="{00000000-0005-0000-0000-000003000000}"/>
    <cellStyle name="Normal" xfId="0" builtinId="0"/>
    <cellStyle name="Normal 2" xfId="6" xr:uid="{00000000-0005-0000-0000-000005000000}"/>
    <cellStyle name="Normal 2 2" xfId="7" xr:uid="{00000000-0005-0000-0000-000006000000}"/>
    <cellStyle name="Percent" xfId="3" builtinId="5"/>
  </cellStyles>
  <dxfs count="29">
    <dxf>
      <font>
        <b/>
        <i val="0"/>
        <color rgb="FFFFFF00"/>
      </font>
      <fill>
        <patternFill>
          <bgColor rgb="FF0000CC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b/>
        <i val="0"/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  <dxf>
      <font>
        <condense val="0"/>
        <extend val="0"/>
        <color indexed="13"/>
      </font>
      <fill>
        <patternFill>
          <bgColor indexed="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480579</xdr:colOff>
      <xdr:row>12</xdr:row>
      <xdr:rowOff>199159</xdr:rowOff>
    </xdr:from>
    <xdr:to>
      <xdr:col>0</xdr:col>
      <xdr:colOff>1849798</xdr:colOff>
      <xdr:row>16</xdr:row>
      <xdr:rowOff>134524</xdr:rowOff>
    </xdr:to>
    <xdr:pic>
      <xdr:nvPicPr>
        <xdr:cNvPr id="2" name="Picture 1" descr="Image result for safety pictur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579" y="3270019"/>
          <a:ext cx="1369219" cy="1124085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523874</xdr:colOff>
      <xdr:row>24</xdr:row>
      <xdr:rowOff>20</xdr:rowOff>
    </xdr:from>
    <xdr:to>
      <xdr:col>0</xdr:col>
      <xdr:colOff>1745673</xdr:colOff>
      <xdr:row>27</xdr:row>
      <xdr:rowOff>160337</xdr:rowOff>
    </xdr:to>
    <xdr:pic>
      <xdr:nvPicPr>
        <xdr:cNvPr id="3" name="Picture 2" descr="C:\Documents and Settings\srudderham\Local Settings\Temporary Internet Files\Content.IE5\CVHSOJV5\MP900411828[1]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4" y="5905520"/>
          <a:ext cx="1221799" cy="1271567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583406</xdr:colOff>
      <xdr:row>64</xdr:row>
      <xdr:rowOff>23813</xdr:rowOff>
    </xdr:from>
    <xdr:to>
      <xdr:col>0</xdr:col>
      <xdr:colOff>1683347</xdr:colOff>
      <xdr:row>68</xdr:row>
      <xdr:rowOff>381002</xdr:rowOff>
    </xdr:to>
    <xdr:pic>
      <xdr:nvPicPr>
        <xdr:cNvPr id="4" name="Picture 3" descr="Image result for financial symbo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83406" y="15012353"/>
          <a:ext cx="1099941" cy="1088709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555627</xdr:colOff>
      <xdr:row>72</xdr:row>
      <xdr:rowOff>97858</xdr:rowOff>
    </xdr:from>
    <xdr:to>
      <xdr:col>0</xdr:col>
      <xdr:colOff>1682751</xdr:colOff>
      <xdr:row>76</xdr:row>
      <xdr:rowOff>502735</xdr:rowOff>
    </xdr:to>
    <xdr:pic>
      <xdr:nvPicPr>
        <xdr:cNvPr id="5" name="Picture 4" descr="Image result for financial symbol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55627" y="17181898"/>
          <a:ext cx="1127124" cy="1074167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3024186</xdr:colOff>
      <xdr:row>0</xdr:row>
      <xdr:rowOff>89837</xdr:rowOff>
    </xdr:from>
    <xdr:to>
      <xdr:col>6</xdr:col>
      <xdr:colOff>655331</xdr:colOff>
      <xdr:row>3</xdr:row>
      <xdr:rowOff>124473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3530" y="89837"/>
          <a:ext cx="3322332" cy="784730"/>
        </a:xfrm>
        <a:prstGeom prst="rect">
          <a:avLst/>
        </a:prstGeom>
      </xdr:spPr>
    </xdr:pic>
    <xdr:clientData/>
  </xdr:twoCellAnchor>
  <xdr:twoCellAnchor editAs="oneCell">
    <xdr:from>
      <xdr:col>0</xdr:col>
      <xdr:colOff>249382</xdr:colOff>
      <xdr:row>42</xdr:row>
      <xdr:rowOff>124691</xdr:rowOff>
    </xdr:from>
    <xdr:to>
      <xdr:col>0</xdr:col>
      <xdr:colOff>1969706</xdr:colOff>
      <xdr:row>52</xdr:row>
      <xdr:rowOff>144895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9382" y="10724111"/>
          <a:ext cx="1726674" cy="1903614"/>
        </a:xfrm>
        <a:prstGeom prst="rect">
          <a:avLst/>
        </a:prstGeom>
      </xdr:spPr>
    </xdr:pic>
    <xdr:clientData/>
  </xdr:twoCellAnchor>
  <xdr:twoCellAnchor editAs="oneCell">
    <xdr:from>
      <xdr:col>0</xdr:col>
      <xdr:colOff>207818</xdr:colOff>
      <xdr:row>54</xdr:row>
      <xdr:rowOff>0</xdr:rowOff>
    </xdr:from>
    <xdr:to>
      <xdr:col>0</xdr:col>
      <xdr:colOff>1934492</xdr:colOff>
      <xdr:row>63</xdr:row>
      <xdr:rowOff>7505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7818" y="12870180"/>
          <a:ext cx="1726674" cy="1903615"/>
        </a:xfrm>
        <a:prstGeom prst="rect">
          <a:avLst/>
        </a:prstGeom>
      </xdr:spPr>
    </xdr:pic>
    <xdr:clientData/>
  </xdr:twoCellAnchor>
  <xdr:twoCellAnchor editAs="oneCell">
    <xdr:from>
      <xdr:col>0</xdr:col>
      <xdr:colOff>457200</xdr:colOff>
      <xdr:row>34</xdr:row>
      <xdr:rowOff>96982</xdr:rowOff>
    </xdr:from>
    <xdr:to>
      <xdr:col>0</xdr:col>
      <xdr:colOff>1731819</xdr:colOff>
      <xdr:row>38</xdr:row>
      <xdr:rowOff>277732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57200" y="8616142"/>
          <a:ext cx="1274619" cy="1134520"/>
        </a:xfrm>
        <a:prstGeom prst="ellipse">
          <a:avLst/>
        </a:prstGeom>
        <a:ln w="12700" cap="rnd">
          <a:solidFill>
            <a:srgbClr val="333333"/>
          </a:solidFill>
        </a:ln>
        <a:effectLst>
          <a:outerShdw blurRad="381000" dist="292100" dir="5400000" sx="-80000" sy="-18000" rotWithShape="0">
            <a:srgbClr val="000000">
              <a:alpha val="22000"/>
            </a:srgbClr>
          </a:outerShdw>
        </a:effectLst>
        <a:scene3d>
          <a:camera prst="orthographicFront"/>
          <a:lightRig rig="contrasting" dir="t">
            <a:rot lat="0" lon="0" rev="3000000"/>
          </a:lightRig>
        </a:scene3d>
        <a:sp3d contourW="7620">
          <a:bevelT w="95250" h="31750"/>
          <a:contourClr>
            <a:srgbClr val="333333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5"/>
  <sheetViews>
    <sheetView showGridLines="0" tabSelected="1" topLeftCell="D1" zoomScale="80" zoomScaleNormal="80" zoomScaleSheetLayoutView="25" workbookViewId="0">
      <selection activeCell="D78" sqref="D78:J78"/>
    </sheetView>
  </sheetViews>
  <sheetFormatPr defaultColWidth="11.42578125" defaultRowHeight="12.75" x14ac:dyDescent="0.2"/>
  <cols>
    <col min="1" max="1" width="36.42578125" style="2" customWidth="1"/>
    <col min="2" max="2" width="49.85546875" style="2" customWidth="1"/>
    <col min="3" max="3" width="52.5703125" style="2" customWidth="1"/>
    <col min="4" max="4" width="11" style="2" customWidth="1"/>
    <col min="5" max="5" width="70.42578125" style="2" customWidth="1"/>
    <col min="6" max="6" width="15" style="9" customWidth="1"/>
    <col min="7" max="7" width="66.85546875" style="2" customWidth="1"/>
    <col min="8" max="8" width="11.5703125" style="9" customWidth="1"/>
    <col min="9" max="9" width="69.85546875" style="2" customWidth="1"/>
    <col min="10" max="10" width="17.140625" style="9" bestFit="1" customWidth="1"/>
    <col min="11" max="12" width="0.85546875" style="2" customWidth="1"/>
    <col min="13" max="13" width="9.5703125" style="2" bestFit="1" customWidth="1"/>
    <col min="14" max="14" width="16" style="2" customWidth="1"/>
    <col min="15" max="15" width="18.42578125" style="2" customWidth="1"/>
    <col min="16" max="16" width="17.140625" style="2" hidden="1" customWidth="1"/>
    <col min="17" max="18" width="0" style="2" hidden="1" customWidth="1"/>
    <col min="19" max="19" width="29.5703125" style="2" customWidth="1"/>
    <col min="20" max="20" width="11.42578125" style="2" customWidth="1"/>
    <col min="21" max="21" width="21.42578125" style="2" customWidth="1"/>
    <col min="22" max="16384" width="11.42578125" style="2"/>
  </cols>
  <sheetData>
    <row r="1" spans="1:21" ht="18" customHeight="1" thickBot="1" x14ac:dyDescent="0.3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" t="s">
        <v>0</v>
      </c>
      <c r="Q1" s="2">
        <v>1</v>
      </c>
    </row>
    <row r="2" spans="1:21" ht="18.75" customHeight="1" thickBot="1" x14ac:dyDescent="0.3">
      <c r="A2" s="130"/>
      <c r="B2" s="131"/>
      <c r="C2" s="132"/>
      <c r="D2" s="3"/>
      <c r="E2" s="133"/>
      <c r="F2" s="133"/>
      <c r="G2" s="133"/>
      <c r="H2" s="4" t="s">
        <v>1</v>
      </c>
      <c r="I2" s="5"/>
      <c r="J2" s="6">
        <v>1</v>
      </c>
      <c r="K2" s="3"/>
      <c r="L2" s="3"/>
      <c r="M2" s="3"/>
      <c r="N2" s="7"/>
      <c r="O2" s="7"/>
      <c r="P2" s="1" t="s">
        <v>2</v>
      </c>
    </row>
    <row r="3" spans="1:21" ht="22.5" customHeight="1" thickBot="1" x14ac:dyDescent="0.35">
      <c r="A3" s="134" t="s">
        <v>3</v>
      </c>
      <c r="B3" s="135"/>
      <c r="C3" s="136"/>
      <c r="D3" s="137"/>
      <c r="E3" s="137"/>
      <c r="F3" s="137"/>
      <c r="G3" s="8"/>
      <c r="P3" s="10" t="s">
        <v>4</v>
      </c>
    </row>
    <row r="4" spans="1:21" ht="20.100000000000001" customHeight="1" thickBot="1" x14ac:dyDescent="0.4">
      <c r="A4" s="138"/>
      <c r="B4" s="139"/>
      <c r="C4" s="140"/>
      <c r="D4" s="11"/>
      <c r="F4" s="12"/>
      <c r="G4" s="13"/>
      <c r="I4" s="14"/>
      <c r="J4" s="15"/>
      <c r="L4" s="15"/>
      <c r="P4" s="10" t="s">
        <v>5</v>
      </c>
    </row>
    <row r="5" spans="1:21" ht="20.25" customHeight="1" thickBot="1" x14ac:dyDescent="0.3">
      <c r="A5" s="141" t="s">
        <v>6</v>
      </c>
      <c r="B5" s="142"/>
      <c r="C5" s="143"/>
      <c r="D5" s="1"/>
      <c r="E5" s="144" t="s">
        <v>7</v>
      </c>
      <c r="F5" s="144"/>
      <c r="G5" s="144"/>
      <c r="H5" s="15"/>
      <c r="I5" s="15"/>
      <c r="J5" s="15"/>
      <c r="K5" s="15"/>
      <c r="L5" s="15"/>
      <c r="M5" s="15"/>
      <c r="P5" s="1" t="s">
        <v>8</v>
      </c>
    </row>
    <row r="6" spans="1:21" ht="19.5" customHeight="1" x14ac:dyDescent="0.25">
      <c r="A6" s="16"/>
      <c r="B6" s="17"/>
      <c r="C6" s="18"/>
      <c r="D6" s="1"/>
      <c r="E6" s="145">
        <v>2020</v>
      </c>
      <c r="F6" s="145"/>
      <c r="G6" s="145"/>
      <c r="H6" s="15"/>
      <c r="I6" s="15"/>
      <c r="J6" s="15"/>
      <c r="K6" s="15"/>
      <c r="L6" s="15"/>
      <c r="M6" s="15"/>
      <c r="P6" s="1" t="s">
        <v>9</v>
      </c>
    </row>
    <row r="7" spans="1:21" ht="18.75" thickBot="1" x14ac:dyDescent="0.3">
      <c r="I7" s="9"/>
      <c r="K7" s="9"/>
      <c r="L7" s="9"/>
      <c r="M7" s="9"/>
      <c r="N7" s="9"/>
      <c r="O7" s="9"/>
      <c r="P7" s="1" t="s">
        <v>10</v>
      </c>
    </row>
    <row r="8" spans="1:21" s="19" customFormat="1" ht="18.75" customHeight="1" x14ac:dyDescent="0.2">
      <c r="A8" s="177" t="s">
        <v>11</v>
      </c>
      <c r="B8" s="177" t="s">
        <v>12</v>
      </c>
      <c r="C8" s="177" t="s">
        <v>13</v>
      </c>
      <c r="D8" s="180" t="s">
        <v>14</v>
      </c>
      <c r="E8" s="183" t="s">
        <v>10</v>
      </c>
      <c r="F8" s="146" t="s">
        <v>15</v>
      </c>
      <c r="G8" s="183" t="s">
        <v>16</v>
      </c>
      <c r="H8" s="146" t="s">
        <v>15</v>
      </c>
      <c r="I8" s="183" t="s">
        <v>17</v>
      </c>
      <c r="J8" s="146" t="s">
        <v>15</v>
      </c>
      <c r="L8" s="149" t="s">
        <v>18</v>
      </c>
      <c r="M8" s="150"/>
      <c r="N8" s="151"/>
      <c r="O8" s="151" t="s">
        <v>19</v>
      </c>
      <c r="P8" s="20" t="s">
        <v>16</v>
      </c>
      <c r="Q8" s="19">
        <v>1</v>
      </c>
    </row>
    <row r="9" spans="1:21" s="19" customFormat="1" ht="18" x14ac:dyDescent="0.2">
      <c r="A9" s="178"/>
      <c r="B9" s="178"/>
      <c r="C9" s="178"/>
      <c r="D9" s="181"/>
      <c r="E9" s="184"/>
      <c r="F9" s="147"/>
      <c r="G9" s="184"/>
      <c r="H9" s="147"/>
      <c r="I9" s="184"/>
      <c r="J9" s="147"/>
      <c r="L9" s="152"/>
      <c r="M9" s="153"/>
      <c r="N9" s="154"/>
      <c r="O9" s="158"/>
      <c r="P9" s="20" t="s">
        <v>17</v>
      </c>
      <c r="Q9" s="19">
        <v>1</v>
      </c>
    </row>
    <row r="10" spans="1:21" s="19" customFormat="1" ht="34.5" customHeight="1" thickBot="1" x14ac:dyDescent="0.25">
      <c r="A10" s="179"/>
      <c r="B10" s="179"/>
      <c r="C10" s="179"/>
      <c r="D10" s="182"/>
      <c r="E10" s="185"/>
      <c r="F10" s="148"/>
      <c r="G10" s="185"/>
      <c r="H10" s="148"/>
      <c r="I10" s="185"/>
      <c r="J10" s="148"/>
      <c r="L10" s="155"/>
      <c r="M10" s="156"/>
      <c r="N10" s="157"/>
      <c r="O10" s="158"/>
    </row>
    <row r="11" spans="1:21" s="19" customFormat="1" ht="16.5" thickBot="1" x14ac:dyDescent="0.25">
      <c r="A11" s="21"/>
      <c r="B11" s="22"/>
      <c r="C11" s="22"/>
      <c r="D11" s="23"/>
      <c r="E11" s="24"/>
      <c r="F11" s="25"/>
      <c r="G11" s="24"/>
      <c r="H11" s="25"/>
      <c r="I11" s="24"/>
      <c r="J11" s="25"/>
      <c r="L11" s="26"/>
      <c r="M11" s="27"/>
      <c r="N11" s="27"/>
      <c r="O11" s="28"/>
    </row>
    <row r="12" spans="1:21" s="19" customFormat="1" ht="20.25" customHeight="1" thickBot="1" x14ac:dyDescent="0.25">
      <c r="A12" s="159" t="s">
        <v>20</v>
      </c>
      <c r="B12" s="160"/>
      <c r="C12" s="161"/>
      <c r="D12" s="29"/>
      <c r="E12" s="30"/>
      <c r="F12" s="31"/>
      <c r="G12" s="30"/>
      <c r="H12" s="31"/>
      <c r="I12" s="30"/>
      <c r="J12" s="31"/>
      <c r="L12" s="32"/>
      <c r="M12" s="27"/>
      <c r="N12" s="27"/>
      <c r="O12" s="162" t="str">
        <f>IF(M14&lt;&gt;"",F13*D13*$J$2,IF(M15&lt;&gt;"",H13*D13*$J$2,IF(M16&lt;&gt;"",J13*D13*$J$2,"")))</f>
        <v/>
      </c>
    </row>
    <row r="13" spans="1:21" s="33" customFormat="1" ht="24" customHeight="1" x14ac:dyDescent="0.2">
      <c r="A13" s="163"/>
      <c r="B13" s="166" t="s">
        <v>21</v>
      </c>
      <c r="C13" s="169" t="s">
        <v>22</v>
      </c>
      <c r="D13" s="202">
        <v>0.15</v>
      </c>
      <c r="E13" s="205" t="s">
        <v>23</v>
      </c>
      <c r="F13" s="208">
        <v>0.5</v>
      </c>
      <c r="G13" s="205" t="s">
        <v>24</v>
      </c>
      <c r="H13" s="208">
        <v>1</v>
      </c>
      <c r="I13" s="205" t="s">
        <v>25</v>
      </c>
      <c r="J13" s="172">
        <v>2</v>
      </c>
      <c r="L13" s="34"/>
      <c r="M13" s="175" t="s">
        <v>26</v>
      </c>
      <c r="N13" s="176"/>
      <c r="O13" s="162"/>
    </row>
    <row r="14" spans="1:21" s="33" customFormat="1" ht="20.25" customHeight="1" x14ac:dyDescent="0.2">
      <c r="A14" s="164"/>
      <c r="B14" s="167"/>
      <c r="C14" s="170"/>
      <c r="D14" s="203"/>
      <c r="E14" s="206"/>
      <c r="F14" s="209"/>
      <c r="G14" s="206"/>
      <c r="H14" s="209"/>
      <c r="I14" s="206"/>
      <c r="J14" s="173"/>
      <c r="L14" s="34"/>
      <c r="M14" s="35"/>
      <c r="N14" s="36" t="s">
        <v>10</v>
      </c>
      <c r="O14" s="162"/>
      <c r="P14" s="37"/>
      <c r="Q14" s="37"/>
      <c r="U14" s="16"/>
    </row>
    <row r="15" spans="1:21" s="33" customFormat="1" ht="22.5" customHeight="1" x14ac:dyDescent="0.2">
      <c r="A15" s="164"/>
      <c r="B15" s="167"/>
      <c r="C15" s="170"/>
      <c r="D15" s="203"/>
      <c r="E15" s="206"/>
      <c r="F15" s="209"/>
      <c r="G15" s="206"/>
      <c r="H15" s="209"/>
      <c r="I15" s="206"/>
      <c r="J15" s="173"/>
      <c r="L15" s="34"/>
      <c r="M15" s="35"/>
      <c r="N15" s="36" t="s">
        <v>16</v>
      </c>
      <c r="O15" s="162"/>
      <c r="P15" s="37">
        <v>2</v>
      </c>
      <c r="Q15" s="37"/>
      <c r="U15" s="16"/>
    </row>
    <row r="16" spans="1:21" s="33" customFormat="1" ht="27.75" customHeight="1" x14ac:dyDescent="0.2">
      <c r="A16" s="164"/>
      <c r="B16" s="167"/>
      <c r="C16" s="170"/>
      <c r="D16" s="203"/>
      <c r="E16" s="206"/>
      <c r="F16" s="209"/>
      <c r="G16" s="206"/>
      <c r="H16" s="209"/>
      <c r="I16" s="206"/>
      <c r="J16" s="173"/>
      <c r="L16" s="34"/>
      <c r="M16" s="35"/>
      <c r="N16" s="36" t="s">
        <v>17</v>
      </c>
      <c r="O16" s="162"/>
      <c r="P16" s="37"/>
      <c r="Q16" s="37"/>
      <c r="U16" s="16"/>
    </row>
    <row r="17" spans="1:21" s="33" customFormat="1" ht="42.6" customHeight="1" thickBot="1" x14ac:dyDescent="0.25">
      <c r="A17" s="165"/>
      <c r="B17" s="168"/>
      <c r="C17" s="171"/>
      <c r="D17" s="204"/>
      <c r="E17" s="207"/>
      <c r="F17" s="210"/>
      <c r="G17" s="207"/>
      <c r="H17" s="210"/>
      <c r="I17" s="207"/>
      <c r="J17" s="174"/>
      <c r="L17" s="34"/>
      <c r="M17" s="38"/>
      <c r="N17" s="38"/>
      <c r="O17" s="39"/>
      <c r="P17" s="37"/>
      <c r="Q17" s="37"/>
      <c r="U17" s="16"/>
    </row>
    <row r="18" spans="1:21" s="40" customFormat="1" ht="38.25" customHeight="1" x14ac:dyDescent="0.25">
      <c r="A18" s="186"/>
      <c r="B18" s="189" t="s">
        <v>27</v>
      </c>
      <c r="C18" s="190"/>
      <c r="D18" s="191" t="s">
        <v>28</v>
      </c>
      <c r="E18" s="192"/>
      <c r="F18" s="192"/>
      <c r="G18" s="192"/>
      <c r="H18" s="192"/>
      <c r="I18" s="192"/>
      <c r="J18" s="193"/>
      <c r="L18" s="41"/>
      <c r="M18" s="42"/>
      <c r="N18" s="42"/>
      <c r="O18" s="43"/>
      <c r="U18" s="44"/>
    </row>
    <row r="19" spans="1:21" s="40" customFormat="1" ht="30" hidden="1" customHeight="1" x14ac:dyDescent="0.25">
      <c r="A19" s="187"/>
      <c r="B19" s="194" t="s">
        <v>29</v>
      </c>
      <c r="C19" s="195"/>
      <c r="D19" s="196"/>
      <c r="E19" s="197"/>
      <c r="F19" s="197"/>
      <c r="G19" s="197"/>
      <c r="H19" s="197"/>
      <c r="I19" s="197"/>
      <c r="J19" s="198"/>
      <c r="L19" s="41"/>
      <c r="M19" s="45"/>
      <c r="N19" s="45"/>
      <c r="O19" s="46"/>
      <c r="U19" s="44"/>
    </row>
    <row r="20" spans="1:21" s="40" customFormat="1" ht="27" hidden="1" customHeight="1" x14ac:dyDescent="0.25">
      <c r="A20" s="187"/>
      <c r="B20" s="199" t="s">
        <v>30</v>
      </c>
      <c r="C20" s="200"/>
      <c r="D20" s="201"/>
      <c r="E20" s="201"/>
      <c r="F20" s="201"/>
      <c r="G20" s="201"/>
      <c r="H20" s="201"/>
      <c r="I20" s="201"/>
      <c r="J20" s="201"/>
      <c r="L20" s="41"/>
      <c r="M20" s="45"/>
      <c r="N20" s="45"/>
      <c r="O20" s="47"/>
      <c r="P20" s="48"/>
      <c r="U20" s="44"/>
    </row>
    <row r="21" spans="1:21" s="40" customFormat="1" ht="27" hidden="1" customHeight="1" x14ac:dyDescent="0.25">
      <c r="A21" s="188"/>
      <c r="B21" s="194" t="s">
        <v>31</v>
      </c>
      <c r="C21" s="195"/>
      <c r="D21" s="211"/>
      <c r="E21" s="212"/>
      <c r="F21" s="212"/>
      <c r="G21" s="212"/>
      <c r="H21" s="212"/>
      <c r="I21" s="212"/>
      <c r="J21" s="213"/>
      <c r="L21" s="41"/>
      <c r="M21" s="49"/>
      <c r="N21" s="49"/>
      <c r="O21" s="47"/>
      <c r="P21" s="48"/>
      <c r="U21" s="44"/>
    </row>
    <row r="22" spans="1:21" s="33" customFormat="1" ht="16.5" customHeight="1" thickBot="1" x14ac:dyDescent="0.25">
      <c r="A22" s="7"/>
      <c r="B22" s="3"/>
      <c r="C22" s="3"/>
      <c r="D22" s="128"/>
      <c r="E22" s="50"/>
      <c r="F22" s="128"/>
      <c r="G22" s="50"/>
      <c r="H22" s="128"/>
      <c r="I22" s="50"/>
      <c r="J22" s="128"/>
      <c r="L22" s="34"/>
      <c r="M22" s="49"/>
      <c r="N22" s="49"/>
      <c r="O22" s="51"/>
      <c r="P22" s="52" t="str">
        <f>IF(M26&lt;&gt;"",F24*D24*$F$4,IF(M27&lt;&gt;"",H24*D24*$F$4,IF(M28&lt;&gt;"",J24*D24*$F$4,IF(M25&lt;&gt;"",0,""))))</f>
        <v/>
      </c>
      <c r="Q22" s="37"/>
      <c r="U22" s="16"/>
    </row>
    <row r="23" spans="1:21" s="33" customFormat="1" ht="18" customHeight="1" thickBot="1" x14ac:dyDescent="0.25">
      <c r="A23" s="214" t="s">
        <v>32</v>
      </c>
      <c r="B23" s="215"/>
      <c r="C23" s="216"/>
      <c r="D23" s="29"/>
      <c r="E23" s="30"/>
      <c r="F23" s="53"/>
      <c r="G23" s="30"/>
      <c r="H23" s="53"/>
      <c r="I23" s="30"/>
      <c r="J23" s="53"/>
      <c r="L23" s="34"/>
      <c r="M23" s="27"/>
      <c r="N23" s="27"/>
      <c r="O23" s="162" t="str">
        <f>IF(M25&lt;&gt;"",F24*D24*$J$2,IF(M26&lt;&gt;"",H24*D24*$J$2,IF(M27&lt;&gt;"",J24*D24*$J$2,"")))</f>
        <v/>
      </c>
      <c r="P23" s="37"/>
      <c r="Q23" s="37"/>
      <c r="U23" s="16"/>
    </row>
    <row r="24" spans="1:21" s="33" customFormat="1" ht="15" customHeight="1" x14ac:dyDescent="0.2">
      <c r="A24" s="163"/>
      <c r="B24" s="166" t="s">
        <v>33</v>
      </c>
      <c r="C24" s="219" t="s">
        <v>34</v>
      </c>
      <c r="D24" s="202">
        <v>0.15</v>
      </c>
      <c r="E24" s="205" t="s">
        <v>35</v>
      </c>
      <c r="F24" s="208">
        <v>0.5</v>
      </c>
      <c r="G24" s="205" t="s">
        <v>36</v>
      </c>
      <c r="H24" s="208">
        <v>1</v>
      </c>
      <c r="I24" s="205" t="s">
        <v>37</v>
      </c>
      <c r="J24" s="172">
        <v>2</v>
      </c>
      <c r="L24" s="34"/>
      <c r="M24" s="175" t="s">
        <v>26</v>
      </c>
      <c r="N24" s="176"/>
      <c r="O24" s="162"/>
      <c r="P24" s="37"/>
      <c r="Q24" s="37"/>
      <c r="U24" s="16"/>
    </row>
    <row r="25" spans="1:21" s="33" customFormat="1" ht="30" customHeight="1" x14ac:dyDescent="0.2">
      <c r="A25" s="164"/>
      <c r="B25" s="217"/>
      <c r="C25" s="220"/>
      <c r="D25" s="222"/>
      <c r="E25" s="206"/>
      <c r="F25" s="209"/>
      <c r="G25" s="206"/>
      <c r="H25" s="209"/>
      <c r="I25" s="206"/>
      <c r="J25" s="173"/>
      <c r="L25" s="34"/>
      <c r="M25" s="35"/>
      <c r="N25" s="36" t="s">
        <v>10</v>
      </c>
      <c r="O25" s="162"/>
      <c r="P25" s="37"/>
      <c r="Q25" s="37"/>
      <c r="U25" s="16"/>
    </row>
    <row r="26" spans="1:21" s="33" customFormat="1" ht="30" customHeight="1" x14ac:dyDescent="0.2">
      <c r="A26" s="164"/>
      <c r="B26" s="217"/>
      <c r="C26" s="220"/>
      <c r="D26" s="222"/>
      <c r="E26" s="206"/>
      <c r="F26" s="209"/>
      <c r="G26" s="206"/>
      <c r="H26" s="209"/>
      <c r="I26" s="206"/>
      <c r="J26" s="173"/>
      <c r="L26" s="34"/>
      <c r="M26" s="35"/>
      <c r="N26" s="36" t="s">
        <v>16</v>
      </c>
      <c r="O26" s="162"/>
      <c r="P26" s="37">
        <v>2</v>
      </c>
      <c r="Q26" s="37"/>
      <c r="U26" s="16"/>
    </row>
    <row r="27" spans="1:21" s="33" customFormat="1" ht="27" customHeight="1" x14ac:dyDescent="0.2">
      <c r="A27" s="164"/>
      <c r="B27" s="217"/>
      <c r="C27" s="220"/>
      <c r="D27" s="222"/>
      <c r="E27" s="206"/>
      <c r="F27" s="209"/>
      <c r="G27" s="206"/>
      <c r="H27" s="209"/>
      <c r="I27" s="206"/>
      <c r="J27" s="173"/>
      <c r="L27" s="34"/>
      <c r="M27" s="35"/>
      <c r="N27" s="36" t="s">
        <v>17</v>
      </c>
      <c r="O27" s="162"/>
      <c r="P27" s="37"/>
      <c r="Q27" s="37"/>
      <c r="U27" s="16"/>
    </row>
    <row r="28" spans="1:21" s="33" customFormat="1" ht="34.5" customHeight="1" thickBot="1" x14ac:dyDescent="0.25">
      <c r="A28" s="165"/>
      <c r="B28" s="218"/>
      <c r="C28" s="221"/>
      <c r="D28" s="223"/>
      <c r="E28" s="207"/>
      <c r="F28" s="210"/>
      <c r="G28" s="207"/>
      <c r="H28" s="210"/>
      <c r="I28" s="207"/>
      <c r="J28" s="174"/>
      <c r="L28" s="34"/>
      <c r="M28" s="54"/>
      <c r="N28" s="54"/>
      <c r="O28" s="55"/>
      <c r="P28" s="37"/>
      <c r="Q28" s="37"/>
    </row>
    <row r="29" spans="1:21" s="40" customFormat="1" ht="39" customHeight="1" x14ac:dyDescent="0.25">
      <c r="A29" s="186"/>
      <c r="B29" s="189" t="s">
        <v>27</v>
      </c>
      <c r="C29" s="190"/>
      <c r="D29" s="224"/>
      <c r="E29" s="225"/>
      <c r="F29" s="225"/>
      <c r="G29" s="225"/>
      <c r="H29" s="225"/>
      <c r="I29" s="225"/>
      <c r="J29" s="226"/>
      <c r="L29" s="41"/>
      <c r="M29" s="54"/>
      <c r="N29" s="54"/>
      <c r="O29" s="46"/>
      <c r="U29" s="44"/>
    </row>
    <row r="30" spans="1:21" s="40" customFormat="1" ht="27.75" hidden="1" customHeight="1" x14ac:dyDescent="0.25">
      <c r="A30" s="187"/>
      <c r="B30" s="194" t="s">
        <v>29</v>
      </c>
      <c r="C30" s="195"/>
      <c r="D30" s="227"/>
      <c r="E30" s="197"/>
      <c r="F30" s="197"/>
      <c r="G30" s="197"/>
      <c r="H30" s="197"/>
      <c r="I30" s="197"/>
      <c r="J30" s="198"/>
      <c r="L30" s="41"/>
      <c r="M30" s="45"/>
      <c r="N30" s="45"/>
      <c r="O30" s="46"/>
      <c r="U30" s="44"/>
    </row>
    <row r="31" spans="1:21" s="40" customFormat="1" ht="27.75" hidden="1" customHeight="1" x14ac:dyDescent="0.25">
      <c r="A31" s="187"/>
      <c r="B31" s="195" t="s">
        <v>30</v>
      </c>
      <c r="C31" s="228"/>
      <c r="D31" s="229"/>
      <c r="E31" s="230"/>
      <c r="F31" s="230"/>
      <c r="G31" s="230"/>
      <c r="H31" s="230"/>
      <c r="I31" s="230"/>
      <c r="J31" s="231"/>
      <c r="L31" s="41"/>
      <c r="M31" s="45"/>
      <c r="N31" s="45"/>
      <c r="O31" s="47"/>
      <c r="P31" s="48"/>
      <c r="U31" s="44"/>
    </row>
    <row r="32" spans="1:21" s="40" customFormat="1" ht="27.75" hidden="1" customHeight="1" x14ac:dyDescent="0.25">
      <c r="A32" s="188"/>
      <c r="B32" s="194" t="s">
        <v>31</v>
      </c>
      <c r="C32" s="195"/>
      <c r="D32" s="56"/>
      <c r="E32" s="56"/>
      <c r="F32" s="56"/>
      <c r="G32" s="56"/>
      <c r="H32" s="56"/>
      <c r="I32" s="56"/>
      <c r="J32" s="56"/>
      <c r="L32" s="41"/>
      <c r="M32" s="49"/>
      <c r="N32" s="49"/>
      <c r="O32" s="47"/>
      <c r="P32" s="48"/>
      <c r="U32" s="44"/>
    </row>
    <row r="33" spans="1:21" s="40" customFormat="1" ht="27.75" customHeight="1" thickBot="1" x14ac:dyDescent="0.3">
      <c r="A33" s="57"/>
      <c r="B33" s="58"/>
      <c r="C33" s="58"/>
      <c r="D33" s="56"/>
      <c r="E33" s="56"/>
      <c r="F33" s="56"/>
      <c r="G33" s="56"/>
      <c r="H33" s="56"/>
      <c r="I33" s="56"/>
      <c r="J33" s="56"/>
      <c r="L33" s="59"/>
      <c r="M33" s="60"/>
      <c r="N33" s="60"/>
      <c r="O33" s="61"/>
      <c r="P33" s="48"/>
      <c r="U33" s="44"/>
    </row>
    <row r="34" spans="1:21" s="33" customFormat="1" ht="18" customHeight="1" thickBot="1" x14ac:dyDescent="0.25">
      <c r="A34" s="214" t="s">
        <v>38</v>
      </c>
      <c r="B34" s="215"/>
      <c r="C34" s="216"/>
      <c r="D34" s="29"/>
      <c r="E34" s="30"/>
      <c r="F34" s="53"/>
      <c r="G34" s="30"/>
      <c r="H34" s="53"/>
      <c r="I34" s="30"/>
      <c r="J34" s="53"/>
      <c r="L34" s="34"/>
      <c r="M34" s="49"/>
      <c r="N34" s="49"/>
      <c r="O34" s="62"/>
      <c r="P34" s="37"/>
      <c r="Q34" s="37"/>
    </row>
    <row r="35" spans="1:21" s="33" customFormat="1" ht="12" customHeight="1" x14ac:dyDescent="0.2">
      <c r="A35" s="163"/>
      <c r="B35" s="166" t="s">
        <v>39</v>
      </c>
      <c r="C35" s="219" t="s">
        <v>40</v>
      </c>
      <c r="D35" s="202">
        <v>0.15</v>
      </c>
      <c r="E35" s="205" t="s">
        <v>41</v>
      </c>
      <c r="F35" s="236">
        <v>0.5</v>
      </c>
      <c r="G35" s="205" t="s">
        <v>42</v>
      </c>
      <c r="H35" s="244">
        <v>1</v>
      </c>
      <c r="I35" s="205" t="s">
        <v>43</v>
      </c>
      <c r="J35" s="172">
        <v>2</v>
      </c>
      <c r="L35" s="34"/>
      <c r="M35" s="63"/>
      <c r="N35" s="63"/>
      <c r="O35" s="162" t="str">
        <f>IF(M37&lt;&gt;"",F35*D35*$J$2,IF(M38&lt;&gt;"",H35*D35*$J$2,IF(M39&lt;&gt;"",J35*D35*$J$2,"")))</f>
        <v/>
      </c>
      <c r="P35" s="37"/>
      <c r="Q35" s="37"/>
    </row>
    <row r="36" spans="1:21" s="33" customFormat="1" ht="15" customHeight="1" x14ac:dyDescent="0.2">
      <c r="A36" s="164"/>
      <c r="B36" s="232"/>
      <c r="C36" s="234"/>
      <c r="D36" s="203"/>
      <c r="E36" s="206"/>
      <c r="F36" s="237"/>
      <c r="G36" s="206"/>
      <c r="H36" s="245"/>
      <c r="I36" s="206"/>
      <c r="J36" s="173"/>
      <c r="L36" s="34"/>
      <c r="M36" s="175" t="s">
        <v>26</v>
      </c>
      <c r="N36" s="176"/>
      <c r="O36" s="162"/>
      <c r="P36" s="37"/>
      <c r="Q36" s="37"/>
    </row>
    <row r="37" spans="1:21" s="33" customFormat="1" ht="18" customHeight="1" x14ac:dyDescent="0.2">
      <c r="A37" s="164"/>
      <c r="B37" s="232"/>
      <c r="C37" s="234"/>
      <c r="D37" s="203"/>
      <c r="E37" s="206"/>
      <c r="F37" s="237"/>
      <c r="G37" s="206"/>
      <c r="H37" s="245"/>
      <c r="I37" s="206"/>
      <c r="J37" s="173"/>
      <c r="L37" s="34"/>
      <c r="M37" s="35"/>
      <c r="N37" s="36" t="s">
        <v>10</v>
      </c>
      <c r="O37" s="162"/>
      <c r="P37" s="37">
        <v>2</v>
      </c>
      <c r="Q37" s="37"/>
    </row>
    <row r="38" spans="1:21" s="33" customFormat="1" ht="30.75" customHeight="1" x14ac:dyDescent="0.2">
      <c r="A38" s="164"/>
      <c r="B38" s="232"/>
      <c r="C38" s="234"/>
      <c r="D38" s="203"/>
      <c r="E38" s="206"/>
      <c r="F38" s="237"/>
      <c r="G38" s="206"/>
      <c r="H38" s="245"/>
      <c r="I38" s="206"/>
      <c r="J38" s="173"/>
      <c r="L38" s="34"/>
      <c r="M38" s="35"/>
      <c r="N38" s="36" t="s">
        <v>16</v>
      </c>
      <c r="O38" s="162"/>
    </row>
    <row r="39" spans="1:21" s="33" customFormat="1" ht="27" customHeight="1" thickBot="1" x14ac:dyDescent="0.25">
      <c r="A39" s="165"/>
      <c r="B39" s="233"/>
      <c r="C39" s="235"/>
      <c r="D39" s="204"/>
      <c r="E39" s="207"/>
      <c r="F39" s="238"/>
      <c r="G39" s="207"/>
      <c r="H39" s="246"/>
      <c r="I39" s="207"/>
      <c r="J39" s="174"/>
      <c r="L39" s="34"/>
      <c r="M39" s="35"/>
      <c r="N39" s="36" t="s">
        <v>17</v>
      </c>
      <c r="O39" s="162"/>
    </row>
    <row r="40" spans="1:21" s="40" customFormat="1" ht="30" customHeight="1" thickBot="1" x14ac:dyDescent="0.3">
      <c r="A40" s="21"/>
      <c r="B40" s="189" t="s">
        <v>27</v>
      </c>
      <c r="C40" s="190"/>
      <c r="D40" s="224"/>
      <c r="E40" s="192"/>
      <c r="F40" s="192"/>
      <c r="G40" s="192"/>
      <c r="H40" s="192"/>
      <c r="I40" s="192"/>
      <c r="J40" s="193"/>
      <c r="K40" s="64"/>
      <c r="L40" s="45"/>
      <c r="M40" s="38"/>
      <c r="N40" s="38"/>
      <c r="O40" s="46"/>
      <c r="U40" s="44"/>
    </row>
    <row r="41" spans="1:21" s="33" customFormat="1" ht="13.35" customHeight="1" thickBot="1" x14ac:dyDescent="0.25">
      <c r="A41" s="21"/>
      <c r="B41" s="22"/>
      <c r="C41" s="22"/>
      <c r="D41" s="128"/>
      <c r="E41" s="50"/>
      <c r="F41" s="128"/>
      <c r="G41" s="50"/>
      <c r="H41" s="128"/>
      <c r="I41" s="50"/>
      <c r="J41" s="128"/>
      <c r="L41" s="34"/>
      <c r="M41" s="45"/>
      <c r="N41" s="45"/>
      <c r="O41" s="51"/>
      <c r="P41" s="37"/>
      <c r="Q41" s="37"/>
    </row>
    <row r="42" spans="1:21" s="33" customFormat="1" ht="18" customHeight="1" thickBot="1" x14ac:dyDescent="0.25">
      <c r="A42" s="214" t="s">
        <v>44</v>
      </c>
      <c r="B42" s="215"/>
      <c r="C42" s="216"/>
      <c r="D42" s="29"/>
      <c r="E42" s="30"/>
      <c r="F42" s="53"/>
      <c r="G42" s="30"/>
      <c r="H42" s="53"/>
      <c r="I42" s="30"/>
      <c r="J42" s="53"/>
      <c r="L42" s="34"/>
      <c r="M42" s="27"/>
      <c r="N42" s="27"/>
      <c r="O42" s="62"/>
      <c r="P42" s="37"/>
      <c r="Q42" s="37"/>
    </row>
    <row r="43" spans="1:21" s="33" customFormat="1" ht="12" customHeight="1" x14ac:dyDescent="0.2">
      <c r="A43" s="163"/>
      <c r="B43" s="166" t="s">
        <v>45</v>
      </c>
      <c r="C43" s="219" t="s">
        <v>46</v>
      </c>
      <c r="D43" s="241">
        <v>7.4999999999999997E-2</v>
      </c>
      <c r="E43" s="205" t="s">
        <v>47</v>
      </c>
      <c r="F43" s="236">
        <v>0.5</v>
      </c>
      <c r="G43" s="205" t="s">
        <v>48</v>
      </c>
      <c r="H43" s="244">
        <v>1</v>
      </c>
      <c r="I43" s="205" t="s">
        <v>49</v>
      </c>
      <c r="J43" s="172">
        <v>2</v>
      </c>
      <c r="L43" s="34"/>
      <c r="M43" s="63"/>
      <c r="N43" s="63"/>
      <c r="O43" s="162" t="str">
        <f>IF(M45&lt;&gt;"",F43*D43*$J$2,IF(M46&lt;&gt;"",H43*D43*$J$2,IF(M47&lt;&gt;"",J43*D43*$J$2,"")))</f>
        <v/>
      </c>
      <c r="P43" s="37"/>
      <c r="Q43" s="37"/>
    </row>
    <row r="44" spans="1:21" s="33" customFormat="1" ht="15" customHeight="1" x14ac:dyDescent="0.2">
      <c r="A44" s="164"/>
      <c r="B44" s="232"/>
      <c r="C44" s="239"/>
      <c r="D44" s="242"/>
      <c r="E44" s="206"/>
      <c r="F44" s="237"/>
      <c r="G44" s="206"/>
      <c r="H44" s="245"/>
      <c r="I44" s="206"/>
      <c r="J44" s="173"/>
      <c r="L44" s="34"/>
      <c r="M44" s="175" t="s">
        <v>26</v>
      </c>
      <c r="N44" s="176"/>
      <c r="O44" s="162"/>
      <c r="P44" s="37"/>
      <c r="Q44" s="37"/>
    </row>
    <row r="45" spans="1:21" s="33" customFormat="1" ht="18" customHeight="1" x14ac:dyDescent="0.2">
      <c r="A45" s="164"/>
      <c r="B45" s="232"/>
      <c r="C45" s="239"/>
      <c r="D45" s="242"/>
      <c r="E45" s="206"/>
      <c r="F45" s="237"/>
      <c r="G45" s="206"/>
      <c r="H45" s="245"/>
      <c r="I45" s="206"/>
      <c r="J45" s="173"/>
      <c r="L45" s="34"/>
      <c r="M45" s="35"/>
      <c r="N45" s="36" t="s">
        <v>10</v>
      </c>
      <c r="O45" s="162"/>
      <c r="P45" s="37">
        <v>2</v>
      </c>
      <c r="Q45" s="37"/>
    </row>
    <row r="46" spans="1:21" s="33" customFormat="1" ht="30.75" customHeight="1" x14ac:dyDescent="0.2">
      <c r="A46" s="164"/>
      <c r="B46" s="232"/>
      <c r="C46" s="239"/>
      <c r="D46" s="242"/>
      <c r="E46" s="206"/>
      <c r="F46" s="237"/>
      <c r="G46" s="206"/>
      <c r="H46" s="245"/>
      <c r="I46" s="206"/>
      <c r="J46" s="173"/>
      <c r="L46" s="34"/>
      <c r="M46" s="35"/>
      <c r="N46" s="36" t="s">
        <v>16</v>
      </c>
      <c r="O46" s="162"/>
    </row>
    <row r="47" spans="1:21" s="33" customFormat="1" ht="27" customHeight="1" thickBot="1" x14ac:dyDescent="0.25">
      <c r="A47" s="165"/>
      <c r="B47" s="233"/>
      <c r="C47" s="240"/>
      <c r="D47" s="243"/>
      <c r="E47" s="207"/>
      <c r="F47" s="238"/>
      <c r="G47" s="207"/>
      <c r="H47" s="246"/>
      <c r="I47" s="207"/>
      <c r="J47" s="174"/>
      <c r="L47" s="34"/>
      <c r="M47" s="35"/>
      <c r="N47" s="36" t="s">
        <v>17</v>
      </c>
      <c r="O47" s="162"/>
    </row>
    <row r="48" spans="1:21" s="40" customFormat="1" ht="30" customHeight="1" x14ac:dyDescent="0.25">
      <c r="A48" s="186"/>
      <c r="B48" s="189" t="s">
        <v>27</v>
      </c>
      <c r="C48" s="190"/>
      <c r="D48" s="224"/>
      <c r="E48" s="192"/>
      <c r="F48" s="192"/>
      <c r="G48" s="192"/>
      <c r="H48" s="192"/>
      <c r="I48" s="192"/>
      <c r="J48" s="193"/>
      <c r="K48" s="64"/>
      <c r="L48" s="45"/>
      <c r="M48" s="38"/>
      <c r="N48" s="38"/>
      <c r="O48" s="46"/>
      <c r="U48" s="44"/>
    </row>
    <row r="49" spans="1:21" s="40" customFormat="1" ht="26.25" hidden="1" customHeight="1" x14ac:dyDescent="0.25">
      <c r="A49" s="187"/>
      <c r="B49" s="194" t="s">
        <v>29</v>
      </c>
      <c r="C49" s="195"/>
      <c r="D49" s="227"/>
      <c r="E49" s="197"/>
      <c r="F49" s="197"/>
      <c r="G49" s="197"/>
      <c r="H49" s="197"/>
      <c r="I49" s="197"/>
      <c r="J49" s="198"/>
      <c r="K49" s="64"/>
      <c r="L49" s="45"/>
      <c r="M49" s="45"/>
      <c r="N49" s="45"/>
      <c r="O49" s="46"/>
      <c r="U49" s="44"/>
    </row>
    <row r="50" spans="1:21" s="40" customFormat="1" ht="27" hidden="1" customHeight="1" x14ac:dyDescent="0.25">
      <c r="A50" s="187"/>
      <c r="B50" s="195" t="s">
        <v>30</v>
      </c>
      <c r="C50" s="228"/>
      <c r="D50" s="247"/>
      <c r="E50" s="248"/>
      <c r="F50" s="248"/>
      <c r="G50" s="248"/>
      <c r="H50" s="248"/>
      <c r="I50" s="248"/>
      <c r="J50" s="248"/>
      <c r="L50" s="41"/>
      <c r="M50" s="45"/>
      <c r="N50" s="45"/>
      <c r="O50" s="47"/>
      <c r="P50" s="48"/>
      <c r="U50" s="44"/>
    </row>
    <row r="51" spans="1:21" s="40" customFormat="1" ht="27" hidden="1" customHeight="1" x14ac:dyDescent="0.25">
      <c r="A51" s="188"/>
      <c r="B51" s="194" t="s">
        <v>31</v>
      </c>
      <c r="C51" s="195"/>
      <c r="D51" s="65"/>
      <c r="E51" s="65"/>
      <c r="F51" s="65"/>
      <c r="G51" s="65"/>
      <c r="H51" s="65"/>
      <c r="I51" s="65"/>
      <c r="J51" s="65"/>
      <c r="L51" s="41"/>
      <c r="M51" s="49"/>
      <c r="N51" s="49"/>
      <c r="O51" s="47"/>
      <c r="P51" s="48"/>
      <c r="U51" s="44"/>
    </row>
    <row r="52" spans="1:21" s="33" customFormat="1" ht="16.5" customHeight="1" thickBot="1" x14ac:dyDescent="0.25">
      <c r="A52" s="7"/>
      <c r="B52" s="3"/>
      <c r="C52" s="3"/>
      <c r="D52" s="128"/>
      <c r="E52" s="50"/>
      <c r="F52" s="128"/>
      <c r="G52" s="50"/>
      <c r="H52" s="128"/>
      <c r="I52" s="50"/>
      <c r="J52" s="128"/>
      <c r="L52" s="34"/>
      <c r="M52" s="49"/>
      <c r="N52" s="49"/>
      <c r="O52" s="51"/>
      <c r="P52" s="52"/>
      <c r="Q52" s="37"/>
      <c r="U52" s="16"/>
    </row>
    <row r="53" spans="1:21" s="33" customFormat="1" ht="18" customHeight="1" thickBot="1" x14ac:dyDescent="0.25">
      <c r="A53" s="214" t="s">
        <v>50</v>
      </c>
      <c r="B53" s="215"/>
      <c r="C53" s="216"/>
      <c r="D53" s="29"/>
      <c r="E53" s="30"/>
      <c r="F53" s="53"/>
      <c r="G53" s="30"/>
      <c r="H53" s="53"/>
      <c r="I53" s="30"/>
      <c r="J53" s="53"/>
      <c r="L53" s="34"/>
      <c r="M53" s="27"/>
      <c r="N53" s="27"/>
      <c r="O53" s="62"/>
      <c r="P53" s="37"/>
      <c r="Q53" s="37"/>
    </row>
    <row r="54" spans="1:21" s="33" customFormat="1" ht="12" customHeight="1" x14ac:dyDescent="0.2">
      <c r="A54" s="163"/>
      <c r="B54" s="166" t="s">
        <v>51</v>
      </c>
      <c r="C54" s="249" t="s">
        <v>52</v>
      </c>
      <c r="D54" s="241">
        <v>7.4999999999999997E-2</v>
      </c>
      <c r="E54" s="205" t="s">
        <v>53</v>
      </c>
      <c r="F54" s="236">
        <v>0.5</v>
      </c>
      <c r="G54" s="205" t="s">
        <v>54</v>
      </c>
      <c r="H54" s="244">
        <v>1</v>
      </c>
      <c r="I54" s="205" t="s">
        <v>55</v>
      </c>
      <c r="J54" s="172">
        <v>2</v>
      </c>
      <c r="L54" s="34"/>
      <c r="M54" s="63"/>
      <c r="N54" s="63"/>
      <c r="O54" s="162" t="str">
        <f>IF(M56&lt;&gt;"",F54*D54*$J$2,IF(M57&lt;&gt;"",H54*D54*$J$2,IF(M58&lt;&gt;"",J54*D54*$J$2,"")))</f>
        <v/>
      </c>
      <c r="P54" s="37"/>
      <c r="Q54" s="37"/>
    </row>
    <row r="55" spans="1:21" s="33" customFormat="1" ht="15" customHeight="1" x14ac:dyDescent="0.2">
      <c r="A55" s="164"/>
      <c r="B55" s="232"/>
      <c r="C55" s="250"/>
      <c r="D55" s="242"/>
      <c r="E55" s="206"/>
      <c r="F55" s="237"/>
      <c r="G55" s="206"/>
      <c r="H55" s="245"/>
      <c r="I55" s="206"/>
      <c r="J55" s="173"/>
      <c r="L55" s="34"/>
      <c r="M55" s="175" t="s">
        <v>26</v>
      </c>
      <c r="N55" s="176"/>
      <c r="O55" s="162"/>
      <c r="P55" s="37"/>
      <c r="Q55" s="37"/>
    </row>
    <row r="56" spans="1:21" s="33" customFormat="1" ht="23.25" customHeight="1" x14ac:dyDescent="0.2">
      <c r="A56" s="164"/>
      <c r="B56" s="232"/>
      <c r="C56" s="250"/>
      <c r="D56" s="242"/>
      <c r="E56" s="206"/>
      <c r="F56" s="237"/>
      <c r="G56" s="206"/>
      <c r="H56" s="245"/>
      <c r="I56" s="206"/>
      <c r="J56" s="173"/>
      <c r="L56" s="34"/>
      <c r="M56" s="35"/>
      <c r="N56" s="36" t="s">
        <v>10</v>
      </c>
      <c r="O56" s="162"/>
      <c r="P56" s="37">
        <v>2</v>
      </c>
      <c r="Q56" s="37"/>
    </row>
    <row r="57" spans="1:21" s="33" customFormat="1" ht="24.75" customHeight="1" x14ac:dyDescent="0.2">
      <c r="A57" s="164"/>
      <c r="B57" s="232"/>
      <c r="C57" s="250" t="s">
        <v>56</v>
      </c>
      <c r="D57" s="242"/>
      <c r="E57" s="206"/>
      <c r="F57" s="237"/>
      <c r="G57" s="206"/>
      <c r="H57" s="245"/>
      <c r="I57" s="206"/>
      <c r="J57" s="173"/>
      <c r="L57" s="34"/>
      <c r="M57" s="35"/>
      <c r="N57" s="36" t="s">
        <v>16</v>
      </c>
      <c r="O57" s="162"/>
    </row>
    <row r="58" spans="1:21" s="33" customFormat="1" ht="40.5" customHeight="1" thickBot="1" x14ac:dyDescent="0.25">
      <c r="A58" s="165"/>
      <c r="B58" s="233"/>
      <c r="C58" s="251"/>
      <c r="D58" s="243"/>
      <c r="E58" s="207"/>
      <c r="F58" s="238"/>
      <c r="G58" s="207"/>
      <c r="H58" s="246"/>
      <c r="I58" s="207"/>
      <c r="J58" s="174"/>
      <c r="L58" s="34"/>
      <c r="M58" s="35"/>
      <c r="N58" s="36" t="s">
        <v>17</v>
      </c>
      <c r="O58" s="162"/>
    </row>
    <row r="59" spans="1:21" s="40" customFormat="1" ht="30" customHeight="1" x14ac:dyDescent="0.25">
      <c r="A59" s="127"/>
      <c r="B59" s="189" t="s">
        <v>27</v>
      </c>
      <c r="C59" s="190"/>
      <c r="D59" s="224"/>
      <c r="E59" s="192"/>
      <c r="F59" s="192"/>
      <c r="G59" s="192"/>
      <c r="H59" s="192"/>
      <c r="I59" s="192"/>
      <c r="J59" s="193"/>
      <c r="K59" s="64"/>
      <c r="L59" s="45"/>
      <c r="M59" s="38"/>
      <c r="N59" s="38"/>
      <c r="O59" s="46"/>
      <c r="U59" s="44"/>
    </row>
    <row r="60" spans="1:21" s="40" customFormat="1" ht="72" hidden="1" customHeight="1" x14ac:dyDescent="0.2">
      <c r="A60" s="214"/>
      <c r="B60" s="215" t="s">
        <v>29</v>
      </c>
      <c r="C60" s="216"/>
      <c r="D60" s="227"/>
      <c r="E60" s="197"/>
      <c r="F60" s="197"/>
      <c r="G60" s="197"/>
      <c r="H60" s="197"/>
      <c r="I60" s="197"/>
      <c r="J60" s="198"/>
      <c r="K60" s="64"/>
      <c r="L60" s="45"/>
      <c r="M60" s="45"/>
      <c r="N60" s="45"/>
      <c r="O60" s="46"/>
      <c r="U60" s="44"/>
    </row>
    <row r="61" spans="1:21" s="40" customFormat="1" ht="72" hidden="1" customHeight="1" x14ac:dyDescent="0.2">
      <c r="A61" s="163"/>
      <c r="B61" s="252" t="s">
        <v>30</v>
      </c>
      <c r="C61" s="254"/>
      <c r="D61" s="247"/>
      <c r="E61" s="248"/>
      <c r="F61" s="248"/>
      <c r="G61" s="248"/>
      <c r="H61" s="248"/>
      <c r="I61" s="248"/>
      <c r="J61" s="248"/>
      <c r="L61" s="41"/>
      <c r="M61" s="45"/>
      <c r="N61" s="45"/>
      <c r="O61" s="47"/>
      <c r="P61" s="48"/>
      <c r="U61" s="44"/>
    </row>
    <row r="62" spans="1:21" s="40" customFormat="1" ht="72" hidden="1" customHeight="1" x14ac:dyDescent="0.2">
      <c r="A62" s="164"/>
      <c r="B62" s="253" t="s">
        <v>31</v>
      </c>
      <c r="C62" s="255"/>
      <c r="D62" s="65"/>
      <c r="E62" s="65"/>
      <c r="F62" s="65"/>
      <c r="G62" s="65"/>
      <c r="H62" s="65"/>
      <c r="I62" s="65"/>
      <c r="J62" s="65"/>
      <c r="L62" s="41"/>
      <c r="M62" s="49"/>
      <c r="N62" s="49"/>
      <c r="O62" s="47"/>
      <c r="P62" s="48"/>
      <c r="U62" s="44"/>
    </row>
    <row r="63" spans="1:21" s="33" customFormat="1" ht="16.5" customHeight="1" thickBot="1" x14ac:dyDescent="0.25">
      <c r="A63" s="7"/>
      <c r="B63" s="3"/>
      <c r="C63" s="3"/>
      <c r="D63" s="128"/>
      <c r="E63" s="50"/>
      <c r="F63" s="128"/>
      <c r="G63" s="50"/>
      <c r="H63" s="128"/>
      <c r="I63" s="50"/>
      <c r="J63" s="128"/>
      <c r="L63" s="34"/>
      <c r="M63" s="49"/>
      <c r="N63" s="49"/>
      <c r="O63" s="51"/>
      <c r="P63" s="52"/>
      <c r="Q63" s="37"/>
      <c r="U63" s="16"/>
    </row>
    <row r="64" spans="1:21" s="33" customFormat="1" ht="18" customHeight="1" thickBot="1" x14ac:dyDescent="0.25">
      <c r="A64" s="214" t="s">
        <v>57</v>
      </c>
      <c r="B64" s="215"/>
      <c r="C64" s="216"/>
      <c r="D64" s="29"/>
      <c r="E64" s="30"/>
      <c r="F64" s="53"/>
      <c r="G64" s="30"/>
      <c r="H64" s="53"/>
      <c r="I64" s="30"/>
      <c r="J64" s="53"/>
      <c r="L64" s="34"/>
      <c r="M64" s="268" t="s">
        <v>58</v>
      </c>
      <c r="N64" s="269"/>
      <c r="O64" s="62"/>
      <c r="P64" s="37"/>
      <c r="Q64" s="37"/>
    </row>
    <row r="65" spans="1:21" s="33" customFormat="1" ht="12" customHeight="1" x14ac:dyDescent="0.2">
      <c r="A65" s="163"/>
      <c r="B65" s="166" t="s">
        <v>59</v>
      </c>
      <c r="C65" s="169" t="s">
        <v>60</v>
      </c>
      <c r="D65" s="202">
        <v>0.35</v>
      </c>
      <c r="E65" s="256" t="s">
        <v>61</v>
      </c>
      <c r="F65" s="236">
        <v>0.5</v>
      </c>
      <c r="G65" s="256" t="s">
        <v>62</v>
      </c>
      <c r="H65" s="244">
        <v>1</v>
      </c>
      <c r="I65" s="256" t="s">
        <v>63</v>
      </c>
      <c r="J65" s="172">
        <v>2</v>
      </c>
      <c r="L65" s="34"/>
      <c r="M65" s="259"/>
      <c r="N65" s="260"/>
      <c r="O65" s="162">
        <f>IF(M65&gt;=I65,J65*D65*$J$2,IF(M65&gt;=G65,H65*D65*$J$2+(M65-G65)/(I65-G65)*(J65*D65*$J$2-H65*D65*$J$2),IF(M65&gt;=E65,F65*D65*$J$2+(M65-E65)/(G65-E65)*(H65*D65*$J$2-F65*D65*$J$2),IF(M65&lt;E65,0,""))))</f>
        <v>0</v>
      </c>
      <c r="P65" s="37"/>
      <c r="Q65" s="37"/>
    </row>
    <row r="66" spans="1:21" s="33" customFormat="1" ht="15" customHeight="1" x14ac:dyDescent="0.2">
      <c r="A66" s="164"/>
      <c r="B66" s="232"/>
      <c r="C66" s="239"/>
      <c r="D66" s="222"/>
      <c r="E66" s="257"/>
      <c r="F66" s="237"/>
      <c r="G66" s="257"/>
      <c r="H66" s="245"/>
      <c r="I66" s="257"/>
      <c r="J66" s="173"/>
      <c r="L66" s="34"/>
      <c r="M66" s="261"/>
      <c r="N66" s="262"/>
      <c r="O66" s="162"/>
      <c r="P66" s="37"/>
      <c r="Q66" s="37"/>
    </row>
    <row r="67" spans="1:21" s="33" customFormat="1" ht="13.5" customHeight="1" x14ac:dyDescent="0.2">
      <c r="A67" s="164"/>
      <c r="B67" s="232"/>
      <c r="C67" s="239"/>
      <c r="D67" s="222"/>
      <c r="E67" s="257"/>
      <c r="F67" s="237"/>
      <c r="G67" s="257"/>
      <c r="H67" s="245"/>
      <c r="I67" s="257"/>
      <c r="J67" s="173"/>
      <c r="L67" s="34"/>
      <c r="M67" s="261"/>
      <c r="N67" s="262"/>
      <c r="O67" s="162"/>
      <c r="P67" s="37">
        <v>2</v>
      </c>
      <c r="Q67" s="37"/>
      <c r="S67" s="66"/>
      <c r="T67" s="20"/>
    </row>
    <row r="68" spans="1:21" s="33" customFormat="1" ht="18" x14ac:dyDescent="0.2">
      <c r="A68" s="164"/>
      <c r="B68" s="232"/>
      <c r="C68" s="239"/>
      <c r="D68" s="222"/>
      <c r="E68" s="257"/>
      <c r="F68" s="237"/>
      <c r="G68" s="257"/>
      <c r="H68" s="245"/>
      <c r="I68" s="257"/>
      <c r="J68" s="173"/>
      <c r="L68" s="34"/>
      <c r="M68" s="261"/>
      <c r="N68" s="262"/>
      <c r="O68" s="162"/>
      <c r="S68" s="67"/>
    </row>
    <row r="69" spans="1:21" s="33" customFormat="1" ht="33.75" customHeight="1" thickBot="1" x14ac:dyDescent="0.25">
      <c r="A69" s="165"/>
      <c r="B69" s="233"/>
      <c r="C69" s="240"/>
      <c r="D69" s="223"/>
      <c r="E69" s="258"/>
      <c r="F69" s="238"/>
      <c r="G69" s="258"/>
      <c r="H69" s="246"/>
      <c r="I69" s="258"/>
      <c r="J69" s="174"/>
      <c r="L69" s="34"/>
      <c r="M69" s="263"/>
      <c r="N69" s="264"/>
      <c r="O69" s="162"/>
      <c r="S69" s="68"/>
      <c r="T69" s="69"/>
    </row>
    <row r="70" spans="1:21" s="40" customFormat="1" ht="39.75" customHeight="1" x14ac:dyDescent="0.25">
      <c r="A70" s="127"/>
      <c r="B70" s="189" t="s">
        <v>27</v>
      </c>
      <c r="C70" s="190"/>
      <c r="D70" s="265"/>
      <c r="E70" s="266"/>
      <c r="F70" s="266"/>
      <c r="G70" s="266"/>
      <c r="H70" s="266"/>
      <c r="I70" s="266"/>
      <c r="J70" s="267"/>
      <c r="K70" s="64"/>
      <c r="L70" s="45"/>
      <c r="M70" s="45"/>
      <c r="N70" s="45"/>
      <c r="O70" s="46"/>
      <c r="U70" s="44"/>
    </row>
    <row r="71" spans="1:21" s="33" customFormat="1" ht="16.5" customHeight="1" thickBot="1" x14ac:dyDescent="0.25">
      <c r="A71" s="7"/>
      <c r="B71" s="3"/>
      <c r="C71" s="3"/>
      <c r="D71" s="128"/>
      <c r="E71" s="50"/>
      <c r="F71" s="128"/>
      <c r="G71" s="50"/>
      <c r="H71" s="128"/>
      <c r="I71" s="50"/>
      <c r="J71" s="128"/>
      <c r="L71" s="34"/>
      <c r="M71" s="27"/>
      <c r="N71" s="27"/>
      <c r="O71" s="51"/>
      <c r="P71" s="52"/>
      <c r="Q71" s="37"/>
      <c r="U71" s="16"/>
    </row>
    <row r="72" spans="1:21" s="33" customFormat="1" ht="18" customHeight="1" thickBot="1" x14ac:dyDescent="0.25">
      <c r="A72" s="214" t="s">
        <v>64</v>
      </c>
      <c r="B72" s="215"/>
      <c r="C72" s="216"/>
      <c r="D72" s="29"/>
      <c r="E72" s="30"/>
      <c r="F72" s="53"/>
      <c r="G72" s="30"/>
      <c r="H72" s="53"/>
      <c r="I72" s="30"/>
      <c r="J72" s="53"/>
      <c r="L72" s="34"/>
      <c r="M72" s="268" t="s">
        <v>58</v>
      </c>
      <c r="N72" s="269"/>
      <c r="O72" s="62"/>
      <c r="P72" s="37"/>
      <c r="Q72" s="37"/>
    </row>
    <row r="73" spans="1:21" s="33" customFormat="1" ht="12" customHeight="1" x14ac:dyDescent="0.2">
      <c r="A73" s="163"/>
      <c r="B73" s="166" t="s">
        <v>65</v>
      </c>
      <c r="C73" s="169" t="s">
        <v>66</v>
      </c>
      <c r="D73" s="202">
        <v>0.05</v>
      </c>
      <c r="E73" s="256" t="s">
        <v>67</v>
      </c>
      <c r="F73" s="236">
        <v>0.5</v>
      </c>
      <c r="G73" s="256" t="s">
        <v>68</v>
      </c>
      <c r="H73" s="244">
        <v>1</v>
      </c>
      <c r="I73" s="256" t="s">
        <v>69</v>
      </c>
      <c r="J73" s="172">
        <v>2</v>
      </c>
      <c r="L73" s="34"/>
      <c r="M73" s="259"/>
      <c r="N73" s="260"/>
      <c r="O73" s="270">
        <f>IF(M73&gt;=I73,J73*D73*$J$2,IF(M73&gt;=G73,H73*D73*$J$2+(M73-G73)/(I73-G73)*(J73*D73*$J$2-H73*D73*$J$2),IF(M73&gt;=E73,F73*D73*$J$2+(M73-E73)/(G73-E73)*(H73*D73*$J$2-F73*D73*$J$2),IF(M73&lt;E73,0,""))))</f>
        <v>0</v>
      </c>
      <c r="P73" s="37"/>
      <c r="Q73" s="37"/>
    </row>
    <row r="74" spans="1:21" s="33" customFormat="1" ht="15" customHeight="1" x14ac:dyDescent="0.2">
      <c r="A74" s="164"/>
      <c r="B74" s="232"/>
      <c r="C74" s="239"/>
      <c r="D74" s="222"/>
      <c r="E74" s="257"/>
      <c r="F74" s="237"/>
      <c r="G74" s="257"/>
      <c r="H74" s="245"/>
      <c r="I74" s="257"/>
      <c r="J74" s="173"/>
      <c r="L74" s="34"/>
      <c r="M74" s="261"/>
      <c r="N74" s="262"/>
      <c r="O74" s="270"/>
      <c r="P74" s="37"/>
      <c r="Q74" s="37"/>
    </row>
    <row r="75" spans="1:21" s="33" customFormat="1" ht="13.5" customHeight="1" x14ac:dyDescent="0.2">
      <c r="A75" s="164"/>
      <c r="B75" s="232"/>
      <c r="C75" s="239"/>
      <c r="D75" s="222"/>
      <c r="E75" s="257"/>
      <c r="F75" s="237"/>
      <c r="G75" s="257"/>
      <c r="H75" s="245"/>
      <c r="I75" s="257"/>
      <c r="J75" s="173"/>
      <c r="L75" s="34"/>
      <c r="M75" s="261"/>
      <c r="N75" s="262"/>
      <c r="O75" s="270"/>
      <c r="P75" s="37">
        <v>2</v>
      </c>
      <c r="Q75" s="37"/>
    </row>
    <row r="76" spans="1:21" s="33" customFormat="1" ht="12" customHeight="1" x14ac:dyDescent="0.2">
      <c r="A76" s="164"/>
      <c r="B76" s="232"/>
      <c r="C76" s="239"/>
      <c r="D76" s="222"/>
      <c r="E76" s="257"/>
      <c r="F76" s="237"/>
      <c r="G76" s="257"/>
      <c r="H76" s="245"/>
      <c r="I76" s="257"/>
      <c r="J76" s="173"/>
      <c r="L76" s="34"/>
      <c r="M76" s="261"/>
      <c r="N76" s="262"/>
      <c r="O76" s="270"/>
    </row>
    <row r="77" spans="1:21" s="33" customFormat="1" ht="48" customHeight="1" thickBot="1" x14ac:dyDescent="0.25">
      <c r="A77" s="165"/>
      <c r="B77" s="233"/>
      <c r="C77" s="240"/>
      <c r="D77" s="223"/>
      <c r="E77" s="258"/>
      <c r="F77" s="238"/>
      <c r="G77" s="258"/>
      <c r="H77" s="246"/>
      <c r="I77" s="258"/>
      <c r="J77" s="174"/>
      <c r="L77" s="34"/>
      <c r="M77" s="263"/>
      <c r="N77" s="264"/>
      <c r="O77" s="270"/>
    </row>
    <row r="78" spans="1:21" s="40" customFormat="1" ht="30" customHeight="1" thickBot="1" x14ac:dyDescent="0.3">
      <c r="A78" s="127"/>
      <c r="B78" s="189" t="s">
        <v>27</v>
      </c>
      <c r="C78" s="190"/>
      <c r="D78" s="265"/>
      <c r="E78" s="266"/>
      <c r="F78" s="266"/>
      <c r="G78" s="266"/>
      <c r="H78" s="266"/>
      <c r="I78" s="266"/>
      <c r="J78" s="267"/>
      <c r="K78" s="64"/>
      <c r="L78" s="45"/>
      <c r="M78" s="70"/>
      <c r="N78" s="70"/>
      <c r="O78" s="46"/>
      <c r="U78" s="44"/>
    </row>
    <row r="79" spans="1:21" s="40" customFormat="1" ht="30" customHeight="1" thickBot="1" x14ac:dyDescent="0.3">
      <c r="A79" s="127"/>
      <c r="B79" s="189" t="s">
        <v>27</v>
      </c>
      <c r="C79" s="190"/>
      <c r="D79" s="224"/>
      <c r="E79" s="192"/>
      <c r="F79" s="192"/>
      <c r="G79" s="192"/>
      <c r="H79" s="192"/>
      <c r="I79" s="192"/>
      <c r="J79" s="193"/>
      <c r="K79" s="64"/>
      <c r="L79" s="45"/>
      <c r="M79" s="70"/>
      <c r="N79" s="70"/>
      <c r="O79" s="71"/>
      <c r="U79" s="44"/>
    </row>
    <row r="80" spans="1:21" s="33" customFormat="1" ht="12" customHeight="1" thickBot="1" x14ac:dyDescent="0.25">
      <c r="A80" s="297" t="s">
        <v>70</v>
      </c>
      <c r="B80" s="297"/>
      <c r="C80" s="297"/>
      <c r="D80" s="297"/>
      <c r="E80" s="297"/>
      <c r="F80" s="23"/>
      <c r="G80" s="24"/>
      <c r="H80" s="23"/>
      <c r="I80" s="24"/>
      <c r="J80" s="23"/>
      <c r="L80" s="72"/>
      <c r="M80" s="73" t="s">
        <v>71</v>
      </c>
      <c r="N80" s="74"/>
      <c r="O80" s="75"/>
    </row>
    <row r="81" spans="1:20" s="33" customFormat="1" ht="12" customHeight="1" thickBot="1" x14ac:dyDescent="0.25">
      <c r="A81" s="297"/>
      <c r="B81" s="297"/>
      <c r="C81" s="297"/>
      <c r="D81" s="297"/>
      <c r="E81" s="297"/>
      <c r="F81" s="128"/>
      <c r="G81" s="50"/>
      <c r="H81" s="128"/>
      <c r="I81" s="50"/>
      <c r="J81" s="128"/>
    </row>
    <row r="82" spans="1:20" s="33" customFormat="1" ht="12" customHeight="1" thickBot="1" x14ac:dyDescent="0.25">
      <c r="A82" s="291" t="s">
        <v>72</v>
      </c>
      <c r="B82" s="291"/>
      <c r="C82" s="291"/>
      <c r="D82" s="291"/>
      <c r="E82" s="298"/>
      <c r="F82" s="299" t="s">
        <v>73</v>
      </c>
      <c r="G82" s="300"/>
      <c r="H82" s="300"/>
      <c r="I82" s="300"/>
      <c r="J82" s="301"/>
      <c r="M82" s="76"/>
      <c r="O82" s="77"/>
    </row>
    <row r="83" spans="1:20" s="33" customFormat="1" ht="16.5" customHeight="1" x14ac:dyDescent="0.2">
      <c r="A83" s="291"/>
      <c r="B83" s="291"/>
      <c r="C83" s="291"/>
      <c r="D83" s="291"/>
      <c r="E83" s="298"/>
      <c r="F83" s="302" t="str">
        <f>E8</f>
        <v>Threshold</v>
      </c>
      <c r="G83" s="303"/>
      <c r="H83" s="78" t="str">
        <f>G8</f>
        <v>Target</v>
      </c>
      <c r="I83" s="79"/>
      <c r="J83" s="80" t="str">
        <f>I8</f>
        <v>Stretch</v>
      </c>
      <c r="M83" s="76"/>
      <c r="N83" s="77"/>
      <c r="O83" s="77"/>
    </row>
    <row r="84" spans="1:20" s="33" customFormat="1" ht="16.5" customHeight="1" x14ac:dyDescent="0.2">
      <c r="A84" s="291"/>
      <c r="B84" s="291"/>
      <c r="C84" s="291"/>
      <c r="D84" s="291"/>
      <c r="E84" s="298"/>
      <c r="F84" s="81">
        <f>((F13*$D$13)+(F24*$D$24)+(F35*$D$35)+(F43*$D$43)+(F54*$D$54)+(F65*$D$65)+(F73*$D$73))*$J$2</f>
        <v>0.49999999999999994</v>
      </c>
      <c r="G84" s="82"/>
      <c r="H84" s="83">
        <f>((H13*$D$13)+(H24*$D$24)+(H35*$D$35)+(H43*$D$43)+(H54*$D$54)+(H65*$D$65)+(H73*$D$73))*$J$2</f>
        <v>0.99999999999999989</v>
      </c>
      <c r="I84" s="84"/>
      <c r="J84" s="85">
        <f>((J13*$D$13)+(J24*$D$24)+(J35*$D$35)+(J43*$D$43)+(J54*$D$54)+(J65*$D$65)+(J73*$D$73))*$J$2</f>
        <v>1.9999999999999998</v>
      </c>
      <c r="M84" s="76"/>
      <c r="N84" s="77"/>
      <c r="O84" s="77"/>
    </row>
    <row r="85" spans="1:20" s="33" customFormat="1" ht="15" customHeight="1" thickBot="1" x14ac:dyDescent="0.25">
      <c r="A85" s="291"/>
      <c r="B85" s="291"/>
      <c r="C85" s="291"/>
      <c r="D85" s="291"/>
      <c r="E85" s="298"/>
      <c r="F85" s="86">
        <f>((F13*$D$13)+(F24*$D$24)+(F35*$D$35)+(F43*$D$43)+(F54*$D$54)+(F65*$D$65)+(F73*$D$73))*$B$6*$F$4</f>
        <v>0</v>
      </c>
      <c r="G85" s="87"/>
      <c r="H85" s="88">
        <f>((H13*$D$13)+(H24*$D$24)+(H35*$D$35)+(H43*$D$43)+(H54*$D$54)+(H65*$D$65)+(H73*$D$73))*$B$6*$F$4</f>
        <v>0</v>
      </c>
      <c r="I85" s="87"/>
      <c r="J85" s="89">
        <f>((J13*$D$13)+(J24*$D$24)+(J35*$D$35)+(J43*$D$43)+(J54*$D$54)+(J65*$D$65)+(J73*$D$73))*$B$6*$F$4</f>
        <v>0</v>
      </c>
      <c r="M85" s="76"/>
      <c r="N85" s="77"/>
      <c r="O85" s="77"/>
    </row>
    <row r="86" spans="1:20" s="33" customFormat="1" ht="30" customHeight="1" thickBot="1" x14ac:dyDescent="0.25">
      <c r="A86" s="271" t="s">
        <v>74</v>
      </c>
      <c r="B86" s="271"/>
      <c r="C86" s="271"/>
      <c r="D86" s="271"/>
      <c r="E86" s="271"/>
      <c r="F86" s="128"/>
      <c r="G86" s="90"/>
      <c r="H86" s="128"/>
      <c r="I86" s="91"/>
      <c r="J86" s="128"/>
      <c r="M86" s="92"/>
      <c r="N86" s="92"/>
      <c r="O86" s="92"/>
      <c r="S86" s="37"/>
      <c r="T86" s="37"/>
    </row>
    <row r="87" spans="1:20" s="33" customFormat="1" ht="12" customHeight="1" x14ac:dyDescent="0.2">
      <c r="A87" s="271"/>
      <c r="B87" s="271"/>
      <c r="C87" s="271"/>
      <c r="D87" s="271"/>
      <c r="E87" s="271"/>
      <c r="F87" s="272" t="s">
        <v>75</v>
      </c>
      <c r="G87" s="273"/>
      <c r="H87" s="273"/>
      <c r="I87" s="273"/>
      <c r="J87" s="274"/>
      <c r="M87" s="281">
        <f>SUM(O12:O79)</f>
        <v>0</v>
      </c>
      <c r="N87" s="282"/>
      <c r="O87" s="283"/>
      <c r="P87" s="287"/>
      <c r="Q87" s="288"/>
      <c r="R87" s="288"/>
      <c r="S87" s="2"/>
      <c r="T87" s="2"/>
    </row>
    <row r="88" spans="1:20" s="33" customFormat="1" ht="16.5" customHeight="1" x14ac:dyDescent="0.2">
      <c r="A88" s="93"/>
      <c r="B88" s="93"/>
      <c r="C88" s="93"/>
      <c r="D88" s="93"/>
      <c r="E88" s="93"/>
      <c r="F88" s="275"/>
      <c r="G88" s="276"/>
      <c r="H88" s="276"/>
      <c r="I88" s="276"/>
      <c r="J88" s="277"/>
      <c r="M88" s="284"/>
      <c r="N88" s="285"/>
      <c r="O88" s="286"/>
      <c r="P88" s="289"/>
      <c r="Q88" s="290"/>
      <c r="R88" s="290"/>
      <c r="S88" s="2"/>
      <c r="T88" s="2"/>
    </row>
    <row r="89" spans="1:20" s="33" customFormat="1" ht="21.75" customHeight="1" thickBot="1" x14ac:dyDescent="0.25">
      <c r="A89" s="291" t="s">
        <v>76</v>
      </c>
      <c r="B89" s="291"/>
      <c r="C89" s="291"/>
      <c r="D89" s="291"/>
      <c r="E89" s="291"/>
      <c r="F89" s="278"/>
      <c r="G89" s="279"/>
      <c r="H89" s="279"/>
      <c r="I89" s="279"/>
      <c r="J89" s="280"/>
      <c r="M89" s="292">
        <f>M87*B6</f>
        <v>0</v>
      </c>
      <c r="N89" s="293"/>
      <c r="O89" s="294"/>
      <c r="S89" s="2"/>
      <c r="T89" s="2"/>
    </row>
    <row r="90" spans="1:20" ht="8.25" customHeight="1" x14ac:dyDescent="0.2">
      <c r="A90" s="291"/>
      <c r="B90" s="291"/>
      <c r="C90" s="291"/>
      <c r="D90" s="291"/>
      <c r="E90" s="291"/>
      <c r="M90" s="94"/>
      <c r="N90" s="94"/>
      <c r="O90" s="94"/>
    </row>
    <row r="91" spans="1:20" ht="17.25" customHeight="1" x14ac:dyDescent="0.2">
      <c r="A91" s="291"/>
      <c r="B91" s="291"/>
      <c r="C91" s="291"/>
      <c r="D91" s="291"/>
      <c r="E91" s="291"/>
      <c r="F91" s="295" t="str">
        <f>IF(M13&lt;E13,"As a result of the Emera CFFO threshold not being met, the total payout for all incentives will not exceed target. Therefore there is a possibility your payout will be less than calculated above.","Final Incentive calculations will be subject to audit review of all formulas.")</f>
        <v>Final Incentive calculations will be subject to audit review of all formulas.</v>
      </c>
      <c r="G91" s="295"/>
      <c r="H91" s="295"/>
      <c r="I91" s="295"/>
      <c r="J91" s="125"/>
      <c r="K91" s="125"/>
      <c r="L91" s="125"/>
      <c r="M91" s="125"/>
      <c r="N91" s="125"/>
      <c r="O91" s="125"/>
    </row>
    <row r="92" spans="1:20" ht="17.25" customHeight="1" thickBot="1" x14ac:dyDescent="0.25">
      <c r="A92" s="95"/>
      <c r="B92" s="95"/>
      <c r="C92" s="95"/>
      <c r="D92" s="95"/>
      <c r="E92" s="95"/>
      <c r="F92" s="296"/>
      <c r="G92" s="296"/>
      <c r="H92" s="296"/>
      <c r="I92" s="296"/>
      <c r="J92" s="126"/>
      <c r="K92" s="126"/>
      <c r="L92" s="126"/>
      <c r="M92" s="126"/>
      <c r="N92" s="126"/>
      <c r="O92" s="126"/>
    </row>
    <row r="93" spans="1:20" ht="20.25" x14ac:dyDescent="0.3">
      <c r="A93" s="96"/>
      <c r="B93" s="97"/>
      <c r="C93" s="97"/>
      <c r="D93" s="97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9"/>
      <c r="P93" s="100"/>
      <c r="Q93" s="100"/>
      <c r="R93" s="100"/>
      <c r="S93" s="100"/>
    </row>
    <row r="94" spans="1:20" ht="18.75" customHeight="1" x14ac:dyDescent="0.3">
      <c r="A94" s="101" t="s">
        <v>77</v>
      </c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3"/>
      <c r="P94" s="100"/>
      <c r="Q94" s="100"/>
      <c r="R94" s="100"/>
      <c r="S94" s="100"/>
    </row>
    <row r="95" spans="1:20" ht="20.25" x14ac:dyDescent="0.3">
      <c r="A95" s="104" t="s">
        <v>78</v>
      </c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6"/>
    </row>
    <row r="96" spans="1:20" ht="20.25" x14ac:dyDescent="0.3">
      <c r="A96" s="107"/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9"/>
    </row>
    <row r="97" spans="1:15" ht="20.25" x14ac:dyDescent="0.3">
      <c r="A97" s="110" t="s">
        <v>79</v>
      </c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2"/>
    </row>
    <row r="98" spans="1:15" ht="18" x14ac:dyDescent="0.25">
      <c r="A98" s="113"/>
      <c r="B98" s="1"/>
      <c r="C98" s="1"/>
      <c r="D98" s="1"/>
      <c r="E98" s="1"/>
      <c r="F98" s="10"/>
      <c r="G98" s="1"/>
      <c r="H98" s="10"/>
      <c r="I98" s="1"/>
      <c r="J98" s="10"/>
      <c r="K98" s="1"/>
      <c r="L98" s="1"/>
      <c r="M98" s="1"/>
      <c r="N98" s="1"/>
      <c r="O98" s="114"/>
    </row>
    <row r="99" spans="1:15" ht="143.25" customHeight="1" x14ac:dyDescent="0.2">
      <c r="A99" s="115" t="s">
        <v>80</v>
      </c>
      <c r="B99" s="116" t="s">
        <v>81</v>
      </c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8"/>
    </row>
    <row r="100" spans="1:15" ht="47.25" customHeight="1" x14ac:dyDescent="0.25">
      <c r="A100" s="119"/>
      <c r="B100" s="120"/>
      <c r="C100" s="120"/>
      <c r="D100" s="120"/>
      <c r="E100" s="120"/>
      <c r="F100" s="121"/>
      <c r="G100" s="120"/>
      <c r="H100" s="121"/>
      <c r="I100" s="120"/>
      <c r="J100" s="121"/>
      <c r="K100" s="120"/>
      <c r="L100" s="120"/>
      <c r="M100" s="120"/>
      <c r="N100" s="120"/>
      <c r="O100" s="122"/>
    </row>
    <row r="101" spans="1:15" ht="119.25" customHeight="1" x14ac:dyDescent="0.2">
      <c r="A101" s="115" t="s">
        <v>80</v>
      </c>
      <c r="B101" s="116" t="s">
        <v>81</v>
      </c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8"/>
    </row>
    <row r="102" spans="1:15" ht="36.75" customHeight="1" x14ac:dyDescent="0.25">
      <c r="A102" s="119"/>
      <c r="B102" s="120"/>
      <c r="C102" s="120"/>
      <c r="D102" s="120"/>
      <c r="E102" s="120"/>
      <c r="F102" s="121"/>
      <c r="G102" s="120"/>
      <c r="H102" s="121"/>
      <c r="I102" s="120"/>
      <c r="J102" s="121"/>
      <c r="K102" s="120"/>
      <c r="L102" s="120"/>
      <c r="M102" s="120"/>
      <c r="N102" s="120"/>
      <c r="O102" s="122"/>
    </row>
    <row r="103" spans="1:15" ht="130.5" customHeight="1" x14ac:dyDescent="0.2">
      <c r="A103" s="115" t="s">
        <v>80</v>
      </c>
      <c r="B103" s="116" t="s">
        <v>81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8"/>
    </row>
    <row r="104" spans="1:15" ht="18" x14ac:dyDescent="0.25">
      <c r="A104" s="1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</row>
    <row r="105" spans="1:15" ht="18" x14ac:dyDescent="0.25">
      <c r="C105" s="124"/>
    </row>
  </sheetData>
  <sheetProtection formatCells="0" formatColumns="0" formatRows="0" selectLockedCells="1"/>
  <protectedRanges>
    <protectedRange sqref="F4" name="Range1"/>
  </protectedRanges>
  <mergeCells count="167">
    <mergeCell ref="A86:E87"/>
    <mergeCell ref="F87:J89"/>
    <mergeCell ref="M87:O88"/>
    <mergeCell ref="P87:R88"/>
    <mergeCell ref="A89:E91"/>
    <mergeCell ref="M89:O89"/>
    <mergeCell ref="F91:I92"/>
    <mergeCell ref="B79:C79"/>
    <mergeCell ref="D79:J79"/>
    <mergeCell ref="A80:E81"/>
    <mergeCell ref="A82:E85"/>
    <mergeCell ref="F82:J82"/>
    <mergeCell ref="F83:G83"/>
    <mergeCell ref="I73:I77"/>
    <mergeCell ref="J73:J77"/>
    <mergeCell ref="M73:N77"/>
    <mergeCell ref="O73:O77"/>
    <mergeCell ref="B78:C78"/>
    <mergeCell ref="D78:J78"/>
    <mergeCell ref="A72:C72"/>
    <mergeCell ref="M72:N72"/>
    <mergeCell ref="A73:A77"/>
    <mergeCell ref="B73:B77"/>
    <mergeCell ref="C73:C77"/>
    <mergeCell ref="D73:D77"/>
    <mergeCell ref="E73:E77"/>
    <mergeCell ref="F73:F77"/>
    <mergeCell ref="G73:G77"/>
    <mergeCell ref="H73:H77"/>
    <mergeCell ref="I65:I69"/>
    <mergeCell ref="J65:J69"/>
    <mergeCell ref="M65:N69"/>
    <mergeCell ref="O65:O69"/>
    <mergeCell ref="B70:C70"/>
    <mergeCell ref="D70:J70"/>
    <mergeCell ref="A64:C64"/>
    <mergeCell ref="M64:N64"/>
    <mergeCell ref="A65:A69"/>
    <mergeCell ref="B65:B69"/>
    <mergeCell ref="C65:C69"/>
    <mergeCell ref="D65:D69"/>
    <mergeCell ref="E65:E69"/>
    <mergeCell ref="F65:F69"/>
    <mergeCell ref="G65:G69"/>
    <mergeCell ref="H65:H69"/>
    <mergeCell ref="B59:C59"/>
    <mergeCell ref="D59:J59"/>
    <mergeCell ref="A60:C60"/>
    <mergeCell ref="D60:J60"/>
    <mergeCell ref="A61:A62"/>
    <mergeCell ref="B61:B62"/>
    <mergeCell ref="C61:C62"/>
    <mergeCell ref="D61:J61"/>
    <mergeCell ref="F54:F58"/>
    <mergeCell ref="G54:G58"/>
    <mergeCell ref="H54:H58"/>
    <mergeCell ref="I54:I58"/>
    <mergeCell ref="J54:J58"/>
    <mergeCell ref="O54:O58"/>
    <mergeCell ref="M55:N55"/>
    <mergeCell ref="A53:C53"/>
    <mergeCell ref="A54:A58"/>
    <mergeCell ref="B54:B58"/>
    <mergeCell ref="C54:C56"/>
    <mergeCell ref="D54:D58"/>
    <mergeCell ref="E54:E58"/>
    <mergeCell ref="C57:C58"/>
    <mergeCell ref="A48:A51"/>
    <mergeCell ref="B48:C48"/>
    <mergeCell ref="D48:J48"/>
    <mergeCell ref="B49:C49"/>
    <mergeCell ref="D49:J49"/>
    <mergeCell ref="B50:C50"/>
    <mergeCell ref="D50:J50"/>
    <mergeCell ref="B51:C51"/>
    <mergeCell ref="F43:F47"/>
    <mergeCell ref="G43:G47"/>
    <mergeCell ref="H43:H47"/>
    <mergeCell ref="I43:I47"/>
    <mergeCell ref="J43:J47"/>
    <mergeCell ref="A35:A39"/>
    <mergeCell ref="B35:B39"/>
    <mergeCell ref="C35:C39"/>
    <mergeCell ref="D35:D39"/>
    <mergeCell ref="E35:E39"/>
    <mergeCell ref="F35:F39"/>
    <mergeCell ref="G35:G39"/>
    <mergeCell ref="O43:O47"/>
    <mergeCell ref="M44:N44"/>
    <mergeCell ref="A42:C42"/>
    <mergeCell ref="A43:A47"/>
    <mergeCell ref="B43:B47"/>
    <mergeCell ref="C43:C47"/>
    <mergeCell ref="D43:D47"/>
    <mergeCell ref="E43:E47"/>
    <mergeCell ref="H35:H39"/>
    <mergeCell ref="I35:I39"/>
    <mergeCell ref="J35:J39"/>
    <mergeCell ref="O35:O39"/>
    <mergeCell ref="M36:N36"/>
    <mergeCell ref="B40:C40"/>
    <mergeCell ref="D40:J40"/>
    <mergeCell ref="A29:A32"/>
    <mergeCell ref="B29:C29"/>
    <mergeCell ref="D29:J29"/>
    <mergeCell ref="B30:C30"/>
    <mergeCell ref="D30:J30"/>
    <mergeCell ref="B31:C31"/>
    <mergeCell ref="D31:J31"/>
    <mergeCell ref="B32:C32"/>
    <mergeCell ref="A34:C34"/>
    <mergeCell ref="A23:C23"/>
    <mergeCell ref="O23:O27"/>
    <mergeCell ref="A24:A28"/>
    <mergeCell ref="B24:B28"/>
    <mergeCell ref="C24:C28"/>
    <mergeCell ref="D24:D28"/>
    <mergeCell ref="E24:E28"/>
    <mergeCell ref="F24:F28"/>
    <mergeCell ref="G24:G28"/>
    <mergeCell ref="H24:H28"/>
    <mergeCell ref="I24:I28"/>
    <mergeCell ref="J24:J28"/>
    <mergeCell ref="M24:N24"/>
    <mergeCell ref="A18:A21"/>
    <mergeCell ref="B18:C18"/>
    <mergeCell ref="D18:J18"/>
    <mergeCell ref="B19:C19"/>
    <mergeCell ref="D19:J19"/>
    <mergeCell ref="B20:C20"/>
    <mergeCell ref="D20:J20"/>
    <mergeCell ref="B21:C21"/>
    <mergeCell ref="D13:D17"/>
    <mergeCell ref="E13:E17"/>
    <mergeCell ref="F13:F17"/>
    <mergeCell ref="G13:G17"/>
    <mergeCell ref="H13:H17"/>
    <mergeCell ref="I13:I17"/>
    <mergeCell ref="D21:J21"/>
    <mergeCell ref="J8:J10"/>
    <mergeCell ref="L8:N10"/>
    <mergeCell ref="O8:O10"/>
    <mergeCell ref="A12:C12"/>
    <mergeCell ref="O12:O16"/>
    <mergeCell ref="A13:A17"/>
    <mergeCell ref="B13:B17"/>
    <mergeCell ref="C13:C17"/>
    <mergeCell ref="J13:J17"/>
    <mergeCell ref="M13:N13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A1:O1"/>
    <mergeCell ref="A2:C2"/>
    <mergeCell ref="E2:G2"/>
    <mergeCell ref="A3:C3"/>
    <mergeCell ref="D3:F3"/>
    <mergeCell ref="A4:C4"/>
    <mergeCell ref="A5:C5"/>
    <mergeCell ref="E5:G5"/>
    <mergeCell ref="E6:G6"/>
  </mergeCells>
  <conditionalFormatting sqref="F43:F47">
    <cfRule type="expression" dxfId="28" priority="22" stopIfTrue="1">
      <formula>$M$45&lt;&gt;""</formula>
    </cfRule>
  </conditionalFormatting>
  <conditionalFormatting sqref="H43:H47">
    <cfRule type="expression" dxfId="27" priority="23" stopIfTrue="1">
      <formula>$M$46&lt;&gt;""</formula>
    </cfRule>
  </conditionalFormatting>
  <conditionalFormatting sqref="J43:J47">
    <cfRule type="expression" dxfId="26" priority="24" stopIfTrue="1">
      <formula>$M$47&lt;&gt;""</formula>
    </cfRule>
  </conditionalFormatting>
  <conditionalFormatting sqref="H13:H17">
    <cfRule type="expression" dxfId="25" priority="25" stopIfTrue="1">
      <formula>$M$15&lt;&gt;""</formula>
    </cfRule>
  </conditionalFormatting>
  <conditionalFormatting sqref="J13:J17">
    <cfRule type="expression" dxfId="24" priority="26" stopIfTrue="1">
      <formula>$M$16&lt;&gt;""</formula>
    </cfRule>
  </conditionalFormatting>
  <conditionalFormatting sqref="F24:F28">
    <cfRule type="expression" dxfId="23" priority="27" stopIfTrue="1">
      <formula>$M$25&lt;&gt;""</formula>
    </cfRule>
  </conditionalFormatting>
  <conditionalFormatting sqref="H24:H28">
    <cfRule type="expression" dxfId="22" priority="28" stopIfTrue="1">
      <formula>$M$26&lt;&gt;""</formula>
    </cfRule>
  </conditionalFormatting>
  <conditionalFormatting sqref="J24:J28">
    <cfRule type="expression" dxfId="21" priority="29" stopIfTrue="1">
      <formula>$M$27&lt;&gt;""</formula>
    </cfRule>
  </conditionalFormatting>
  <conditionalFormatting sqref="F54:F58">
    <cfRule type="expression" dxfId="20" priority="19" stopIfTrue="1">
      <formula>$M$56&lt;&gt;""</formula>
    </cfRule>
  </conditionalFormatting>
  <conditionalFormatting sqref="H54:H58">
    <cfRule type="expression" dxfId="19" priority="20" stopIfTrue="1">
      <formula>$M$57&lt;&gt;""</formula>
    </cfRule>
  </conditionalFormatting>
  <conditionalFormatting sqref="J54:J58">
    <cfRule type="expression" dxfId="18" priority="21" stopIfTrue="1">
      <formula>$M$58&lt;&gt;""</formula>
    </cfRule>
  </conditionalFormatting>
  <conditionalFormatting sqref="F65:F69">
    <cfRule type="expression" dxfId="17" priority="16" stopIfTrue="1">
      <formula>$M$65=$E$65</formula>
    </cfRule>
  </conditionalFormatting>
  <conditionalFormatting sqref="H65:H69">
    <cfRule type="expression" dxfId="16" priority="17" stopIfTrue="1">
      <formula>$M$65=$G$65</formula>
    </cfRule>
  </conditionalFormatting>
  <conditionalFormatting sqref="J65:J69">
    <cfRule type="expression" dxfId="15" priority="18" stopIfTrue="1">
      <formula>$M$65=$I$65</formula>
    </cfRule>
  </conditionalFormatting>
  <conditionalFormatting sqref="F73:F77">
    <cfRule type="expression" dxfId="14" priority="13" stopIfTrue="1">
      <formula>$M$73=$E$73</formula>
    </cfRule>
  </conditionalFormatting>
  <conditionalFormatting sqref="H73:H77">
    <cfRule type="expression" dxfId="13" priority="14" stopIfTrue="1">
      <formula>$M$73=$G$73</formula>
    </cfRule>
  </conditionalFormatting>
  <conditionalFormatting sqref="J73:J77">
    <cfRule type="expression" dxfId="12" priority="15" stopIfTrue="1">
      <formula>$M$73=$I$73</formula>
    </cfRule>
  </conditionalFormatting>
  <conditionalFormatting sqref="F35:F39">
    <cfRule type="expression" dxfId="11" priority="10" stopIfTrue="1">
      <formula>$M$37&lt;&gt;""</formula>
    </cfRule>
  </conditionalFormatting>
  <conditionalFormatting sqref="H35:H39">
    <cfRule type="expression" dxfId="10" priority="11" stopIfTrue="1">
      <formula>$M$38&lt;&gt;""</formula>
    </cfRule>
  </conditionalFormatting>
  <conditionalFormatting sqref="J35:J39">
    <cfRule type="expression" dxfId="9" priority="12" stopIfTrue="1">
      <formula>$M$39&lt;&gt;""</formula>
    </cfRule>
  </conditionalFormatting>
  <conditionalFormatting sqref="M73">
    <cfRule type="cellIs" dxfId="8" priority="2" stopIfTrue="1" operator="greaterThanOrEqual">
      <formula>$E$13</formula>
    </cfRule>
  </conditionalFormatting>
  <conditionalFormatting sqref="M45:N47">
    <cfRule type="expression" dxfId="7" priority="8" stopIfTrue="1">
      <formula>$M45&lt;&gt;""</formula>
    </cfRule>
  </conditionalFormatting>
  <conditionalFormatting sqref="M18:N18">
    <cfRule type="cellIs" dxfId="6" priority="9" stopIfTrue="1" operator="greaterThanOrEqual">
      <formula>$E$13</formula>
    </cfRule>
  </conditionalFormatting>
  <conditionalFormatting sqref="M56:N58">
    <cfRule type="expression" dxfId="5" priority="7" stopIfTrue="1">
      <formula>$M56&lt;&gt;""</formula>
    </cfRule>
  </conditionalFormatting>
  <conditionalFormatting sqref="M37:N39">
    <cfRule type="expression" dxfId="4" priority="6" stopIfTrue="1">
      <formula>$M37&lt;&gt;""</formula>
    </cfRule>
  </conditionalFormatting>
  <conditionalFormatting sqref="M14:N16">
    <cfRule type="expression" dxfId="3" priority="5" stopIfTrue="1">
      <formula>$M14&lt;&gt;""</formula>
    </cfRule>
  </conditionalFormatting>
  <conditionalFormatting sqref="M25:N27">
    <cfRule type="expression" dxfId="2" priority="4" stopIfTrue="1">
      <formula>$M25&lt;&gt;""</formula>
    </cfRule>
  </conditionalFormatting>
  <conditionalFormatting sqref="M65">
    <cfRule type="cellIs" dxfId="1" priority="3" stopIfTrue="1" operator="greaterThanOrEqual">
      <formula>$E$13</formula>
    </cfRule>
  </conditionalFormatting>
  <conditionalFormatting sqref="F13:F17">
    <cfRule type="expression" dxfId="0" priority="1">
      <formula>$M$14&lt;&gt;""</formula>
    </cfRule>
  </conditionalFormatting>
  <printOptions horizontalCentered="1" verticalCentered="1"/>
  <pageMargins left="0.3" right="0.3" top="0.25" bottom="0.25" header="0.5" footer="0.25"/>
  <pageSetup paperSize="17" scale="45" orientation="landscape" horizontalDpi="300" verticalDpi="300" r:id="rId1"/>
  <headerFooter alignWithMargins="0"/>
  <rowBreaks count="1" manualBreakCount="1">
    <brk id="92" max="14" man="1"/>
  </rowBreaks>
  <colBreaks count="1" manualBreakCount="1"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ACC679A4B2B2498C51DFEA93B23388" ma:contentTypeVersion="4" ma:contentTypeDescription="Create a new document." ma:contentTypeScope="" ma:versionID="822d9ec8051f074c75dc280a41fa8bb1">
  <xsd:schema xmlns:xsd="http://www.w3.org/2001/XMLSchema" xmlns:xs="http://www.w3.org/2001/XMLSchema" xmlns:p="http://schemas.microsoft.com/office/2006/metadata/properties" xmlns:ns2="893a536c-6c7f-4e41-bad0-aeadd1862fa9" targetNamespace="http://schemas.microsoft.com/office/2006/metadata/properties" ma:root="true" ma:fieldsID="fa5e0c49a92c2916c81a8ca25f62ea50" ns2:_="">
    <xsd:import namespace="893a536c-6c7f-4e41-bad0-aeadd1862f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a536c-6c7f-4e41-bad0-aeadd1862f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97CEEB-FC09-41C9-84FB-1D35968795B6}"/>
</file>

<file path=customXml/itemProps2.xml><?xml version="1.0" encoding="utf-8"?>
<ds:datastoreItem xmlns:ds="http://schemas.openxmlformats.org/officeDocument/2006/customXml" ds:itemID="{5B1E8F35-0BF3-465A-B166-646A13C0EFD7}"/>
</file>

<file path=customXml/itemProps3.xml><?xml version="1.0" encoding="utf-8"?>
<ds:datastoreItem xmlns:ds="http://schemas.openxmlformats.org/officeDocument/2006/customXml" ds:itemID="{0B51E495-9A80-40FE-BA1F-31A6E6A8ED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PGS Officer</vt:lpstr>
      <vt:lpstr>'PGS Officer'!Print_Area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2020-07-09T22:29:16Z</dcterms:created>
  <dcterms:modified xsi:type="dcterms:W3CDTF">2020-07-09T22:29:16Z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0x010100C2ACC679A4B2B2498C51DFEA93B23388</vt:lpwstr>
  </property>
</Properties>
</file>