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DB00337D-1007-4396-BEA0-5F3773B1CF15}" xr6:coauthVersionLast="47" xr6:coauthVersionMax="47" xr10:uidLastSave="{00000000-0000-0000-0000-000000000000}"/>
  <bookViews>
    <workbookView xWindow="6945" yWindow="1125" windowWidth="21600" windowHeight="11385" activeTab="3" xr2:uid="{011D2D89-2594-4D45-BC12-C977EC966B80}"/>
  </bookViews>
  <sheets>
    <sheet name="SPPCRC 2022 Projection Capital" sheetId="2" r:id="rId1"/>
    <sheet name="Sheet1" sheetId="1" r:id="rId2"/>
    <sheet name="SPPCRC 2023 Projection Capi" sheetId="3" r:id="rId3"/>
    <sheet name="Sheet4" sheetId="5" r:id="rId4"/>
    <sheet name="FH and FLISR 2023" sheetId="4" r:id="rId5"/>
  </sheets>
  <externalReferences>
    <externalReference r:id="rId6"/>
  </externalReferences>
  <definedNames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2" hidden="1">#REF!</definedName>
    <definedName name="_Sort" hidden="1">#REF!</definedName>
    <definedName name="wrn.print." hidden="1">{"Input",#N/A,FALSE,"Input";"trueup",#N/A,FALSE,"Input";"Interest",#N/A,FALSE,"Input"}</definedName>
    <definedName name="x" hidden="1">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3" l="1"/>
  <c r="X30" i="3"/>
  <c r="X44" i="3"/>
  <c r="X45" i="3"/>
  <c r="X46" i="3"/>
  <c r="X47" i="3"/>
  <c r="K14" i="2"/>
  <c r="L14" i="2"/>
  <c r="M14" i="2"/>
  <c r="N14" i="2"/>
  <c r="O14" i="2"/>
  <c r="P14" i="2"/>
  <c r="Q14" i="2"/>
  <c r="R14" i="2"/>
  <c r="S14" i="2"/>
  <c r="T14" i="2"/>
  <c r="U14" i="2"/>
  <c r="V14" i="2"/>
  <c r="W53" i="2"/>
  <c r="W54" i="2"/>
  <c r="W16" i="3"/>
  <c r="X16" i="3" s="1"/>
  <c r="W17" i="3"/>
  <c r="X17" i="3" s="1"/>
  <c r="W18" i="3"/>
  <c r="X18" i="3" s="1"/>
  <c r="W19" i="3"/>
  <c r="X19" i="3" s="1"/>
  <c r="W25" i="3"/>
  <c r="X25" i="3" s="1"/>
  <c r="W26" i="3"/>
  <c r="X26" i="3" s="1"/>
  <c r="W27" i="3"/>
  <c r="X27" i="3" s="1"/>
  <c r="W28" i="3"/>
  <c r="X28" i="3" s="1"/>
  <c r="W29" i="3"/>
  <c r="X29" i="3" s="1"/>
  <c r="W30" i="3"/>
  <c r="W31" i="3"/>
  <c r="X31" i="3" s="1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W38" i="3"/>
  <c r="X38" i="3" s="1"/>
  <c r="W39" i="3"/>
  <c r="X39" i="3" s="1"/>
  <c r="W40" i="3"/>
  <c r="X40" i="3" s="1"/>
  <c r="W41" i="3"/>
  <c r="X41" i="3" s="1"/>
  <c r="W42" i="3"/>
  <c r="X42" i="3" s="1"/>
  <c r="W43" i="3"/>
  <c r="X43" i="3" s="1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22" i="3" l="1"/>
  <c r="W20" i="3"/>
  <c r="X20" i="3" s="1"/>
  <c r="W24" i="3"/>
  <c r="X24" i="3" s="1"/>
  <c r="W23" i="3" l="1"/>
  <c r="X23" i="3" s="1"/>
  <c r="W21" i="3"/>
  <c r="X21" i="3" s="1"/>
  <c r="W52" i="2" l="1"/>
  <c r="W43" i="2"/>
  <c r="W44" i="2"/>
  <c r="W45" i="2"/>
  <c r="W46" i="2"/>
  <c r="W47" i="2"/>
  <c r="W48" i="2"/>
  <c r="W49" i="2"/>
  <c r="W50" i="2"/>
  <c r="W51" i="2"/>
  <c r="B50" i="3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49" i="3"/>
  <c r="A3" i="3"/>
  <c r="A2" i="3"/>
  <c r="W42" i="2"/>
  <c r="W41" i="2" l="1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A3" i="2"/>
  <c r="A2" i="2"/>
  <c r="W14" i="2" l="1"/>
  <c r="Z14" i="2" s="1"/>
  <c r="W15" i="3" l="1"/>
  <c r="X15" i="3" s="1"/>
  <c r="L14" i="3" l="1"/>
  <c r="K14" i="3"/>
  <c r="M14" i="3" l="1"/>
  <c r="N14" i="3" l="1"/>
  <c r="O14" i="3" l="1"/>
  <c r="P14" i="3" l="1"/>
  <c r="Q14" i="3" l="1"/>
  <c r="R14" i="3" l="1"/>
  <c r="S14" i="3" l="1"/>
  <c r="T14" i="3" l="1"/>
  <c r="U14" i="3" l="1"/>
  <c r="V14" i="3" l="1"/>
  <c r="W14" i="3" s="1"/>
  <c r="Z14" i="3" s="1"/>
</calcChain>
</file>

<file path=xl/sharedStrings.xml><?xml version="1.0" encoding="utf-8"?>
<sst xmlns="http://schemas.openxmlformats.org/spreadsheetml/2006/main" count="698" uniqueCount="262">
  <si>
    <t>Projected Period Amount</t>
  </si>
  <si>
    <t>Projected Period: January through December 2022</t>
  </si>
  <si>
    <t xml:space="preserve"> </t>
  </si>
  <si>
    <t>Capital Expenditures</t>
  </si>
  <si>
    <t>(in Dollars)</t>
  </si>
  <si>
    <t>Additions Only</t>
  </si>
  <si>
    <t>End of</t>
  </si>
  <si>
    <t>Original 2022</t>
  </si>
  <si>
    <t>Placeholder</t>
  </si>
  <si>
    <t>Actual</t>
  </si>
  <si>
    <t>PMO Est.</t>
  </si>
  <si>
    <t>Projected</t>
  </si>
  <si>
    <t>Period</t>
  </si>
  <si>
    <t>Program Est</t>
  </si>
  <si>
    <t>Line</t>
  </si>
  <si>
    <t>Program</t>
  </si>
  <si>
    <t>FP</t>
  </si>
  <si>
    <t>FP Description</t>
  </si>
  <si>
    <t>PMO</t>
  </si>
  <si>
    <t>PMO Description</t>
  </si>
  <si>
    <t>In-Service Date</t>
  </si>
  <si>
    <t>Depr Grp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</si>
  <si>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</si>
  <si>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</si>
  <si>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</si>
  <si>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</si>
  <si>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</si>
  <si>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</si>
  <si>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</si>
  <si>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</si>
  <si>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</si>
  <si>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</si>
  <si>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</si>
  <si>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</si>
  <si>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</si>
  <si>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Variance</t>
  </si>
  <si>
    <t>D</t>
  </si>
  <si>
    <t>Distribution Overhead Feeder Hardening</t>
  </si>
  <si>
    <t>FH - TBD18</t>
  </si>
  <si>
    <t>PRE-09848</t>
  </si>
  <si>
    <t>SPP FH - Yukon 13101</t>
  </si>
  <si>
    <t>FH - TBD18.1</t>
  </si>
  <si>
    <t>PRE-09848.1</t>
  </si>
  <si>
    <t>Distribution Line - Acct 364</t>
  </si>
  <si>
    <t>FH - TBD19</t>
  </si>
  <si>
    <t>PRE-09849</t>
  </si>
  <si>
    <t>SPP FH - McFarland 13104</t>
  </si>
  <si>
    <t>FH - TBD19.1</t>
  </si>
  <si>
    <t>PRE-09849.1</t>
  </si>
  <si>
    <t>FH - TBD20</t>
  </si>
  <si>
    <t>PRE-09850</t>
  </si>
  <si>
    <t>SPP FH - Manhattan 13111</t>
  </si>
  <si>
    <t>FH - TBD20.1</t>
  </si>
  <si>
    <t>PRE-09850.1</t>
  </si>
  <si>
    <t>FH - TBD21</t>
  </si>
  <si>
    <t>PRE-09851</t>
  </si>
  <si>
    <t>SPP FH - East Winter Haven 13309</t>
  </si>
  <si>
    <t>FH - TBD21.1</t>
  </si>
  <si>
    <t>PRE-09851.1</t>
  </si>
  <si>
    <t>FH - TBD22</t>
  </si>
  <si>
    <t>SPP FH - 13313</t>
  </si>
  <si>
    <t>FH - TBD22.1</t>
  </si>
  <si>
    <t>FH - TBD23</t>
  </si>
  <si>
    <t>SPP FH - 13314</t>
  </si>
  <si>
    <t>FH - TBD23.1</t>
  </si>
  <si>
    <t>FH - TBD24</t>
  </si>
  <si>
    <t>SPP FH - 13339</t>
  </si>
  <si>
    <t>FH - TBD24.1</t>
  </si>
  <si>
    <t>FH - TBD25</t>
  </si>
  <si>
    <t>SPP FH - 13433</t>
  </si>
  <si>
    <t>FH - TBD25.1</t>
  </si>
  <si>
    <t>FH - TBD26</t>
  </si>
  <si>
    <t>SPP FH - 13808</t>
  </si>
  <si>
    <t>FH - TBD26.1</t>
  </si>
  <si>
    <t>FH - TBD27</t>
  </si>
  <si>
    <t>SPP FH - 13964</t>
  </si>
  <si>
    <t>FH - TBD27.1</t>
  </si>
  <si>
    <t>FH - TBD9</t>
  </si>
  <si>
    <t>SPP FH - 13148</t>
  </si>
  <si>
    <t>FH - TBD9.1</t>
  </si>
  <si>
    <t>FH - TBD10</t>
  </si>
  <si>
    <t>SPP FH - 13048</t>
  </si>
  <si>
    <t>FH - TBD10.1</t>
  </si>
  <si>
    <t>FH - TBD11</t>
  </si>
  <si>
    <t>SPP FH - 13094</t>
  </si>
  <si>
    <t>FH - TBD11.1</t>
  </si>
  <si>
    <t>FH - TBD11.2</t>
  </si>
  <si>
    <t>FH - TBD12</t>
  </si>
  <si>
    <t>SPP FH - 13770</t>
  </si>
  <si>
    <t>FH - TBD12.1</t>
  </si>
  <si>
    <t>FH - TBD12.2</t>
  </si>
  <si>
    <t>FH - TBD13</t>
  </si>
  <si>
    <t>SPP FH - 13118</t>
  </si>
  <si>
    <t>FH - TBD13.1</t>
  </si>
  <si>
    <t>FH - TBD13.2</t>
  </si>
  <si>
    <t>FH - TBD14</t>
  </si>
  <si>
    <t>SPP FH - 13296</t>
  </si>
  <si>
    <t>FH - TBD14.1</t>
  </si>
  <si>
    <t>FH - TBD14.2</t>
  </si>
  <si>
    <t>FH - TBD15</t>
  </si>
  <si>
    <t>SPP FH - 13989</t>
  </si>
  <si>
    <t>FH - TBD15.1</t>
  </si>
  <si>
    <t>FH - TBD16</t>
  </si>
  <si>
    <t>SPP FH - 13984</t>
  </si>
  <si>
    <t>FH - TBD16.1</t>
  </si>
  <si>
    <t>FH - TBD17</t>
  </si>
  <si>
    <t>SPP FH - 14123</t>
  </si>
  <si>
    <t>FH - TBD17.1</t>
  </si>
  <si>
    <t>FH - TBD28</t>
  </si>
  <si>
    <t>SPP FH - 14094</t>
  </si>
  <si>
    <t>FH - TBD28.1</t>
  </si>
  <si>
    <t>FH - TBD29</t>
  </si>
  <si>
    <t>SPP FH - 13651</t>
  </si>
  <si>
    <t>FH - TBD29.1</t>
  </si>
  <si>
    <t>FH - TBD30</t>
  </si>
  <si>
    <t>SPP FH - 13346</t>
  </si>
  <si>
    <t>FH - TBD30.1</t>
  </si>
  <si>
    <t>FH - TBD31</t>
  </si>
  <si>
    <t>SPP FH - 13312</t>
  </si>
  <si>
    <t>FH - TBD31.1</t>
  </si>
  <si>
    <t>SPP FH - East Winter Haven 13313</t>
  </si>
  <si>
    <t>SPP FH - East Winter Haven 13314</t>
  </si>
  <si>
    <t>SPP FH - Lake Alfred 13118 -OH Feeder</t>
  </si>
  <si>
    <t>SPP FH - Lake Alfred 13118 - S&amp;E/R&amp;C</t>
  </si>
  <si>
    <t>SPP FH - Plymouth  13094 - OH Feeder</t>
  </si>
  <si>
    <t>SPP FH - Plymouth 13094 - S&amp;E/R&amp;C</t>
  </si>
  <si>
    <t>SPP FH -Fourteenth Street 13048</t>
  </si>
  <si>
    <t>SPP FH - Jan Phyl 13296 - OH Feeder</t>
  </si>
  <si>
    <t>SPP FH -  Jan Phyl  13296 - S&amp;E/R&amp;C</t>
  </si>
  <si>
    <t>SPP FH - Hopewell 13148</t>
  </si>
  <si>
    <t>SPP FH - Lake Juliana 13770 - S&amp;E/R&amp;C</t>
  </si>
  <si>
    <t>SPP FH - Lake Juliana 13770 - OH Feeder</t>
  </si>
  <si>
    <t>SPP FH - Coronet 13984</t>
  </si>
  <si>
    <t>SPP FH - Fishhawk 14123</t>
  </si>
  <si>
    <t>SPP FH - Pebble Creek 14094</t>
  </si>
  <si>
    <t>SPP FH - Rhodine 13651</t>
  </si>
  <si>
    <t>SPP FH - East Winter Haven13312</t>
  </si>
  <si>
    <t>SPP FH - East Bay 13346</t>
  </si>
  <si>
    <t>SPP FH - Trout Creek 13989</t>
  </si>
  <si>
    <t>SPP FH - Waters 13339</t>
  </si>
  <si>
    <t>SPP FH - 12th Ave 13433</t>
  </si>
  <si>
    <t>SPP FH - Knights Ave. 13808</t>
  </si>
  <si>
    <t>SPP FH - Orient 13964</t>
  </si>
  <si>
    <t>in svc 01/15/23</t>
  </si>
  <si>
    <t>in svc 03/15/22</t>
  </si>
  <si>
    <t>in svc 3/15/22</t>
  </si>
  <si>
    <t>in svc 05/15/22</t>
  </si>
  <si>
    <t>in svc 07/15/22</t>
  </si>
  <si>
    <t>in svc 12/15/22</t>
  </si>
  <si>
    <t>in svc 010/15/22</t>
  </si>
  <si>
    <t>in svc 03/15/23</t>
  </si>
  <si>
    <t>in svc 09/15/22</t>
  </si>
  <si>
    <t>in svc 10/15/22</t>
  </si>
  <si>
    <t>in svc 02/15/23</t>
  </si>
  <si>
    <t>3/15/22</t>
  </si>
  <si>
    <t>5/15/22</t>
  </si>
  <si>
    <t>7/15/22</t>
  </si>
  <si>
    <t>10/15/22</t>
  </si>
  <si>
    <t>12/15/22</t>
  </si>
  <si>
    <t>1/15/23</t>
  </si>
  <si>
    <t>3/15/23</t>
  </si>
  <si>
    <t>9/15/22</t>
  </si>
  <si>
    <t>2/15/23</t>
  </si>
  <si>
    <t>2/15/24</t>
  </si>
  <si>
    <t>RIVA Licensing for Storm Apps</t>
  </si>
  <si>
    <t>RIVA License purchase</t>
  </si>
  <si>
    <t>Circuit Number</t>
  </si>
  <si>
    <t>ProjectID</t>
  </si>
  <si>
    <t>Project_Costs</t>
  </si>
  <si>
    <t>Distribution Feeder Hardening-Breaker-60013388</t>
  </si>
  <si>
    <t>Distribution Feeder Hardening-Recloser-92477860</t>
  </si>
  <si>
    <t>Distribution Feeder Hardening-Breaker-60055353</t>
  </si>
  <si>
    <t>FLISR-13028</t>
  </si>
  <si>
    <t>Distribution Feeder Hardening-Breaker-60078488</t>
  </si>
  <si>
    <t>FLISR-13039</t>
  </si>
  <si>
    <t>Distribution Feeder Hardening-Breaker-92300431</t>
  </si>
  <si>
    <t>FLISR-13077</t>
  </si>
  <si>
    <t>Distribution Feeder Hardening-Breaker-60075458</t>
  </si>
  <si>
    <t>FLISR-13187</t>
  </si>
  <si>
    <t>Distribution Feeder Hardening-Breaker-60063798</t>
  </si>
  <si>
    <t>FLISR-13227</t>
  </si>
  <si>
    <t>Distribution Feeder Hardening-Breaker-60049915</t>
  </si>
  <si>
    <t>FLISR-13230</t>
  </si>
  <si>
    <t>Lake Silver N-13292-Protection Upgrade</t>
  </si>
  <si>
    <t>Distribution Feeder Hardening-Breaker-60320300</t>
  </si>
  <si>
    <t>Distribution Feeder Hardening-Recloser-93280362</t>
  </si>
  <si>
    <t>FLISR-13299</t>
  </si>
  <si>
    <t>Distribution Feeder Hardening-Breaker-60067752</t>
  </si>
  <si>
    <t>FLISR-13308</t>
  </si>
  <si>
    <t>Distribution Feeder Hardening-Breaker-60067708</t>
  </si>
  <si>
    <t>FLISR-13311</t>
  </si>
  <si>
    <t>Distribution Feeder Hardening-Breaker-76251434</t>
  </si>
  <si>
    <t>Distribution Feeder Hardening-Breaker-60068434</t>
  </si>
  <si>
    <t>Distribution Feeder Hardening-Breaker-60089566</t>
  </si>
  <si>
    <t>Distribution Feeder Hardening-Recloser-92204970</t>
  </si>
  <si>
    <t>Distribution Feeder Hardening-Breaker-60055127</t>
  </si>
  <si>
    <t>FLISR-13417</t>
  </si>
  <si>
    <t>Distribution Feeder Hardening-Breaker-60070711</t>
  </si>
  <si>
    <t>Distribution Feeder Hardening-Breaker-60083955</t>
  </si>
  <si>
    <t>FLISR-13457</t>
  </si>
  <si>
    <t>Distribution Feeder Hardening-Breaker-60075477</t>
  </si>
  <si>
    <t>FLISR-13633</t>
  </si>
  <si>
    <t>Distribution Feeder Hardening-Recloser-92018434</t>
  </si>
  <si>
    <t>Distribution Feeder Hardening-Breaker-60083992</t>
  </si>
  <si>
    <t>FLISR-13687</t>
  </si>
  <si>
    <t>Pearson S-13687-Protection Upgrade</t>
  </si>
  <si>
    <t>Distribution Feeder Hardening-Breaker-60066896</t>
  </si>
  <si>
    <t>FLISR-13695</t>
  </si>
  <si>
    <t>Distribution Feeder Hardening-Breaker-60068564</t>
  </si>
  <si>
    <t>FLISR-13737</t>
  </si>
  <si>
    <t>Distribution Feeder Hardening-Breaker-60075196</t>
  </si>
  <si>
    <t>FLISR-13753</t>
  </si>
  <si>
    <t>Lake Juliana-13772-Protection Upgrade</t>
  </si>
  <si>
    <t>Distribution Feeder Hardening-Breaker-60095496</t>
  </si>
  <si>
    <t>Distribution Feeder Hardening-Recloser-92203202</t>
  </si>
  <si>
    <t>FLISR-13807</t>
  </si>
  <si>
    <t>Distribution Feeder Hardening-Breaker-60071612</t>
  </si>
  <si>
    <t>FLISR-13892</t>
  </si>
  <si>
    <t>Distribution Feeder Hardening-Breaker-60066663</t>
  </si>
  <si>
    <t>Distribution Feeder Hardening-Breaker-90939808</t>
  </si>
  <si>
    <t>Distribution Feeder Hardening-Breaker-60084101</t>
  </si>
  <si>
    <t>Distribution Feeder Hardening-Recloser-91847101</t>
  </si>
  <si>
    <t>FLISR-14040</t>
  </si>
  <si>
    <t>Distribution Feeder Hardening-Breaker-60084114</t>
  </si>
  <si>
    <t>Distribution Feeder Hardening-Recloser-92357154</t>
  </si>
  <si>
    <t>Distribution Feeder Hardening-Breaker-72901595</t>
  </si>
  <si>
    <t>SPP FH - 13008</t>
  </si>
  <si>
    <t>SPP FH - 13308</t>
  </si>
  <si>
    <t>Sum of Project_Costs</t>
  </si>
  <si>
    <t>Row Labels</t>
  </si>
  <si>
    <t>Grand Total</t>
  </si>
  <si>
    <t>SPP FH - 13028</t>
  </si>
  <si>
    <t>SPP FH - 13039</t>
  </si>
  <si>
    <t>SPP FH - 13077</t>
  </si>
  <si>
    <t>SPP FH - 13187</t>
  </si>
  <si>
    <t>SPP FH - 13227</t>
  </si>
  <si>
    <t>SPP FH - 13230</t>
  </si>
  <si>
    <t>SPP FH - 13292</t>
  </si>
  <si>
    <t>SPP FH - 13299</t>
  </si>
  <si>
    <t>SPP FH - 13311</t>
  </si>
  <si>
    <t>SPP FH - 13343</t>
  </si>
  <si>
    <t>SPP FH - 13364</t>
  </si>
  <si>
    <t>SPP FH - 13414</t>
  </si>
  <si>
    <t>SPP FH - 13417</t>
  </si>
  <si>
    <t>SPP FH - 13438</t>
  </si>
  <si>
    <t>SPP FH - 13457</t>
  </si>
  <si>
    <t>SPP FH - 13633</t>
  </si>
  <si>
    <t>SPP FH - 13687</t>
  </si>
  <si>
    <t>SPP FH - 13695</t>
  </si>
  <si>
    <t>SPP FH - 13737</t>
  </si>
  <si>
    <t>SPP FH - 13753</t>
  </si>
  <si>
    <t>SPP FH - 13772</t>
  </si>
  <si>
    <t>SPP FH - 13040</t>
  </si>
  <si>
    <t>SPP FH - 13042</t>
  </si>
  <si>
    <t>SPP FH - 13807</t>
  </si>
  <si>
    <t>SPP FH - 13892</t>
  </si>
  <si>
    <t>SPP FH - 13944</t>
  </si>
  <si>
    <t>SPP FH - 13014</t>
  </si>
  <si>
    <t>SPP FH - 13083</t>
  </si>
  <si>
    <t>9/15/23</t>
  </si>
  <si>
    <t>12/15/23</t>
  </si>
  <si>
    <t>6/15/23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</si>
</sst>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7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" fillId="0" borderId="0" applyBorder="0" applyProtection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64">
    <xf numFmtId="0" fontId="0" fillId="0" borderId="0" xfId="0"/>
    <xf numFmtId="37" fontId="2" fillId="0" borderId="0" xfId="1" applyFont="1"/>
    <xf numFmtId="37" fontId="1" fillId="0" borderId="0" xfId="1"/>
    <xf numFmtId="37" fontId="1" fillId="0" borderId="0" xfId="1" applyAlignment="1">
      <alignment horizontal="center"/>
    </xf>
    <xf numFmtId="37" fontId="3" fillId="0" borderId="0" xfId="1" applyFont="1"/>
    <xf numFmtId="37" fontId="3" fillId="0" borderId="0" xfId="1" applyFont="1" applyAlignment="1">
      <alignment horizontal="center"/>
    </xf>
    <xf numFmtId="37" fontId="3" fillId="0" borderId="0" xfId="1" applyFont="1" applyAlignment="1">
      <alignment horizontal="centerContinuous"/>
    </xf>
    <xf numFmtId="37" fontId="1" fillId="0" borderId="0" xfId="1" applyAlignment="1">
      <alignment horizontal="centerContinuous"/>
    </xf>
    <xf numFmtId="37" fontId="1" fillId="0" borderId="0" xfId="1" applyAlignment="1">
      <alignment horizontal="center" vertical="center"/>
    </xf>
    <xf numFmtId="37" fontId="1" fillId="0" borderId="0" xfId="1" applyAlignment="1">
      <alignment horizontal="center" vertical="center" wrapText="1"/>
    </xf>
    <xf numFmtId="37" fontId="1" fillId="0" borderId="0" xfId="1" applyAlignment="1">
      <alignment horizontal="center" wrapText="1"/>
    </xf>
    <xf numFmtId="0" fontId="1" fillId="0" borderId="0" xfId="1" applyNumberFormat="1" applyAlignment="1">
      <alignment horizontal="center"/>
    </xf>
    <xf numFmtId="164" fontId="1" fillId="0" borderId="0" xfId="2" applyNumberFormat="1" applyFont="1"/>
    <xf numFmtId="17" fontId="1" fillId="0" borderId="0" xfId="1" applyNumberFormat="1" applyAlignment="1">
      <alignment horizontal="center"/>
    </xf>
    <xf numFmtId="49" fontId="1" fillId="0" borderId="1" xfId="1" applyNumberFormat="1" applyBorder="1" applyAlignment="1">
      <alignment horizontal="left"/>
    </xf>
    <xf numFmtId="49" fontId="1" fillId="0" borderId="1" xfId="1" applyNumberFormat="1" applyBorder="1" applyAlignment="1">
      <alignment horizontal="center"/>
    </xf>
    <xf numFmtId="37" fontId="1" fillId="0" borderId="2" xfId="1" applyBorder="1" applyAlignment="1">
      <alignment horizontal="center" vertical="center" wrapText="1"/>
    </xf>
    <xf numFmtId="17" fontId="1" fillId="0" borderId="1" xfId="1" applyNumberFormat="1" applyBorder="1" applyAlignment="1">
      <alignment horizontal="center"/>
    </xf>
    <xf numFmtId="10" fontId="1" fillId="0" borderId="0" xfId="3" applyNumberFormat="1" applyFont="1" applyFill="1"/>
    <xf numFmtId="164" fontId="1" fillId="0" borderId="1" xfId="2" applyNumberFormat="1" applyFont="1" applyBorder="1" applyAlignment="1">
      <alignment horizontal="center"/>
    </xf>
    <xf numFmtId="49" fontId="1" fillId="0" borderId="0" xfId="4" applyNumberFormat="1" applyAlignment="1">
      <alignment horizontal="center"/>
    </xf>
    <xf numFmtId="49" fontId="1" fillId="0" borderId="0" xfId="4" applyNumberFormat="1"/>
    <xf numFmtId="49" fontId="1" fillId="0" borderId="0" xfId="1" applyNumberFormat="1"/>
    <xf numFmtId="49" fontId="3" fillId="0" borderId="0" xfId="4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49" fontId="3" fillId="0" borderId="0" xfId="1" applyNumberFormat="1" applyFont="1"/>
    <xf numFmtId="37" fontId="1" fillId="0" borderId="0" xfId="1" applyAlignment="1">
      <alignment horizontal="right"/>
    </xf>
    <xf numFmtId="49" fontId="1" fillId="4" borderId="0" xfId="4" applyNumberFormat="1" applyFill="1"/>
    <xf numFmtId="37" fontId="1" fillId="4" borderId="0" xfId="1" applyFill="1"/>
    <xf numFmtId="49" fontId="1" fillId="4" borderId="0" xfId="1" applyNumberFormat="1" applyFill="1"/>
    <xf numFmtId="37" fontId="6" fillId="4" borderId="0" xfId="1" applyFont="1" applyFill="1"/>
    <xf numFmtId="37" fontId="7" fillId="0" borderId="0" xfId="1" applyFont="1"/>
    <xf numFmtId="49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/>
    </xf>
    <xf numFmtId="43" fontId="3" fillId="0" borderId="0" xfId="2" applyFont="1"/>
    <xf numFmtId="0" fontId="1" fillId="4" borderId="0" xfId="1" applyNumberFormat="1" applyFill="1" applyAlignment="1">
      <alignment horizontal="left" vertical="center"/>
    </xf>
    <xf numFmtId="43" fontId="1" fillId="0" borderId="0" xfId="2" applyFont="1" applyFill="1"/>
    <xf numFmtId="43" fontId="1" fillId="0" borderId="0" xfId="2" applyFont="1" applyFill="1" applyBorder="1"/>
    <xf numFmtId="37" fontId="1" fillId="3" borderId="0" xfId="1" applyFill="1"/>
    <xf numFmtId="37" fontId="6" fillId="5" borderId="0" xfId="1" applyFont="1" applyFill="1"/>
    <xf numFmtId="37" fontId="1" fillId="5" borderId="0" xfId="1" applyFill="1"/>
    <xf numFmtId="37" fontId="7" fillId="5" borderId="0" xfId="1" applyFont="1" applyFill="1"/>
    <xf numFmtId="37" fontId="7" fillId="3" borderId="0" xfId="1" applyFont="1" applyFill="1"/>
    <xf numFmtId="37" fontId="1" fillId="0" borderId="0" xfId="1" applyAlignment="1">
      <alignment horizontal="center"/>
    </xf>
    <xf numFmtId="37" fontId="3" fillId="0" borderId="0" xfId="1" applyFont="1" applyAlignment="1">
      <alignment horizontal="center"/>
    </xf>
    <xf numFmtId="165" fontId="1" fillId="4" borderId="0" xfId="1" quotePrefix="1" applyNumberFormat="1" applyFill="1" applyAlignment="1">
      <alignment horizontal="center"/>
    </xf>
    <xf numFmtId="0" fontId="10" fillId="0" borderId="0" xfId="8"/>
    <xf numFmtId="166" fontId="0" fillId="0" borderId="0" xfId="9" applyNumberFormat="1" applyFont="1" applyFill="1"/>
    <xf numFmtId="166" fontId="0" fillId="0" borderId="0" xfId="9" applyNumberFormat="1" applyFont="1"/>
    <xf numFmtId="166" fontId="10" fillId="0" borderId="0" xfId="8" applyNumberFormat="1"/>
    <xf numFmtId="37" fontId="6" fillId="3" borderId="0" xfId="1" applyFont="1" applyFill="1"/>
    <xf numFmtId="164" fontId="1" fillId="0" borderId="0" xfId="6" applyNumberFormat="1" applyFont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10" fillId="0" borderId="0" xfId="7" applyNumberFormat="1" applyFont="1"/>
    <xf numFmtId="0" fontId="10" fillId="3" borderId="0" xfId="8" applyFill="1"/>
    <xf numFmtId="37" fontId="1" fillId="0" borderId="0" xfId="1" quotePrefix="1" applyAlignment="1">
      <alignment horizontal="center"/>
    </xf>
    <xf numFmtId="0" fontId="0" fillId="0" borderId="0" xfId="0" applyAlignment="1">
      <alignment horizontal="left" indent="1"/>
    </xf>
    <xf numFmtId="37" fontId="4" fillId="3" borderId="0" xfId="1" applyFont="1" applyFill="1" applyAlignment="1">
      <alignment horizontal="center"/>
    </xf>
    <xf numFmtId="37" fontId="2" fillId="2" borderId="0" xfId="1" applyFont="1" applyFill="1" applyAlignment="1">
      <alignment horizontal="center"/>
    </xf>
    <xf numFmtId="37" fontId="1" fillId="0" borderId="0" xfId="1" applyAlignment="1">
      <alignment horizontal="center"/>
    </xf>
    <xf numFmtId="37" fontId="3" fillId="0" borderId="0" xfId="1" applyFont="1" applyAlignment="1">
      <alignment horizontal="center"/>
    </xf>
  </cellXfs>
  <cellStyles count="10">
    <cellStyle name="Comma" xfId="6" builtinId="3"/>
    <cellStyle name="Comma 2" xfId="2" xr:uid="{F188AA2A-91A8-4A44-A69D-42CCCA9EF54B}"/>
    <cellStyle name="Currency" xfId="7" builtinId="4"/>
    <cellStyle name="Currency 2" xfId="5" xr:uid="{5DFB46A2-A19B-4C5A-BB2C-955498B9D3E6}"/>
    <cellStyle name="Currency 3" xfId="9" xr:uid="{897D5E49-166E-4580-BFF0-83919D01F178}"/>
    <cellStyle name="Normal" xfId="0" builtinId="0"/>
    <cellStyle name="Normal 2" xfId="1" xr:uid="{E50815E6-96CA-4491-BCCC-A230716D26E8}"/>
    <cellStyle name="Normal 3" xfId="8" xr:uid="{1A24C386-BA5A-4851-83D4-F8F86E1DCC8F}"/>
    <cellStyle name="Normal_2002 True-up Schedules - Final_1 2" xfId="4" xr:uid="{1CFA87AF-F8E0-4AC2-A0A5-615A28EA4292}"/>
    <cellStyle name="Percent 2" xfId="3" xr:uid="{D05E6F14-B04C-43F5-84A7-98BA6E116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LP\AppData\Local\Microsoft\Windows\INetCache\Content.Outlook\R62OYGS8\SPPCRC%202021%20Act-Est%20%202022%20ED%20Projection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Act-Est O&amp;M Rollup"/>
      <sheetName val="SPPCRC 2021 O&amp;M cost element"/>
      <sheetName val="2022 Projection O&amp;M Rollup"/>
      <sheetName val="SPPCRC 2022 O&amp;M cost element"/>
      <sheetName val="2021 Act-Est Cap Rollup"/>
      <sheetName val="2021 LUG"/>
      <sheetName val="2022 LUG"/>
      <sheetName val="2022 Projection Cap Rollup"/>
      <sheetName val="SPPCRC 2022 Projection Capital"/>
      <sheetName val="PCA Tie-Out"/>
      <sheetName val="SPPCRC 2021 Act-Est Capital"/>
    </sheetNames>
    <sheetDataSet>
      <sheetData sheetId="0"/>
      <sheetData sheetId="1">
        <row r="2">
          <cell r="A2" t="str">
            <v>Tampa Electric Company</v>
          </cell>
        </row>
        <row r="3">
          <cell r="A3" t="str">
            <v>Storm Protection Plan Cost Recovery Clause</v>
          </cell>
        </row>
      </sheetData>
      <sheetData sheetId="2"/>
      <sheetData sheetId="3"/>
      <sheetData sheetId="4">
        <row r="26">
          <cell r="G26" t="e">
            <v>#REF!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39.284693287038" createdVersion="7" refreshedVersion="7" minRefreshableVersion="3" recordCount="57" xr:uid="{AA06597D-3135-4463-849C-E0B80A466BB8}">
  <cacheSource type="worksheet">
    <worksheetSource ref="B3:D60" sheet="FH and FLISR 2023"/>
  </cacheSource>
  <cacheFields count="3">
    <cacheField name="Circuit Number" numFmtId="0">
      <sharedItems containsSemiMixedTypes="0" containsString="0" containsNumber="1" containsInteger="1" minValue="13008" maxValue="14083" count="30">
        <n v="13008"/>
        <n v="13028"/>
        <n v="13039"/>
        <n v="13077"/>
        <n v="13187"/>
        <n v="13227"/>
        <n v="13230"/>
        <n v="13292"/>
        <n v="13299"/>
        <n v="13308"/>
        <n v="13311"/>
        <n v="13343"/>
        <n v="13364"/>
        <n v="13414"/>
        <n v="13417"/>
        <n v="13438"/>
        <n v="13457"/>
        <n v="13633"/>
        <n v="13687"/>
        <n v="13695"/>
        <n v="13737"/>
        <n v="13753"/>
        <n v="13772"/>
        <n v="13807"/>
        <n v="13892"/>
        <n v="13944"/>
        <n v="14014"/>
        <n v="14040"/>
        <n v="14042"/>
        <n v="14083"/>
      </sharedItems>
    </cacheField>
    <cacheField name="ProjectID" numFmtId="0">
      <sharedItems count="57">
        <s v="Distribution Feeder Hardening-Breaker-60013388"/>
        <s v="Distribution Feeder Hardening-Recloser-92477860"/>
        <s v="Distribution Feeder Hardening-Breaker-60055353"/>
        <s v="FLISR-13028"/>
        <s v="Distribution Feeder Hardening-Breaker-60078488"/>
        <s v="FLISR-13039"/>
        <s v="Distribution Feeder Hardening-Breaker-92300431"/>
        <s v="FLISR-13077"/>
        <s v="Distribution Feeder Hardening-Breaker-60075458"/>
        <s v="FLISR-13187"/>
        <s v="Distribution Feeder Hardening-Breaker-60063798"/>
        <s v="FLISR-13227"/>
        <s v="Distribution Feeder Hardening-Breaker-60049915"/>
        <s v="FLISR-13230"/>
        <s v="Lake Silver N-13292-Protection Upgrade"/>
        <s v="Distribution Feeder Hardening-Breaker-60320300"/>
        <s v="Distribution Feeder Hardening-Recloser-93280362"/>
        <s v="FLISR-13299"/>
        <s v="Distribution Feeder Hardening-Breaker-60067752"/>
        <s v="FLISR-13308"/>
        <s v="Distribution Feeder Hardening-Breaker-60067708"/>
        <s v="FLISR-13311"/>
        <s v="Distribution Feeder Hardening-Breaker-76251434"/>
        <s v="Distribution Feeder Hardening-Breaker-60068434"/>
        <s v="Distribution Feeder Hardening-Breaker-60089566"/>
        <s v="Distribution Feeder Hardening-Recloser-92204970"/>
        <s v="Distribution Feeder Hardening-Breaker-60055127"/>
        <s v="FLISR-13417"/>
        <s v="Distribution Feeder Hardening-Breaker-60070711"/>
        <s v="Distribution Feeder Hardening-Breaker-60083955"/>
        <s v="FLISR-13457"/>
        <s v="Distribution Feeder Hardening-Breaker-60075477"/>
        <s v="FLISR-13633"/>
        <s v="Distribution Feeder Hardening-Recloser-92018434"/>
        <s v="Distribution Feeder Hardening-Breaker-60083992"/>
        <s v="FLISR-13687"/>
        <s v="Pearson S-13687-Protection Upgrade"/>
        <s v="Distribution Feeder Hardening-Breaker-60066896"/>
        <s v="FLISR-13695"/>
        <s v="Distribution Feeder Hardening-Breaker-60068564"/>
        <s v="FLISR-13737"/>
        <s v="Distribution Feeder Hardening-Breaker-60075196"/>
        <s v="FLISR-13753"/>
        <s v="Lake Juliana-13772-Protection Upgrade"/>
        <s v="Distribution Feeder Hardening-Breaker-60095496"/>
        <s v="Distribution Feeder Hardening-Recloser-92203202"/>
        <s v="FLISR-13807"/>
        <s v="Distribution Feeder Hardening-Breaker-60071612"/>
        <s v="FLISR-13892"/>
        <s v="Distribution Feeder Hardening-Breaker-60066663"/>
        <s v="Distribution Feeder Hardening-Breaker-90939808"/>
        <s v="Distribution Feeder Hardening-Breaker-60084101"/>
        <s v="Distribution Feeder Hardening-Recloser-91847101"/>
        <s v="FLISR-14040"/>
        <s v="Distribution Feeder Hardening-Breaker-60084114"/>
        <s v="Distribution Feeder Hardening-Recloser-92357154"/>
        <s v="Distribution Feeder Hardening-Breaker-72901595"/>
      </sharedItems>
    </cacheField>
    <cacheField name="Project_Costs" numFmtId="166">
      <sharedItems containsSemiMixedTypes="0" containsString="0" containsNumber="1" minValue="8847" maxValue="1209969.23332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45483"/>
  </r>
  <r>
    <x v="0"/>
    <x v="1"/>
    <n v="529601"/>
  </r>
  <r>
    <x v="1"/>
    <x v="2"/>
    <n v="420395"/>
  </r>
  <r>
    <x v="1"/>
    <x v="3"/>
    <n v="608000"/>
  </r>
  <r>
    <x v="2"/>
    <x v="4"/>
    <n v="504716"/>
  </r>
  <r>
    <x v="2"/>
    <x v="5"/>
    <n v="532000"/>
  </r>
  <r>
    <x v="3"/>
    <x v="6"/>
    <n v="699528"/>
  </r>
  <r>
    <x v="3"/>
    <x v="7"/>
    <n v="456053.87699999998"/>
  </r>
  <r>
    <x v="4"/>
    <x v="8"/>
    <n v="744923"/>
  </r>
  <r>
    <x v="4"/>
    <x v="9"/>
    <n v="1136791.5035999999"/>
  </r>
  <r>
    <x v="5"/>
    <x v="10"/>
    <n v="636617"/>
  </r>
  <r>
    <x v="5"/>
    <x v="11"/>
    <n v="414000"/>
  </r>
  <r>
    <x v="6"/>
    <x v="12"/>
    <n v="520573"/>
  </r>
  <r>
    <x v="6"/>
    <x v="13"/>
    <n v="1013972.55396364"/>
  </r>
  <r>
    <x v="7"/>
    <x v="14"/>
    <n v="120000"/>
  </r>
  <r>
    <x v="8"/>
    <x v="15"/>
    <n v="540104"/>
  </r>
  <r>
    <x v="8"/>
    <x v="16"/>
    <n v="513126"/>
  </r>
  <r>
    <x v="8"/>
    <x v="17"/>
    <n v="1209969.23332727"/>
  </r>
  <r>
    <x v="9"/>
    <x v="18"/>
    <n v="1027706"/>
  </r>
  <r>
    <x v="9"/>
    <x v="19"/>
    <n v="276000"/>
  </r>
  <r>
    <x v="10"/>
    <x v="20"/>
    <n v="770070"/>
  </r>
  <r>
    <x v="10"/>
    <x v="21"/>
    <n v="380000"/>
  </r>
  <r>
    <x v="11"/>
    <x v="22"/>
    <n v="49314"/>
  </r>
  <r>
    <x v="12"/>
    <x v="23"/>
    <n v="53082"/>
  </r>
  <r>
    <x v="13"/>
    <x v="24"/>
    <n v="455346"/>
  </r>
  <r>
    <x v="13"/>
    <x v="25"/>
    <n v="513014"/>
  </r>
  <r>
    <x v="14"/>
    <x v="26"/>
    <n v="812739"/>
  </r>
  <r>
    <x v="14"/>
    <x v="27"/>
    <n v="380000"/>
  </r>
  <r>
    <x v="15"/>
    <x v="28"/>
    <n v="45745"/>
  </r>
  <r>
    <x v="16"/>
    <x v="29"/>
    <n v="581008"/>
  </r>
  <r>
    <x v="16"/>
    <x v="30"/>
    <n v="380000"/>
  </r>
  <r>
    <x v="17"/>
    <x v="31"/>
    <n v="1017614"/>
  </r>
  <r>
    <x v="17"/>
    <x v="32"/>
    <n v="350000"/>
  </r>
  <r>
    <x v="18"/>
    <x v="33"/>
    <n v="556112"/>
  </r>
  <r>
    <x v="18"/>
    <x v="34"/>
    <n v="614592"/>
  </r>
  <r>
    <x v="18"/>
    <x v="35"/>
    <n v="977660.98560000001"/>
  </r>
  <r>
    <x v="18"/>
    <x v="36"/>
    <n v="120000"/>
  </r>
  <r>
    <x v="19"/>
    <x v="37"/>
    <n v="485582"/>
  </r>
  <r>
    <x v="19"/>
    <x v="38"/>
    <n v="532000"/>
  </r>
  <r>
    <x v="20"/>
    <x v="39"/>
    <n v="580134"/>
  </r>
  <r>
    <x v="20"/>
    <x v="40"/>
    <n v="380000"/>
  </r>
  <r>
    <x v="21"/>
    <x v="41"/>
    <n v="736076"/>
  </r>
  <r>
    <x v="21"/>
    <x v="42"/>
    <n v="478002.26299999998"/>
  </r>
  <r>
    <x v="22"/>
    <x v="43"/>
    <n v="120000"/>
  </r>
  <r>
    <x v="23"/>
    <x v="44"/>
    <n v="787267"/>
  </r>
  <r>
    <x v="23"/>
    <x v="45"/>
    <n v="438085"/>
  </r>
  <r>
    <x v="23"/>
    <x v="46"/>
    <n v="322000"/>
  </r>
  <r>
    <x v="24"/>
    <x v="47"/>
    <n v="181582"/>
  </r>
  <r>
    <x v="24"/>
    <x v="48"/>
    <n v="901660.98560000001"/>
  </r>
  <r>
    <x v="25"/>
    <x v="49"/>
    <n v="8847"/>
  </r>
  <r>
    <x v="26"/>
    <x v="50"/>
    <n v="79623"/>
  </r>
  <r>
    <x v="27"/>
    <x v="51"/>
    <n v="404267"/>
  </r>
  <r>
    <x v="27"/>
    <x v="52"/>
    <n v="794904"/>
  </r>
  <r>
    <x v="27"/>
    <x v="53"/>
    <n v="1053660.9856"/>
  </r>
  <r>
    <x v="28"/>
    <x v="54"/>
    <n v="355183"/>
  </r>
  <r>
    <x v="28"/>
    <x v="55"/>
    <n v="840829"/>
  </r>
  <r>
    <x v="29"/>
    <x v="56"/>
    <n v="796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15F07-695A-4471-8F3E-C5872AC2CD0D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1" firstHeaderRow="1" firstDataRow="1" firstDataCol="1"/>
  <pivotFields count="3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58">
        <item x="0"/>
        <item x="12"/>
        <item x="26"/>
        <item x="2"/>
        <item x="10"/>
        <item x="49"/>
        <item x="37"/>
        <item x="20"/>
        <item x="18"/>
        <item x="23"/>
        <item x="39"/>
        <item x="28"/>
        <item x="47"/>
        <item x="41"/>
        <item x="8"/>
        <item x="31"/>
        <item x="4"/>
        <item x="29"/>
        <item x="34"/>
        <item x="51"/>
        <item x="54"/>
        <item x="24"/>
        <item x="44"/>
        <item x="15"/>
        <item x="56"/>
        <item x="22"/>
        <item x="50"/>
        <item x="6"/>
        <item x="52"/>
        <item x="33"/>
        <item x="45"/>
        <item x="25"/>
        <item x="55"/>
        <item x="1"/>
        <item x="16"/>
        <item x="3"/>
        <item x="5"/>
        <item x="7"/>
        <item x="9"/>
        <item x="11"/>
        <item x="13"/>
        <item x="17"/>
        <item x="19"/>
        <item x="21"/>
        <item x="27"/>
        <item x="30"/>
        <item x="32"/>
        <item x="35"/>
        <item x="38"/>
        <item x="40"/>
        <item x="42"/>
        <item x="46"/>
        <item x="48"/>
        <item x="53"/>
        <item x="43"/>
        <item x="14"/>
        <item x="36"/>
        <item t="default"/>
      </items>
    </pivotField>
    <pivotField dataField="1" numFmtId="166" showAll="0"/>
  </pivotFields>
  <rowFields count="2">
    <field x="0"/>
    <field x="1"/>
  </rowFields>
  <rowItems count="88">
    <i>
      <x/>
    </i>
    <i r="1">
      <x/>
    </i>
    <i r="1">
      <x v="33"/>
    </i>
    <i>
      <x v="1"/>
    </i>
    <i r="1">
      <x v="3"/>
    </i>
    <i r="1">
      <x v="35"/>
    </i>
    <i>
      <x v="2"/>
    </i>
    <i r="1">
      <x v="16"/>
    </i>
    <i r="1">
      <x v="36"/>
    </i>
    <i>
      <x v="3"/>
    </i>
    <i r="1">
      <x v="27"/>
    </i>
    <i r="1">
      <x v="37"/>
    </i>
    <i>
      <x v="4"/>
    </i>
    <i r="1">
      <x v="14"/>
    </i>
    <i r="1">
      <x v="38"/>
    </i>
    <i>
      <x v="5"/>
    </i>
    <i r="1">
      <x v="4"/>
    </i>
    <i r="1">
      <x v="39"/>
    </i>
    <i>
      <x v="6"/>
    </i>
    <i r="1">
      <x v="1"/>
    </i>
    <i r="1">
      <x v="40"/>
    </i>
    <i>
      <x v="7"/>
    </i>
    <i r="1">
      <x v="55"/>
    </i>
    <i>
      <x v="8"/>
    </i>
    <i r="1">
      <x v="23"/>
    </i>
    <i r="1">
      <x v="34"/>
    </i>
    <i r="1">
      <x v="41"/>
    </i>
    <i>
      <x v="9"/>
    </i>
    <i r="1">
      <x v="8"/>
    </i>
    <i r="1">
      <x v="42"/>
    </i>
    <i>
      <x v="10"/>
    </i>
    <i r="1">
      <x v="7"/>
    </i>
    <i r="1">
      <x v="43"/>
    </i>
    <i>
      <x v="11"/>
    </i>
    <i r="1">
      <x v="25"/>
    </i>
    <i>
      <x v="12"/>
    </i>
    <i r="1">
      <x v="9"/>
    </i>
    <i>
      <x v="13"/>
    </i>
    <i r="1">
      <x v="21"/>
    </i>
    <i r="1">
      <x v="31"/>
    </i>
    <i>
      <x v="14"/>
    </i>
    <i r="1">
      <x v="2"/>
    </i>
    <i r="1">
      <x v="44"/>
    </i>
    <i>
      <x v="15"/>
    </i>
    <i r="1">
      <x v="11"/>
    </i>
    <i>
      <x v="16"/>
    </i>
    <i r="1">
      <x v="17"/>
    </i>
    <i r="1">
      <x v="45"/>
    </i>
    <i>
      <x v="17"/>
    </i>
    <i r="1">
      <x v="15"/>
    </i>
    <i r="1">
      <x v="46"/>
    </i>
    <i>
      <x v="18"/>
    </i>
    <i r="1">
      <x v="18"/>
    </i>
    <i r="1">
      <x v="29"/>
    </i>
    <i r="1">
      <x v="47"/>
    </i>
    <i r="1">
      <x v="56"/>
    </i>
    <i>
      <x v="19"/>
    </i>
    <i r="1">
      <x v="6"/>
    </i>
    <i r="1">
      <x v="48"/>
    </i>
    <i>
      <x v="20"/>
    </i>
    <i r="1">
      <x v="10"/>
    </i>
    <i r="1">
      <x v="49"/>
    </i>
    <i>
      <x v="21"/>
    </i>
    <i r="1">
      <x v="13"/>
    </i>
    <i r="1">
      <x v="50"/>
    </i>
    <i>
      <x v="22"/>
    </i>
    <i r="1">
      <x v="54"/>
    </i>
    <i>
      <x v="23"/>
    </i>
    <i r="1">
      <x v="22"/>
    </i>
    <i r="1">
      <x v="30"/>
    </i>
    <i r="1">
      <x v="51"/>
    </i>
    <i>
      <x v="24"/>
    </i>
    <i r="1">
      <x v="12"/>
    </i>
    <i r="1">
      <x v="52"/>
    </i>
    <i>
      <x v="25"/>
    </i>
    <i r="1">
      <x v="5"/>
    </i>
    <i>
      <x v="26"/>
    </i>
    <i r="1">
      <x v="26"/>
    </i>
    <i>
      <x v="27"/>
    </i>
    <i r="1">
      <x v="19"/>
    </i>
    <i r="1">
      <x v="28"/>
    </i>
    <i r="1">
      <x v="53"/>
    </i>
    <i>
      <x v="28"/>
    </i>
    <i r="1">
      <x v="20"/>
    </i>
    <i r="1">
      <x v="32"/>
    </i>
    <i>
      <x v="29"/>
    </i>
    <i r="1">
      <x v="24"/>
    </i>
    <i t="grand">
      <x/>
    </i>
  </rowItems>
  <colItems count="1">
    <i/>
  </colItems>
  <dataFields count="1">
    <dataField name="Sum of Project_Cos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D44B-000C-4197-8EEA-60BCC760CC10}">
  <sheetPr transitionEvaluation="1" transitionEntry="1">
    <tabColor theme="9" tint="0.39997558519241921"/>
    <pageSetUpPr fitToPage="1"/>
  </sheetPr>
  <dimension ref="A2:AA72"/>
  <sheetViews>
    <sheetView zoomScale="60" zoomScaleNormal="60" zoomScaleSheetLayoutView="63" workbookViewId="0">
      <pane xSplit="10" ySplit="12" topLeftCell="S40" activePane="bottomRight" state="frozen"/>
      <selection pane="topRight" activeCell="I1" sqref="I1"/>
      <selection pane="bottomLeft" activeCell="A13" sqref="A13"/>
      <selection pane="bottomRight" activeCell="I56" sqref="I56"/>
    </sheetView>
  </sheetViews>
  <sheetFormatPr defaultColWidth="12" defaultRowHeight="15" outlineLevelCol="1" x14ac:dyDescent="0.2"/>
  <cols>
    <col min="1" max="1" width="6.7109375" style="3" customWidth="1"/>
    <col min="2" max="2" width="11.7109375" style="2" customWidth="1"/>
    <col min="3" max="3" width="16" style="2" bestFit="1" customWidth="1"/>
    <col min="4" max="4" width="17.7109375" style="2" bestFit="1" customWidth="1"/>
    <col min="5" max="5" width="31.7109375" style="2" customWidth="1"/>
    <col min="6" max="6" width="16.140625" style="8" bestFit="1" customWidth="1"/>
    <col min="7" max="7" width="17.7109375" style="8" bestFit="1" customWidth="1"/>
    <col min="8" max="8" width="54.7109375" style="2" bestFit="1" customWidth="1"/>
    <col min="9" max="9" width="18.7109375" style="3" customWidth="1"/>
    <col min="10" max="10" width="30.5703125" style="2" customWidth="1"/>
    <col min="11" max="12" width="16.28515625" style="2" customWidth="1" outlineLevel="1"/>
    <col min="13" max="13" width="16.85546875" style="2" customWidth="1" outlineLevel="1"/>
    <col min="14" max="14" width="15.5703125" style="2" customWidth="1" outlineLevel="1"/>
    <col min="15" max="19" width="16.28515625" style="2" customWidth="1" outlineLevel="1"/>
    <col min="20" max="21" width="16.85546875" style="2" customWidth="1" outlineLevel="1"/>
    <col min="22" max="22" width="16.28515625" style="2" customWidth="1" outlineLevel="1"/>
    <col min="23" max="23" width="21.42578125" style="2" customWidth="1"/>
    <col min="24" max="24" width="31.28515625" style="2" customWidth="1"/>
    <col min="25" max="25" width="19" style="2" customWidth="1"/>
    <col min="26" max="26" width="15.85546875" style="2" customWidth="1"/>
    <col min="27" max="29" width="12" style="2" customWidth="1"/>
    <col min="30" max="36" width="15.7109375" style="2" customWidth="1"/>
    <col min="37" max="16384" width="12" style="2"/>
  </cols>
  <sheetData>
    <row r="2" spans="1:27" ht="15.75" x14ac:dyDescent="0.25">
      <c r="A2" s="61" t="str">
        <f>'[1]SPPCRC 2021 O&amp;M cost element'!A2:V2</f>
        <v>Tampa Electric Company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"/>
    </row>
    <row r="3" spans="1:27" x14ac:dyDescent="0.2">
      <c r="A3" s="62" t="str">
        <f>'[1]SPPCRC 2021 O&amp;M cost element'!A3:V3</f>
        <v>Storm Protection Plan Cost Recovery Clause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7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3"/>
    </row>
    <row r="5" spans="1:27" s="4" customFormat="1" ht="15.75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7" ht="15.75" x14ac:dyDescent="0.25">
      <c r="A6" s="5" t="s">
        <v>2</v>
      </c>
      <c r="B6" s="6"/>
      <c r="C6" s="6"/>
      <c r="D6" s="6"/>
      <c r="E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7" ht="15.7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4"/>
    </row>
    <row r="8" spans="1:27" ht="15.75" x14ac:dyDescent="0.25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4"/>
    </row>
    <row r="9" spans="1:27" ht="15.75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4"/>
    </row>
    <row r="10" spans="1:27" x14ac:dyDescent="0.2">
      <c r="B10" s="7"/>
      <c r="C10" s="7"/>
      <c r="D10" s="7"/>
      <c r="E10" s="7"/>
      <c r="F10" s="9"/>
      <c r="G10" s="9"/>
      <c r="I10" s="10"/>
      <c r="J10" s="10"/>
      <c r="K10" s="7"/>
      <c r="L10" s="7"/>
      <c r="M10" s="7"/>
      <c r="N10" s="7"/>
      <c r="W10" s="3" t="s">
        <v>6</v>
      </c>
      <c r="Y10" s="11" t="s">
        <v>7</v>
      </c>
      <c r="Z10" s="12"/>
    </row>
    <row r="11" spans="1:27" ht="15" customHeight="1" x14ac:dyDescent="0.2">
      <c r="C11" s="3" t="s">
        <v>8</v>
      </c>
      <c r="D11" s="3" t="s">
        <v>9</v>
      </c>
      <c r="F11" s="3" t="s">
        <v>8</v>
      </c>
      <c r="G11" s="3" t="s">
        <v>9</v>
      </c>
      <c r="H11" s="10"/>
      <c r="I11" s="10" t="s">
        <v>10</v>
      </c>
      <c r="J11" s="10"/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3" t="s">
        <v>12</v>
      </c>
      <c r="Y11" s="11" t="s">
        <v>13</v>
      </c>
      <c r="Z11" s="12"/>
    </row>
    <row r="12" spans="1:27" ht="19.899999999999999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9" t="s">
        <v>34</v>
      </c>
      <c r="Z12" s="19" t="s">
        <v>35</v>
      </c>
      <c r="AA12" s="18"/>
    </row>
    <row r="13" spans="1:27" x14ac:dyDescent="0.2">
      <c r="A13" s="20"/>
      <c r="B13" s="21"/>
      <c r="C13" s="21"/>
      <c r="D13" s="21"/>
      <c r="F13" s="33"/>
      <c r="G13" s="33"/>
      <c r="I13" s="34"/>
      <c r="J13" s="22"/>
    </row>
    <row r="14" spans="1:27" ht="15.75" x14ac:dyDescent="0.25">
      <c r="A14" s="23" t="s">
        <v>36</v>
      </c>
      <c r="B14" s="4" t="s">
        <v>37</v>
      </c>
      <c r="F14" s="24"/>
      <c r="G14" s="24"/>
      <c r="H14" s="4"/>
      <c r="I14" s="25"/>
      <c r="J14" s="26"/>
      <c r="K14" s="4">
        <f t="shared" ref="K14:U14" si="0">SUM(K15:K54)</f>
        <v>327573.52750000003</v>
      </c>
      <c r="L14" s="4">
        <f t="shared" si="0"/>
        <v>254486</v>
      </c>
      <c r="M14" s="4">
        <f t="shared" si="0"/>
        <v>2201678.625</v>
      </c>
      <c r="N14" s="4">
        <f t="shared" si="0"/>
        <v>4415185.9537499994</v>
      </c>
      <c r="O14" s="4">
        <f t="shared" si="0"/>
        <v>2435512.1649999996</v>
      </c>
      <c r="P14" s="4">
        <f t="shared" si="0"/>
        <v>2567917.3800000004</v>
      </c>
      <c r="Q14" s="4">
        <f t="shared" si="0"/>
        <v>3285690.9350000001</v>
      </c>
      <c r="R14" s="4">
        <f t="shared" si="0"/>
        <v>2384825.6649999996</v>
      </c>
      <c r="S14" s="4">
        <f t="shared" si="0"/>
        <v>2989138.81</v>
      </c>
      <c r="T14" s="4">
        <f t="shared" si="0"/>
        <v>7971249.3049999997</v>
      </c>
      <c r="U14" s="4">
        <f t="shared" si="0"/>
        <v>2039399.0250000001</v>
      </c>
      <c r="V14" s="4">
        <f>SUM(V15:V54)</f>
        <v>1970000</v>
      </c>
      <c r="W14" s="4">
        <f>SUM(K14:V14)</f>
        <v>32842657.391249996</v>
      </c>
      <c r="Y14" s="4">
        <v>29581441.391249996</v>
      </c>
      <c r="Z14" s="35">
        <f>Y14-W14</f>
        <v>-3261216</v>
      </c>
    </row>
    <row r="15" spans="1:27" x14ac:dyDescent="0.2">
      <c r="A15" s="20"/>
      <c r="B15" s="27">
        <v>1</v>
      </c>
      <c r="C15" s="28" t="s">
        <v>38</v>
      </c>
      <c r="D15" s="28" t="s">
        <v>39</v>
      </c>
      <c r="E15" s="29" t="s">
        <v>40</v>
      </c>
      <c r="F15" s="36" t="s">
        <v>41</v>
      </c>
      <c r="G15" s="36" t="s">
        <v>42</v>
      </c>
      <c r="H15" s="39" t="s">
        <v>40</v>
      </c>
      <c r="I15" s="46" t="s">
        <v>154</v>
      </c>
      <c r="J15" s="30" t="s">
        <v>43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/>
      <c r="U15" s="31"/>
      <c r="V15" s="31">
        <v>0</v>
      </c>
      <c r="W15" s="43">
        <f t="shared" ref="W15:W52" si="1">SUM(K15:V15)</f>
        <v>0</v>
      </c>
      <c r="X15" s="2" t="s">
        <v>144</v>
      </c>
    </row>
    <row r="16" spans="1:27" x14ac:dyDescent="0.2">
      <c r="A16" s="20"/>
      <c r="B16" s="27">
        <v>2</v>
      </c>
      <c r="C16" s="28" t="s">
        <v>44</v>
      </c>
      <c r="D16" s="28" t="s">
        <v>45</v>
      </c>
      <c r="E16" s="29" t="s">
        <v>46</v>
      </c>
      <c r="F16" s="36" t="s">
        <v>47</v>
      </c>
      <c r="G16" s="36" t="s">
        <v>48</v>
      </c>
      <c r="H16" s="39" t="s">
        <v>46</v>
      </c>
      <c r="I16" s="46" t="s">
        <v>154</v>
      </c>
      <c r="J16" s="30" t="s">
        <v>43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/>
      <c r="U16" s="31"/>
      <c r="V16" s="31">
        <v>0</v>
      </c>
      <c r="W16" s="43">
        <f t="shared" si="1"/>
        <v>0</v>
      </c>
      <c r="X16" s="2" t="s">
        <v>145</v>
      </c>
    </row>
    <row r="17" spans="1:24" x14ac:dyDescent="0.2">
      <c r="A17" s="20"/>
      <c r="B17" s="27">
        <v>3</v>
      </c>
      <c r="C17" s="28" t="s">
        <v>49</v>
      </c>
      <c r="D17" s="28" t="s">
        <v>50</v>
      </c>
      <c r="E17" s="29" t="s">
        <v>51</v>
      </c>
      <c r="F17" s="36" t="s">
        <v>52</v>
      </c>
      <c r="G17" s="36" t="s">
        <v>53</v>
      </c>
      <c r="H17" s="39" t="s">
        <v>51</v>
      </c>
      <c r="I17" s="46" t="s">
        <v>154</v>
      </c>
      <c r="J17" s="30" t="s">
        <v>43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/>
      <c r="U17" s="31"/>
      <c r="V17" s="31">
        <v>0</v>
      </c>
      <c r="W17" s="43">
        <f t="shared" si="1"/>
        <v>0</v>
      </c>
      <c r="X17" s="2" t="s">
        <v>144</v>
      </c>
    </row>
    <row r="18" spans="1:24" x14ac:dyDescent="0.2">
      <c r="A18" s="20"/>
      <c r="B18" s="27">
        <v>4</v>
      </c>
      <c r="C18" s="28" t="s">
        <v>54</v>
      </c>
      <c r="D18" s="28" t="s">
        <v>55</v>
      </c>
      <c r="E18" s="29" t="s">
        <v>56</v>
      </c>
      <c r="F18" s="36" t="s">
        <v>57</v>
      </c>
      <c r="G18" s="36" t="s">
        <v>58</v>
      </c>
      <c r="H18" s="29" t="s">
        <v>56</v>
      </c>
      <c r="I18" s="46" t="s">
        <v>155</v>
      </c>
      <c r="J18" s="30" t="s">
        <v>43</v>
      </c>
      <c r="K18" s="40">
        <v>62734</v>
      </c>
      <c r="L18" s="40">
        <v>62734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1"/>
      <c r="U18" s="41"/>
      <c r="V18" s="40">
        <v>0</v>
      </c>
      <c r="W18" s="42">
        <f>SUM(K18:V18)</f>
        <v>125468</v>
      </c>
      <c r="X18" s="41" t="s">
        <v>146</v>
      </c>
    </row>
    <row r="19" spans="1:24" x14ac:dyDescent="0.2">
      <c r="A19" s="20"/>
      <c r="B19" s="27">
        <v>5</v>
      </c>
      <c r="C19" s="28" t="s">
        <v>59</v>
      </c>
      <c r="D19" s="28" t="s">
        <v>59</v>
      </c>
      <c r="E19" s="29" t="s">
        <v>60</v>
      </c>
      <c r="F19" s="36" t="s">
        <v>61</v>
      </c>
      <c r="G19" s="36" t="s">
        <v>61</v>
      </c>
      <c r="H19" s="29" t="s">
        <v>120</v>
      </c>
      <c r="I19" s="46" t="s">
        <v>155</v>
      </c>
      <c r="J19" s="30" t="s">
        <v>43</v>
      </c>
      <c r="K19" s="40">
        <v>36518</v>
      </c>
      <c r="L19" s="40">
        <v>36518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1"/>
      <c r="U19" s="41"/>
      <c r="V19" s="40">
        <v>0</v>
      </c>
      <c r="W19" s="42">
        <f>SUM(K19:V19)</f>
        <v>73036</v>
      </c>
      <c r="X19" s="41" t="s">
        <v>146</v>
      </c>
    </row>
    <row r="20" spans="1:24" x14ac:dyDescent="0.2">
      <c r="A20" s="20"/>
      <c r="B20" s="27">
        <v>6</v>
      </c>
      <c r="C20" s="28" t="s">
        <v>62</v>
      </c>
      <c r="D20" s="28" t="s">
        <v>62</v>
      </c>
      <c r="E20" s="29" t="s">
        <v>63</v>
      </c>
      <c r="F20" s="36" t="s">
        <v>64</v>
      </c>
      <c r="G20" s="36" t="s">
        <v>64</v>
      </c>
      <c r="H20" s="29" t="s">
        <v>121</v>
      </c>
      <c r="I20" s="46" t="s">
        <v>155</v>
      </c>
      <c r="J20" s="30" t="s">
        <v>43</v>
      </c>
      <c r="K20" s="40">
        <v>14834</v>
      </c>
      <c r="L20" s="40">
        <v>14834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1"/>
      <c r="U20" s="41"/>
      <c r="V20" s="40">
        <v>0</v>
      </c>
      <c r="W20" s="42">
        <f>SUM(K20:V20)</f>
        <v>29668</v>
      </c>
      <c r="X20" s="41" t="s">
        <v>146</v>
      </c>
    </row>
    <row r="21" spans="1:24" x14ac:dyDescent="0.2">
      <c r="A21" s="20"/>
      <c r="B21" s="27">
        <v>7</v>
      </c>
      <c r="C21" s="28" t="s">
        <v>65</v>
      </c>
      <c r="D21" s="28" t="s">
        <v>65</v>
      </c>
      <c r="E21" s="29" t="s">
        <v>66</v>
      </c>
      <c r="F21" s="36" t="s">
        <v>67</v>
      </c>
      <c r="G21" s="36" t="s">
        <v>67</v>
      </c>
      <c r="H21" s="39" t="s">
        <v>139</v>
      </c>
      <c r="I21" s="46" t="s">
        <v>154</v>
      </c>
      <c r="J21" s="30" t="s">
        <v>43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/>
      <c r="U21" s="31"/>
      <c r="V21" s="31">
        <v>0</v>
      </c>
      <c r="W21" s="43">
        <f t="shared" si="1"/>
        <v>0</v>
      </c>
      <c r="X21" s="2" t="s">
        <v>144</v>
      </c>
    </row>
    <row r="22" spans="1:24" x14ac:dyDescent="0.2">
      <c r="A22" s="20"/>
      <c r="B22" s="27">
        <v>8</v>
      </c>
      <c r="C22" s="28" t="s">
        <v>68</v>
      </c>
      <c r="D22" s="28" t="s">
        <v>68</v>
      </c>
      <c r="E22" s="29" t="s">
        <v>69</v>
      </c>
      <c r="F22" s="36" t="s">
        <v>70</v>
      </c>
      <c r="G22" s="36" t="s">
        <v>70</v>
      </c>
      <c r="H22" s="39" t="s">
        <v>140</v>
      </c>
      <c r="I22" s="46" t="s">
        <v>156</v>
      </c>
      <c r="J22" s="30" t="s">
        <v>43</v>
      </c>
      <c r="K22" s="31">
        <v>213200</v>
      </c>
      <c r="L22" s="31">
        <v>140400</v>
      </c>
      <c r="M22" s="31">
        <v>172400</v>
      </c>
      <c r="N22" s="31">
        <v>162400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/>
      <c r="U22" s="31"/>
      <c r="V22" s="31">
        <v>0</v>
      </c>
      <c r="W22" s="43">
        <f t="shared" si="1"/>
        <v>688400</v>
      </c>
      <c r="X22" s="2" t="s">
        <v>147</v>
      </c>
    </row>
    <row r="23" spans="1:24" x14ac:dyDescent="0.2">
      <c r="A23" s="20"/>
      <c r="B23" s="27">
        <v>9</v>
      </c>
      <c r="C23" s="28" t="s">
        <v>71</v>
      </c>
      <c r="D23" s="28" t="s">
        <v>71</v>
      </c>
      <c r="E23" s="29" t="s">
        <v>72</v>
      </c>
      <c r="F23" s="36" t="s">
        <v>73</v>
      </c>
      <c r="G23" s="36" t="s">
        <v>73</v>
      </c>
      <c r="H23" s="39" t="s">
        <v>141</v>
      </c>
      <c r="I23" s="46" t="s">
        <v>154</v>
      </c>
      <c r="J23" s="30" t="s">
        <v>43</v>
      </c>
      <c r="K23" s="31"/>
      <c r="L23" s="31"/>
      <c r="M23" s="31"/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/>
      <c r="U23" s="31"/>
      <c r="V23" s="31">
        <v>0</v>
      </c>
      <c r="W23" s="43">
        <f t="shared" si="1"/>
        <v>0</v>
      </c>
      <c r="X23" s="2" t="s">
        <v>144</v>
      </c>
    </row>
    <row r="24" spans="1:24" x14ac:dyDescent="0.2">
      <c r="A24" s="20"/>
      <c r="B24" s="27">
        <v>10</v>
      </c>
      <c r="C24" s="28" t="s">
        <v>74</v>
      </c>
      <c r="D24" s="28" t="s">
        <v>74</v>
      </c>
      <c r="E24" s="29" t="s">
        <v>75</v>
      </c>
      <c r="F24" s="36" t="s">
        <v>76</v>
      </c>
      <c r="G24" s="36" t="s">
        <v>76</v>
      </c>
      <c r="H24" s="39" t="s">
        <v>142</v>
      </c>
      <c r="I24" s="46" t="s">
        <v>154</v>
      </c>
      <c r="J24" s="30" t="s">
        <v>43</v>
      </c>
      <c r="K24" s="31"/>
      <c r="L24" s="31"/>
      <c r="M24" s="31"/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/>
      <c r="U24" s="31"/>
      <c r="V24" s="31">
        <v>0</v>
      </c>
      <c r="W24" s="43">
        <f t="shared" si="1"/>
        <v>0</v>
      </c>
      <c r="X24" s="2" t="s">
        <v>144</v>
      </c>
    </row>
    <row r="25" spans="1:24" x14ac:dyDescent="0.2">
      <c r="A25" s="20"/>
      <c r="B25" s="27">
        <v>11</v>
      </c>
      <c r="C25" s="28" t="s">
        <v>77</v>
      </c>
      <c r="D25" s="28" t="s">
        <v>77</v>
      </c>
      <c r="E25" s="29" t="s">
        <v>78</v>
      </c>
      <c r="F25" s="36" t="s">
        <v>79</v>
      </c>
      <c r="G25" s="36" t="s">
        <v>79</v>
      </c>
      <c r="H25" s="29" t="s">
        <v>129</v>
      </c>
      <c r="I25" s="46" t="s">
        <v>156</v>
      </c>
      <c r="J25" s="30" t="s">
        <v>43</v>
      </c>
      <c r="K25" s="41"/>
      <c r="L25" s="41"/>
      <c r="M25" s="40">
        <v>491018.75</v>
      </c>
      <c r="N25" s="40">
        <v>728073.91000000015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2">
        <f>SUM(M25:V25)</f>
        <v>1219092.6600000001</v>
      </c>
      <c r="X25" s="41" t="s">
        <v>147</v>
      </c>
    </row>
    <row r="26" spans="1:24" x14ac:dyDescent="0.2">
      <c r="A26" s="20"/>
      <c r="B26" s="27">
        <v>12</v>
      </c>
      <c r="C26" s="28" t="s">
        <v>80</v>
      </c>
      <c r="D26" s="28" t="s">
        <v>80</v>
      </c>
      <c r="E26" s="29" t="s">
        <v>81</v>
      </c>
      <c r="F26" s="36" t="s">
        <v>82</v>
      </c>
      <c r="G26" s="36" t="s">
        <v>82</v>
      </c>
      <c r="H26" s="29" t="s">
        <v>126</v>
      </c>
      <c r="I26" s="46" t="s">
        <v>157</v>
      </c>
      <c r="J26" s="30" t="s">
        <v>43</v>
      </c>
      <c r="K26" s="41"/>
      <c r="L26" s="41"/>
      <c r="M26" s="40">
        <v>710859.875</v>
      </c>
      <c r="N26" s="40">
        <v>146093.75000000003</v>
      </c>
      <c r="O26" s="40">
        <v>365234.37500000006</v>
      </c>
      <c r="P26" s="40">
        <v>438281.25000000006</v>
      </c>
      <c r="Q26" s="40">
        <v>417187.66000000003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2">
        <f>SUM(M26:V26)</f>
        <v>2077656.9100000001</v>
      </c>
      <c r="X26" s="41" t="s">
        <v>149</v>
      </c>
    </row>
    <row r="27" spans="1:24" x14ac:dyDescent="0.2">
      <c r="A27" s="20"/>
      <c r="B27" s="27">
        <v>13</v>
      </c>
      <c r="C27" s="28" t="s">
        <v>83</v>
      </c>
      <c r="D27" s="28" t="s">
        <v>83</v>
      </c>
      <c r="E27" s="29" t="s">
        <v>84</v>
      </c>
      <c r="F27" s="36" t="s">
        <v>85</v>
      </c>
      <c r="G27" s="36" t="s">
        <v>85</v>
      </c>
      <c r="H27" s="29" t="s">
        <v>124</v>
      </c>
      <c r="I27" s="46" t="s">
        <v>158</v>
      </c>
      <c r="J27" s="30" t="s">
        <v>43</v>
      </c>
      <c r="K27" s="41"/>
      <c r="L27" s="41"/>
      <c r="M27" s="41"/>
      <c r="N27" s="40">
        <v>706264.67749999999</v>
      </c>
      <c r="O27" s="40">
        <v>144463.35500000001</v>
      </c>
      <c r="P27" s="40">
        <v>144463.35500000001</v>
      </c>
      <c r="Q27" s="40">
        <v>293926.71000000002</v>
      </c>
      <c r="R27" s="40">
        <v>433390.065</v>
      </c>
      <c r="S27" s="40">
        <v>211695.0325</v>
      </c>
      <c r="T27" s="40">
        <v>0</v>
      </c>
      <c r="U27" s="40">
        <v>0</v>
      </c>
      <c r="V27" s="40">
        <v>0</v>
      </c>
      <c r="W27" s="42">
        <f>SUM(N27:V27)</f>
        <v>1934203.1949999998</v>
      </c>
      <c r="X27" s="41" t="s">
        <v>148</v>
      </c>
    </row>
    <row r="28" spans="1:24" x14ac:dyDescent="0.2">
      <c r="A28" s="20"/>
      <c r="B28" s="27">
        <v>13</v>
      </c>
      <c r="C28" s="28" t="s">
        <v>83</v>
      </c>
      <c r="D28" s="28" t="s">
        <v>83</v>
      </c>
      <c r="E28" s="29" t="s">
        <v>84</v>
      </c>
      <c r="F28" s="36" t="s">
        <v>86</v>
      </c>
      <c r="G28" s="36" t="s">
        <v>86</v>
      </c>
      <c r="H28" s="29" t="s">
        <v>125</v>
      </c>
      <c r="I28" s="46" t="s">
        <v>159</v>
      </c>
      <c r="J28" s="30" t="s">
        <v>43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905000</v>
      </c>
      <c r="R28" s="31">
        <v>905000</v>
      </c>
      <c r="S28" s="31">
        <v>905000</v>
      </c>
      <c r="T28" s="31">
        <v>905000</v>
      </c>
      <c r="U28" s="31">
        <v>0</v>
      </c>
      <c r="V28" s="31">
        <v>0</v>
      </c>
      <c r="W28" s="32">
        <f t="shared" si="1"/>
        <v>3620000</v>
      </c>
      <c r="X28" s="41" t="s">
        <v>143</v>
      </c>
    </row>
    <row r="29" spans="1:24" x14ac:dyDescent="0.2">
      <c r="A29" s="20"/>
      <c r="B29" s="27">
        <v>14</v>
      </c>
      <c r="C29" s="28" t="s">
        <v>87</v>
      </c>
      <c r="D29" s="28" t="s">
        <v>87</v>
      </c>
      <c r="E29" s="29" t="s">
        <v>88</v>
      </c>
      <c r="F29" s="36" t="s">
        <v>89</v>
      </c>
      <c r="G29" s="36" t="s">
        <v>89</v>
      </c>
      <c r="H29" s="29" t="s">
        <v>131</v>
      </c>
      <c r="I29" s="46" t="s">
        <v>158</v>
      </c>
      <c r="J29" s="30" t="s">
        <v>43</v>
      </c>
      <c r="K29" s="41"/>
      <c r="L29" s="41"/>
      <c r="M29" s="41"/>
      <c r="N29" s="40">
        <v>605221.05874999985</v>
      </c>
      <c r="O29" s="40">
        <v>587442.96</v>
      </c>
      <c r="P29" s="40">
        <v>202380.38500000004</v>
      </c>
      <c r="Q29" s="40">
        <v>389760.77000000008</v>
      </c>
      <c r="R29" s="40">
        <v>389760.77000000008</v>
      </c>
      <c r="S29" s="40">
        <v>483450.96250000008</v>
      </c>
      <c r="T29" s="40">
        <v>0</v>
      </c>
      <c r="U29" s="40">
        <v>0</v>
      </c>
      <c r="V29" s="40">
        <v>0</v>
      </c>
      <c r="W29" s="42">
        <f>SUM(N29:V29)</f>
        <v>2658016.90625</v>
      </c>
      <c r="X29" s="41" t="s">
        <v>148</v>
      </c>
    </row>
    <row r="30" spans="1:24" x14ac:dyDescent="0.2">
      <c r="A30" s="20"/>
      <c r="B30" s="27">
        <v>14</v>
      </c>
      <c r="C30" s="28" t="s">
        <v>87</v>
      </c>
      <c r="D30" s="28" t="s">
        <v>87</v>
      </c>
      <c r="E30" s="29" t="s">
        <v>88</v>
      </c>
      <c r="F30" s="36" t="s">
        <v>90</v>
      </c>
      <c r="G30" s="36" t="s">
        <v>90</v>
      </c>
      <c r="H30" s="29" t="s">
        <v>130</v>
      </c>
      <c r="I30" s="46" t="s">
        <v>160</v>
      </c>
      <c r="J30" s="30" t="s">
        <v>43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810000</v>
      </c>
      <c r="T30" s="31">
        <v>810000</v>
      </c>
      <c r="U30" s="31">
        <v>810000</v>
      </c>
      <c r="V30" s="31">
        <v>810000</v>
      </c>
      <c r="W30" s="32">
        <f t="shared" si="1"/>
        <v>3240000</v>
      </c>
      <c r="X30" s="41" t="s">
        <v>150</v>
      </c>
    </row>
    <row r="31" spans="1:24" x14ac:dyDescent="0.2">
      <c r="A31" s="20"/>
      <c r="B31" s="27">
        <v>15</v>
      </c>
      <c r="C31" s="28" t="s">
        <v>91</v>
      </c>
      <c r="D31" s="28" t="s">
        <v>91</v>
      </c>
      <c r="E31" s="29" t="s">
        <v>92</v>
      </c>
      <c r="F31" s="36" t="s">
        <v>93</v>
      </c>
      <c r="G31" s="36" t="s">
        <v>93</v>
      </c>
      <c r="H31" s="29" t="s">
        <v>122</v>
      </c>
      <c r="I31" s="46" t="s">
        <v>161</v>
      </c>
      <c r="J31" s="30" t="s">
        <v>43</v>
      </c>
      <c r="K31" s="31">
        <v>0</v>
      </c>
      <c r="L31" s="31">
        <v>0</v>
      </c>
      <c r="M31" s="40">
        <v>827400</v>
      </c>
      <c r="N31" s="40">
        <v>269400.00000000006</v>
      </c>
      <c r="O31" s="40">
        <v>330500.00000000006</v>
      </c>
      <c r="P31" s="40">
        <v>330500.00000000006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2">
        <f t="shared" si="1"/>
        <v>1757800</v>
      </c>
      <c r="X31" s="41" t="s">
        <v>151</v>
      </c>
    </row>
    <row r="32" spans="1:24" x14ac:dyDescent="0.2">
      <c r="A32" s="20"/>
      <c r="B32" s="27">
        <v>15</v>
      </c>
      <c r="C32" s="28" t="s">
        <v>91</v>
      </c>
      <c r="D32" s="28" t="s">
        <v>91</v>
      </c>
      <c r="E32" s="29" t="s">
        <v>92</v>
      </c>
      <c r="F32" s="36" t="s">
        <v>94</v>
      </c>
      <c r="G32" s="36" t="s">
        <v>94</v>
      </c>
      <c r="H32" s="29" t="s">
        <v>123</v>
      </c>
      <c r="I32" s="46" t="s">
        <v>160</v>
      </c>
      <c r="J32" s="30" t="s">
        <v>43</v>
      </c>
      <c r="K32" s="31">
        <v>0</v>
      </c>
      <c r="L32" s="31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540000</v>
      </c>
      <c r="U32" s="40">
        <v>540000</v>
      </c>
      <c r="V32" s="40">
        <v>540000</v>
      </c>
      <c r="W32" s="42">
        <f t="shared" si="1"/>
        <v>1620000</v>
      </c>
      <c r="X32" s="41" t="s">
        <v>150</v>
      </c>
    </row>
    <row r="33" spans="1:24" x14ac:dyDescent="0.2">
      <c r="A33" s="20"/>
      <c r="B33" s="27">
        <v>16</v>
      </c>
      <c r="C33" s="28" t="s">
        <v>95</v>
      </c>
      <c r="D33" s="28" t="s">
        <v>95</v>
      </c>
      <c r="E33" s="29" t="s">
        <v>96</v>
      </c>
      <c r="F33" s="36" t="s">
        <v>97</v>
      </c>
      <c r="G33" s="36" t="s">
        <v>97</v>
      </c>
      <c r="H33" s="29" t="s">
        <v>127</v>
      </c>
      <c r="I33" s="46" t="s">
        <v>157</v>
      </c>
      <c r="J33" s="30" t="s">
        <v>43</v>
      </c>
      <c r="K33" s="31">
        <v>0</v>
      </c>
      <c r="L33" s="31">
        <v>0</v>
      </c>
      <c r="M33" s="41"/>
      <c r="N33" s="40">
        <v>1432280.1600000001</v>
      </c>
      <c r="O33" s="40">
        <v>451346.71000000008</v>
      </c>
      <c r="P33" s="40">
        <v>555433.38750000007</v>
      </c>
      <c r="Q33" s="40">
        <v>555433.38750000007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2">
        <f t="shared" si="1"/>
        <v>2994493.6450000005</v>
      </c>
      <c r="X33" s="41" t="s">
        <v>152</v>
      </c>
    </row>
    <row r="34" spans="1:24" x14ac:dyDescent="0.2">
      <c r="A34" s="20"/>
      <c r="B34" s="27">
        <v>16</v>
      </c>
      <c r="C34" s="28" t="s">
        <v>95</v>
      </c>
      <c r="D34" s="28" t="s">
        <v>95</v>
      </c>
      <c r="E34" s="29" t="s">
        <v>96</v>
      </c>
      <c r="F34" s="36" t="s">
        <v>98</v>
      </c>
      <c r="G34" s="36" t="s">
        <v>98</v>
      </c>
      <c r="H34" s="29" t="s">
        <v>128</v>
      </c>
      <c r="I34" s="46" t="s">
        <v>160</v>
      </c>
      <c r="J34" s="30" t="s">
        <v>43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500000</v>
      </c>
      <c r="U34" s="31">
        <v>500000</v>
      </c>
      <c r="V34" s="31">
        <v>500000</v>
      </c>
      <c r="W34" s="32">
        <f t="shared" si="1"/>
        <v>1500000</v>
      </c>
      <c r="X34" s="41" t="s">
        <v>150</v>
      </c>
    </row>
    <row r="35" spans="1:24" x14ac:dyDescent="0.2">
      <c r="A35" s="20"/>
      <c r="B35" s="27">
        <v>17</v>
      </c>
      <c r="C35" s="28" t="s">
        <v>99</v>
      </c>
      <c r="D35" s="28" t="s">
        <v>99</v>
      </c>
      <c r="E35" s="29" t="s">
        <v>100</v>
      </c>
      <c r="F35" s="36" t="s">
        <v>101</v>
      </c>
      <c r="G35" s="36" t="s">
        <v>101</v>
      </c>
      <c r="H35" s="29" t="s">
        <v>138</v>
      </c>
      <c r="I35" s="46" t="s">
        <v>157</v>
      </c>
      <c r="J35" s="30" t="s">
        <v>43</v>
      </c>
      <c r="K35" s="31">
        <v>0</v>
      </c>
      <c r="L35" s="31">
        <v>0</v>
      </c>
      <c r="M35" s="31">
        <v>0</v>
      </c>
      <c r="N35" s="40">
        <v>319502.30499999993</v>
      </c>
      <c r="O35" s="40">
        <v>67873.85500000001</v>
      </c>
      <c r="P35" s="40">
        <v>222558.49250000002</v>
      </c>
      <c r="Q35" s="40">
        <v>222558.49250000002</v>
      </c>
      <c r="R35" s="41"/>
      <c r="S35" s="40">
        <v>0</v>
      </c>
      <c r="T35" s="40">
        <v>0</v>
      </c>
      <c r="U35" s="40">
        <v>0</v>
      </c>
      <c r="V35" s="40">
        <v>0</v>
      </c>
      <c r="W35" s="42">
        <f t="shared" si="1"/>
        <v>832493.14500000002</v>
      </c>
      <c r="X35" s="41" t="s">
        <v>152</v>
      </c>
    </row>
    <row r="36" spans="1:24" x14ac:dyDescent="0.2">
      <c r="A36" s="20"/>
      <c r="B36" s="27">
        <v>18</v>
      </c>
      <c r="C36" s="28" t="s">
        <v>102</v>
      </c>
      <c r="D36" s="28" t="s">
        <v>102</v>
      </c>
      <c r="E36" s="29" t="s">
        <v>103</v>
      </c>
      <c r="F36" s="36" t="s">
        <v>104</v>
      </c>
      <c r="G36" s="36" t="s">
        <v>104</v>
      </c>
      <c r="H36" s="29" t="s">
        <v>132</v>
      </c>
      <c r="I36" s="46" t="s">
        <v>158</v>
      </c>
      <c r="J36" s="30" t="s">
        <v>43</v>
      </c>
      <c r="K36" s="31">
        <v>0</v>
      </c>
      <c r="L36" s="31">
        <v>0</v>
      </c>
      <c r="M36" s="31">
        <v>0</v>
      </c>
      <c r="N36" s="31">
        <v>0</v>
      </c>
      <c r="O36" s="40">
        <v>475126.55499999993</v>
      </c>
      <c r="P36" s="40">
        <v>132198.4075</v>
      </c>
      <c r="Q36" s="40">
        <v>172931.21000000005</v>
      </c>
      <c r="R36" s="40">
        <v>218664.01250000004</v>
      </c>
      <c r="S36" s="40">
        <v>172931.21000000005</v>
      </c>
      <c r="T36" s="40">
        <v>0</v>
      </c>
      <c r="U36" s="40">
        <v>0</v>
      </c>
      <c r="V36" s="40">
        <v>0</v>
      </c>
      <c r="W36" s="42">
        <f t="shared" si="1"/>
        <v>1171851.395</v>
      </c>
      <c r="X36" s="41" t="s">
        <v>148</v>
      </c>
    </row>
    <row r="37" spans="1:24" x14ac:dyDescent="0.2">
      <c r="A37" s="20"/>
      <c r="B37" s="27">
        <v>19</v>
      </c>
      <c r="C37" s="28" t="s">
        <v>105</v>
      </c>
      <c r="D37" s="28" t="s">
        <v>105</v>
      </c>
      <c r="E37" s="29" t="s">
        <v>106</v>
      </c>
      <c r="F37" s="36" t="s">
        <v>107</v>
      </c>
      <c r="G37" s="36" t="s">
        <v>107</v>
      </c>
      <c r="H37" s="29" t="s">
        <v>133</v>
      </c>
      <c r="I37" s="46" t="s">
        <v>158</v>
      </c>
      <c r="J37" s="30" t="s">
        <v>43</v>
      </c>
      <c r="K37" s="41"/>
      <c r="L37" s="40">
        <v>0</v>
      </c>
      <c r="M37" s="40">
        <v>0</v>
      </c>
      <c r="N37" s="40">
        <v>41947.197500000002</v>
      </c>
      <c r="O37" s="40">
        <v>0</v>
      </c>
      <c r="P37" s="40">
        <v>532580.64249999996</v>
      </c>
      <c r="Q37" s="40">
        <v>224735.98750000002</v>
      </c>
      <c r="R37" s="40">
        <v>271683.18500000006</v>
      </c>
      <c r="S37" s="40">
        <v>177788.79</v>
      </c>
      <c r="T37" s="40">
        <v>0</v>
      </c>
      <c r="U37" s="40">
        <v>0</v>
      </c>
      <c r="V37" s="40">
        <v>0</v>
      </c>
      <c r="W37" s="42">
        <f>SUM(L37:V37)</f>
        <v>1248735.8025000002</v>
      </c>
      <c r="X37" s="41" t="s">
        <v>148</v>
      </c>
    </row>
    <row r="38" spans="1:24" x14ac:dyDescent="0.2">
      <c r="A38" s="20"/>
      <c r="B38" s="27">
        <v>20</v>
      </c>
      <c r="C38" s="28" t="s">
        <v>108</v>
      </c>
      <c r="D38" s="28" t="s">
        <v>108</v>
      </c>
      <c r="E38" s="29" t="s">
        <v>109</v>
      </c>
      <c r="F38" s="36" t="s">
        <v>110</v>
      </c>
      <c r="G38" s="36" t="s">
        <v>110</v>
      </c>
      <c r="H38" s="29" t="s">
        <v>134</v>
      </c>
      <c r="I38" s="46" t="s">
        <v>159</v>
      </c>
      <c r="J38" s="30" t="s">
        <v>43</v>
      </c>
      <c r="K38" s="31">
        <v>287.52750000000009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3096</v>
      </c>
      <c r="T38" s="40">
        <v>5175.4950000000008</v>
      </c>
      <c r="U38" s="40">
        <v>0</v>
      </c>
      <c r="V38" s="40">
        <v>0</v>
      </c>
      <c r="W38" s="42">
        <f t="shared" si="1"/>
        <v>8559.0225000000009</v>
      </c>
      <c r="X38" s="41" t="s">
        <v>143</v>
      </c>
    </row>
    <row r="39" spans="1:24" x14ac:dyDescent="0.2">
      <c r="A39" s="20"/>
      <c r="B39" s="27">
        <v>21</v>
      </c>
      <c r="C39" s="28" t="s">
        <v>111</v>
      </c>
      <c r="D39" s="28" t="s">
        <v>111</v>
      </c>
      <c r="E39" s="29" t="s">
        <v>112</v>
      </c>
      <c r="F39" s="36" t="s">
        <v>113</v>
      </c>
      <c r="G39" s="36" t="s">
        <v>113</v>
      </c>
      <c r="H39" s="29" t="s">
        <v>135</v>
      </c>
      <c r="I39" s="46" t="s">
        <v>162</v>
      </c>
      <c r="J39" s="30" t="s">
        <v>43</v>
      </c>
      <c r="K39" s="41"/>
      <c r="L39" s="41"/>
      <c r="M39" s="40">
        <v>0</v>
      </c>
      <c r="N39" s="40">
        <v>1537.6075000000003</v>
      </c>
      <c r="O39" s="40">
        <v>1537.6075000000003</v>
      </c>
      <c r="P39" s="40">
        <v>0</v>
      </c>
      <c r="Q39" s="40">
        <v>12096.457499999999</v>
      </c>
      <c r="R39" s="40">
        <v>12763.252500000001</v>
      </c>
      <c r="S39" s="40">
        <v>12763.252500000001</v>
      </c>
      <c r="T39" s="40">
        <v>9688.0375000000004</v>
      </c>
      <c r="U39" s="40">
        <v>0</v>
      </c>
      <c r="V39" s="40">
        <v>0</v>
      </c>
      <c r="W39" s="42">
        <f>SUM(L39:V39)</f>
        <v>50386.214999999997</v>
      </c>
      <c r="X39" s="41" t="s">
        <v>143</v>
      </c>
    </row>
    <row r="40" spans="1:24" x14ac:dyDescent="0.2">
      <c r="A40" s="20"/>
      <c r="B40" s="27">
        <v>22</v>
      </c>
      <c r="C40" s="28" t="s">
        <v>114</v>
      </c>
      <c r="D40" s="28" t="s">
        <v>114</v>
      </c>
      <c r="E40" s="29" t="s">
        <v>115</v>
      </c>
      <c r="F40" s="36" t="s">
        <v>116</v>
      </c>
      <c r="G40" s="36" t="s">
        <v>116</v>
      </c>
      <c r="H40" s="29" t="s">
        <v>137</v>
      </c>
      <c r="I40" s="46" t="s">
        <v>162</v>
      </c>
      <c r="J40" s="30" t="s">
        <v>43</v>
      </c>
      <c r="K40" s="41"/>
      <c r="L40" s="41"/>
      <c r="M40" s="40">
        <v>0</v>
      </c>
      <c r="N40" s="40">
        <v>2465.2875000000008</v>
      </c>
      <c r="O40" s="40">
        <v>2465.2875000000008</v>
      </c>
      <c r="P40" s="40">
        <v>0</v>
      </c>
      <c r="Q40" s="40">
        <v>0</v>
      </c>
      <c r="R40" s="40">
        <v>0</v>
      </c>
      <c r="S40" s="40">
        <v>39806.262500000004</v>
      </c>
      <c r="T40" s="40">
        <v>19257.012500000001</v>
      </c>
      <c r="U40" s="40">
        <v>16791.725000000002</v>
      </c>
      <c r="V40" s="40">
        <v>0</v>
      </c>
      <c r="W40" s="42">
        <f>SUM(M40:V40)</f>
        <v>80785.575000000012</v>
      </c>
      <c r="X40" s="41" t="s">
        <v>153</v>
      </c>
    </row>
    <row r="41" spans="1:24" x14ac:dyDescent="0.2">
      <c r="A41" s="20"/>
      <c r="B41" s="27">
        <v>23</v>
      </c>
      <c r="C41" s="28" t="s">
        <v>117</v>
      </c>
      <c r="D41" s="28" t="s">
        <v>117</v>
      </c>
      <c r="E41" s="29" t="s">
        <v>118</v>
      </c>
      <c r="F41" s="36" t="s">
        <v>119</v>
      </c>
      <c r="G41" s="36" t="s">
        <v>119</v>
      </c>
      <c r="H41" s="29" t="s">
        <v>136</v>
      </c>
      <c r="I41" s="46" t="s">
        <v>162</v>
      </c>
      <c r="J41" s="30" t="s">
        <v>43</v>
      </c>
      <c r="K41" s="40">
        <v>0</v>
      </c>
      <c r="L41" s="41"/>
      <c r="M41" s="41"/>
      <c r="N41" s="40">
        <v>0</v>
      </c>
      <c r="O41" s="40">
        <v>9521.4599999999991</v>
      </c>
      <c r="P41" s="40">
        <v>9521.4599999999991</v>
      </c>
      <c r="Q41" s="40">
        <v>92060.25999999998</v>
      </c>
      <c r="R41" s="40">
        <v>33564.380000000005</v>
      </c>
      <c r="S41" s="40">
        <v>52607.3</v>
      </c>
      <c r="T41" s="40">
        <v>62128.76</v>
      </c>
      <c r="U41" s="40">
        <v>52607.3</v>
      </c>
      <c r="V41" s="40">
        <v>0</v>
      </c>
      <c r="W41" s="42">
        <f t="shared" si="1"/>
        <v>312010.92</v>
      </c>
      <c r="X41" s="41" t="s">
        <v>153</v>
      </c>
    </row>
    <row r="42" spans="1:24" x14ac:dyDescent="0.2">
      <c r="B42" s="27">
        <v>24</v>
      </c>
      <c r="C42" s="28"/>
      <c r="D42" s="28"/>
      <c r="E42" s="29" t="s">
        <v>165</v>
      </c>
      <c r="F42" s="36"/>
      <c r="G42" s="36"/>
      <c r="H42" s="29" t="s">
        <v>164</v>
      </c>
      <c r="I42" s="46" t="s">
        <v>157</v>
      </c>
      <c r="J42" s="30" t="s">
        <v>43</v>
      </c>
      <c r="K42" s="40"/>
      <c r="L42" s="41"/>
      <c r="M42" s="41"/>
      <c r="N42" s="40"/>
      <c r="O42" s="40"/>
      <c r="P42" s="40"/>
      <c r="Q42" s="40"/>
      <c r="R42" s="40"/>
      <c r="S42" s="40"/>
      <c r="T42" s="40">
        <v>5000000</v>
      </c>
      <c r="U42" s="40"/>
      <c r="V42" s="40"/>
      <c r="W42" s="42">
        <f t="shared" si="1"/>
        <v>5000000</v>
      </c>
      <c r="X42" s="41"/>
    </row>
    <row r="43" spans="1:24" x14ac:dyDescent="0.2">
      <c r="B43" s="27">
        <v>25</v>
      </c>
      <c r="C43" s="28"/>
      <c r="D43" s="28"/>
      <c r="E43" s="29" t="s">
        <v>226</v>
      </c>
      <c r="F43" s="36"/>
      <c r="G43" s="36"/>
      <c r="H43" s="29" t="s">
        <v>226</v>
      </c>
      <c r="I43" s="46" t="s">
        <v>259</v>
      </c>
      <c r="J43" s="30" t="s">
        <v>43</v>
      </c>
      <c r="K43" s="40"/>
      <c r="L43" s="41"/>
      <c r="M43" s="41"/>
      <c r="N43" s="40"/>
      <c r="O43" s="40"/>
      <c r="P43" s="40"/>
      <c r="Q43" s="40"/>
      <c r="R43" s="40">
        <v>10000</v>
      </c>
      <c r="S43" s="40">
        <v>10000</v>
      </c>
      <c r="T43" s="40">
        <v>10000</v>
      </c>
      <c r="U43" s="40">
        <v>10000</v>
      </c>
      <c r="V43" s="40">
        <v>10000</v>
      </c>
      <c r="W43" s="42">
        <f t="shared" si="1"/>
        <v>50000</v>
      </c>
      <c r="X43" s="41"/>
    </row>
    <row r="44" spans="1:24" x14ac:dyDescent="0.2">
      <c r="B44" s="27">
        <v>26</v>
      </c>
      <c r="C44" s="28"/>
      <c r="D44" s="28"/>
      <c r="E44" s="29" t="s">
        <v>231</v>
      </c>
      <c r="F44" s="36"/>
      <c r="G44" s="36"/>
      <c r="H44" s="29" t="s">
        <v>231</v>
      </c>
      <c r="I44" s="46" t="s">
        <v>259</v>
      </c>
      <c r="J44" s="30" t="s">
        <v>43</v>
      </c>
      <c r="K44" s="40"/>
      <c r="L44" s="41"/>
      <c r="M44" s="41"/>
      <c r="N44" s="40"/>
      <c r="O44" s="40"/>
      <c r="P44" s="40"/>
      <c r="Q44" s="40"/>
      <c r="R44" s="40">
        <v>10000</v>
      </c>
      <c r="S44" s="40">
        <v>10000</v>
      </c>
      <c r="T44" s="40">
        <v>10000</v>
      </c>
      <c r="U44" s="40">
        <v>10000</v>
      </c>
      <c r="V44" s="40">
        <v>10000</v>
      </c>
      <c r="W44" s="42">
        <f t="shared" si="1"/>
        <v>50000</v>
      </c>
      <c r="X44" s="41"/>
    </row>
    <row r="45" spans="1:24" x14ac:dyDescent="0.2">
      <c r="B45" s="27">
        <v>27</v>
      </c>
      <c r="C45" s="28"/>
      <c r="D45" s="28"/>
      <c r="E45" s="29" t="s">
        <v>232</v>
      </c>
      <c r="F45" s="36"/>
      <c r="G45" s="36"/>
      <c r="H45" s="29" t="s">
        <v>232</v>
      </c>
      <c r="I45" s="46" t="s">
        <v>260</v>
      </c>
      <c r="J45" s="30" t="s">
        <v>43</v>
      </c>
      <c r="K45" s="40"/>
      <c r="L45" s="41"/>
      <c r="M45" s="41"/>
      <c r="N45" s="40"/>
      <c r="O45" s="40"/>
      <c r="P45" s="40"/>
      <c r="Q45" s="40"/>
      <c r="R45" s="40">
        <v>10000</v>
      </c>
      <c r="S45" s="40">
        <v>10000</v>
      </c>
      <c r="T45" s="40">
        <v>10000</v>
      </c>
      <c r="U45" s="40">
        <v>10000</v>
      </c>
      <c r="V45" s="40">
        <v>10000</v>
      </c>
      <c r="W45" s="42">
        <f t="shared" si="1"/>
        <v>50000</v>
      </c>
      <c r="X45" s="41"/>
    </row>
    <row r="46" spans="1:24" x14ac:dyDescent="0.2">
      <c r="B46" s="27">
        <v>28</v>
      </c>
      <c r="C46" s="28"/>
      <c r="D46" s="28"/>
      <c r="E46" s="29" t="s">
        <v>233</v>
      </c>
      <c r="F46" s="36"/>
      <c r="G46" s="36"/>
      <c r="H46" s="29" t="s">
        <v>233</v>
      </c>
      <c r="I46" s="46" t="s">
        <v>260</v>
      </c>
      <c r="J46" s="30" t="s">
        <v>43</v>
      </c>
      <c r="K46" s="40"/>
      <c r="L46" s="41"/>
      <c r="M46" s="41"/>
      <c r="N46" s="40"/>
      <c r="O46" s="40"/>
      <c r="P46" s="40"/>
      <c r="Q46" s="40"/>
      <c r="R46" s="40">
        <v>10000</v>
      </c>
      <c r="S46" s="40">
        <v>10000</v>
      </c>
      <c r="T46" s="40">
        <v>10000</v>
      </c>
      <c r="U46" s="40">
        <v>10000</v>
      </c>
      <c r="V46" s="40">
        <v>10000</v>
      </c>
      <c r="W46" s="42">
        <f t="shared" si="1"/>
        <v>50000</v>
      </c>
      <c r="X46" s="41"/>
    </row>
    <row r="47" spans="1:24" x14ac:dyDescent="0.2">
      <c r="B47" s="27">
        <v>29</v>
      </c>
      <c r="C47" s="28"/>
      <c r="D47" s="28"/>
      <c r="E47" s="29" t="s">
        <v>234</v>
      </c>
      <c r="F47" s="36"/>
      <c r="G47" s="36"/>
      <c r="H47" s="29" t="s">
        <v>234</v>
      </c>
      <c r="I47" s="46" t="s">
        <v>163</v>
      </c>
      <c r="J47" s="30" t="s">
        <v>43</v>
      </c>
      <c r="K47" s="40"/>
      <c r="L47" s="41"/>
      <c r="M47" s="41"/>
      <c r="N47" s="40"/>
      <c r="O47" s="40"/>
      <c r="P47" s="40"/>
      <c r="Q47" s="40"/>
      <c r="R47" s="40">
        <v>10000</v>
      </c>
      <c r="S47" s="40">
        <v>10000</v>
      </c>
      <c r="T47" s="40">
        <v>10000</v>
      </c>
      <c r="U47" s="40">
        <v>10000</v>
      </c>
      <c r="V47" s="40">
        <v>10000</v>
      </c>
      <c r="W47" s="42">
        <f t="shared" si="1"/>
        <v>50000</v>
      </c>
      <c r="X47" s="41"/>
    </row>
    <row r="48" spans="1:24" x14ac:dyDescent="0.2">
      <c r="B48" s="27">
        <v>30</v>
      </c>
      <c r="C48" s="28"/>
      <c r="D48" s="28"/>
      <c r="E48" s="29" t="s">
        <v>235</v>
      </c>
      <c r="F48" s="36"/>
      <c r="G48" s="36"/>
      <c r="H48" s="29" t="s">
        <v>235</v>
      </c>
      <c r="I48" s="46" t="s">
        <v>260</v>
      </c>
      <c r="J48" s="30" t="s">
        <v>43</v>
      </c>
      <c r="K48" s="40"/>
      <c r="L48" s="41"/>
      <c r="M48" s="41"/>
      <c r="N48" s="40"/>
      <c r="O48" s="40"/>
      <c r="P48" s="40"/>
      <c r="Q48" s="40"/>
      <c r="R48" s="40">
        <v>10000</v>
      </c>
      <c r="S48" s="40">
        <v>10000</v>
      </c>
      <c r="T48" s="40">
        <v>10000</v>
      </c>
      <c r="U48" s="40">
        <v>10000</v>
      </c>
      <c r="V48" s="40">
        <v>10000</v>
      </c>
      <c r="W48" s="42">
        <f t="shared" si="1"/>
        <v>50000</v>
      </c>
      <c r="X48" s="41"/>
    </row>
    <row r="49" spans="2:24" x14ac:dyDescent="0.2">
      <c r="B49" s="27">
        <v>31</v>
      </c>
      <c r="C49" s="28"/>
      <c r="D49" s="28"/>
      <c r="E49" s="29" t="s">
        <v>236</v>
      </c>
      <c r="F49" s="36"/>
      <c r="G49" s="36"/>
      <c r="H49" s="29" t="s">
        <v>236</v>
      </c>
      <c r="I49" s="46" t="s">
        <v>163</v>
      </c>
      <c r="J49" s="30" t="s">
        <v>43</v>
      </c>
      <c r="K49" s="40"/>
      <c r="L49" s="41"/>
      <c r="M49" s="41"/>
      <c r="N49" s="40"/>
      <c r="O49" s="40"/>
      <c r="P49" s="40"/>
      <c r="Q49" s="40"/>
      <c r="R49" s="40">
        <v>10000</v>
      </c>
      <c r="S49" s="40">
        <v>10000</v>
      </c>
      <c r="T49" s="40">
        <v>10000</v>
      </c>
      <c r="U49" s="40">
        <v>10000</v>
      </c>
      <c r="V49" s="40">
        <v>10000</v>
      </c>
      <c r="W49" s="42">
        <f t="shared" si="1"/>
        <v>50000</v>
      </c>
      <c r="X49" s="41"/>
    </row>
    <row r="50" spans="2:24" x14ac:dyDescent="0.2">
      <c r="B50" s="27">
        <v>32</v>
      </c>
      <c r="E50" s="29" t="s">
        <v>237</v>
      </c>
      <c r="H50" s="29" t="s">
        <v>237</v>
      </c>
      <c r="I50" s="46" t="s">
        <v>261</v>
      </c>
      <c r="J50" s="30" t="s">
        <v>43</v>
      </c>
      <c r="R50" s="40">
        <v>10000</v>
      </c>
      <c r="S50" s="40">
        <v>10000</v>
      </c>
      <c r="T50" s="40">
        <v>10000</v>
      </c>
      <c r="U50" s="40">
        <v>10000</v>
      </c>
      <c r="V50" s="40">
        <v>10000</v>
      </c>
      <c r="W50" s="42">
        <f t="shared" si="1"/>
        <v>50000</v>
      </c>
    </row>
    <row r="51" spans="2:24" x14ac:dyDescent="0.2">
      <c r="B51" s="27">
        <v>33</v>
      </c>
      <c r="E51" s="29" t="s">
        <v>238</v>
      </c>
      <c r="H51" s="29" t="s">
        <v>238</v>
      </c>
      <c r="I51" s="46" t="s">
        <v>163</v>
      </c>
      <c r="J51" s="30" t="s">
        <v>43</v>
      </c>
      <c r="R51" s="40">
        <v>10000</v>
      </c>
      <c r="S51" s="40">
        <v>10000</v>
      </c>
      <c r="T51" s="40">
        <v>10000</v>
      </c>
      <c r="U51" s="40">
        <v>10000</v>
      </c>
      <c r="V51" s="40">
        <v>10000</v>
      </c>
      <c r="W51" s="42">
        <f t="shared" si="1"/>
        <v>50000</v>
      </c>
    </row>
    <row r="52" spans="2:24" x14ac:dyDescent="0.2">
      <c r="B52" s="27">
        <v>34</v>
      </c>
      <c r="E52" s="29" t="s">
        <v>227</v>
      </c>
      <c r="H52" s="29" t="s">
        <v>227</v>
      </c>
      <c r="I52" s="46" t="s">
        <v>259</v>
      </c>
      <c r="J52" s="30" t="s">
        <v>43</v>
      </c>
      <c r="R52" s="40">
        <v>10000</v>
      </c>
      <c r="S52" s="40">
        <v>10000</v>
      </c>
      <c r="T52" s="40">
        <v>10000</v>
      </c>
      <c r="U52" s="40">
        <v>10000</v>
      </c>
      <c r="V52" s="40">
        <v>10000</v>
      </c>
      <c r="W52" s="42">
        <f t="shared" si="1"/>
        <v>50000</v>
      </c>
    </row>
    <row r="53" spans="2:24" x14ac:dyDescent="0.2">
      <c r="B53" s="27">
        <v>35</v>
      </c>
      <c r="E53" s="2" t="s">
        <v>247</v>
      </c>
      <c r="H53" s="2" t="s">
        <v>247</v>
      </c>
      <c r="I53" s="58" t="s">
        <v>260</v>
      </c>
      <c r="R53" s="40">
        <v>10000</v>
      </c>
      <c r="S53" s="40">
        <v>10000</v>
      </c>
      <c r="T53" s="40">
        <v>10000</v>
      </c>
      <c r="U53" s="40">
        <v>10000</v>
      </c>
      <c r="V53" s="40">
        <v>10000</v>
      </c>
      <c r="W53" s="42">
        <f t="shared" ref="W53:W54" si="2">SUM(K53:V53)</f>
        <v>50000</v>
      </c>
    </row>
    <row r="54" spans="2:24" x14ac:dyDescent="0.2">
      <c r="B54" s="27">
        <v>36</v>
      </c>
      <c r="E54" s="2" t="s">
        <v>252</v>
      </c>
      <c r="H54" s="2" t="s">
        <v>252</v>
      </c>
      <c r="I54" s="58" t="s">
        <v>163</v>
      </c>
      <c r="R54" s="40">
        <v>10000</v>
      </c>
      <c r="S54" s="40">
        <v>10000</v>
      </c>
      <c r="T54" s="40">
        <v>10000</v>
      </c>
      <c r="U54" s="40">
        <v>10000</v>
      </c>
      <c r="V54" s="40">
        <v>10000</v>
      </c>
      <c r="W54" s="42">
        <f t="shared" si="2"/>
        <v>50000</v>
      </c>
    </row>
    <row r="60" spans="2:24" x14ac:dyDescent="0.2">
      <c r="R60" s="37"/>
      <c r="S60" s="37"/>
    </row>
    <row r="61" spans="2:24" ht="15.75" x14ac:dyDescent="0.25">
      <c r="K61" s="4"/>
      <c r="R61" s="37"/>
      <c r="S61" s="37"/>
    </row>
    <row r="62" spans="2:24" x14ac:dyDescent="0.2">
      <c r="R62" s="37"/>
      <c r="S62" s="37"/>
    </row>
    <row r="63" spans="2:24" x14ac:dyDescent="0.2">
      <c r="R63" s="37"/>
      <c r="S63" s="37"/>
    </row>
    <row r="64" spans="2:24" x14ac:dyDescent="0.2">
      <c r="R64" s="38"/>
      <c r="S64" s="37"/>
    </row>
    <row r="65" spans="15:19" x14ac:dyDescent="0.2">
      <c r="O65" s="27"/>
      <c r="R65" s="38"/>
      <c r="S65" s="37"/>
    </row>
    <row r="66" spans="15:19" x14ac:dyDescent="0.2">
      <c r="O66" s="27"/>
      <c r="P66" s="38"/>
      <c r="R66" s="38"/>
      <c r="S66" s="37"/>
    </row>
    <row r="67" spans="15:19" x14ac:dyDescent="0.2">
      <c r="O67" s="27"/>
      <c r="P67" s="38"/>
      <c r="R67" s="38"/>
      <c r="S67" s="37"/>
    </row>
    <row r="68" spans="15:19" x14ac:dyDescent="0.2">
      <c r="O68" s="27"/>
      <c r="P68" s="38"/>
      <c r="R68" s="38"/>
      <c r="S68" s="37"/>
    </row>
    <row r="69" spans="15:19" x14ac:dyDescent="0.2">
      <c r="O69" s="27"/>
      <c r="P69" s="38"/>
      <c r="R69" s="38"/>
    </row>
    <row r="70" spans="15:19" x14ac:dyDescent="0.2">
      <c r="O70" s="27"/>
      <c r="P70" s="38"/>
    </row>
    <row r="71" spans="15:19" x14ac:dyDescent="0.2">
      <c r="O71" s="27"/>
    </row>
    <row r="72" spans="15:19" x14ac:dyDescent="0.2">
      <c r="O72" s="27"/>
    </row>
  </sheetData>
  <mergeCells count="7">
    <mergeCell ref="A9:W9"/>
    <mergeCell ref="A2:W2"/>
    <mergeCell ref="A3:W3"/>
    <mergeCell ref="A4:W4"/>
    <mergeCell ref="A5:W5"/>
    <mergeCell ref="A7:W7"/>
    <mergeCell ref="A8:W8"/>
  </mergeCells>
  <phoneticPr fontId="8" type="noConversion"/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9A7D-FD32-4657-A43A-99EEDF994361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D466-DBE3-4E28-8887-7F3DA42A343B}">
  <sheetPr transitionEvaluation="1" transitionEntry="1">
    <tabColor theme="9" tint="0.39997558519241921"/>
    <pageSetUpPr fitToPage="1"/>
  </sheetPr>
  <dimension ref="A2:AA72"/>
  <sheetViews>
    <sheetView zoomScale="60" zoomScaleNormal="60" zoomScaleSheetLayoutView="63" workbookViewId="0">
      <pane xSplit="10" ySplit="12" topLeftCell="K26" activePane="bottomRight" state="frozen"/>
      <selection pane="topRight" activeCell="I1" sqref="I1"/>
      <selection pane="bottomLeft" activeCell="A13" sqref="A13"/>
      <selection pane="bottomRight" activeCell="I45" sqref="I45"/>
    </sheetView>
  </sheetViews>
  <sheetFormatPr defaultColWidth="12" defaultRowHeight="15" outlineLevelCol="1" x14ac:dyDescent="0.2"/>
  <cols>
    <col min="1" max="1" width="22.5703125" style="44" customWidth="1"/>
    <col min="2" max="2" width="11.7109375" style="2" customWidth="1"/>
    <col min="3" max="3" width="16" style="2" bestFit="1" customWidth="1"/>
    <col min="4" max="4" width="17.7109375" style="2" bestFit="1" customWidth="1"/>
    <col min="5" max="5" width="31.7109375" style="2" customWidth="1"/>
    <col min="6" max="6" width="16.140625" style="8" bestFit="1" customWidth="1"/>
    <col min="7" max="7" width="17.7109375" style="8" bestFit="1" customWidth="1"/>
    <col min="8" max="8" width="54.7109375" style="2" bestFit="1" customWidth="1"/>
    <col min="9" max="9" width="18.7109375" style="44" customWidth="1"/>
    <col min="10" max="10" width="30.5703125" style="2" customWidth="1"/>
    <col min="11" max="12" width="16.28515625" style="2" customWidth="1" outlineLevel="1"/>
    <col min="13" max="13" width="16.85546875" style="2" customWidth="1" outlineLevel="1"/>
    <col min="14" max="14" width="15.5703125" style="2" customWidth="1" outlineLevel="1"/>
    <col min="15" max="19" width="16.28515625" style="2" customWidth="1" outlineLevel="1"/>
    <col min="20" max="21" width="16.85546875" style="2" customWidth="1" outlineLevel="1"/>
    <col min="22" max="22" width="16.28515625" style="2" customWidth="1" outlineLevel="1"/>
    <col min="23" max="23" width="21.42578125" style="2" customWidth="1"/>
    <col min="24" max="24" width="31.28515625" style="2" customWidth="1"/>
    <col min="25" max="25" width="19" style="2" customWidth="1"/>
    <col min="26" max="26" width="15.85546875" style="2" customWidth="1"/>
    <col min="27" max="29" width="12" style="2" customWidth="1"/>
    <col min="30" max="36" width="15.7109375" style="2" customWidth="1"/>
    <col min="37" max="16384" width="12" style="2"/>
  </cols>
  <sheetData>
    <row r="2" spans="1:27" ht="15.75" x14ac:dyDescent="0.25">
      <c r="A2" s="61" t="str">
        <f>'[1]SPPCRC 2021 O&amp;M cost element'!A2:V2</f>
        <v>Tampa Electric Company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"/>
    </row>
    <row r="3" spans="1:27" x14ac:dyDescent="0.2">
      <c r="A3" s="62" t="str">
        <f>'[1]SPPCRC 2021 O&amp;M cost element'!A3:V3</f>
        <v>Storm Protection Plan Cost Recovery Clause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7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4"/>
    </row>
    <row r="5" spans="1:27" s="4" customFormat="1" ht="15.75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7" ht="15.75" x14ac:dyDescent="0.25">
      <c r="A6" s="45" t="s">
        <v>2</v>
      </c>
      <c r="B6" s="6"/>
      <c r="C6" s="6"/>
      <c r="D6" s="6"/>
      <c r="E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7" ht="15.7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4"/>
    </row>
    <row r="8" spans="1:27" ht="15.75" x14ac:dyDescent="0.25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4"/>
    </row>
    <row r="9" spans="1:27" ht="15.75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4"/>
    </row>
    <row r="10" spans="1:27" x14ac:dyDescent="0.2">
      <c r="B10" s="7"/>
      <c r="C10" s="7"/>
      <c r="D10" s="7"/>
      <c r="E10" s="7"/>
      <c r="F10" s="9"/>
      <c r="G10" s="9"/>
      <c r="I10" s="10"/>
      <c r="J10" s="10"/>
      <c r="K10" s="7"/>
      <c r="L10" s="7"/>
      <c r="M10" s="7"/>
      <c r="N10" s="7"/>
      <c r="W10" s="44" t="s">
        <v>6</v>
      </c>
      <c r="Y10" s="11" t="s">
        <v>7</v>
      </c>
      <c r="Z10" s="12"/>
    </row>
    <row r="11" spans="1:27" ht="15" customHeight="1" x14ac:dyDescent="0.2">
      <c r="C11" s="44" t="s">
        <v>8</v>
      </c>
      <c r="D11" s="44" t="s">
        <v>9</v>
      </c>
      <c r="F11" s="44" t="s">
        <v>8</v>
      </c>
      <c r="G11" s="44" t="s">
        <v>9</v>
      </c>
      <c r="H11" s="10"/>
      <c r="I11" s="10" t="s">
        <v>10</v>
      </c>
      <c r="J11" s="10"/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44" t="s">
        <v>12</v>
      </c>
      <c r="Y11" s="11" t="s">
        <v>13</v>
      </c>
      <c r="Z11" s="12"/>
    </row>
    <row r="12" spans="1:27" ht="19.899999999999999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9" t="s">
        <v>34</v>
      </c>
      <c r="Z12" s="19" t="s">
        <v>35</v>
      </c>
      <c r="AA12" s="18"/>
    </row>
    <row r="13" spans="1:27" x14ac:dyDescent="0.2">
      <c r="A13" s="20"/>
      <c r="B13" s="21"/>
      <c r="C13" s="21"/>
      <c r="D13" s="21"/>
      <c r="F13" s="33"/>
      <c r="G13" s="33"/>
      <c r="I13" s="34"/>
      <c r="J13" s="22"/>
    </row>
    <row r="14" spans="1:27" ht="15.75" x14ac:dyDescent="0.25">
      <c r="A14" s="23" t="s">
        <v>36</v>
      </c>
      <c r="B14" s="4" t="s">
        <v>37</v>
      </c>
      <c r="F14" s="24"/>
      <c r="G14" s="24"/>
      <c r="H14" s="4"/>
      <c r="I14" s="25"/>
      <c r="J14" s="26"/>
      <c r="K14" s="4">
        <f t="shared" ref="K14:U14" si="0">SUM(K15:K71)</f>
        <v>1430000</v>
      </c>
      <c r="L14" s="4">
        <f t="shared" si="0"/>
        <v>2090000</v>
      </c>
      <c r="M14" s="4">
        <f t="shared" si="0"/>
        <v>2480000</v>
      </c>
      <c r="N14" s="4">
        <f t="shared" si="0"/>
        <v>2900000</v>
      </c>
      <c r="O14" s="4">
        <f t="shared" si="0"/>
        <v>2900000</v>
      </c>
      <c r="P14" s="4">
        <f t="shared" si="0"/>
        <v>2823479</v>
      </c>
      <c r="Q14" s="4">
        <f t="shared" si="0"/>
        <v>2578792</v>
      </c>
      <c r="R14" s="4">
        <f t="shared" si="0"/>
        <v>2832333</v>
      </c>
      <c r="S14" s="4">
        <f t="shared" si="0"/>
        <v>2772190</v>
      </c>
      <c r="T14" s="4">
        <f t="shared" si="0"/>
        <v>2732832</v>
      </c>
      <c r="U14" s="4">
        <f t="shared" si="0"/>
        <v>2645097</v>
      </c>
      <c r="V14" s="4">
        <f>SUM(V15:V71)</f>
        <v>1430460</v>
      </c>
      <c r="W14" s="4">
        <f>SUM(K14:V14)</f>
        <v>29615183</v>
      </c>
      <c r="Y14" s="4">
        <v>29581441.391249996</v>
      </c>
      <c r="Z14" s="35">
        <f>Y14-W14</f>
        <v>-33741.608750004321</v>
      </c>
    </row>
    <row r="15" spans="1:27" x14ac:dyDescent="0.2">
      <c r="A15" s="52">
        <v>1075084</v>
      </c>
      <c r="B15" s="27">
        <v>1</v>
      </c>
      <c r="C15" s="28"/>
      <c r="D15" s="28"/>
      <c r="E15" s="29" t="s">
        <v>226</v>
      </c>
      <c r="F15" s="36"/>
      <c r="G15" s="36"/>
      <c r="H15" s="29" t="s">
        <v>226</v>
      </c>
      <c r="I15" s="46" t="s">
        <v>259</v>
      </c>
      <c r="J15" s="30" t="s">
        <v>43</v>
      </c>
      <c r="K15" s="51">
        <v>30000</v>
      </c>
      <c r="L15" s="31">
        <v>200000</v>
      </c>
      <c r="M15" s="31">
        <v>200000</v>
      </c>
      <c r="N15" s="31">
        <v>300000</v>
      </c>
      <c r="O15" s="31">
        <v>200000</v>
      </c>
      <c r="P15" s="31">
        <v>95084</v>
      </c>
      <c r="Q15" s="31"/>
      <c r="R15" s="31"/>
      <c r="S15" s="31"/>
      <c r="T15" s="31"/>
      <c r="U15" s="31"/>
      <c r="V15" s="31"/>
      <c r="W15" s="43">
        <f t="shared" ref="W15:W71" si="1">SUM(K15:V15)</f>
        <v>1025084</v>
      </c>
      <c r="X15" s="2">
        <f>W15-A15</f>
        <v>-50000</v>
      </c>
    </row>
    <row r="16" spans="1:27" x14ac:dyDescent="0.2">
      <c r="A16" s="52">
        <v>1028395</v>
      </c>
      <c r="B16" s="27">
        <v>2</v>
      </c>
      <c r="C16" s="28"/>
      <c r="D16" s="28"/>
      <c r="E16" s="29" t="s">
        <v>231</v>
      </c>
      <c r="F16" s="36"/>
      <c r="G16" s="36"/>
      <c r="H16" s="29" t="s">
        <v>231</v>
      </c>
      <c r="I16" s="46" t="s">
        <v>259</v>
      </c>
      <c r="J16" s="30" t="s">
        <v>43</v>
      </c>
      <c r="K16" s="51">
        <v>20000</v>
      </c>
      <c r="L16" s="31">
        <v>180000</v>
      </c>
      <c r="M16" s="31">
        <v>250000</v>
      </c>
      <c r="N16" s="31">
        <v>250000</v>
      </c>
      <c r="O16" s="31">
        <v>250000</v>
      </c>
      <c r="P16" s="31">
        <v>28395</v>
      </c>
      <c r="Q16" s="31"/>
      <c r="R16" s="31"/>
      <c r="S16" s="31"/>
      <c r="T16" s="31"/>
      <c r="U16" s="31"/>
      <c r="V16" s="31"/>
      <c r="W16" s="43">
        <f t="shared" si="1"/>
        <v>978395</v>
      </c>
      <c r="X16" s="2">
        <f t="shared" ref="X16:X47" si="2">W16-A16</f>
        <v>-50000</v>
      </c>
    </row>
    <row r="17" spans="1:24" x14ac:dyDescent="0.2">
      <c r="A17" s="52">
        <v>1036716</v>
      </c>
      <c r="B17" s="27">
        <v>3</v>
      </c>
      <c r="C17" s="28"/>
      <c r="D17" s="28"/>
      <c r="E17" s="29" t="s">
        <v>232</v>
      </c>
      <c r="F17" s="36"/>
      <c r="G17" s="36"/>
      <c r="H17" s="29" t="s">
        <v>232</v>
      </c>
      <c r="I17" s="46" t="s">
        <v>260</v>
      </c>
      <c r="J17" s="30" t="s">
        <v>43</v>
      </c>
      <c r="K17" s="51">
        <v>20000</v>
      </c>
      <c r="L17" s="31">
        <v>80000</v>
      </c>
      <c r="M17" s="31">
        <v>100000</v>
      </c>
      <c r="N17" s="31">
        <v>150000</v>
      </c>
      <c r="O17" s="31">
        <v>200000</v>
      </c>
      <c r="P17" s="31">
        <v>200000</v>
      </c>
      <c r="Q17" s="31">
        <v>200000</v>
      </c>
      <c r="R17" s="31">
        <v>36716</v>
      </c>
      <c r="S17" s="31"/>
      <c r="T17" s="31"/>
      <c r="U17" s="31"/>
      <c r="V17" s="31"/>
      <c r="W17" s="43">
        <f t="shared" si="1"/>
        <v>986716</v>
      </c>
      <c r="X17" s="2">
        <f t="shared" si="2"/>
        <v>-50000</v>
      </c>
    </row>
    <row r="18" spans="1:24" x14ac:dyDescent="0.2">
      <c r="A18" s="52">
        <v>1155581.8769999999</v>
      </c>
      <c r="B18" s="27">
        <v>4</v>
      </c>
      <c r="C18" s="28"/>
      <c r="D18" s="28"/>
      <c r="E18" s="29" t="s">
        <v>233</v>
      </c>
      <c r="F18" s="36"/>
      <c r="G18" s="36"/>
      <c r="H18" s="29" t="s">
        <v>233</v>
      </c>
      <c r="I18" s="46" t="s">
        <v>260</v>
      </c>
      <c r="J18" s="30" t="s">
        <v>43</v>
      </c>
      <c r="K18" s="51">
        <v>25000</v>
      </c>
      <c r="L18" s="31">
        <v>100000</v>
      </c>
      <c r="M18" s="31">
        <v>100000</v>
      </c>
      <c r="N18" s="31">
        <v>100000</v>
      </c>
      <c r="O18" s="31">
        <v>100000</v>
      </c>
      <c r="P18" s="31">
        <v>200000</v>
      </c>
      <c r="Q18" s="31">
        <v>200000</v>
      </c>
      <c r="R18" s="31">
        <v>200000</v>
      </c>
      <c r="S18" s="31">
        <v>80582</v>
      </c>
      <c r="T18" s="31"/>
      <c r="U18" s="31"/>
      <c r="V18" s="31"/>
      <c r="W18" s="43">
        <f t="shared" si="1"/>
        <v>1105582</v>
      </c>
      <c r="X18" s="2">
        <f t="shared" si="2"/>
        <v>-49999.876999999862</v>
      </c>
    </row>
    <row r="19" spans="1:24" x14ac:dyDescent="0.2">
      <c r="A19" s="52">
        <v>1881714.5035999999</v>
      </c>
      <c r="B19" s="27">
        <v>5</v>
      </c>
      <c r="C19" s="28"/>
      <c r="D19" s="28"/>
      <c r="E19" s="29" t="s">
        <v>234</v>
      </c>
      <c r="F19" s="36"/>
      <c r="G19" s="36"/>
      <c r="H19" s="29" t="s">
        <v>234</v>
      </c>
      <c r="I19" s="46" t="s">
        <v>163</v>
      </c>
      <c r="J19" s="30" t="s">
        <v>43</v>
      </c>
      <c r="K19" s="51">
        <v>30000</v>
      </c>
      <c r="L19" s="31">
        <v>100000</v>
      </c>
      <c r="M19" s="31">
        <v>150000</v>
      </c>
      <c r="N19" s="31">
        <v>150000</v>
      </c>
      <c r="O19" s="31">
        <v>150000</v>
      </c>
      <c r="P19" s="31">
        <v>150000</v>
      </c>
      <c r="Q19" s="31">
        <v>150000</v>
      </c>
      <c r="R19" s="31">
        <v>150000</v>
      </c>
      <c r="S19" s="31">
        <v>200000</v>
      </c>
      <c r="T19" s="31">
        <v>300000</v>
      </c>
      <c r="U19" s="31">
        <v>300000</v>
      </c>
      <c r="V19" s="31">
        <v>1715</v>
      </c>
      <c r="W19" s="43">
        <f t="shared" si="1"/>
        <v>1831715</v>
      </c>
      <c r="X19" s="2">
        <f t="shared" si="2"/>
        <v>-49999.503599999938</v>
      </c>
    </row>
    <row r="20" spans="1:24" x14ac:dyDescent="0.2">
      <c r="A20" s="52">
        <v>1050617</v>
      </c>
      <c r="B20" s="27">
        <v>6</v>
      </c>
      <c r="C20" s="28"/>
      <c r="D20" s="28"/>
      <c r="E20" s="29" t="s">
        <v>235</v>
      </c>
      <c r="F20" s="36"/>
      <c r="G20" s="36"/>
      <c r="H20" s="29" t="s">
        <v>235</v>
      </c>
      <c r="I20" s="46" t="s">
        <v>260</v>
      </c>
      <c r="J20" s="30" t="s">
        <v>43</v>
      </c>
      <c r="K20" s="51">
        <v>25000</v>
      </c>
      <c r="L20" s="31">
        <v>30000</v>
      </c>
      <c r="M20" s="31">
        <v>100000</v>
      </c>
      <c r="N20" s="31">
        <v>100000</v>
      </c>
      <c r="O20" s="31">
        <v>200000</v>
      </c>
      <c r="P20" s="31">
        <v>200000</v>
      </c>
      <c r="Q20" s="31">
        <v>300000</v>
      </c>
      <c r="R20" s="31">
        <v>45617</v>
      </c>
      <c r="S20" s="31"/>
      <c r="T20" s="31"/>
      <c r="U20" s="31"/>
      <c r="V20" s="31"/>
      <c r="W20" s="43">
        <f t="shared" si="1"/>
        <v>1000617</v>
      </c>
      <c r="X20" s="2">
        <f t="shared" si="2"/>
        <v>-50000</v>
      </c>
    </row>
    <row r="21" spans="1:24" x14ac:dyDescent="0.2">
      <c r="A21" s="52">
        <v>1534545.55396364</v>
      </c>
      <c r="B21" s="27">
        <v>7</v>
      </c>
      <c r="C21" s="28"/>
      <c r="D21" s="28"/>
      <c r="E21" s="29" t="s">
        <v>236</v>
      </c>
      <c r="F21" s="36"/>
      <c r="G21" s="36"/>
      <c r="H21" s="29" t="s">
        <v>236</v>
      </c>
      <c r="I21" s="46" t="s">
        <v>163</v>
      </c>
      <c r="J21" s="30" t="s">
        <v>43</v>
      </c>
      <c r="K21" s="51">
        <v>50000</v>
      </c>
      <c r="L21" s="31">
        <v>50000</v>
      </c>
      <c r="M21" s="31">
        <v>50000</v>
      </c>
      <c r="N21" s="31">
        <v>50000</v>
      </c>
      <c r="O21" s="31">
        <v>50000</v>
      </c>
      <c r="P21" s="31">
        <v>200000</v>
      </c>
      <c r="Q21" s="31">
        <v>100000</v>
      </c>
      <c r="R21" s="31">
        <v>350000</v>
      </c>
      <c r="S21" s="31">
        <v>250000</v>
      </c>
      <c r="T21" s="31">
        <v>200000</v>
      </c>
      <c r="U21" s="31">
        <v>134546</v>
      </c>
      <c r="V21" s="31"/>
      <c r="W21" s="43">
        <f t="shared" si="1"/>
        <v>1484546</v>
      </c>
      <c r="X21" s="2">
        <f t="shared" si="2"/>
        <v>-49999.553963640006</v>
      </c>
    </row>
    <row r="22" spans="1:24" x14ac:dyDescent="0.2">
      <c r="A22" s="52">
        <v>120000</v>
      </c>
      <c r="B22" s="27">
        <v>8</v>
      </c>
      <c r="C22" s="28"/>
      <c r="D22" s="28"/>
      <c r="E22" s="29" t="s">
        <v>237</v>
      </c>
      <c r="F22" s="36"/>
      <c r="G22" s="36"/>
      <c r="H22" s="29" t="s">
        <v>237</v>
      </c>
      <c r="I22" s="46" t="s">
        <v>261</v>
      </c>
      <c r="J22" s="30" t="s">
        <v>43</v>
      </c>
      <c r="K22" s="51">
        <v>90000</v>
      </c>
      <c r="L22" s="31">
        <v>30000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43">
        <f t="shared" si="1"/>
        <v>120000</v>
      </c>
      <c r="X22" s="2">
        <f t="shared" si="2"/>
        <v>0</v>
      </c>
    </row>
    <row r="23" spans="1:24" x14ac:dyDescent="0.2">
      <c r="A23" s="52">
        <v>2263199.23332727</v>
      </c>
      <c r="B23" s="27">
        <v>9</v>
      </c>
      <c r="C23" s="28"/>
      <c r="D23" s="28"/>
      <c r="E23" s="29" t="s">
        <v>238</v>
      </c>
      <c r="F23" s="36"/>
      <c r="G23" s="36"/>
      <c r="H23" s="29" t="s">
        <v>238</v>
      </c>
      <c r="I23" s="46" t="s">
        <v>163</v>
      </c>
      <c r="J23" s="30" t="s">
        <v>43</v>
      </c>
      <c r="K23" s="51">
        <v>200000</v>
      </c>
      <c r="L23" s="31">
        <v>200000</v>
      </c>
      <c r="M23" s="31">
        <v>200000</v>
      </c>
      <c r="N23" s="31">
        <v>200000</v>
      </c>
      <c r="O23" s="31">
        <v>200000</v>
      </c>
      <c r="P23" s="31">
        <v>200000</v>
      </c>
      <c r="Q23" s="31">
        <v>300000</v>
      </c>
      <c r="R23" s="31">
        <v>350000</v>
      </c>
      <c r="S23" s="31">
        <v>250000</v>
      </c>
      <c r="T23" s="31">
        <v>80000</v>
      </c>
      <c r="U23" s="31">
        <v>33199</v>
      </c>
      <c r="V23" s="31"/>
      <c r="W23" s="43">
        <f t="shared" si="1"/>
        <v>2213199</v>
      </c>
      <c r="X23" s="2">
        <f t="shared" si="2"/>
        <v>-50000.23332727002</v>
      </c>
    </row>
    <row r="24" spans="1:24" x14ac:dyDescent="0.2">
      <c r="A24" s="52">
        <v>1303706</v>
      </c>
      <c r="B24" s="27">
        <v>10</v>
      </c>
      <c r="C24" s="28"/>
      <c r="D24" s="28"/>
      <c r="E24" s="29" t="s">
        <v>227</v>
      </c>
      <c r="F24" s="36"/>
      <c r="G24" s="36"/>
      <c r="H24" s="29" t="s">
        <v>227</v>
      </c>
      <c r="I24" s="46" t="s">
        <v>259</v>
      </c>
      <c r="J24" s="30" t="s">
        <v>43</v>
      </c>
      <c r="K24" s="51">
        <v>200000</v>
      </c>
      <c r="L24" s="31">
        <v>200000</v>
      </c>
      <c r="M24" s="31">
        <v>200000</v>
      </c>
      <c r="N24" s="31">
        <v>200000</v>
      </c>
      <c r="O24" s="31">
        <v>200000</v>
      </c>
      <c r="P24" s="31">
        <v>250000</v>
      </c>
      <c r="Q24" s="31">
        <v>53706</v>
      </c>
      <c r="R24" s="31"/>
      <c r="S24" s="31"/>
      <c r="T24" s="31"/>
      <c r="U24" s="31"/>
      <c r="V24" s="31"/>
      <c r="W24" s="43">
        <f t="shared" si="1"/>
        <v>1303706</v>
      </c>
      <c r="X24" s="2">
        <f t="shared" si="2"/>
        <v>0</v>
      </c>
    </row>
    <row r="25" spans="1:24" x14ac:dyDescent="0.2">
      <c r="A25" s="52">
        <v>1150070</v>
      </c>
      <c r="B25" s="27">
        <v>11</v>
      </c>
      <c r="C25" s="28"/>
      <c r="D25" s="28"/>
      <c r="E25" s="29" t="s">
        <v>239</v>
      </c>
      <c r="F25" s="36"/>
      <c r="G25" s="36"/>
      <c r="H25" s="29" t="s">
        <v>239</v>
      </c>
      <c r="I25" s="46" t="s">
        <v>163</v>
      </c>
      <c r="J25" s="30" t="s">
        <v>43</v>
      </c>
      <c r="K25" s="31">
        <v>20000</v>
      </c>
      <c r="L25" s="31">
        <v>20000</v>
      </c>
      <c r="M25" s="31">
        <v>10000</v>
      </c>
      <c r="N25" s="31"/>
      <c r="O25" s="31"/>
      <c r="P25" s="31"/>
      <c r="Q25" s="31">
        <v>50000</v>
      </c>
      <c r="R25" s="31">
        <v>200000</v>
      </c>
      <c r="S25" s="31">
        <v>200000</v>
      </c>
      <c r="T25" s="31">
        <v>200000</v>
      </c>
      <c r="U25" s="31">
        <v>300000</v>
      </c>
      <c r="V25" s="31">
        <v>150070</v>
      </c>
      <c r="W25" s="43">
        <f t="shared" si="1"/>
        <v>1150070</v>
      </c>
      <c r="X25" s="2">
        <f t="shared" si="2"/>
        <v>0</v>
      </c>
    </row>
    <row r="26" spans="1:24" x14ac:dyDescent="0.2">
      <c r="A26" s="52">
        <v>49314</v>
      </c>
      <c r="B26" s="27">
        <v>12</v>
      </c>
      <c r="C26" s="28"/>
      <c r="D26" s="28"/>
      <c r="E26" s="29" t="s">
        <v>240</v>
      </c>
      <c r="F26" s="36"/>
      <c r="G26" s="36"/>
      <c r="H26" s="29" t="s">
        <v>240</v>
      </c>
      <c r="I26" s="46" t="s">
        <v>163</v>
      </c>
      <c r="J26" s="30" t="s">
        <v>43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>
        <v>49314</v>
      </c>
      <c r="W26" s="43">
        <f t="shared" si="1"/>
        <v>49314</v>
      </c>
      <c r="X26" s="2">
        <f t="shared" si="2"/>
        <v>0</v>
      </c>
    </row>
    <row r="27" spans="1:24" x14ac:dyDescent="0.2">
      <c r="A27" s="52">
        <v>53082</v>
      </c>
      <c r="B27" s="27">
        <v>13</v>
      </c>
      <c r="C27" s="28"/>
      <c r="D27" s="28"/>
      <c r="E27" s="29" t="s">
        <v>241</v>
      </c>
      <c r="F27" s="36"/>
      <c r="G27" s="36"/>
      <c r="H27" s="29" t="s">
        <v>241</v>
      </c>
      <c r="I27" s="46" t="s">
        <v>163</v>
      </c>
      <c r="J27" s="30" t="s">
        <v>43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>
        <v>53082</v>
      </c>
      <c r="W27" s="43">
        <f t="shared" si="1"/>
        <v>53082</v>
      </c>
      <c r="X27" s="2">
        <f t="shared" si="2"/>
        <v>0</v>
      </c>
    </row>
    <row r="28" spans="1:24" x14ac:dyDescent="0.2">
      <c r="A28" s="52">
        <v>968360</v>
      </c>
      <c r="B28" s="27">
        <v>13</v>
      </c>
      <c r="C28" s="28"/>
      <c r="D28" s="28"/>
      <c r="E28" s="29" t="s">
        <v>242</v>
      </c>
      <c r="F28" s="36"/>
      <c r="G28" s="36"/>
      <c r="H28" s="29" t="s">
        <v>242</v>
      </c>
      <c r="I28" s="46" t="s">
        <v>163</v>
      </c>
      <c r="J28" s="30" t="s">
        <v>43</v>
      </c>
      <c r="K28" s="31">
        <v>50000</v>
      </c>
      <c r="L28" s="31">
        <v>20000</v>
      </c>
      <c r="M28" s="31"/>
      <c r="N28" s="31"/>
      <c r="O28" s="31"/>
      <c r="P28" s="31"/>
      <c r="Q28" s="31"/>
      <c r="R28" s="31">
        <v>50000</v>
      </c>
      <c r="S28" s="31">
        <v>150000</v>
      </c>
      <c r="T28" s="31">
        <v>250000</v>
      </c>
      <c r="U28" s="31">
        <v>300000</v>
      </c>
      <c r="V28" s="31">
        <v>148360</v>
      </c>
      <c r="W28" s="43">
        <f t="shared" si="1"/>
        <v>968360</v>
      </c>
      <c r="X28" s="2">
        <f t="shared" si="2"/>
        <v>0</v>
      </c>
    </row>
    <row r="29" spans="1:24" x14ac:dyDescent="0.2">
      <c r="A29" s="52">
        <v>1192739</v>
      </c>
      <c r="B29" s="27">
        <v>14</v>
      </c>
      <c r="C29" s="28"/>
      <c r="D29" s="28"/>
      <c r="E29" s="29" t="s">
        <v>243</v>
      </c>
      <c r="F29" s="36"/>
      <c r="G29" s="36"/>
      <c r="H29" s="29" t="s">
        <v>243</v>
      </c>
      <c r="I29" s="46" t="s">
        <v>163</v>
      </c>
      <c r="J29" s="30" t="s">
        <v>43</v>
      </c>
      <c r="K29" s="31">
        <v>50000</v>
      </c>
      <c r="L29" s="31"/>
      <c r="M29" s="31"/>
      <c r="N29" s="31"/>
      <c r="O29" s="31"/>
      <c r="P29" s="31"/>
      <c r="Q29" s="31">
        <v>50000</v>
      </c>
      <c r="R29" s="31">
        <v>200000</v>
      </c>
      <c r="S29" s="31">
        <v>200000</v>
      </c>
      <c r="T29" s="31">
        <v>250000</v>
      </c>
      <c r="U29" s="31">
        <v>300000</v>
      </c>
      <c r="V29" s="31">
        <v>142739</v>
      </c>
      <c r="W29" s="43">
        <f t="shared" si="1"/>
        <v>1192739</v>
      </c>
      <c r="X29" s="2">
        <f t="shared" si="2"/>
        <v>0</v>
      </c>
    </row>
    <row r="30" spans="1:24" x14ac:dyDescent="0.2">
      <c r="A30" s="52">
        <v>45745</v>
      </c>
      <c r="B30" s="27">
        <v>14</v>
      </c>
      <c r="C30" s="28"/>
      <c r="D30" s="28"/>
      <c r="E30" s="29" t="s">
        <v>244</v>
      </c>
      <c r="F30" s="36"/>
      <c r="G30" s="36"/>
      <c r="H30" s="29" t="s">
        <v>244</v>
      </c>
      <c r="I30" s="46" t="s">
        <v>163</v>
      </c>
      <c r="J30" s="30" t="s">
        <v>43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>
        <v>45745</v>
      </c>
      <c r="W30" s="43">
        <f t="shared" si="1"/>
        <v>45745</v>
      </c>
      <c r="X30" s="2">
        <f t="shared" si="2"/>
        <v>0</v>
      </c>
    </row>
    <row r="31" spans="1:24" x14ac:dyDescent="0.2">
      <c r="A31" s="52">
        <v>961008</v>
      </c>
      <c r="B31" s="27">
        <v>15</v>
      </c>
      <c r="C31" s="28"/>
      <c r="D31" s="28"/>
      <c r="E31" s="29" t="s">
        <v>245</v>
      </c>
      <c r="F31" s="36"/>
      <c r="G31" s="36"/>
      <c r="H31" s="29" t="s">
        <v>245</v>
      </c>
      <c r="I31" s="46" t="s">
        <v>259</v>
      </c>
      <c r="J31" s="30" t="s">
        <v>43</v>
      </c>
      <c r="K31" s="31">
        <v>50000</v>
      </c>
      <c r="L31" s="31">
        <v>200000</v>
      </c>
      <c r="M31" s="31">
        <v>200000</v>
      </c>
      <c r="N31" s="31">
        <v>200000</v>
      </c>
      <c r="O31" s="31">
        <v>150000</v>
      </c>
      <c r="P31" s="31">
        <v>100000</v>
      </c>
      <c r="Q31" s="31">
        <v>61008</v>
      </c>
      <c r="R31" s="31"/>
      <c r="S31" s="31"/>
      <c r="T31" s="31"/>
      <c r="U31" s="31"/>
      <c r="V31" s="31"/>
      <c r="W31" s="43">
        <f t="shared" si="1"/>
        <v>961008</v>
      </c>
      <c r="X31" s="2">
        <f t="shared" si="2"/>
        <v>0</v>
      </c>
    </row>
    <row r="32" spans="1:24" x14ac:dyDescent="0.2">
      <c r="A32" s="52">
        <v>1367614</v>
      </c>
      <c r="B32" s="27">
        <v>15</v>
      </c>
      <c r="C32" s="28"/>
      <c r="D32" s="28"/>
      <c r="E32" s="29" t="s">
        <v>246</v>
      </c>
      <c r="F32" s="36"/>
      <c r="G32" s="36"/>
      <c r="H32" s="29" t="s">
        <v>246</v>
      </c>
      <c r="I32" s="46" t="s">
        <v>163</v>
      </c>
      <c r="J32" s="30" t="s">
        <v>43</v>
      </c>
      <c r="K32" s="31">
        <v>50000</v>
      </c>
      <c r="L32" s="31"/>
      <c r="M32" s="31"/>
      <c r="N32" s="31"/>
      <c r="O32" s="31"/>
      <c r="P32" s="31"/>
      <c r="Q32" s="31">
        <v>100000</v>
      </c>
      <c r="R32" s="31">
        <v>200000</v>
      </c>
      <c r="S32" s="31">
        <v>200000</v>
      </c>
      <c r="T32" s="31">
        <v>300000</v>
      </c>
      <c r="U32" s="31">
        <v>350000</v>
      </c>
      <c r="V32" s="31">
        <v>167614</v>
      </c>
      <c r="W32" s="43">
        <f t="shared" si="1"/>
        <v>1367614</v>
      </c>
      <c r="X32" s="2">
        <f t="shared" si="2"/>
        <v>0</v>
      </c>
    </row>
    <row r="33" spans="1:24" x14ac:dyDescent="0.2">
      <c r="A33" s="52">
        <v>2268364.9856000002</v>
      </c>
      <c r="B33" s="27">
        <v>16</v>
      </c>
      <c r="C33" s="28"/>
      <c r="D33" s="28"/>
      <c r="E33" s="29" t="s">
        <v>247</v>
      </c>
      <c r="F33" s="36"/>
      <c r="G33" s="36"/>
      <c r="H33" s="29" t="s">
        <v>247</v>
      </c>
      <c r="I33" s="46" t="s">
        <v>260</v>
      </c>
      <c r="J33" s="30" t="s">
        <v>43</v>
      </c>
      <c r="K33" s="31">
        <v>200000</v>
      </c>
      <c r="L33" s="31">
        <v>250000</v>
      </c>
      <c r="M33" s="31">
        <v>250000</v>
      </c>
      <c r="N33" s="31">
        <v>250000</v>
      </c>
      <c r="O33" s="31">
        <v>250000</v>
      </c>
      <c r="P33" s="31">
        <v>250000</v>
      </c>
      <c r="Q33" s="31">
        <v>250000</v>
      </c>
      <c r="R33" s="31">
        <v>250000</v>
      </c>
      <c r="S33" s="31">
        <v>268365</v>
      </c>
      <c r="T33" s="31"/>
      <c r="U33" s="31"/>
      <c r="V33" s="31"/>
      <c r="W33" s="43">
        <f t="shared" si="1"/>
        <v>2218365</v>
      </c>
      <c r="X33" s="2">
        <f t="shared" si="2"/>
        <v>-49999.985600000247</v>
      </c>
    </row>
    <row r="34" spans="1:24" x14ac:dyDescent="0.2">
      <c r="A34" s="52">
        <v>1017582</v>
      </c>
      <c r="B34" s="27">
        <v>16</v>
      </c>
      <c r="C34" s="28"/>
      <c r="D34" s="28"/>
      <c r="E34" s="29" t="s">
        <v>248</v>
      </c>
      <c r="F34" s="36"/>
      <c r="G34" s="36"/>
      <c r="H34" s="29" t="s">
        <v>248</v>
      </c>
      <c r="I34" s="46" t="s">
        <v>163</v>
      </c>
      <c r="J34" s="30" t="s">
        <v>43</v>
      </c>
      <c r="K34" s="31">
        <v>30000</v>
      </c>
      <c r="L34" s="31">
        <v>20000</v>
      </c>
      <c r="M34" s="31"/>
      <c r="N34" s="31"/>
      <c r="O34" s="31"/>
      <c r="P34" s="31"/>
      <c r="Q34" s="31"/>
      <c r="R34" s="31">
        <v>50000</v>
      </c>
      <c r="S34" s="31">
        <v>60000</v>
      </c>
      <c r="T34" s="31">
        <v>350000</v>
      </c>
      <c r="U34" s="31">
        <v>350000</v>
      </c>
      <c r="V34" s="31">
        <v>157582</v>
      </c>
      <c r="W34" s="43">
        <f t="shared" si="1"/>
        <v>1017582</v>
      </c>
      <c r="X34" s="2">
        <f t="shared" si="2"/>
        <v>0</v>
      </c>
    </row>
    <row r="35" spans="1:24" x14ac:dyDescent="0.2">
      <c r="A35" s="52">
        <v>960134</v>
      </c>
      <c r="B35" s="27">
        <v>17</v>
      </c>
      <c r="C35" s="28"/>
      <c r="D35" s="28"/>
      <c r="E35" s="29" t="s">
        <v>249</v>
      </c>
      <c r="F35" s="36"/>
      <c r="G35" s="36"/>
      <c r="H35" s="29" t="s">
        <v>249</v>
      </c>
      <c r="I35" s="46" t="s">
        <v>163</v>
      </c>
      <c r="J35" s="30" t="s">
        <v>43</v>
      </c>
      <c r="K35" s="31">
        <v>30000</v>
      </c>
      <c r="L35" s="31">
        <v>20000</v>
      </c>
      <c r="M35" s="31"/>
      <c r="N35" s="31"/>
      <c r="O35" s="31"/>
      <c r="P35" s="31"/>
      <c r="Q35" s="31">
        <v>100000</v>
      </c>
      <c r="R35" s="31">
        <v>100000</v>
      </c>
      <c r="S35" s="31">
        <v>100000</v>
      </c>
      <c r="T35" s="31">
        <v>200000</v>
      </c>
      <c r="U35" s="31">
        <v>200000</v>
      </c>
      <c r="V35" s="31">
        <v>210134</v>
      </c>
      <c r="W35" s="43">
        <f t="shared" si="1"/>
        <v>960134</v>
      </c>
      <c r="X35" s="2">
        <f t="shared" si="2"/>
        <v>0</v>
      </c>
    </row>
    <row r="36" spans="1:24" x14ac:dyDescent="0.2">
      <c r="A36" s="52">
        <v>1214078.263</v>
      </c>
      <c r="B36" s="27">
        <v>18</v>
      </c>
      <c r="C36" s="28"/>
      <c r="D36" s="28"/>
      <c r="E36" s="29" t="s">
        <v>250</v>
      </c>
      <c r="F36" s="36"/>
      <c r="G36" s="36"/>
      <c r="H36" s="29" t="s">
        <v>250</v>
      </c>
      <c r="I36" s="46" t="s">
        <v>259</v>
      </c>
      <c r="J36" s="30" t="s">
        <v>43</v>
      </c>
      <c r="K36" s="31">
        <v>30000</v>
      </c>
      <c r="L36" s="31">
        <v>20000</v>
      </c>
      <c r="M36" s="31">
        <v>250000</v>
      </c>
      <c r="N36" s="31">
        <v>300000</v>
      </c>
      <c r="O36" s="31">
        <v>300000</v>
      </c>
      <c r="P36" s="31">
        <v>300000</v>
      </c>
      <c r="Q36" s="31">
        <v>14078</v>
      </c>
      <c r="R36" s="31"/>
      <c r="S36" s="31"/>
      <c r="T36" s="31"/>
      <c r="U36" s="31"/>
      <c r="V36" s="31"/>
      <c r="W36" s="43">
        <f t="shared" si="1"/>
        <v>1214078</v>
      </c>
      <c r="X36" s="2">
        <f t="shared" si="2"/>
        <v>-0.26300000003539026</v>
      </c>
    </row>
    <row r="37" spans="1:24" x14ac:dyDescent="0.2">
      <c r="A37" s="52">
        <v>120000</v>
      </c>
      <c r="B37" s="27">
        <v>19</v>
      </c>
      <c r="C37" s="28"/>
      <c r="D37" s="28"/>
      <c r="E37" s="29" t="s">
        <v>251</v>
      </c>
      <c r="F37" s="36"/>
      <c r="G37" s="36"/>
      <c r="H37" s="29" t="s">
        <v>251</v>
      </c>
      <c r="I37" s="46" t="s">
        <v>163</v>
      </c>
      <c r="J37" s="30" t="s">
        <v>43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>
        <v>30000</v>
      </c>
      <c r="V37" s="31">
        <v>90000</v>
      </c>
      <c r="W37" s="43">
        <f t="shared" si="1"/>
        <v>120000</v>
      </c>
      <c r="X37" s="2">
        <f t="shared" si="2"/>
        <v>0</v>
      </c>
    </row>
    <row r="38" spans="1:24" x14ac:dyDescent="0.2">
      <c r="A38" s="52">
        <v>1547352</v>
      </c>
      <c r="B38" s="27">
        <v>20</v>
      </c>
      <c r="C38" s="28"/>
      <c r="D38" s="28"/>
      <c r="E38" s="29" t="s">
        <v>254</v>
      </c>
      <c r="F38" s="36"/>
      <c r="G38" s="36"/>
      <c r="H38" s="29" t="s">
        <v>254</v>
      </c>
      <c r="I38" s="46" t="s">
        <v>163</v>
      </c>
      <c r="J38" s="30" t="s">
        <v>43</v>
      </c>
      <c r="K38" s="31">
        <v>50000</v>
      </c>
      <c r="L38" s="31">
        <v>50000</v>
      </c>
      <c r="M38" s="31">
        <v>100000</v>
      </c>
      <c r="N38" s="31">
        <v>200000</v>
      </c>
      <c r="O38" s="31">
        <v>200000</v>
      </c>
      <c r="P38" s="31">
        <v>200000</v>
      </c>
      <c r="Q38" s="31">
        <v>200000</v>
      </c>
      <c r="R38" s="31">
        <v>200000</v>
      </c>
      <c r="S38" s="31">
        <v>200000</v>
      </c>
      <c r="T38" s="31">
        <v>100000</v>
      </c>
      <c r="U38" s="31">
        <v>47352</v>
      </c>
      <c r="V38" s="31"/>
      <c r="W38" s="43">
        <f t="shared" si="1"/>
        <v>1547352</v>
      </c>
      <c r="X38" s="2">
        <f t="shared" si="2"/>
        <v>0</v>
      </c>
    </row>
    <row r="39" spans="1:24" x14ac:dyDescent="0.2">
      <c r="A39" s="52">
        <v>1083242.9856</v>
      </c>
      <c r="B39" s="27">
        <v>21</v>
      </c>
      <c r="C39" s="28"/>
      <c r="D39" s="28"/>
      <c r="E39" s="29" t="s">
        <v>255</v>
      </c>
      <c r="F39" s="36"/>
      <c r="G39" s="36"/>
      <c r="H39" s="29" t="s">
        <v>255</v>
      </c>
      <c r="I39" s="46" t="s">
        <v>260</v>
      </c>
      <c r="J39" s="30" t="s">
        <v>43</v>
      </c>
      <c r="K39" s="31">
        <v>30000</v>
      </c>
      <c r="L39" s="31">
        <v>120000</v>
      </c>
      <c r="M39" s="31">
        <v>120000</v>
      </c>
      <c r="N39" s="31">
        <v>150000</v>
      </c>
      <c r="O39" s="31">
        <v>150000</v>
      </c>
      <c r="P39" s="31">
        <v>150000</v>
      </c>
      <c r="Q39" s="31">
        <v>150000</v>
      </c>
      <c r="R39" s="31">
        <v>150000</v>
      </c>
      <c r="S39" s="31">
        <v>63243</v>
      </c>
      <c r="T39" s="31"/>
      <c r="U39" s="31"/>
      <c r="V39" s="31"/>
      <c r="W39" s="43">
        <f t="shared" si="1"/>
        <v>1083243</v>
      </c>
      <c r="X39" s="2">
        <f t="shared" si="2"/>
        <v>1.4399999985471368E-2</v>
      </c>
    </row>
    <row r="40" spans="1:24" x14ac:dyDescent="0.2">
      <c r="A40" s="52">
        <v>8847</v>
      </c>
      <c r="B40" s="27">
        <v>22</v>
      </c>
      <c r="C40" s="28"/>
      <c r="D40" s="28"/>
      <c r="E40" s="29" t="s">
        <v>256</v>
      </c>
      <c r="F40" s="36"/>
      <c r="G40" s="36"/>
      <c r="H40" s="29" t="s">
        <v>256</v>
      </c>
      <c r="I40" s="46" t="s">
        <v>163</v>
      </c>
      <c r="J40" s="30" t="s">
        <v>43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>
        <v>8847</v>
      </c>
      <c r="W40" s="43">
        <f t="shared" si="1"/>
        <v>8847</v>
      </c>
      <c r="X40" s="2">
        <f t="shared" si="2"/>
        <v>0</v>
      </c>
    </row>
    <row r="41" spans="1:24" x14ac:dyDescent="0.2">
      <c r="A41" s="52">
        <v>79623</v>
      </c>
      <c r="B41" s="27">
        <v>23</v>
      </c>
      <c r="C41" s="28"/>
      <c r="D41" s="28"/>
      <c r="E41" s="29" t="s">
        <v>257</v>
      </c>
      <c r="F41" s="36"/>
      <c r="G41" s="36"/>
      <c r="H41" s="29" t="s">
        <v>257</v>
      </c>
      <c r="I41" s="46" t="s">
        <v>163</v>
      </c>
      <c r="J41" s="30" t="s">
        <v>43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>
        <v>79623</v>
      </c>
      <c r="W41" s="43">
        <f t="shared" si="1"/>
        <v>79623</v>
      </c>
      <c r="X41" s="2">
        <f t="shared" si="2"/>
        <v>0</v>
      </c>
    </row>
    <row r="42" spans="1:24" x14ac:dyDescent="0.2">
      <c r="A42" s="52">
        <v>2252831.9856000002</v>
      </c>
      <c r="B42" s="27">
        <v>24</v>
      </c>
      <c r="C42" s="28"/>
      <c r="D42" s="28"/>
      <c r="E42" s="29" t="s">
        <v>252</v>
      </c>
      <c r="F42" s="36"/>
      <c r="G42" s="36"/>
      <c r="H42" s="29" t="s">
        <v>252</v>
      </c>
      <c r="I42" s="46" t="s">
        <v>163</v>
      </c>
      <c r="J42" s="30" t="s">
        <v>43</v>
      </c>
      <c r="K42" s="31">
        <v>150000</v>
      </c>
      <c r="L42" s="31">
        <v>200000</v>
      </c>
      <c r="M42" s="31">
        <v>200000</v>
      </c>
      <c r="N42" s="31">
        <v>250000</v>
      </c>
      <c r="O42" s="31">
        <v>250000</v>
      </c>
      <c r="P42" s="31">
        <v>250000</v>
      </c>
      <c r="Q42" s="31">
        <v>250000</v>
      </c>
      <c r="R42" s="31">
        <v>250000</v>
      </c>
      <c r="S42" s="31">
        <v>250000</v>
      </c>
      <c r="T42" s="31">
        <v>202832</v>
      </c>
      <c r="U42" s="31"/>
      <c r="V42" s="31"/>
      <c r="W42" s="43">
        <f t="shared" si="1"/>
        <v>2252832</v>
      </c>
      <c r="X42" s="2">
        <f t="shared" si="2"/>
        <v>1.4399999752640724E-2</v>
      </c>
    </row>
    <row r="43" spans="1:24" x14ac:dyDescent="0.2">
      <c r="A43" s="52">
        <v>1196012</v>
      </c>
      <c r="B43" s="27">
        <v>25</v>
      </c>
      <c r="C43" s="28"/>
      <c r="D43" s="28"/>
      <c r="E43" s="29" t="s">
        <v>253</v>
      </c>
      <c r="F43" s="36"/>
      <c r="G43" s="36"/>
      <c r="H43" s="29" t="s">
        <v>253</v>
      </c>
      <c r="I43" s="46" t="s">
        <v>163</v>
      </c>
      <c r="J43" s="30" t="s">
        <v>43</v>
      </c>
      <c r="K43" s="31"/>
      <c r="L43" s="31"/>
      <c r="M43" s="31"/>
      <c r="N43" s="31">
        <v>50000</v>
      </c>
      <c r="O43" s="31">
        <v>50000</v>
      </c>
      <c r="P43" s="31">
        <v>50000</v>
      </c>
      <c r="Q43" s="31">
        <v>50000</v>
      </c>
      <c r="R43" s="31">
        <v>50000</v>
      </c>
      <c r="S43" s="31">
        <v>300000</v>
      </c>
      <c r="T43" s="31">
        <v>300000</v>
      </c>
      <c r="U43" s="31">
        <v>300000</v>
      </c>
      <c r="V43" s="31">
        <v>46012</v>
      </c>
      <c r="W43" s="43">
        <f t="shared" si="1"/>
        <v>1196012</v>
      </c>
      <c r="X43" s="2">
        <f t="shared" si="2"/>
        <v>0</v>
      </c>
    </row>
    <row r="44" spans="1:24" x14ac:dyDescent="0.2">
      <c r="A44" s="52">
        <v>79623</v>
      </c>
      <c r="B44" s="27">
        <v>26</v>
      </c>
      <c r="C44" s="28"/>
      <c r="D44" s="28"/>
      <c r="E44" s="29" t="s">
        <v>258</v>
      </c>
      <c r="F44" s="36"/>
      <c r="G44" s="36"/>
      <c r="H44" s="29" t="s">
        <v>258</v>
      </c>
      <c r="I44" s="46" t="s">
        <v>163</v>
      </c>
      <c r="J44" s="30" t="s">
        <v>43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>
        <v>79623</v>
      </c>
      <c r="W44" s="43">
        <f t="shared" si="1"/>
        <v>79623</v>
      </c>
      <c r="X44" s="2">
        <f t="shared" si="2"/>
        <v>0</v>
      </c>
    </row>
    <row r="45" spans="1:24" x14ac:dyDescent="0.2">
      <c r="A45" s="52"/>
      <c r="B45" s="27">
        <v>27</v>
      </c>
      <c r="C45" s="28"/>
      <c r="D45" s="28"/>
      <c r="E45" s="29"/>
      <c r="F45" s="36"/>
      <c r="G45" s="36"/>
      <c r="H45" s="29"/>
      <c r="I45" s="46"/>
      <c r="J45" s="30" t="s">
        <v>43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43">
        <f t="shared" si="1"/>
        <v>0</v>
      </c>
      <c r="X45" s="2">
        <f t="shared" si="2"/>
        <v>0</v>
      </c>
    </row>
    <row r="46" spans="1:24" x14ac:dyDescent="0.2">
      <c r="A46" s="52"/>
      <c r="B46" s="27">
        <v>28</v>
      </c>
      <c r="C46" s="28"/>
      <c r="D46" s="28"/>
      <c r="E46" s="29"/>
      <c r="F46" s="36"/>
      <c r="G46" s="36"/>
      <c r="H46" s="29"/>
      <c r="I46" s="46"/>
      <c r="J46" s="30" t="s">
        <v>43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43">
        <f t="shared" si="1"/>
        <v>0</v>
      </c>
      <c r="X46" s="2">
        <f t="shared" si="2"/>
        <v>0</v>
      </c>
    </row>
    <row r="47" spans="1:24" x14ac:dyDescent="0.2">
      <c r="A47" s="52"/>
      <c r="B47" s="27">
        <v>29</v>
      </c>
      <c r="C47" s="28"/>
      <c r="D47" s="28"/>
      <c r="E47" s="29"/>
      <c r="F47" s="36"/>
      <c r="G47" s="36"/>
      <c r="H47" s="29"/>
      <c r="I47" s="46"/>
      <c r="J47" s="30" t="s">
        <v>43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3">
        <f t="shared" si="1"/>
        <v>0</v>
      </c>
      <c r="X47" s="2">
        <f t="shared" si="2"/>
        <v>0</v>
      </c>
    </row>
    <row r="48" spans="1:24" x14ac:dyDescent="0.2">
      <c r="A48" s="52"/>
      <c r="B48" s="27">
        <v>30</v>
      </c>
      <c r="C48" s="28"/>
      <c r="D48" s="28"/>
      <c r="E48" s="29"/>
      <c r="F48" s="36"/>
      <c r="G48" s="36"/>
      <c r="H48" s="29"/>
      <c r="I48" s="46"/>
      <c r="J48" s="30" t="s">
        <v>43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3">
        <f t="shared" si="1"/>
        <v>0</v>
      </c>
    </row>
    <row r="49" spans="1:23" x14ac:dyDescent="0.2">
      <c r="A49" s="52"/>
      <c r="B49" s="27">
        <f>B48+1</f>
        <v>31</v>
      </c>
      <c r="C49" s="28"/>
      <c r="D49" s="28"/>
      <c r="E49" s="29"/>
      <c r="F49" s="36"/>
      <c r="G49" s="36"/>
      <c r="H49" s="29"/>
      <c r="I49" s="46"/>
      <c r="J49" s="30" t="s">
        <v>43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3">
        <f t="shared" si="1"/>
        <v>0</v>
      </c>
    </row>
    <row r="50" spans="1:23" x14ac:dyDescent="0.2">
      <c r="A50" s="52"/>
      <c r="B50" s="27">
        <f t="shared" ref="B50:B71" si="3">B49+1</f>
        <v>32</v>
      </c>
      <c r="I50" s="46"/>
      <c r="J50" s="30" t="s">
        <v>43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43">
        <f t="shared" si="1"/>
        <v>0</v>
      </c>
    </row>
    <row r="51" spans="1:23" x14ac:dyDescent="0.2">
      <c r="A51" s="52"/>
      <c r="B51" s="27">
        <f t="shared" si="3"/>
        <v>33</v>
      </c>
      <c r="I51" s="46"/>
      <c r="J51" s="30" t="s">
        <v>43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43">
        <f t="shared" si="1"/>
        <v>0</v>
      </c>
    </row>
    <row r="52" spans="1:23" x14ac:dyDescent="0.2">
      <c r="A52" s="52"/>
      <c r="B52" s="27">
        <f t="shared" si="3"/>
        <v>34</v>
      </c>
      <c r="I52" s="46"/>
      <c r="J52" s="30" t="s">
        <v>43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43">
        <f t="shared" si="1"/>
        <v>0</v>
      </c>
    </row>
    <row r="53" spans="1:23" x14ac:dyDescent="0.2">
      <c r="A53" s="52"/>
      <c r="B53" s="27">
        <f t="shared" si="3"/>
        <v>35</v>
      </c>
      <c r="I53" s="46"/>
      <c r="J53" s="30" t="s">
        <v>43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43">
        <f t="shared" si="1"/>
        <v>0</v>
      </c>
    </row>
    <row r="54" spans="1:23" x14ac:dyDescent="0.2">
      <c r="A54" s="52"/>
      <c r="B54" s="27">
        <f t="shared" si="3"/>
        <v>36</v>
      </c>
      <c r="I54" s="46"/>
      <c r="J54" s="30" t="s">
        <v>43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43">
        <f t="shared" si="1"/>
        <v>0</v>
      </c>
    </row>
    <row r="55" spans="1:23" x14ac:dyDescent="0.2">
      <c r="A55" s="52"/>
      <c r="B55" s="27">
        <f t="shared" si="3"/>
        <v>37</v>
      </c>
      <c r="I55" s="46"/>
      <c r="J55" s="30" t="s">
        <v>43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43">
        <f t="shared" si="1"/>
        <v>0</v>
      </c>
    </row>
    <row r="56" spans="1:23" x14ac:dyDescent="0.2">
      <c r="A56" s="52"/>
      <c r="B56" s="27">
        <f t="shared" si="3"/>
        <v>38</v>
      </c>
      <c r="I56" s="46"/>
      <c r="J56" s="30" t="s">
        <v>43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43">
        <f t="shared" si="1"/>
        <v>0</v>
      </c>
    </row>
    <row r="57" spans="1:23" x14ac:dyDescent="0.2">
      <c r="A57" s="52"/>
      <c r="B57" s="27">
        <f t="shared" si="3"/>
        <v>39</v>
      </c>
      <c r="I57" s="46"/>
      <c r="J57" s="30" t="s">
        <v>43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43">
        <f t="shared" si="1"/>
        <v>0</v>
      </c>
    </row>
    <row r="58" spans="1:23" x14ac:dyDescent="0.2">
      <c r="A58" s="52"/>
      <c r="B58" s="27">
        <f t="shared" si="3"/>
        <v>40</v>
      </c>
      <c r="I58" s="46"/>
      <c r="J58" s="30" t="s">
        <v>43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43">
        <f t="shared" si="1"/>
        <v>0</v>
      </c>
    </row>
    <row r="59" spans="1:23" x14ac:dyDescent="0.2">
      <c r="A59" s="52"/>
      <c r="B59" s="27">
        <f t="shared" si="3"/>
        <v>41</v>
      </c>
      <c r="I59" s="46"/>
      <c r="J59" s="30" t="s">
        <v>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43">
        <f t="shared" si="1"/>
        <v>0</v>
      </c>
    </row>
    <row r="60" spans="1:23" x14ac:dyDescent="0.2">
      <c r="A60" s="52"/>
      <c r="B60" s="27">
        <f t="shared" si="3"/>
        <v>42</v>
      </c>
      <c r="I60" s="46"/>
      <c r="J60" s="30" t="s">
        <v>43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43">
        <f t="shared" si="1"/>
        <v>0</v>
      </c>
    </row>
    <row r="61" spans="1:23" x14ac:dyDescent="0.2">
      <c r="A61" s="52"/>
      <c r="B61" s="27">
        <f t="shared" si="3"/>
        <v>43</v>
      </c>
      <c r="I61" s="46"/>
      <c r="J61" s="30" t="s">
        <v>43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43">
        <f t="shared" si="1"/>
        <v>0</v>
      </c>
    </row>
    <row r="62" spans="1:23" x14ac:dyDescent="0.2">
      <c r="A62" s="52"/>
      <c r="B62" s="27">
        <f t="shared" si="3"/>
        <v>44</v>
      </c>
      <c r="I62" s="46"/>
      <c r="J62" s="30" t="s">
        <v>43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43">
        <f t="shared" si="1"/>
        <v>0</v>
      </c>
    </row>
    <row r="63" spans="1:23" x14ac:dyDescent="0.2">
      <c r="A63" s="52"/>
      <c r="B63" s="27">
        <f t="shared" si="3"/>
        <v>45</v>
      </c>
      <c r="I63" s="46"/>
      <c r="J63" s="30" t="s">
        <v>43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43">
        <f t="shared" si="1"/>
        <v>0</v>
      </c>
    </row>
    <row r="64" spans="1:23" x14ac:dyDescent="0.2">
      <c r="A64" s="52"/>
      <c r="B64" s="27">
        <f t="shared" si="3"/>
        <v>46</v>
      </c>
      <c r="I64" s="46"/>
      <c r="J64" s="30" t="s">
        <v>43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43">
        <f t="shared" si="1"/>
        <v>0</v>
      </c>
    </row>
    <row r="65" spans="1:23" x14ac:dyDescent="0.2">
      <c r="A65" s="52"/>
      <c r="B65" s="27">
        <f t="shared" si="3"/>
        <v>47</v>
      </c>
      <c r="I65" s="46"/>
      <c r="J65" s="30" t="s">
        <v>43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43">
        <f t="shared" si="1"/>
        <v>0</v>
      </c>
    </row>
    <row r="66" spans="1:23" x14ac:dyDescent="0.2">
      <c r="A66" s="52"/>
      <c r="B66" s="27">
        <f t="shared" si="3"/>
        <v>48</v>
      </c>
      <c r="I66" s="46"/>
      <c r="J66" s="30" t="s">
        <v>43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43">
        <f t="shared" si="1"/>
        <v>0</v>
      </c>
    </row>
    <row r="67" spans="1:23" x14ac:dyDescent="0.2">
      <c r="A67" s="52"/>
      <c r="B67" s="27">
        <f t="shared" si="3"/>
        <v>49</v>
      </c>
      <c r="I67" s="46"/>
      <c r="J67" s="30" t="s">
        <v>43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43">
        <f t="shared" si="1"/>
        <v>0</v>
      </c>
    </row>
    <row r="68" spans="1:23" x14ac:dyDescent="0.2">
      <c r="A68" s="52"/>
      <c r="B68" s="27">
        <f t="shared" si="3"/>
        <v>50</v>
      </c>
      <c r="I68" s="46"/>
      <c r="J68" s="30" t="s">
        <v>43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3">
        <f t="shared" si="1"/>
        <v>0</v>
      </c>
    </row>
    <row r="69" spans="1:23" x14ac:dyDescent="0.2">
      <c r="A69" s="52"/>
      <c r="B69" s="27">
        <f t="shared" si="3"/>
        <v>51</v>
      </c>
      <c r="I69" s="46"/>
      <c r="J69" s="30" t="s">
        <v>43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43">
        <f t="shared" si="1"/>
        <v>0</v>
      </c>
    </row>
    <row r="70" spans="1:23" x14ac:dyDescent="0.2">
      <c r="A70" s="52"/>
      <c r="B70" s="27">
        <f t="shared" si="3"/>
        <v>52</v>
      </c>
      <c r="I70" s="46"/>
      <c r="J70" s="30" t="s">
        <v>43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43">
        <f t="shared" si="1"/>
        <v>0</v>
      </c>
    </row>
    <row r="71" spans="1:23" x14ac:dyDescent="0.2">
      <c r="A71" s="52"/>
      <c r="B71" s="27">
        <f t="shared" si="3"/>
        <v>53</v>
      </c>
      <c r="I71" s="46"/>
      <c r="J71" s="30" t="s">
        <v>43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43">
        <f t="shared" si="1"/>
        <v>0</v>
      </c>
    </row>
    <row r="72" spans="1:23" x14ac:dyDescent="0.2">
      <c r="O72" s="27"/>
      <c r="W72" s="42"/>
    </row>
  </sheetData>
  <mergeCells count="7">
    <mergeCell ref="A9:W9"/>
    <mergeCell ref="A2:W2"/>
    <mergeCell ref="A3:W3"/>
    <mergeCell ref="A4:W4"/>
    <mergeCell ref="A5:W5"/>
    <mergeCell ref="A7:W7"/>
    <mergeCell ref="A8:W8"/>
  </mergeCells>
  <phoneticPr fontId="8" type="noConversion"/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6842-FEE9-40A9-9C93-1A5930EC532D}">
  <dimension ref="A3:B91"/>
  <sheetViews>
    <sheetView tabSelected="1" workbookViewId="0">
      <selection activeCell="E13" sqref="E13"/>
    </sheetView>
  </sheetViews>
  <sheetFormatPr defaultRowHeight="15" x14ac:dyDescent="0.25"/>
  <cols>
    <col min="1" max="1" width="46.28515625" bestFit="1" customWidth="1"/>
    <col min="2" max="2" width="19.140625" bestFit="1" customWidth="1"/>
  </cols>
  <sheetData>
    <row r="3" spans="1:2" x14ac:dyDescent="0.25">
      <c r="A3" s="54" t="s">
        <v>229</v>
      </c>
      <c r="B3" t="s">
        <v>228</v>
      </c>
    </row>
    <row r="4" spans="1:2" x14ac:dyDescent="0.25">
      <c r="A4" s="55">
        <v>13008</v>
      </c>
      <c r="B4" s="53">
        <v>1075084</v>
      </c>
    </row>
    <row r="5" spans="1:2" x14ac:dyDescent="0.25">
      <c r="A5" s="59" t="s">
        <v>169</v>
      </c>
      <c r="B5" s="53">
        <v>545483</v>
      </c>
    </row>
    <row r="6" spans="1:2" x14ac:dyDescent="0.25">
      <c r="A6" s="59" t="s">
        <v>170</v>
      </c>
      <c r="B6" s="53">
        <v>529601</v>
      </c>
    </row>
    <row r="7" spans="1:2" x14ac:dyDescent="0.25">
      <c r="A7" s="55">
        <v>13028</v>
      </c>
      <c r="B7" s="53">
        <v>1028395</v>
      </c>
    </row>
    <row r="8" spans="1:2" x14ac:dyDescent="0.25">
      <c r="A8" s="59" t="s">
        <v>171</v>
      </c>
      <c r="B8" s="53">
        <v>420395</v>
      </c>
    </row>
    <row r="9" spans="1:2" x14ac:dyDescent="0.25">
      <c r="A9" s="59" t="s">
        <v>172</v>
      </c>
      <c r="B9" s="53">
        <v>608000</v>
      </c>
    </row>
    <row r="10" spans="1:2" x14ac:dyDescent="0.25">
      <c r="A10" s="55">
        <v>13039</v>
      </c>
      <c r="B10" s="53">
        <v>1036716</v>
      </c>
    </row>
    <row r="11" spans="1:2" x14ac:dyDescent="0.25">
      <c r="A11" s="59" t="s">
        <v>173</v>
      </c>
      <c r="B11" s="53">
        <v>504716</v>
      </c>
    </row>
    <row r="12" spans="1:2" x14ac:dyDescent="0.25">
      <c r="A12" s="59" t="s">
        <v>174</v>
      </c>
      <c r="B12" s="53">
        <v>532000</v>
      </c>
    </row>
    <row r="13" spans="1:2" x14ac:dyDescent="0.25">
      <c r="A13" s="55">
        <v>13077</v>
      </c>
      <c r="B13" s="53">
        <v>1155581.8769999999</v>
      </c>
    </row>
    <row r="14" spans="1:2" x14ac:dyDescent="0.25">
      <c r="A14" s="59" t="s">
        <v>175</v>
      </c>
      <c r="B14" s="53">
        <v>699528</v>
      </c>
    </row>
    <row r="15" spans="1:2" x14ac:dyDescent="0.25">
      <c r="A15" s="59" t="s">
        <v>176</v>
      </c>
      <c r="B15" s="53">
        <v>456053.87699999998</v>
      </c>
    </row>
    <row r="16" spans="1:2" x14ac:dyDescent="0.25">
      <c r="A16" s="55">
        <v>13187</v>
      </c>
      <c r="B16" s="53">
        <v>1881714.5035999999</v>
      </c>
    </row>
    <row r="17" spans="1:2" x14ac:dyDescent="0.25">
      <c r="A17" s="59" t="s">
        <v>177</v>
      </c>
      <c r="B17" s="53">
        <v>744923</v>
      </c>
    </row>
    <row r="18" spans="1:2" x14ac:dyDescent="0.25">
      <c r="A18" s="59" t="s">
        <v>178</v>
      </c>
      <c r="B18" s="53">
        <v>1136791.5035999999</v>
      </c>
    </row>
    <row r="19" spans="1:2" x14ac:dyDescent="0.25">
      <c r="A19" s="55">
        <v>13227</v>
      </c>
      <c r="B19" s="53">
        <v>1050617</v>
      </c>
    </row>
    <row r="20" spans="1:2" x14ac:dyDescent="0.25">
      <c r="A20" s="59" t="s">
        <v>179</v>
      </c>
      <c r="B20" s="53">
        <v>636617</v>
      </c>
    </row>
    <row r="21" spans="1:2" x14ac:dyDescent="0.25">
      <c r="A21" s="59" t="s">
        <v>180</v>
      </c>
      <c r="B21" s="53">
        <v>414000</v>
      </c>
    </row>
    <row r="22" spans="1:2" x14ac:dyDescent="0.25">
      <c r="A22" s="55">
        <v>13230</v>
      </c>
      <c r="B22" s="53">
        <v>1534545.55396364</v>
      </c>
    </row>
    <row r="23" spans="1:2" x14ac:dyDescent="0.25">
      <c r="A23" s="59" t="s">
        <v>181</v>
      </c>
      <c r="B23" s="53">
        <v>520573</v>
      </c>
    </row>
    <row r="24" spans="1:2" x14ac:dyDescent="0.25">
      <c r="A24" s="59" t="s">
        <v>182</v>
      </c>
      <c r="B24" s="53">
        <v>1013972.55396364</v>
      </c>
    </row>
    <row r="25" spans="1:2" x14ac:dyDescent="0.25">
      <c r="A25" s="55">
        <v>13292</v>
      </c>
      <c r="B25" s="53">
        <v>120000</v>
      </c>
    </row>
    <row r="26" spans="1:2" x14ac:dyDescent="0.25">
      <c r="A26" s="59" t="s">
        <v>183</v>
      </c>
      <c r="B26" s="53">
        <v>120000</v>
      </c>
    </row>
    <row r="27" spans="1:2" x14ac:dyDescent="0.25">
      <c r="A27" s="55">
        <v>13299</v>
      </c>
      <c r="B27" s="53">
        <v>2263199.23332727</v>
      </c>
    </row>
    <row r="28" spans="1:2" x14ac:dyDescent="0.25">
      <c r="A28" s="59" t="s">
        <v>184</v>
      </c>
      <c r="B28" s="53">
        <v>540104</v>
      </c>
    </row>
    <row r="29" spans="1:2" x14ac:dyDescent="0.25">
      <c r="A29" s="59" t="s">
        <v>185</v>
      </c>
      <c r="B29" s="53">
        <v>513126</v>
      </c>
    </row>
    <row r="30" spans="1:2" x14ac:dyDescent="0.25">
      <c r="A30" s="59" t="s">
        <v>186</v>
      </c>
      <c r="B30" s="53">
        <v>1209969.23332727</v>
      </c>
    </row>
    <row r="31" spans="1:2" x14ac:dyDescent="0.25">
      <c r="A31" s="55">
        <v>13308</v>
      </c>
      <c r="B31" s="53">
        <v>1303706</v>
      </c>
    </row>
    <row r="32" spans="1:2" x14ac:dyDescent="0.25">
      <c r="A32" s="59" t="s">
        <v>187</v>
      </c>
      <c r="B32" s="53">
        <v>1027706</v>
      </c>
    </row>
    <row r="33" spans="1:2" x14ac:dyDescent="0.25">
      <c r="A33" s="59" t="s">
        <v>188</v>
      </c>
      <c r="B33" s="53">
        <v>276000</v>
      </c>
    </row>
    <row r="34" spans="1:2" x14ac:dyDescent="0.25">
      <c r="A34" s="55">
        <v>13311</v>
      </c>
      <c r="B34" s="53">
        <v>1150070</v>
      </c>
    </row>
    <row r="35" spans="1:2" x14ac:dyDescent="0.25">
      <c r="A35" s="59" t="s">
        <v>189</v>
      </c>
      <c r="B35" s="53">
        <v>770070</v>
      </c>
    </row>
    <row r="36" spans="1:2" x14ac:dyDescent="0.25">
      <c r="A36" s="59" t="s">
        <v>190</v>
      </c>
      <c r="B36" s="53">
        <v>380000</v>
      </c>
    </row>
    <row r="37" spans="1:2" x14ac:dyDescent="0.25">
      <c r="A37" s="55">
        <v>13343</v>
      </c>
      <c r="B37" s="53">
        <v>49314</v>
      </c>
    </row>
    <row r="38" spans="1:2" x14ac:dyDescent="0.25">
      <c r="A38" s="59" t="s">
        <v>191</v>
      </c>
      <c r="B38" s="53">
        <v>49314</v>
      </c>
    </row>
    <row r="39" spans="1:2" x14ac:dyDescent="0.25">
      <c r="A39" s="55">
        <v>13364</v>
      </c>
      <c r="B39" s="53">
        <v>53082</v>
      </c>
    </row>
    <row r="40" spans="1:2" x14ac:dyDescent="0.25">
      <c r="A40" s="59" t="s">
        <v>192</v>
      </c>
      <c r="B40" s="53">
        <v>53082</v>
      </c>
    </row>
    <row r="41" spans="1:2" x14ac:dyDescent="0.25">
      <c r="A41" s="55">
        <v>13414</v>
      </c>
      <c r="B41" s="53">
        <v>968360</v>
      </c>
    </row>
    <row r="42" spans="1:2" x14ac:dyDescent="0.25">
      <c r="A42" s="59" t="s">
        <v>193</v>
      </c>
      <c r="B42" s="53">
        <v>455346</v>
      </c>
    </row>
    <row r="43" spans="1:2" x14ac:dyDescent="0.25">
      <c r="A43" s="59" t="s">
        <v>194</v>
      </c>
      <c r="B43" s="53">
        <v>513014</v>
      </c>
    </row>
    <row r="44" spans="1:2" x14ac:dyDescent="0.25">
      <c r="A44" s="55">
        <v>13417</v>
      </c>
      <c r="B44" s="53">
        <v>1192739</v>
      </c>
    </row>
    <row r="45" spans="1:2" x14ac:dyDescent="0.25">
      <c r="A45" s="59" t="s">
        <v>195</v>
      </c>
      <c r="B45" s="53">
        <v>812739</v>
      </c>
    </row>
    <row r="46" spans="1:2" x14ac:dyDescent="0.25">
      <c r="A46" s="59" t="s">
        <v>196</v>
      </c>
      <c r="B46" s="53">
        <v>380000</v>
      </c>
    </row>
    <row r="47" spans="1:2" x14ac:dyDescent="0.25">
      <c r="A47" s="55">
        <v>13438</v>
      </c>
      <c r="B47" s="53">
        <v>45745</v>
      </c>
    </row>
    <row r="48" spans="1:2" x14ac:dyDescent="0.25">
      <c r="A48" s="59" t="s">
        <v>197</v>
      </c>
      <c r="B48" s="53">
        <v>45745</v>
      </c>
    </row>
    <row r="49" spans="1:2" x14ac:dyDescent="0.25">
      <c r="A49" s="55">
        <v>13457</v>
      </c>
      <c r="B49" s="53">
        <v>961008</v>
      </c>
    </row>
    <row r="50" spans="1:2" x14ac:dyDescent="0.25">
      <c r="A50" s="59" t="s">
        <v>198</v>
      </c>
      <c r="B50" s="53">
        <v>581008</v>
      </c>
    </row>
    <row r="51" spans="1:2" x14ac:dyDescent="0.25">
      <c r="A51" s="59" t="s">
        <v>199</v>
      </c>
      <c r="B51" s="53">
        <v>380000</v>
      </c>
    </row>
    <row r="52" spans="1:2" x14ac:dyDescent="0.25">
      <c r="A52" s="55">
        <v>13633</v>
      </c>
      <c r="B52" s="53">
        <v>1367614</v>
      </c>
    </row>
    <row r="53" spans="1:2" x14ac:dyDescent="0.25">
      <c r="A53" s="59" t="s">
        <v>200</v>
      </c>
      <c r="B53" s="53">
        <v>1017614</v>
      </c>
    </row>
    <row r="54" spans="1:2" x14ac:dyDescent="0.25">
      <c r="A54" s="59" t="s">
        <v>201</v>
      </c>
      <c r="B54" s="53">
        <v>350000</v>
      </c>
    </row>
    <row r="55" spans="1:2" x14ac:dyDescent="0.25">
      <c r="A55" s="55">
        <v>13687</v>
      </c>
      <c r="B55" s="53">
        <v>2268364.9856000002</v>
      </c>
    </row>
    <row r="56" spans="1:2" x14ac:dyDescent="0.25">
      <c r="A56" s="59" t="s">
        <v>203</v>
      </c>
      <c r="B56" s="53">
        <v>614592</v>
      </c>
    </row>
    <row r="57" spans="1:2" x14ac:dyDescent="0.25">
      <c r="A57" s="59" t="s">
        <v>202</v>
      </c>
      <c r="B57" s="53">
        <v>556112</v>
      </c>
    </row>
    <row r="58" spans="1:2" x14ac:dyDescent="0.25">
      <c r="A58" s="59" t="s">
        <v>204</v>
      </c>
      <c r="B58" s="53">
        <v>977660.98560000001</v>
      </c>
    </row>
    <row r="59" spans="1:2" x14ac:dyDescent="0.25">
      <c r="A59" s="59" t="s">
        <v>205</v>
      </c>
      <c r="B59" s="53">
        <v>120000</v>
      </c>
    </row>
    <row r="60" spans="1:2" x14ac:dyDescent="0.25">
      <c r="A60" s="55">
        <v>13695</v>
      </c>
      <c r="B60" s="53">
        <v>1017582</v>
      </c>
    </row>
    <row r="61" spans="1:2" x14ac:dyDescent="0.25">
      <c r="A61" s="59" t="s">
        <v>206</v>
      </c>
      <c r="B61" s="53">
        <v>485582</v>
      </c>
    </row>
    <row r="62" spans="1:2" x14ac:dyDescent="0.25">
      <c r="A62" s="59" t="s">
        <v>207</v>
      </c>
      <c r="B62" s="53">
        <v>532000</v>
      </c>
    </row>
    <row r="63" spans="1:2" x14ac:dyDescent="0.25">
      <c r="A63" s="55">
        <v>13737</v>
      </c>
      <c r="B63" s="53">
        <v>960134</v>
      </c>
    </row>
    <row r="64" spans="1:2" x14ac:dyDescent="0.25">
      <c r="A64" s="59" t="s">
        <v>208</v>
      </c>
      <c r="B64" s="53">
        <v>580134</v>
      </c>
    </row>
    <row r="65" spans="1:2" x14ac:dyDescent="0.25">
      <c r="A65" s="59" t="s">
        <v>209</v>
      </c>
      <c r="B65" s="53">
        <v>380000</v>
      </c>
    </row>
    <row r="66" spans="1:2" x14ac:dyDescent="0.25">
      <c r="A66" s="55">
        <v>13753</v>
      </c>
      <c r="B66" s="53">
        <v>1214078.263</v>
      </c>
    </row>
    <row r="67" spans="1:2" x14ac:dyDescent="0.25">
      <c r="A67" s="59" t="s">
        <v>210</v>
      </c>
      <c r="B67" s="53">
        <v>736076</v>
      </c>
    </row>
    <row r="68" spans="1:2" x14ac:dyDescent="0.25">
      <c r="A68" s="59" t="s">
        <v>211</v>
      </c>
      <c r="B68" s="53">
        <v>478002.26299999998</v>
      </c>
    </row>
    <row r="69" spans="1:2" x14ac:dyDescent="0.25">
      <c r="A69" s="55">
        <v>13772</v>
      </c>
      <c r="B69" s="53">
        <v>120000</v>
      </c>
    </row>
    <row r="70" spans="1:2" x14ac:dyDescent="0.25">
      <c r="A70" s="59" t="s">
        <v>212</v>
      </c>
      <c r="B70" s="53">
        <v>120000</v>
      </c>
    </row>
    <row r="71" spans="1:2" x14ac:dyDescent="0.25">
      <c r="A71" s="55">
        <v>13807</v>
      </c>
      <c r="B71" s="53">
        <v>1547352</v>
      </c>
    </row>
    <row r="72" spans="1:2" x14ac:dyDescent="0.25">
      <c r="A72" s="59" t="s">
        <v>213</v>
      </c>
      <c r="B72" s="53">
        <v>787267</v>
      </c>
    </row>
    <row r="73" spans="1:2" x14ac:dyDescent="0.25">
      <c r="A73" s="59" t="s">
        <v>214</v>
      </c>
      <c r="B73" s="53">
        <v>438085</v>
      </c>
    </row>
    <row r="74" spans="1:2" x14ac:dyDescent="0.25">
      <c r="A74" s="59" t="s">
        <v>215</v>
      </c>
      <c r="B74" s="53">
        <v>322000</v>
      </c>
    </row>
    <row r="75" spans="1:2" x14ac:dyDescent="0.25">
      <c r="A75" s="55">
        <v>13892</v>
      </c>
      <c r="B75" s="53">
        <v>1083242.9856</v>
      </c>
    </row>
    <row r="76" spans="1:2" x14ac:dyDescent="0.25">
      <c r="A76" s="59" t="s">
        <v>216</v>
      </c>
      <c r="B76" s="53">
        <v>181582</v>
      </c>
    </row>
    <row r="77" spans="1:2" x14ac:dyDescent="0.25">
      <c r="A77" s="59" t="s">
        <v>217</v>
      </c>
      <c r="B77" s="53">
        <v>901660.98560000001</v>
      </c>
    </row>
    <row r="78" spans="1:2" x14ac:dyDescent="0.25">
      <c r="A78" s="55">
        <v>13944</v>
      </c>
      <c r="B78" s="53">
        <v>8847</v>
      </c>
    </row>
    <row r="79" spans="1:2" x14ac:dyDescent="0.25">
      <c r="A79" s="59" t="s">
        <v>218</v>
      </c>
      <c r="B79" s="53">
        <v>8847</v>
      </c>
    </row>
    <row r="80" spans="1:2" x14ac:dyDescent="0.25">
      <c r="A80" s="55">
        <v>14014</v>
      </c>
      <c r="B80" s="53">
        <v>79623</v>
      </c>
    </row>
    <row r="81" spans="1:2" x14ac:dyDescent="0.25">
      <c r="A81" s="59" t="s">
        <v>219</v>
      </c>
      <c r="B81" s="53">
        <v>79623</v>
      </c>
    </row>
    <row r="82" spans="1:2" x14ac:dyDescent="0.25">
      <c r="A82" s="55">
        <v>14040</v>
      </c>
      <c r="B82" s="53">
        <v>2252831.9856000002</v>
      </c>
    </row>
    <row r="83" spans="1:2" x14ac:dyDescent="0.25">
      <c r="A83" s="59" t="s">
        <v>220</v>
      </c>
      <c r="B83" s="53">
        <v>404267</v>
      </c>
    </row>
    <row r="84" spans="1:2" x14ac:dyDescent="0.25">
      <c r="A84" s="59" t="s">
        <v>221</v>
      </c>
      <c r="B84" s="53">
        <v>794904</v>
      </c>
    </row>
    <row r="85" spans="1:2" x14ac:dyDescent="0.25">
      <c r="A85" s="59" t="s">
        <v>222</v>
      </c>
      <c r="B85" s="53">
        <v>1053660.9856</v>
      </c>
    </row>
    <row r="86" spans="1:2" x14ac:dyDescent="0.25">
      <c r="A86" s="55">
        <v>14042</v>
      </c>
      <c r="B86" s="53">
        <v>1196012</v>
      </c>
    </row>
    <row r="87" spans="1:2" x14ac:dyDescent="0.25">
      <c r="A87" s="59" t="s">
        <v>223</v>
      </c>
      <c r="B87" s="53">
        <v>355183</v>
      </c>
    </row>
    <row r="88" spans="1:2" x14ac:dyDescent="0.25">
      <c r="A88" s="59" t="s">
        <v>224</v>
      </c>
      <c r="B88" s="53">
        <v>840829</v>
      </c>
    </row>
    <row r="89" spans="1:2" x14ac:dyDescent="0.25">
      <c r="A89" s="55">
        <v>14083</v>
      </c>
      <c r="B89" s="53">
        <v>79623</v>
      </c>
    </row>
    <row r="90" spans="1:2" x14ac:dyDescent="0.25">
      <c r="A90" s="59" t="s">
        <v>225</v>
      </c>
      <c r="B90" s="53">
        <v>79623</v>
      </c>
    </row>
    <row r="91" spans="1:2" x14ac:dyDescent="0.25">
      <c r="A91" s="55" t="s">
        <v>230</v>
      </c>
      <c r="B91" s="53">
        <v>30065182.387690905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C9F3-C00E-4CD6-BBB0-C28DC7569EDA}">
  <dimension ref="B3:I60"/>
  <sheetViews>
    <sheetView workbookViewId="0">
      <selection activeCell="G7" sqref="G7"/>
    </sheetView>
  </sheetViews>
  <sheetFormatPr defaultColWidth="8.85546875" defaultRowHeight="15" x14ac:dyDescent="0.25"/>
  <cols>
    <col min="1" max="1" width="8.85546875" style="47"/>
    <col min="2" max="2" width="13.28515625" style="47" bestFit="1" customWidth="1"/>
    <col min="3" max="3" width="42.28515625" style="47" bestFit="1" customWidth="1"/>
    <col min="4" max="4" width="13.7109375" style="49" bestFit="1" customWidth="1"/>
    <col min="5" max="5" width="8.85546875" style="47"/>
    <col min="6" max="7" width="22.140625" style="47" customWidth="1"/>
    <col min="8" max="8" width="24.42578125" style="56" customWidth="1"/>
    <col min="9" max="9" width="9.5703125" style="47" bestFit="1" customWidth="1"/>
    <col min="10" max="16384" width="8.85546875" style="47"/>
  </cols>
  <sheetData>
    <row r="3" spans="2:9" x14ac:dyDescent="0.25">
      <c r="B3" s="47" t="s">
        <v>166</v>
      </c>
      <c r="C3" s="47" t="s">
        <v>167</v>
      </c>
      <c r="D3" s="48" t="s">
        <v>168</v>
      </c>
      <c r="F3" s="57">
        <v>13008</v>
      </c>
      <c r="G3" s="47" t="s">
        <v>226</v>
      </c>
      <c r="H3" s="56">
        <v>1075084</v>
      </c>
    </row>
    <row r="4" spans="2:9" x14ac:dyDescent="0.25">
      <c r="B4" s="47">
        <v>13008</v>
      </c>
      <c r="C4" s="47" t="s">
        <v>169</v>
      </c>
      <c r="D4" s="48">
        <v>545483</v>
      </c>
      <c r="F4" s="57">
        <v>13028</v>
      </c>
      <c r="G4" s="47" t="s">
        <v>231</v>
      </c>
      <c r="H4" s="56">
        <v>1028395</v>
      </c>
      <c r="I4" s="50"/>
    </row>
    <row r="5" spans="2:9" x14ac:dyDescent="0.25">
      <c r="B5" s="47">
        <v>13008</v>
      </c>
      <c r="C5" s="47" t="s">
        <v>170</v>
      </c>
      <c r="D5" s="48">
        <v>529601</v>
      </c>
      <c r="F5" s="57">
        <v>13039</v>
      </c>
      <c r="G5" s="47" t="s">
        <v>232</v>
      </c>
      <c r="H5" s="56">
        <v>1036716</v>
      </c>
      <c r="I5" s="50"/>
    </row>
    <row r="6" spans="2:9" x14ac:dyDescent="0.25">
      <c r="B6" s="47">
        <v>13028</v>
      </c>
      <c r="C6" s="47" t="s">
        <v>171</v>
      </c>
      <c r="D6" s="48">
        <v>420395</v>
      </c>
      <c r="F6" s="57">
        <v>13077</v>
      </c>
      <c r="G6" s="47" t="s">
        <v>233</v>
      </c>
      <c r="H6" s="56">
        <v>1155581.8769999999</v>
      </c>
    </row>
    <row r="7" spans="2:9" x14ac:dyDescent="0.25">
      <c r="B7" s="47">
        <v>13028</v>
      </c>
      <c r="C7" s="47" t="s">
        <v>172</v>
      </c>
      <c r="D7" s="49">
        <v>608000</v>
      </c>
      <c r="F7" s="57">
        <v>13187</v>
      </c>
      <c r="G7" s="47" t="s">
        <v>234</v>
      </c>
      <c r="H7" s="56">
        <v>1881714.5035999999</v>
      </c>
    </row>
    <row r="8" spans="2:9" x14ac:dyDescent="0.25">
      <c r="B8" s="47">
        <v>13039</v>
      </c>
      <c r="C8" s="47" t="s">
        <v>173</v>
      </c>
      <c r="D8" s="48">
        <v>504716</v>
      </c>
      <c r="F8" s="57">
        <v>13227</v>
      </c>
      <c r="G8" s="47" t="s">
        <v>235</v>
      </c>
      <c r="H8" s="56">
        <v>1050617</v>
      </c>
    </row>
    <row r="9" spans="2:9" x14ac:dyDescent="0.25">
      <c r="B9" s="47">
        <v>13039</v>
      </c>
      <c r="C9" s="47" t="s">
        <v>174</v>
      </c>
      <c r="D9" s="49">
        <v>532000</v>
      </c>
      <c r="F9" s="57">
        <v>13230</v>
      </c>
      <c r="G9" s="47" t="s">
        <v>236</v>
      </c>
      <c r="H9" s="56">
        <v>1534545.55396364</v>
      </c>
    </row>
    <row r="10" spans="2:9" x14ac:dyDescent="0.25">
      <c r="B10" s="47">
        <v>13077</v>
      </c>
      <c r="C10" s="47" t="s">
        <v>175</v>
      </c>
      <c r="D10" s="48">
        <v>699528</v>
      </c>
      <c r="F10" s="57">
        <v>13292</v>
      </c>
      <c r="G10" s="47" t="s">
        <v>237</v>
      </c>
      <c r="H10" s="56">
        <v>120000</v>
      </c>
    </row>
    <row r="11" spans="2:9" x14ac:dyDescent="0.25">
      <c r="B11" s="47">
        <v>13077</v>
      </c>
      <c r="C11" s="47" t="s">
        <v>176</v>
      </c>
      <c r="D11" s="49">
        <v>456053.87699999998</v>
      </c>
      <c r="F11" s="57">
        <v>13299</v>
      </c>
      <c r="G11" s="47" t="s">
        <v>238</v>
      </c>
      <c r="H11" s="56">
        <v>2263199.23332727</v>
      </c>
    </row>
    <row r="12" spans="2:9" x14ac:dyDescent="0.25">
      <c r="B12" s="47">
        <v>13187</v>
      </c>
      <c r="C12" s="47" t="s">
        <v>177</v>
      </c>
      <c r="D12" s="48">
        <v>744923</v>
      </c>
      <c r="F12" s="57">
        <v>13308</v>
      </c>
      <c r="G12" s="47" t="s">
        <v>227</v>
      </c>
      <c r="H12" s="56">
        <v>1303706</v>
      </c>
    </row>
    <row r="13" spans="2:9" x14ac:dyDescent="0.25">
      <c r="B13" s="47">
        <v>13187</v>
      </c>
      <c r="C13" s="47" t="s">
        <v>178</v>
      </c>
      <c r="D13" s="49">
        <v>1136791.5035999999</v>
      </c>
      <c r="F13" s="47">
        <v>13311</v>
      </c>
      <c r="G13" s="47" t="s">
        <v>239</v>
      </c>
      <c r="H13" s="56">
        <v>1150070</v>
      </c>
    </row>
    <row r="14" spans="2:9" x14ac:dyDescent="0.25">
      <c r="B14" s="47">
        <v>13227</v>
      </c>
      <c r="C14" s="47" t="s">
        <v>179</v>
      </c>
      <c r="D14" s="48">
        <v>636617</v>
      </c>
      <c r="F14" s="47">
        <v>13343</v>
      </c>
      <c r="G14" s="47" t="s">
        <v>240</v>
      </c>
      <c r="H14" s="56">
        <v>49314</v>
      </c>
    </row>
    <row r="15" spans="2:9" x14ac:dyDescent="0.25">
      <c r="B15" s="47">
        <v>13227</v>
      </c>
      <c r="C15" s="47" t="s">
        <v>180</v>
      </c>
      <c r="D15" s="49">
        <v>414000</v>
      </c>
      <c r="F15" s="47">
        <v>13364</v>
      </c>
      <c r="G15" s="47" t="s">
        <v>241</v>
      </c>
      <c r="H15" s="56">
        <v>53082</v>
      </c>
    </row>
    <row r="16" spans="2:9" x14ac:dyDescent="0.25">
      <c r="B16" s="47">
        <v>13230</v>
      </c>
      <c r="C16" s="47" t="s">
        <v>181</v>
      </c>
      <c r="D16" s="48">
        <v>520573</v>
      </c>
      <c r="F16" s="47">
        <v>13414</v>
      </c>
      <c r="G16" s="47" t="s">
        <v>242</v>
      </c>
      <c r="H16" s="56">
        <v>968360</v>
      </c>
    </row>
    <row r="17" spans="2:8" x14ac:dyDescent="0.25">
      <c r="B17" s="47">
        <v>13230</v>
      </c>
      <c r="C17" s="47" t="s">
        <v>182</v>
      </c>
      <c r="D17" s="49">
        <v>1013972.55396364</v>
      </c>
      <c r="F17" s="47">
        <v>13417</v>
      </c>
      <c r="G17" s="47" t="s">
        <v>243</v>
      </c>
      <c r="H17" s="56">
        <v>1192739</v>
      </c>
    </row>
    <row r="18" spans="2:8" x14ac:dyDescent="0.25">
      <c r="B18" s="47">
        <v>13292</v>
      </c>
      <c r="C18" s="47" t="s">
        <v>183</v>
      </c>
      <c r="D18" s="49">
        <v>120000</v>
      </c>
      <c r="F18" s="47">
        <v>13438</v>
      </c>
      <c r="G18" s="47" t="s">
        <v>244</v>
      </c>
      <c r="H18" s="56">
        <v>45745</v>
      </c>
    </row>
    <row r="19" spans="2:8" x14ac:dyDescent="0.25">
      <c r="B19" s="47">
        <v>13299</v>
      </c>
      <c r="C19" s="47" t="s">
        <v>184</v>
      </c>
      <c r="D19" s="48">
        <v>540104</v>
      </c>
      <c r="F19" s="47">
        <v>13457</v>
      </c>
      <c r="G19" s="47" t="s">
        <v>245</v>
      </c>
      <c r="H19" s="56">
        <v>961008</v>
      </c>
    </row>
    <row r="20" spans="2:8" x14ac:dyDescent="0.25">
      <c r="B20" s="47">
        <v>13299</v>
      </c>
      <c r="C20" s="47" t="s">
        <v>185</v>
      </c>
      <c r="D20" s="48">
        <v>513126</v>
      </c>
      <c r="F20" s="47">
        <v>13633</v>
      </c>
      <c r="G20" s="47" t="s">
        <v>246</v>
      </c>
      <c r="H20" s="56">
        <v>1367614</v>
      </c>
    </row>
    <row r="21" spans="2:8" x14ac:dyDescent="0.25">
      <c r="B21" s="47">
        <v>13299</v>
      </c>
      <c r="C21" s="47" t="s">
        <v>186</v>
      </c>
      <c r="D21" s="49">
        <v>1209969.23332727</v>
      </c>
      <c r="F21" s="57">
        <v>13687</v>
      </c>
      <c r="G21" s="47" t="s">
        <v>247</v>
      </c>
      <c r="H21" s="56">
        <v>2268364.9856000002</v>
      </c>
    </row>
    <row r="22" spans="2:8" x14ac:dyDescent="0.25">
      <c r="B22" s="47">
        <v>13308</v>
      </c>
      <c r="C22" s="47" t="s">
        <v>187</v>
      </c>
      <c r="D22" s="48">
        <v>1027706</v>
      </c>
      <c r="F22" s="47">
        <v>13695</v>
      </c>
      <c r="G22" s="47" t="s">
        <v>248</v>
      </c>
      <c r="H22" s="56">
        <v>1017582</v>
      </c>
    </row>
    <row r="23" spans="2:8" x14ac:dyDescent="0.25">
      <c r="B23" s="47">
        <v>13308</v>
      </c>
      <c r="C23" s="47" t="s">
        <v>188</v>
      </c>
      <c r="D23" s="49">
        <v>276000</v>
      </c>
      <c r="F23" s="47">
        <v>13737</v>
      </c>
      <c r="G23" s="47" t="s">
        <v>249</v>
      </c>
      <c r="H23" s="56">
        <v>960134</v>
      </c>
    </row>
    <row r="24" spans="2:8" x14ac:dyDescent="0.25">
      <c r="B24" s="47">
        <v>13311</v>
      </c>
      <c r="C24" s="47" t="s">
        <v>189</v>
      </c>
      <c r="D24" s="48">
        <v>770070</v>
      </c>
      <c r="F24" s="47">
        <v>13753</v>
      </c>
      <c r="G24" s="47" t="s">
        <v>250</v>
      </c>
      <c r="H24" s="56">
        <v>1214078.263</v>
      </c>
    </row>
    <row r="25" spans="2:8" x14ac:dyDescent="0.25">
      <c r="B25" s="47">
        <v>13311</v>
      </c>
      <c r="C25" s="47" t="s">
        <v>190</v>
      </c>
      <c r="D25" s="49">
        <v>380000</v>
      </c>
      <c r="F25" s="47">
        <v>13772</v>
      </c>
      <c r="G25" s="47" t="s">
        <v>251</v>
      </c>
      <c r="H25" s="56">
        <v>120000</v>
      </c>
    </row>
    <row r="26" spans="2:8" x14ac:dyDescent="0.25">
      <c r="B26" s="47">
        <v>13343</v>
      </c>
      <c r="C26" s="47" t="s">
        <v>191</v>
      </c>
      <c r="D26" s="48">
        <v>49314</v>
      </c>
      <c r="F26" s="47">
        <v>13807</v>
      </c>
      <c r="G26" s="47" t="s">
        <v>254</v>
      </c>
      <c r="H26" s="56">
        <v>1547352</v>
      </c>
    </row>
    <row r="27" spans="2:8" x14ac:dyDescent="0.25">
      <c r="B27" s="47">
        <v>13364</v>
      </c>
      <c r="C27" s="47" t="s">
        <v>192</v>
      </c>
      <c r="D27" s="48">
        <v>53082</v>
      </c>
      <c r="F27" s="47">
        <v>13892</v>
      </c>
      <c r="G27" s="47" t="s">
        <v>255</v>
      </c>
      <c r="H27" s="56">
        <v>1083242.9856</v>
      </c>
    </row>
    <row r="28" spans="2:8" x14ac:dyDescent="0.25">
      <c r="B28" s="47">
        <v>13414</v>
      </c>
      <c r="C28" s="47" t="s">
        <v>193</v>
      </c>
      <c r="D28" s="48">
        <v>455346</v>
      </c>
      <c r="F28" s="47">
        <v>13944</v>
      </c>
      <c r="G28" s="47" t="s">
        <v>256</v>
      </c>
      <c r="H28" s="56">
        <v>8847</v>
      </c>
    </row>
    <row r="29" spans="2:8" x14ac:dyDescent="0.25">
      <c r="B29" s="47">
        <v>13414</v>
      </c>
      <c r="C29" s="47" t="s">
        <v>194</v>
      </c>
      <c r="D29" s="48">
        <v>513014</v>
      </c>
      <c r="F29" s="47">
        <v>14014</v>
      </c>
      <c r="G29" s="47" t="s">
        <v>257</v>
      </c>
      <c r="H29" s="56">
        <v>79623</v>
      </c>
    </row>
    <row r="30" spans="2:8" x14ac:dyDescent="0.25">
      <c r="B30" s="47">
        <v>13417</v>
      </c>
      <c r="C30" s="47" t="s">
        <v>195</v>
      </c>
      <c r="D30" s="48">
        <v>812739</v>
      </c>
      <c r="F30" s="57">
        <v>14040</v>
      </c>
      <c r="G30" s="47" t="s">
        <v>252</v>
      </c>
      <c r="H30" s="56">
        <v>2252831.9856000002</v>
      </c>
    </row>
    <row r="31" spans="2:8" x14ac:dyDescent="0.25">
      <c r="B31" s="47">
        <v>13417</v>
      </c>
      <c r="C31" s="47" t="s">
        <v>196</v>
      </c>
      <c r="D31" s="49">
        <v>380000</v>
      </c>
      <c r="F31" s="47">
        <v>14042</v>
      </c>
      <c r="G31" s="47" t="s">
        <v>253</v>
      </c>
      <c r="H31" s="56">
        <v>1196012</v>
      </c>
    </row>
    <row r="32" spans="2:8" x14ac:dyDescent="0.25">
      <c r="B32" s="47">
        <v>13438</v>
      </c>
      <c r="C32" s="47" t="s">
        <v>197</v>
      </c>
      <c r="D32" s="48">
        <v>45745</v>
      </c>
      <c r="F32" s="47">
        <v>14083</v>
      </c>
      <c r="G32" s="47" t="s">
        <v>258</v>
      </c>
      <c r="H32" s="56">
        <v>79623</v>
      </c>
    </row>
    <row r="33" spans="2:4" x14ac:dyDescent="0.25">
      <c r="B33" s="47">
        <v>13457</v>
      </c>
      <c r="C33" s="47" t="s">
        <v>198</v>
      </c>
      <c r="D33" s="48">
        <v>581008</v>
      </c>
    </row>
    <row r="34" spans="2:4" x14ac:dyDescent="0.25">
      <c r="B34" s="47">
        <v>13457</v>
      </c>
      <c r="C34" s="47" t="s">
        <v>199</v>
      </c>
      <c r="D34" s="49">
        <v>380000</v>
      </c>
    </row>
    <row r="35" spans="2:4" x14ac:dyDescent="0.25">
      <c r="B35" s="47">
        <v>13633</v>
      </c>
      <c r="C35" s="47" t="s">
        <v>200</v>
      </c>
      <c r="D35" s="48">
        <v>1017614</v>
      </c>
    </row>
    <row r="36" spans="2:4" x14ac:dyDescent="0.25">
      <c r="B36" s="47">
        <v>13633</v>
      </c>
      <c r="C36" s="47" t="s">
        <v>201</v>
      </c>
      <c r="D36" s="49">
        <v>350000</v>
      </c>
    </row>
    <row r="37" spans="2:4" x14ac:dyDescent="0.25">
      <c r="B37" s="47">
        <v>13687</v>
      </c>
      <c r="C37" s="47" t="s">
        <v>202</v>
      </c>
      <c r="D37" s="48">
        <v>556112</v>
      </c>
    </row>
    <row r="38" spans="2:4" x14ac:dyDescent="0.25">
      <c r="B38" s="47">
        <v>13687</v>
      </c>
      <c r="C38" s="47" t="s">
        <v>203</v>
      </c>
      <c r="D38" s="48">
        <v>614592</v>
      </c>
    </row>
    <row r="39" spans="2:4" x14ac:dyDescent="0.25">
      <c r="B39" s="47">
        <v>13687</v>
      </c>
      <c r="C39" s="47" t="s">
        <v>204</v>
      </c>
      <c r="D39" s="49">
        <v>977660.98560000001</v>
      </c>
    </row>
    <row r="40" spans="2:4" x14ac:dyDescent="0.25">
      <c r="B40" s="47">
        <v>13687</v>
      </c>
      <c r="C40" s="47" t="s">
        <v>205</v>
      </c>
      <c r="D40" s="49">
        <v>120000</v>
      </c>
    </row>
    <row r="41" spans="2:4" x14ac:dyDescent="0.25">
      <c r="B41" s="47">
        <v>13695</v>
      </c>
      <c r="C41" s="47" t="s">
        <v>206</v>
      </c>
      <c r="D41" s="48">
        <v>485582</v>
      </c>
    </row>
    <row r="42" spans="2:4" x14ac:dyDescent="0.25">
      <c r="B42" s="47">
        <v>13695</v>
      </c>
      <c r="C42" s="47" t="s">
        <v>207</v>
      </c>
      <c r="D42" s="49">
        <v>532000</v>
      </c>
    </row>
    <row r="43" spans="2:4" x14ac:dyDescent="0.25">
      <c r="B43" s="47">
        <v>13737</v>
      </c>
      <c r="C43" s="47" t="s">
        <v>208</v>
      </c>
      <c r="D43" s="48">
        <v>580134</v>
      </c>
    </row>
    <row r="44" spans="2:4" x14ac:dyDescent="0.25">
      <c r="B44" s="47">
        <v>13737</v>
      </c>
      <c r="C44" s="47" t="s">
        <v>209</v>
      </c>
      <c r="D44" s="49">
        <v>380000</v>
      </c>
    </row>
    <row r="45" spans="2:4" x14ac:dyDescent="0.25">
      <c r="B45" s="47">
        <v>13753</v>
      </c>
      <c r="C45" s="47" t="s">
        <v>210</v>
      </c>
      <c r="D45" s="48">
        <v>736076</v>
      </c>
    </row>
    <row r="46" spans="2:4" x14ac:dyDescent="0.25">
      <c r="B46" s="47">
        <v>13753</v>
      </c>
      <c r="C46" s="47" t="s">
        <v>211</v>
      </c>
      <c r="D46" s="49">
        <v>478002.26299999998</v>
      </c>
    </row>
    <row r="47" spans="2:4" x14ac:dyDescent="0.25">
      <c r="B47" s="47">
        <v>13772</v>
      </c>
      <c r="C47" s="47" t="s">
        <v>212</v>
      </c>
      <c r="D47" s="49">
        <v>120000</v>
      </c>
    </row>
    <row r="48" spans="2:4" x14ac:dyDescent="0.25">
      <c r="B48" s="47">
        <v>13807</v>
      </c>
      <c r="C48" s="47" t="s">
        <v>213</v>
      </c>
      <c r="D48" s="48">
        <v>787267</v>
      </c>
    </row>
    <row r="49" spans="2:4" x14ac:dyDescent="0.25">
      <c r="B49" s="47">
        <v>13807</v>
      </c>
      <c r="C49" s="47" t="s">
        <v>214</v>
      </c>
      <c r="D49" s="48">
        <v>438085</v>
      </c>
    </row>
    <row r="50" spans="2:4" x14ac:dyDescent="0.25">
      <c r="B50" s="47">
        <v>13807</v>
      </c>
      <c r="C50" s="47" t="s">
        <v>215</v>
      </c>
      <c r="D50" s="49">
        <v>322000</v>
      </c>
    </row>
    <row r="51" spans="2:4" x14ac:dyDescent="0.25">
      <c r="B51" s="47">
        <v>13892</v>
      </c>
      <c r="C51" s="47" t="s">
        <v>216</v>
      </c>
      <c r="D51" s="48">
        <v>181582</v>
      </c>
    </row>
    <row r="52" spans="2:4" x14ac:dyDescent="0.25">
      <c r="B52" s="47">
        <v>13892</v>
      </c>
      <c r="C52" s="47" t="s">
        <v>217</v>
      </c>
      <c r="D52" s="49">
        <v>901660.98560000001</v>
      </c>
    </row>
    <row r="53" spans="2:4" x14ac:dyDescent="0.25">
      <c r="B53" s="47">
        <v>13944</v>
      </c>
      <c r="C53" s="47" t="s">
        <v>218</v>
      </c>
      <c r="D53" s="48">
        <v>8847</v>
      </c>
    </row>
    <row r="54" spans="2:4" x14ac:dyDescent="0.25">
      <c r="B54" s="47">
        <v>14014</v>
      </c>
      <c r="C54" s="47" t="s">
        <v>219</v>
      </c>
      <c r="D54" s="48">
        <v>79623</v>
      </c>
    </row>
    <row r="55" spans="2:4" x14ac:dyDescent="0.25">
      <c r="B55" s="47">
        <v>14040</v>
      </c>
      <c r="C55" s="47" t="s">
        <v>220</v>
      </c>
      <c r="D55" s="48">
        <v>404267</v>
      </c>
    </row>
    <row r="56" spans="2:4" x14ac:dyDescent="0.25">
      <c r="B56" s="47">
        <v>14040</v>
      </c>
      <c r="C56" s="47" t="s">
        <v>221</v>
      </c>
      <c r="D56" s="48">
        <v>794904</v>
      </c>
    </row>
    <row r="57" spans="2:4" x14ac:dyDescent="0.25">
      <c r="B57" s="47">
        <v>14040</v>
      </c>
      <c r="C57" s="47" t="s">
        <v>222</v>
      </c>
      <c r="D57" s="49">
        <v>1053660.9856</v>
      </c>
    </row>
    <row r="58" spans="2:4" x14ac:dyDescent="0.25">
      <c r="B58" s="47">
        <v>14042</v>
      </c>
      <c r="C58" s="47" t="s">
        <v>223</v>
      </c>
      <c r="D58" s="48">
        <v>355183</v>
      </c>
    </row>
    <row r="59" spans="2:4" x14ac:dyDescent="0.25">
      <c r="B59" s="47">
        <v>14042</v>
      </c>
      <c r="C59" s="47" t="s">
        <v>224</v>
      </c>
      <c r="D59" s="48">
        <v>840829</v>
      </c>
    </row>
    <row r="60" spans="2:4" x14ac:dyDescent="0.25">
      <c r="B60" s="47">
        <v>14083</v>
      </c>
      <c r="C60" s="47" t="s">
        <v>225</v>
      </c>
      <c r="D60" s="48">
        <v>79623</v>
      </c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66E6877-F355-4A17-97C6-7E338BC5B1A3}"/>
</file>

<file path=customXml/itemProps2.xml><?xml version="1.0" encoding="utf-8"?>
<ds:datastoreItem xmlns:ds="http://schemas.openxmlformats.org/officeDocument/2006/customXml" ds:itemID="{613EF63D-1691-4E41-A1B1-8AE17D6B3D00}"/>
</file>

<file path=customXml/itemProps3.xml><?xml version="1.0" encoding="utf-8"?>
<ds:datastoreItem xmlns:ds="http://schemas.openxmlformats.org/officeDocument/2006/customXml" ds:itemID="{7ED8ED66-8142-4EE8-8773-C063B2650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SPPCRC 2022 Projection Capital</vt:lpstr>
      <vt:lpstr>Sheet1</vt:lpstr>
      <vt:lpstr>SPPCRC 2023 Projection Capi</vt:lpstr>
      <vt:lpstr>Sheet4</vt:lpstr>
      <vt:lpstr>FH and FLISR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2022-04-08T17:07:42Z</dcterms:created>
  <dcterms:modified xsi:type="dcterms:W3CDTF">2022-04-08T17:07:43Z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2022-04-08T17:07:42Z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75c48090-e110-45bd-815b-ba0a207bb438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